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ile" sheetId="1" r:id="rId3"/>
    <sheet state="visible" name="Inform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25">
      <text>
        <t xml:space="preserve">It’s orange now :-) 
We just forgot to convert it when we deployed.
	-Sandra Putting-Verlaan
_Marked as resolved_
	-MagentaRV
_Re-opened_
Great! Thank you!!!
	-Patty Mccullum</t>
      </text>
    </comment>
  </commentList>
</comments>
</file>

<file path=xl/sharedStrings.xml><?xml version="1.0" encoding="utf-8"?>
<sst xmlns="http://schemas.openxmlformats.org/spreadsheetml/2006/main" count="2031" uniqueCount="1026">
  <si>
    <t>Name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</si>
  <si>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</si>
  <si>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</si>
  <si>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</si>
  <si>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</si>
  <si>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</si>
  <si>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</si>
  <si>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</si>
  <si>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</si>
  <si>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</si>
  <si>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Smile #001</t>
  </si>
  <si>
    <t>Virtual White</t>
  </si>
  <si>
    <t>white</t>
  </si>
  <si>
    <t>Crazycolorado</t>
  </si>
  <si>
    <t>https://www.munzee.com/m/Crazycolorado/2305/</t>
  </si>
  <si>
    <t>Smile #002</t>
  </si>
  <si>
    <t>GmomS</t>
  </si>
  <si>
    <t>https://www.munzee.com/m/GmomS/1544/</t>
  </si>
  <si>
    <t>Smile #003</t>
  </si>
  <si>
    <t>Questing4</t>
  </si>
  <si>
    <t>https://www.munzee.com/m/Questing4/6212</t>
  </si>
  <si>
    <t>Smile #004</t>
  </si>
  <si>
    <t>franktoops</t>
  </si>
  <si>
    <t>https://www.munzee.com/m/franktoops/1850/</t>
  </si>
  <si>
    <t>Smile #005</t>
  </si>
  <si>
    <t>lison55</t>
  </si>
  <si>
    <t>https://www.munzee.com/m/lison55/3957/</t>
  </si>
  <si>
    <t>Smile #006</t>
  </si>
  <si>
    <t>ksullivan</t>
  </si>
  <si>
    <t>https://www.munzee.com/m/ksullivan/521/</t>
  </si>
  <si>
    <t>Smile #007</t>
  </si>
  <si>
    <t>WinterCheetah</t>
  </si>
  <si>
    <t>https://www.munzee.com/m/WinterCheetah/462/</t>
  </si>
  <si>
    <t>Smile #008</t>
  </si>
  <si>
    <t>Julissajean</t>
  </si>
  <si>
    <t>https://www.munzee.com/m/Julissajean/3327/</t>
  </si>
  <si>
    <t>Smile #009</t>
  </si>
  <si>
    <t xml:space="preserve"> Virtual White</t>
  </si>
  <si>
    <t>all0123</t>
  </si>
  <si>
    <t>https://www.munzee.com/m/all0123/3376/</t>
  </si>
  <si>
    <t>Smile #010</t>
  </si>
  <si>
    <t>5Star</t>
  </si>
  <si>
    <t>https://www.munzee.com/m/5Star/3818/</t>
  </si>
  <si>
    <t xml:space="preserve"> </t>
  </si>
  <si>
    <t>Smile #011</t>
  </si>
  <si>
    <t>bjktgdmb</t>
  </si>
  <si>
    <t>https://www.munzee.com/m/bjktgdmb/2644/</t>
  </si>
  <si>
    <t>Smile #012</t>
  </si>
  <si>
    <t>https://www.munzee.com/m/franktoops/1836/</t>
  </si>
  <si>
    <t>Smile #013</t>
  </si>
  <si>
    <t>technical13</t>
  </si>
  <si>
    <t>https://www.munzee.com/m/technical13/1568/</t>
  </si>
  <si>
    <t>Smile #014</t>
  </si>
  <si>
    <t>rita85gto</t>
  </si>
  <si>
    <t>https://www.munzee.com/m/rita85gto/2265/</t>
  </si>
  <si>
    <t>Smile #015</t>
  </si>
  <si>
    <t>twoleftknees</t>
  </si>
  <si>
    <t>https://www.munzee.com/m/twoleftknees/3580/</t>
  </si>
  <si>
    <t>Smile #016</t>
  </si>
  <si>
    <t>julesbeus</t>
  </si>
  <si>
    <t>https://www.munzee.com/m/julesbeus/879/</t>
  </si>
  <si>
    <t>Smile #017</t>
  </si>
  <si>
    <t>https://www.munzee.com/m/ksullivan/748/</t>
  </si>
  <si>
    <t>Smile #018</t>
  </si>
  <si>
    <t xml:space="preserve">Virtual White </t>
  </si>
  <si>
    <t>janzattic</t>
  </si>
  <si>
    <t>https://www.munzee.com/m/janzattic/5661</t>
  </si>
  <si>
    <t>Smile #019</t>
  </si>
  <si>
    <t>MeLa</t>
  </si>
  <si>
    <t>https://www.munzee.com/m/MeLa/3076/</t>
  </si>
  <si>
    <t>Smile #020</t>
  </si>
  <si>
    <t>BituX</t>
  </si>
  <si>
    <t>https://www.munzee.com/m/BituX/9161/</t>
  </si>
  <si>
    <t>Smile #021</t>
  </si>
  <si>
    <t>mrsg9064</t>
  </si>
  <si>
    <t>https://www.munzee.com/m/mrsg9064/6258/</t>
  </si>
  <si>
    <t>Smile #022</t>
  </si>
  <si>
    <t>habu</t>
  </si>
  <si>
    <t>https://www.munzee.com/m/habu/9077/</t>
  </si>
  <si>
    <t>Smile #023</t>
  </si>
  <si>
    <t>rbct109</t>
  </si>
  <si>
    <t>https://www.munzee.com/m/rbct109/3304/</t>
  </si>
  <si>
    <t>Smile #024</t>
  </si>
  <si>
    <t>Felix11</t>
  </si>
  <si>
    <t>https://www.munzee.com/m/Felix11/5284/</t>
  </si>
  <si>
    <t>Smile #025</t>
  </si>
  <si>
    <t>https://www.munzee.com/m/bjktgdmb/2645/</t>
  </si>
  <si>
    <t>Smile #026</t>
  </si>
  <si>
    <t>https://www.munzee.com/m/twoleftknees/3579/</t>
  </si>
  <si>
    <t>Smile #027</t>
  </si>
  <si>
    <t>sdgal</t>
  </si>
  <si>
    <t>https://www.munzee.com/m/sdgal/3369/</t>
  </si>
  <si>
    <t>Smile #028</t>
  </si>
  <si>
    <t>Whatsoverthere</t>
  </si>
  <si>
    <t>https://www.munzee.com/m/Whatsoverthere/2387/</t>
  </si>
  <si>
    <t>Smile #029</t>
  </si>
  <si>
    <t>EmeraldAngel</t>
  </si>
  <si>
    <t>https://www.munzee.com/m/EmeraldAngel/1043</t>
  </si>
  <si>
    <t>Smile #030</t>
  </si>
  <si>
    <t>Bigskyguy</t>
  </si>
  <si>
    <t>https://www.munzee.com/m/Bigskyguy/1867</t>
  </si>
  <si>
    <t>Smile #031</t>
  </si>
  <si>
    <t>Mdmulli</t>
  </si>
  <si>
    <t>https://www.munzee.com/m/Mdmulli/565/</t>
  </si>
  <si>
    <t>Smile #032</t>
  </si>
  <si>
    <t>https://www.munzee.com/m/Whatsoverthere/2407/</t>
  </si>
  <si>
    <t>Smile #033</t>
  </si>
  <si>
    <t>kpcrystal07</t>
  </si>
  <si>
    <t>https://www.munzee.com/m/kpcrystal07/16541/</t>
  </si>
  <si>
    <t>Smile #034</t>
  </si>
  <si>
    <t>Virtual  White</t>
  </si>
  <si>
    <t>Atrots</t>
  </si>
  <si>
    <t>https://www.munzee.com/m/Atrots/1540/</t>
  </si>
  <si>
    <t>Smile #035</t>
  </si>
  <si>
    <t>sverlaan</t>
  </si>
  <si>
    <t>https://www.munzee.com/m/sverlaan/3331/</t>
  </si>
  <si>
    <t>Smile #036</t>
  </si>
  <si>
    <t>https://www.munzee.com/m/Whatsoverthere/2289/</t>
  </si>
  <si>
    <t>Smile #037</t>
  </si>
  <si>
    <t>https://www.munzee.com/m/Bigskyguy/1859</t>
  </si>
  <si>
    <t>Smile #038</t>
  </si>
  <si>
    <t>https://www.munzee.com/m/sverlaan/3317/</t>
  </si>
  <si>
    <t>Smile #039</t>
  </si>
  <si>
    <t>Bisquick2</t>
  </si>
  <si>
    <t>https://www.munzee.com/m/Bisquick2/2421/</t>
  </si>
  <si>
    <t>Smile #040</t>
  </si>
  <si>
    <t>ShadowChasers</t>
  </si>
  <si>
    <t>https://www.munzee.com/m/ShadowChasers/3282/</t>
  </si>
  <si>
    <t>Smile #041</t>
  </si>
  <si>
    <t>https://www.munzee.com/m/sverlaan/3303/</t>
  </si>
  <si>
    <t>Smile #042</t>
  </si>
  <si>
    <t>PawPatrolThomas</t>
  </si>
  <si>
    <t>https://www.munzee.com/m/PawPatrolThomas/1621/</t>
  </si>
  <si>
    <t>Smile #043</t>
  </si>
  <si>
    <t>GoofyButterfly</t>
  </si>
  <si>
    <t>https://www.munzee.com/m/GoofyButterfly/6417</t>
  </si>
  <si>
    <t>Smile #044</t>
  </si>
  <si>
    <t>Zniffer</t>
  </si>
  <si>
    <t>https://www.munzee.com/m/Zniffer/5763/</t>
  </si>
  <si>
    <t>Smile #045</t>
  </si>
  <si>
    <t>https://www.munzee.com/m/Bigskyguy/1831/</t>
  </si>
  <si>
    <t>Smile #046</t>
  </si>
  <si>
    <t>https://www.munzee.com/m/PawPatrolThomas/1620/</t>
  </si>
  <si>
    <t>Smile #047</t>
  </si>
  <si>
    <t>Heinerup</t>
  </si>
  <si>
    <t>https://www.munzee.com/m/Heinerup/4564/</t>
  </si>
  <si>
    <t>Smile #048</t>
  </si>
  <si>
    <t>Virtual Orange</t>
  </si>
  <si>
    <t>orange</t>
  </si>
  <si>
    <t>chiefturtles</t>
  </si>
  <si>
    <t>https://www.munzee.com/m/chiefturtles/3562/</t>
  </si>
  <si>
    <t>Smile #049</t>
  </si>
  <si>
    <t>JABIE28</t>
  </si>
  <si>
    <t>https://www.munzee.com/m/JABIE28/2720/</t>
  </si>
  <si>
    <t>Smile #050</t>
  </si>
  <si>
    <t>lostsole68</t>
  </si>
  <si>
    <t>https://www.munzee.com/m/lostsole68/932/</t>
  </si>
  <si>
    <t>Smile #051</t>
  </si>
  <si>
    <t>https://www.munzee.com/m/mrsg9064/6256/</t>
  </si>
  <si>
    <t>Smile #052</t>
  </si>
  <si>
    <t>https://www.munzee.com/m/habu/8985/</t>
  </si>
  <si>
    <t>Smile #053</t>
  </si>
  <si>
    <t>escondidas</t>
  </si>
  <si>
    <t>https://www.munzee.com/m/escondidas/2962</t>
  </si>
  <si>
    <t>Smile #054</t>
  </si>
  <si>
    <t>Virtual white</t>
  </si>
  <si>
    <t>https://www.munzee.com/m/Bigskyguy/1808</t>
  </si>
  <si>
    <t>Smile #055</t>
  </si>
  <si>
    <t>https://www.munzee.com/m/sdgal/3368/</t>
  </si>
  <si>
    <t>Smile #056</t>
  </si>
  <si>
    <t>https://www.munzee.com/m/GoofyButterfly/6065</t>
  </si>
  <si>
    <t>Smile #057</t>
  </si>
  <si>
    <t>rosieree</t>
  </si>
  <si>
    <t>https://www.munzee.com/m/rosieree/14054/</t>
  </si>
  <si>
    <t>Smile #058</t>
  </si>
  <si>
    <t>Ecorangers</t>
  </si>
  <si>
    <t>https://www.munzee.com/m/Ecorangers/10002/</t>
  </si>
  <si>
    <t>Smile #059</t>
  </si>
  <si>
    <t>EarthAngel</t>
  </si>
  <si>
    <t>https://www.munzee.com/m/EarthAngel/10156/</t>
  </si>
  <si>
    <t>Smile #060</t>
  </si>
  <si>
    <t>lpyankeefan</t>
  </si>
  <si>
    <t>https://www.munzee.com/m/lpyankeefan/3500</t>
  </si>
  <si>
    <t>Smile #061</t>
  </si>
  <si>
    <t>war1man</t>
  </si>
  <si>
    <t>https://www.munzee.com/m/war1man/12421/</t>
  </si>
  <si>
    <t>Smile #062</t>
  </si>
  <si>
    <t>RUJA</t>
  </si>
  <si>
    <t>https://www.munzee.com/m/RUJA/7989/</t>
  </si>
  <si>
    <t>Smile #063</t>
  </si>
  <si>
    <t>https://www.munzee.com/m/escondidas/2970</t>
  </si>
  <si>
    <t>Smile #064</t>
  </si>
  <si>
    <t>MrIVV</t>
  </si>
  <si>
    <t>https://www.munzee.com/m/MrIVV/1886/</t>
  </si>
  <si>
    <t>Smile #065</t>
  </si>
  <si>
    <t>Leesap</t>
  </si>
  <si>
    <t>https://www.munzee.com/m/Leesap/2014/</t>
  </si>
  <si>
    <t>Smile #066</t>
  </si>
  <si>
    <t>Cinnamons</t>
  </si>
  <si>
    <t>https://www.munzee.com/m/Cinnamons/1730/</t>
  </si>
  <si>
    <t>Smile #067</t>
  </si>
  <si>
    <t>Virtual Dandelion</t>
  </si>
  <si>
    <t>dandelion</t>
  </si>
  <si>
    <t>Oppresso1983</t>
  </si>
  <si>
    <t>https://www.munzee.com/m/Oppresso1983/137/</t>
  </si>
  <si>
    <t>Smile #068</t>
  </si>
  <si>
    <t>yida</t>
  </si>
  <si>
    <t>https://www.munzee.com/m/yida/2053/</t>
  </si>
  <si>
    <t>Smile #069</t>
  </si>
  <si>
    <t>Virtual Goldenrod</t>
  </si>
  <si>
    <t>goldenrod</t>
  </si>
  <si>
    <t>https://www.munzee.com/m/escondidas/2977/</t>
  </si>
  <si>
    <t>Smile #070</t>
  </si>
  <si>
    <t>https://www.munzee.com/m/MrIVV/1884/</t>
  </si>
  <si>
    <t>Smile #071</t>
  </si>
  <si>
    <t>Donbadabon</t>
  </si>
  <si>
    <t>https://www.munzee.com/m/Donbadabon/5278</t>
  </si>
  <si>
    <t>Smile #072</t>
  </si>
  <si>
    <t>https://www.munzee.com/m/Oppresso1983/125/</t>
  </si>
  <si>
    <t>Smile #073</t>
  </si>
  <si>
    <t>https://www.munzee.com/m/MrIVV/1883/</t>
  </si>
  <si>
    <t>Smile #074</t>
  </si>
  <si>
    <t>https://www.munzee.com/m/Mdmulli/576/</t>
  </si>
  <si>
    <t>Smile #075</t>
  </si>
  <si>
    <t>https://www.munzee.com/m/Oppresso1983/205/</t>
  </si>
  <si>
    <t>Smile #076</t>
  </si>
  <si>
    <t>https://www.munzee.com/m/ksullivan/517/</t>
  </si>
  <si>
    <t>Smile #077</t>
  </si>
  <si>
    <t>https://www.munzee.com/m/MrIVV/1882/</t>
  </si>
  <si>
    <t>Smile #078</t>
  </si>
  <si>
    <t>https://www.munzee.com/m/Leesap/2017/</t>
  </si>
  <si>
    <t>Smile #079</t>
  </si>
  <si>
    <t>https://www.munzee.com/m/Oppresso1983/161/</t>
  </si>
  <si>
    <t>Smile #080</t>
  </si>
  <si>
    <t>https://www.munzee.com/m/Whatsoverthere/2386/</t>
  </si>
  <si>
    <t>Smile #081</t>
  </si>
  <si>
    <t>Sophia0909</t>
  </si>
  <si>
    <t>https://www.munzee.com/m/Sophia0909/1506/</t>
  </si>
  <si>
    <t>Smile #082</t>
  </si>
  <si>
    <t>Majsan</t>
  </si>
  <si>
    <t>https://www.munzee.com/m/Majsan/3534/</t>
  </si>
  <si>
    <t>Smile #083</t>
  </si>
  <si>
    <t>Centern</t>
  </si>
  <si>
    <t>https://www.munzee.com/m/Centern/2858/</t>
  </si>
  <si>
    <t>Smile #084</t>
  </si>
  <si>
    <t>Kiitokurre</t>
  </si>
  <si>
    <t>https://www.munzee.com/m/Kiitokurre/5111/</t>
  </si>
  <si>
    <t>Smile #085</t>
  </si>
  <si>
    <t>Boersentrader</t>
  </si>
  <si>
    <t>https://www.munzee.com/m/Boersentrader/2720/</t>
  </si>
  <si>
    <t>Smile #086</t>
  </si>
  <si>
    <t>bearmomscouter</t>
  </si>
  <si>
    <t>https://www.munzee.com/m/bearmomscouter/2905/</t>
  </si>
  <si>
    <t>Smile #087</t>
  </si>
  <si>
    <t>kelkavcvt</t>
  </si>
  <si>
    <t>https://www.munzee.com/m/kelkavcvt/3367/</t>
  </si>
  <si>
    <t>Smile #088</t>
  </si>
  <si>
    <t>Virtual Yellow</t>
  </si>
  <si>
    <t>yellow</t>
  </si>
  <si>
    <t>dtcharlie</t>
  </si>
  <si>
    <t>https://www.munzee.com/m/dtcharlie/332/</t>
  </si>
  <si>
    <t>Smile #089</t>
  </si>
  <si>
    <t>munzeeprof</t>
  </si>
  <si>
    <t>https://www.munzee.com/m/munzeeprof/8023/</t>
  </si>
  <si>
    <t>Smile #090</t>
  </si>
  <si>
    <t>https://www.munzee.com/m/Bisquick2/2888/</t>
  </si>
  <si>
    <t>Smile #091</t>
  </si>
  <si>
    <t>Virtual Green Yellow</t>
  </si>
  <si>
    <t>green yellow</t>
  </si>
  <si>
    <t>soule122</t>
  </si>
  <si>
    <t>https://www.munzee.com/m/soule122/821/</t>
  </si>
  <si>
    <t>Smile #092</t>
  </si>
  <si>
    <t>GeoBikkel</t>
  </si>
  <si>
    <t>www.munzee.com/m/GeoBikkel/3218</t>
  </si>
  <si>
    <t>Smile #093</t>
  </si>
  <si>
    <t>https://www.munzee.com/m/Bisquick2/2395/</t>
  </si>
  <si>
    <t>Smile #094</t>
  </si>
  <si>
    <t>https://www.munzee.com/m/Whatsoverthere/2641/</t>
  </si>
  <si>
    <t>Smile #095</t>
  </si>
  <si>
    <t>Squ1rr3l</t>
  </si>
  <si>
    <t>https://www.munzee.com/m/Squ1rr3l/714/</t>
  </si>
  <si>
    <t>Smile #096</t>
  </si>
  <si>
    <t>KevDawg123</t>
  </si>
  <si>
    <t>https://www.munzee.com/m/KevDawg123/40/</t>
  </si>
  <si>
    <t>Smile #097</t>
  </si>
  <si>
    <t>https://www.munzee.com/m/Whatsoverthere/2652/</t>
  </si>
  <si>
    <t>Smile #098</t>
  </si>
  <si>
    <t>TSwag</t>
  </si>
  <si>
    <t>https://www.munzee.com/m/TSwag/40/</t>
  </si>
  <si>
    <t>Smile #099</t>
  </si>
  <si>
    <t>https://www.munzee.com/m/Bisquick2/2848/</t>
  </si>
  <si>
    <t>Smile #100</t>
  </si>
  <si>
    <t>https://www.munzee.com/m/Bigskyguy/1632</t>
  </si>
  <si>
    <t>Smile #101</t>
  </si>
  <si>
    <t>Derlame</t>
  </si>
  <si>
    <t>https://www.munzee.com/m/Derlame/10249/</t>
  </si>
  <si>
    <t>Smile #102</t>
  </si>
  <si>
    <t>JRdaBoss</t>
  </si>
  <si>
    <t>https://www.munzee.com/m/JRdaBoss/5923/</t>
  </si>
  <si>
    <t>Smile #103</t>
  </si>
  <si>
    <t>Oskar696</t>
  </si>
  <si>
    <t>https://www.munzee.com/m/Oskar696/5107/</t>
  </si>
  <si>
    <t>Smile #104</t>
  </si>
  <si>
    <t>2mctwins2</t>
  </si>
  <si>
    <t>https://www.munzee.com/m/2mctwins2/2970/</t>
  </si>
  <si>
    <t>Smile #105</t>
  </si>
  <si>
    <t>2mctwins</t>
  </si>
  <si>
    <t>https://www.munzee.com/m/2mctwins/2977/</t>
  </si>
  <si>
    <t>Smile #106</t>
  </si>
  <si>
    <t>Engel19</t>
  </si>
  <si>
    <t>https://www.munzee.com/m/Engel19/7082/</t>
  </si>
  <si>
    <t>Smile #107</t>
  </si>
  <si>
    <t>Lehmis</t>
  </si>
  <si>
    <t>https://www.munzee.com/m/Lehmis/682/</t>
  </si>
  <si>
    <t>Smile #108</t>
  </si>
  <si>
    <t>Chere</t>
  </si>
  <si>
    <t>https://www.munzee.com/m/Chere/1363/</t>
  </si>
  <si>
    <t>Smile #109</t>
  </si>
  <si>
    <t>HenryMiller</t>
  </si>
  <si>
    <t>https://www.munzee.com/m/HenryMiller/965/</t>
  </si>
  <si>
    <t>Smile #110</t>
  </si>
  <si>
    <t>Amerod</t>
  </si>
  <si>
    <t>https://www.munzee.com/m/Amerod/3756/</t>
  </si>
  <si>
    <t>Smile #111</t>
  </si>
  <si>
    <t>par72</t>
  </si>
  <si>
    <t>https://www.munzee.com/m/par72/3082</t>
  </si>
  <si>
    <t>Smile #112</t>
  </si>
  <si>
    <t>https://www.munzee.com/m/escondidas/2965</t>
  </si>
  <si>
    <t>Smile #113</t>
  </si>
  <si>
    <t>https://www.munzee.com/m/Amerod/3755/</t>
  </si>
  <si>
    <t>Smile #114</t>
  </si>
  <si>
    <t>airnut</t>
  </si>
  <si>
    <t>https://www.munzee.com/m/airnut/1306/</t>
  </si>
  <si>
    <t>Smile #115</t>
  </si>
  <si>
    <t>G1enter</t>
  </si>
  <si>
    <t>https://www.munzee.com/m/G1enter/11395/</t>
  </si>
  <si>
    <t>Smile #116</t>
  </si>
  <si>
    <t>https://www.munzee.com/m/Amerod/3749/</t>
  </si>
  <si>
    <t>Smile #117</t>
  </si>
  <si>
    <t>jokerFG</t>
  </si>
  <si>
    <t>https://www.munzee.com/m/jokerFG/2292</t>
  </si>
  <si>
    <t>Smile #118</t>
  </si>
  <si>
    <t>https://www.munzee.com/m/Chere/1343/</t>
  </si>
  <si>
    <t>Smile #119</t>
  </si>
  <si>
    <t>Traycee</t>
  </si>
  <si>
    <t>https://www.munzee.com/m/Traycee/7388/</t>
  </si>
  <si>
    <t>Smile #120</t>
  </si>
  <si>
    <t>destolkjes4ever</t>
  </si>
  <si>
    <t>https://www.munzee.com/m/destolkjes4ever/1667/</t>
  </si>
  <si>
    <t>Smile #121</t>
  </si>
  <si>
    <t>https://www.munzee.com/m/PawPatrolThomas/1608/</t>
  </si>
  <si>
    <t>Smile #122</t>
  </si>
  <si>
    <t>https://www.munzee.com/m/habu/9460/</t>
  </si>
  <si>
    <t>Smile #123</t>
  </si>
  <si>
    <t>https://www.munzee.com/m/mrsg9064/6655/</t>
  </si>
  <si>
    <t>Smile #124</t>
  </si>
  <si>
    <t>https://www.munzee.com/m/PawPatrolThomas/1605/</t>
  </si>
  <si>
    <t>Smile #125</t>
  </si>
  <si>
    <t>https://www.munzee.com/m/G1enter/11406/</t>
  </si>
  <si>
    <t>Smile #126</t>
  </si>
  <si>
    <t>https://www.munzee.com/m/Oppresso1983/484/</t>
  </si>
  <si>
    <t>Smile #127</t>
  </si>
  <si>
    <t>Virtual Cornflower</t>
  </si>
  <si>
    <t>cornflower</t>
  </si>
  <si>
    <t>FromTheTardis</t>
  </si>
  <si>
    <t>https://www.munzee.com/m/FromTheTardis/965/</t>
  </si>
  <si>
    <t>Smile #128</t>
  </si>
  <si>
    <t>WellstrandTribe</t>
  </si>
  <si>
    <t>https://www.munzee.com/m/WellstrandTribe/7059</t>
  </si>
  <si>
    <t>Smile #129</t>
  </si>
  <si>
    <t>shrekmiester</t>
  </si>
  <si>
    <t>https://www.munzee.com/m/shrekmiester/4285/</t>
  </si>
  <si>
    <t>Smile #130</t>
  </si>
  <si>
    <t>newbee</t>
  </si>
  <si>
    <t>https://www.munzee.com/m/newbee/4321</t>
  </si>
  <si>
    <t>Smile #131</t>
  </si>
  <si>
    <t>Newfruit</t>
  </si>
  <si>
    <t>https://www.munzee.com/m/Newfruit/3678</t>
  </si>
  <si>
    <t>Smile #132</t>
  </si>
  <si>
    <t>RoninsGal</t>
  </si>
  <si>
    <t>https://www.munzee.com/m/RoninsGal/801/</t>
  </si>
  <si>
    <t>Smile #133</t>
  </si>
  <si>
    <t>DolphinJo</t>
  </si>
  <si>
    <t>https://www.munzee.com/m/DolphinJo/5012/</t>
  </si>
  <si>
    <t>Smile #134</t>
  </si>
  <si>
    <t>https://www.munzee.com/m/JABIE28/2741/</t>
  </si>
  <si>
    <t>Smile #135</t>
  </si>
  <si>
    <t>https://www.munzee.com/m/Crazycolorado/2528/</t>
  </si>
  <si>
    <t>Smile #136</t>
  </si>
  <si>
    <t>ibike4m</t>
  </si>
  <si>
    <t>https://www.munzee.com/m/ibike4m/803/</t>
  </si>
  <si>
    <t>Smile #137</t>
  </si>
  <si>
    <t>granitente</t>
  </si>
  <si>
    <t>https://www.munzee.com/m/granitente/4100/</t>
  </si>
  <si>
    <t>Smile #138</t>
  </si>
  <si>
    <t>q22q17</t>
  </si>
  <si>
    <t>https://www.munzee.com/m/q22q17/8917/</t>
  </si>
  <si>
    <t>Smile #139</t>
  </si>
  <si>
    <t>anderkar</t>
  </si>
  <si>
    <t>https://www.munzee.com/m/anderkar/1577/</t>
  </si>
  <si>
    <t>Smile #140</t>
  </si>
  <si>
    <t>https://www.munzee.com/m/Oppresso1983/136/</t>
  </si>
  <si>
    <t>Smile #141</t>
  </si>
  <si>
    <t>https://www.munzee.com/m/Bisquick2/2948/</t>
  </si>
  <si>
    <t>Smile #142</t>
  </si>
  <si>
    <t>https://www.munzee.com/m/Bigskyguy/1624</t>
  </si>
  <si>
    <t>Smile #143</t>
  </si>
  <si>
    <t>Bungle</t>
  </si>
  <si>
    <t>https://www.munzee.com/m/Bungle/2208</t>
  </si>
  <si>
    <t>Smile #144</t>
  </si>
  <si>
    <t>WanderingAus</t>
  </si>
  <si>
    <t>https://www.munzee.com/m/WanderingAus/21778/</t>
  </si>
  <si>
    <t>Smile #145</t>
  </si>
  <si>
    <t>Jazzlert</t>
  </si>
  <si>
    <t>https://www.munzee.com/m/Jazzlert/</t>
  </si>
  <si>
    <t>Smile #146</t>
  </si>
  <si>
    <t>Virtual Blue</t>
  </si>
  <si>
    <t>blue</t>
  </si>
  <si>
    <t>amundadus</t>
  </si>
  <si>
    <t>https://www.munzee.com/m/amundadus</t>
  </si>
  <si>
    <t>Smile #147</t>
  </si>
  <si>
    <t>Virtual Black</t>
  </si>
  <si>
    <t>black</t>
  </si>
  <si>
    <t>https://www.munzee.com/m/MrIVV/1432/</t>
  </si>
  <si>
    <t>Smile #148</t>
  </si>
  <si>
    <t>https://www.munzee.com/m/Whatsoverthere/2513/</t>
  </si>
  <si>
    <t>Smile #149</t>
  </si>
  <si>
    <t>https://www.munzee.com/m/Bisquick2/2952</t>
  </si>
  <si>
    <t>Smile #150</t>
  </si>
  <si>
    <t>SgtMikal</t>
  </si>
  <si>
    <t>https://www.munzee.com/m/SgtMikal/760/</t>
  </si>
  <si>
    <t>Smile #151</t>
  </si>
  <si>
    <t>https://www.munzee.com/m/WanderingAus/21787/</t>
  </si>
  <si>
    <t>Smile #152</t>
  </si>
  <si>
    <t>https://www.munzee.com/m/Whatsoverthere/3089/</t>
  </si>
  <si>
    <t>Smile #153</t>
  </si>
  <si>
    <t>IggiePiggie</t>
  </si>
  <si>
    <t>https://www.munzee.com/m/IggiePiggie/1101/</t>
  </si>
  <si>
    <t>Smile #154</t>
  </si>
  <si>
    <t>https://www.munzee.com/m/MrIVV/1435/</t>
  </si>
  <si>
    <t>Smile #155</t>
  </si>
  <si>
    <t>https://www.munzee.com/m/Whatsoverthere/2300/</t>
  </si>
  <si>
    <t>Smile #156</t>
  </si>
  <si>
    <t>https://www.munzee.com/m/Oppresso1983/140/</t>
  </si>
  <si>
    <t>Smile #157</t>
  </si>
  <si>
    <t>https://www.munzee.com/m/Bisquick2/2849/</t>
  </si>
  <si>
    <t>Smile #158</t>
  </si>
  <si>
    <t>Virtual Burnt Orange</t>
  </si>
  <si>
    <t>burnt orange</t>
  </si>
  <si>
    <t>https://www.munzee.com/m/JABIE28/2771/</t>
  </si>
  <si>
    <t>Smile #159</t>
  </si>
  <si>
    <t>https://www.munzee.com/m/ksullivan/499/</t>
  </si>
  <si>
    <t>Smile #160</t>
  </si>
  <si>
    <t>Kyrandia</t>
  </si>
  <si>
    <t>https://www.munzee.com/m/Kyrandia/2299/</t>
  </si>
  <si>
    <t>Smile #161</t>
  </si>
  <si>
    <t>https://www.munzee.com/m/Leesap/2019/</t>
  </si>
  <si>
    <t>Smile #162</t>
  </si>
  <si>
    <t>SteeleyeFan</t>
  </si>
  <si>
    <t>https://www.munzee.com/m/SteeleyeFan/1932/</t>
  </si>
  <si>
    <t>Smile #163</t>
  </si>
  <si>
    <t>miri68</t>
  </si>
  <si>
    <t>https://www.munzee.com/m/miri68/2134/</t>
  </si>
  <si>
    <t>Smile #164</t>
  </si>
  <si>
    <t>grubsneerg</t>
  </si>
  <si>
    <t>https://www.munzee.com/m/grubsneerg/2409/</t>
  </si>
  <si>
    <t>Smile #165</t>
  </si>
  <si>
    <t>https://www.munzee.com/m/airnut/1308/</t>
  </si>
  <si>
    <t>Smile #166</t>
  </si>
  <si>
    <t>https://www.munzee.com/m/DolphinJo/5011/</t>
  </si>
  <si>
    <t>Smile #167</t>
  </si>
  <si>
    <t>https://www.munzee.com/m/habu/9072/</t>
  </si>
  <si>
    <t>Smile #168</t>
  </si>
  <si>
    <t>https://www.munzee.com/m/WanderingAus/21789/</t>
  </si>
  <si>
    <t>Smile #169</t>
  </si>
  <si>
    <t>CoffeeBender</t>
  </si>
  <si>
    <t>https://www.munzee.com/m/CoffeeBender/3478/</t>
  </si>
  <si>
    <t>Smile #170</t>
  </si>
  <si>
    <t>Smile #171</t>
  </si>
  <si>
    <t>spdx2</t>
  </si>
  <si>
    <t>https://www.munzee.com/m/spdx2/2896/</t>
  </si>
  <si>
    <t>Smile #172</t>
  </si>
  <si>
    <t>https://www.munzee.com/m/CoffeeBender/3480/</t>
  </si>
  <si>
    <t>Smile #173</t>
  </si>
  <si>
    <t>https://www.munzee.com/m/Oppresso1983/411/</t>
  </si>
  <si>
    <t>Smile #174</t>
  </si>
  <si>
    <t>https://www.munzee.com/m/mrsg9064/6254/</t>
  </si>
  <si>
    <t>Smile #175</t>
  </si>
  <si>
    <t>https://www.munzee.com/m/WanderingAus/21848/</t>
  </si>
  <si>
    <t>Smile #176</t>
  </si>
  <si>
    <t>TheBitBandit</t>
  </si>
  <si>
    <t>https://www.munzee.com/m/TheBitBandit/4245/</t>
  </si>
  <si>
    <t>Smile #177</t>
  </si>
  <si>
    <t>aufbau</t>
  </si>
  <si>
    <t>https://www.munzee.com/m/aufbau/8398/</t>
  </si>
  <si>
    <t>Smile #178</t>
  </si>
  <si>
    <t>https://www.munzee.com/m/Whatsoverthere/2599/</t>
  </si>
  <si>
    <t>Smile #179</t>
  </si>
  <si>
    <t>tcguru</t>
  </si>
  <si>
    <t>https://www.munzee.com/m/tcguru/8134/</t>
  </si>
  <si>
    <t>Smile #180</t>
  </si>
  <si>
    <t>https://www.munzee.com/m/Traycee/7382/</t>
  </si>
  <si>
    <t>Smile #181</t>
  </si>
  <si>
    <t>https://www.munzee.com/m/SgtMikal/862/</t>
  </si>
  <si>
    <t>Smile #182</t>
  </si>
  <si>
    <t>Smile #183</t>
  </si>
  <si>
    <t>JayCrede</t>
  </si>
  <si>
    <t>https://www.munzee.com/m/JayCrede/2105/</t>
  </si>
  <si>
    <t>Smile #184</t>
  </si>
  <si>
    <t>https://www.munzee.com/m/kelkavcvt/3443/</t>
  </si>
  <si>
    <t>Smile #185</t>
  </si>
  <si>
    <t>snakelips</t>
  </si>
  <si>
    <t>https://www.munzee.com/m/snakelips/3271/</t>
  </si>
  <si>
    <t>Smile #186</t>
  </si>
  <si>
    <t>https://www.munzee.com/m/SgtMikal/744/</t>
  </si>
  <si>
    <t>Smile #187</t>
  </si>
  <si>
    <t>nyboss</t>
  </si>
  <si>
    <t>https://www.munzee.com/m/nyboss/5706/</t>
  </si>
  <si>
    <t>Smile #188</t>
  </si>
  <si>
    <t>https://www.munzee.com/m/kelkavcvt/3401/</t>
  </si>
  <si>
    <t>Smile #189</t>
  </si>
  <si>
    <t>https://www.munzee.com/m/aufbau/8391/</t>
  </si>
  <si>
    <t>Smile #190</t>
  </si>
  <si>
    <t>https://www.munzee.com/m/Oppresso1983/421/</t>
  </si>
  <si>
    <t>Smile #191</t>
  </si>
  <si>
    <t>Smile #192</t>
  </si>
  <si>
    <t>klc1960</t>
  </si>
  <si>
    <t>https://www.munzee.com/m/klc1960/542/</t>
  </si>
  <si>
    <t>Smile #193</t>
  </si>
  <si>
    <t>https://www.munzee.com/m/snakelips/3265/</t>
  </si>
  <si>
    <t>Smile #194</t>
  </si>
  <si>
    <t>MTHunters</t>
  </si>
  <si>
    <t>https://www.munzee.com/m/MTHunters/1584/</t>
  </si>
  <si>
    <t>Smile #195</t>
  </si>
  <si>
    <t>SLAUGY</t>
  </si>
  <si>
    <t>https://www.munzee.com/m/SLAUGY/8756</t>
  </si>
  <si>
    <t>Smile #196</t>
  </si>
  <si>
    <t>bslaugh</t>
  </si>
  <si>
    <t>https://www.munzee.com/m/bslaugh/7070</t>
  </si>
  <si>
    <t>Smile #197</t>
  </si>
  <si>
    <t>marblo</t>
  </si>
  <si>
    <t>https://www.munzee.com/m/marblo/1872/</t>
  </si>
  <si>
    <t>Smile #198</t>
  </si>
  <si>
    <t>https://www.munzee.com/m/anderkar/1581/</t>
  </si>
  <si>
    <t>Smile #199</t>
  </si>
  <si>
    <t>https://www.munzee.com/m/SteeleyeFan/1935/</t>
  </si>
  <si>
    <t>Smile #200</t>
  </si>
  <si>
    <t>https://www.munzee.com/m/bjktgdmb/2646/</t>
  </si>
  <si>
    <t>Smile #201</t>
  </si>
  <si>
    <t>https://www.munzee.com/m/twoleftknees/3578/</t>
  </si>
  <si>
    <t>Smile #202</t>
  </si>
  <si>
    <t>https://www.munzee.com/m/WanderingAus/21864/</t>
  </si>
  <si>
    <t>Smile #203</t>
  </si>
  <si>
    <t>https://www.munzee.com/m/SLAUGY/8749</t>
  </si>
  <si>
    <t>Smile #204</t>
  </si>
  <si>
    <t>https://www.munzee.com/m/bslaugh/7066/</t>
  </si>
  <si>
    <t>Smile #205</t>
  </si>
  <si>
    <t>https://www.munzee.com/m/Bisquick2/2955/</t>
  </si>
  <si>
    <t>Smile #206</t>
  </si>
  <si>
    <t>timandweze</t>
  </si>
  <si>
    <t>https://www.munzee.com/m/timandweze/6572</t>
  </si>
  <si>
    <t>Smile #207</t>
  </si>
  <si>
    <t>https://www.munzee.com/m/spdx2/2899/</t>
  </si>
  <si>
    <t>Smile #208</t>
  </si>
  <si>
    <t>https://www.munzee.com/m/technical13/1569/</t>
  </si>
  <si>
    <t>Smile #209</t>
  </si>
  <si>
    <t>raunas</t>
  </si>
  <si>
    <t>https://www.munzee.com/m/raunas/4196</t>
  </si>
  <si>
    <t>Smile #210</t>
  </si>
  <si>
    <t>https://www.munzee.com/m/Bisquick2/2956/</t>
  </si>
  <si>
    <t>Smile #211</t>
  </si>
  <si>
    <t>https://www.munzee.com/m/par72/3081</t>
  </si>
  <si>
    <t>Smile #212</t>
  </si>
  <si>
    <t>https://www.munzee.com/m/timandweze/6571</t>
  </si>
  <si>
    <t>Smile #213</t>
  </si>
  <si>
    <t>https://www.munzee.com/m/technical13/1570/</t>
  </si>
  <si>
    <t>Smile #214</t>
  </si>
  <si>
    <t>MaryJaneKitty</t>
  </si>
  <si>
    <t>https://www.munzee.com/m/MaryJaneKitty/550/</t>
  </si>
  <si>
    <t>Smile #215</t>
  </si>
  <si>
    <t>https://www.munzee.com/m/WinterCheetah/533/</t>
  </si>
  <si>
    <t>Smile #216</t>
  </si>
  <si>
    <t>https://www.munzee.com/m/technical13/1576/</t>
  </si>
  <si>
    <t>Smile #217</t>
  </si>
  <si>
    <t>https://www.munzee.com/m/MaryJaneKitty/552/</t>
  </si>
  <si>
    <t>Smile #218</t>
  </si>
  <si>
    <t>https://www.munzee.com/m/WanderingAus/21865/</t>
  </si>
  <si>
    <t>Smile #219</t>
  </si>
  <si>
    <t>https://www.munzee.com/m/Oppresso1983/166/</t>
  </si>
  <si>
    <t>Smile #220</t>
  </si>
  <si>
    <t>https://www.munzee.com/m/Bisquick2/2342/</t>
  </si>
  <si>
    <t>Smile #221</t>
  </si>
  <si>
    <t>https://www.munzee.com/m/habu/9517/</t>
  </si>
  <si>
    <t>Smile #222</t>
  </si>
  <si>
    <t>https://www.munzee.com/m/mrsg9064/6672/</t>
  </si>
  <si>
    <t>Smile #223</t>
  </si>
  <si>
    <t>https://www.munzee.com/m/technical13/1577/</t>
  </si>
  <si>
    <t>Smile #224</t>
  </si>
  <si>
    <t>https://www.munzee.com/m/MaryJaneKitty/553/</t>
  </si>
  <si>
    <t>Smile #225</t>
  </si>
  <si>
    <t>https://www.munzee.com/m/WanderingAus/21902/</t>
  </si>
  <si>
    <t>Smile #226</t>
  </si>
  <si>
    <t>https://www.munzee.com/m/Whatsoverthere/3081/</t>
  </si>
  <si>
    <t>Smile #227</t>
  </si>
  <si>
    <t>https://www.munzee.com/m/WinterCheetah/535/</t>
  </si>
  <si>
    <t>Smile #228</t>
  </si>
  <si>
    <t>TheJump</t>
  </si>
  <si>
    <t>https://www.munzee.com/m/TheJump/340</t>
  </si>
  <si>
    <t>Smile #229</t>
  </si>
  <si>
    <t>amadoreugen</t>
  </si>
  <si>
    <t>https://www.munzee.com/m/amadoreugen/4172</t>
  </si>
  <si>
    <t>Smile #230</t>
  </si>
  <si>
    <t>https://www.munzee.com/m/snakelips/3256/</t>
  </si>
  <si>
    <t>Smile #231</t>
  </si>
  <si>
    <t>https://www.munzee.com/m/WinterCheetah/537/</t>
  </si>
  <si>
    <t>Smile #232</t>
  </si>
  <si>
    <t>https://www.munzee.com/m/kelkavcvt/3355/</t>
  </si>
  <si>
    <t>Smile #233</t>
  </si>
  <si>
    <t>irca</t>
  </si>
  <si>
    <t>https://www.munzee.com/m/irca/3271/</t>
  </si>
  <si>
    <t>Smile #234</t>
  </si>
  <si>
    <t>ed</t>
  </si>
  <si>
    <t>https://www.munzee.com/m/ed/1338/</t>
  </si>
  <si>
    <t>Smile #235</t>
  </si>
  <si>
    <t>easterb</t>
  </si>
  <si>
    <t>https://www.munzee.com/m/easterb/1271/</t>
  </si>
  <si>
    <t>Smile #236</t>
  </si>
  <si>
    <t>Dinklebergh</t>
  </si>
  <si>
    <t>https://www.munzee.com/m/Dinklebergh/824/</t>
  </si>
  <si>
    <t>Smile #237</t>
  </si>
  <si>
    <t>https://www.munzee.com/m/Bisquick2/3001/</t>
  </si>
  <si>
    <t>Smile #238</t>
  </si>
  <si>
    <t>https://www.munzee.com/m/GmomS/1731/</t>
  </si>
  <si>
    <t>Smile #239</t>
  </si>
  <si>
    <t>https://www.munzee.com/m/technical13/1689/</t>
  </si>
  <si>
    <t>Smile #240</t>
  </si>
  <si>
    <t>https://www.munzee.com/m/Whatsoverthere/2292/</t>
  </si>
  <si>
    <t>Smile #241</t>
  </si>
  <si>
    <t>redshark78</t>
  </si>
  <si>
    <t>https://www.munzee.com/m/redshark78/2117/</t>
  </si>
  <si>
    <t>Smile #242</t>
  </si>
  <si>
    <t>cajun55</t>
  </si>
  <si>
    <t>https://www.munzee.com/m/cajun55/10/</t>
  </si>
  <si>
    <t>Smile #243</t>
  </si>
  <si>
    <t>Lincoln708</t>
  </si>
  <si>
    <t>https://www.munzee.com/m/Lincoln708/125/</t>
  </si>
  <si>
    <t>Smile #244</t>
  </si>
  <si>
    <t>https://www.munzee.com/m/kelkavcvt/3356/</t>
  </si>
  <si>
    <t>Smile #245</t>
  </si>
  <si>
    <t>https://www.munzee.com/m/ed/1328/</t>
  </si>
  <si>
    <t>Smile #246</t>
  </si>
  <si>
    <t>https://www.munzee.com/m/GmomS/1729/</t>
  </si>
  <si>
    <t>Smile #247</t>
  </si>
  <si>
    <t>https://www.munzee.com/m/MrIVV/1436/</t>
  </si>
  <si>
    <t>Smile #248</t>
  </si>
  <si>
    <t>https://www.munzee.com/m/kelkavcvt/3353/</t>
  </si>
  <si>
    <t>Smile #249</t>
  </si>
  <si>
    <t>https://www.munzee.com/m/Leesap/2103/</t>
  </si>
  <si>
    <t>Smile #250</t>
  </si>
  <si>
    <t>https://www.munzee.com/m/GmomS/1728/</t>
  </si>
  <si>
    <t>Smile #251</t>
  </si>
  <si>
    <t>https://www.munzee.com/m/WanderingAus/21916/</t>
  </si>
  <si>
    <t>Smile #252</t>
  </si>
  <si>
    <t>https://www.munzee.com/m/Whatsoverthere/3088/</t>
  </si>
  <si>
    <t>Smile #253</t>
  </si>
  <si>
    <t>Pamster13</t>
  </si>
  <si>
    <t>https://www.munzee.com/m/Pamster13/2520/</t>
  </si>
  <si>
    <t>Smile #254</t>
  </si>
  <si>
    <t>https://www.munzee.com/m/MrIVV/1437/</t>
  </si>
  <si>
    <t>Smile #255</t>
  </si>
  <si>
    <t>https://www.munzee.com/m/Oppresso1983/418/</t>
  </si>
  <si>
    <t>Smile #256</t>
  </si>
  <si>
    <t>https://www.munzee.com/m/Bungle/2204</t>
  </si>
  <si>
    <t>Smile #257</t>
  </si>
  <si>
    <t>Lanyasummer</t>
  </si>
  <si>
    <t>https://www.munzee.com/m/Lanyasummer/3653/</t>
  </si>
  <si>
    <t>Smile #258</t>
  </si>
  <si>
    <t>https://www.munzee.com/m/snakelips/3257/</t>
  </si>
  <si>
    <t>Smile #259</t>
  </si>
  <si>
    <t>https://www.munzee.com/m/Leesap/2021/</t>
  </si>
  <si>
    <t>Smile #260</t>
  </si>
  <si>
    <t>https://www.munzee.com/m/anderkar/1582/</t>
  </si>
  <si>
    <t>Smile #261</t>
  </si>
  <si>
    <t>Peter1980</t>
  </si>
  <si>
    <t>https://www.munzee.com/m/Peter1980/4173/</t>
  </si>
  <si>
    <t>Smile #262</t>
  </si>
  <si>
    <t>https://www.munzee.com/m/ed/1326/</t>
  </si>
  <si>
    <t>Smile #263</t>
  </si>
  <si>
    <t>https://www.munzee.com/m/Leesap/2104/</t>
  </si>
  <si>
    <t>Smile #264</t>
  </si>
  <si>
    <t>https://www.munzee.com/m/amadoreugen/4171</t>
  </si>
  <si>
    <t>Smile #265</t>
  </si>
  <si>
    <t>https://www.munzee.com/m/Bisquick2/2998/</t>
  </si>
  <si>
    <t>Smile #266</t>
  </si>
  <si>
    <t>https://www.munzee.com/m/technical13/1690/</t>
  </si>
  <si>
    <t>Smile #267</t>
  </si>
  <si>
    <t>Redman</t>
  </si>
  <si>
    <t>https://www.munzee.com/m/Redman/12097</t>
  </si>
  <si>
    <t>Smile #268</t>
  </si>
  <si>
    <t>Debolicious</t>
  </si>
  <si>
    <t>https://www.munzee.com/m/Debolicious/6118/</t>
  </si>
  <si>
    <t>Smile #269</t>
  </si>
  <si>
    <t>https://www.munzee.com/m/Whatsoverthere/1649/</t>
  </si>
  <si>
    <t>Smile #270</t>
  </si>
  <si>
    <t>https://www.munzee.com/m/Oppresso1983/497/</t>
  </si>
  <si>
    <t>Smile #271</t>
  </si>
  <si>
    <t>https://www.munzee.com/m/Bisquick2/2999/</t>
  </si>
  <si>
    <t>Smile #272</t>
  </si>
  <si>
    <t>Anubisz</t>
  </si>
  <si>
    <t>https://www.munzee.com/m/Anubisz/114/</t>
  </si>
  <si>
    <t>Smile #273</t>
  </si>
  <si>
    <t>https://www.munzee.com/m/mrsg9064/6260/</t>
  </si>
  <si>
    <t>Smile #274</t>
  </si>
  <si>
    <t>https://www.munzee.com/m/GmomS/1727/</t>
  </si>
  <si>
    <t>Smile #275</t>
  </si>
  <si>
    <t>https://www.munzee.com/m/Engel19/7129/</t>
  </si>
  <si>
    <t>Smile #276</t>
  </si>
  <si>
    <t>https://www.munzee.com/m/Whatsoverthere/2515/</t>
  </si>
  <si>
    <t>Smile #277</t>
  </si>
  <si>
    <t>https://www.munzee.com/m/kelkavcvt/3399/</t>
  </si>
  <si>
    <t>Smile #278</t>
  </si>
  <si>
    <t>Smile #279</t>
  </si>
  <si>
    <t>https://www.munzee.com/m/JayCrede/2114</t>
  </si>
  <si>
    <t>Smile #280</t>
  </si>
  <si>
    <t>https://www.munzee.com/m/Oppresso1983/434/</t>
  </si>
  <si>
    <t>Smile #281</t>
  </si>
  <si>
    <t>Smile #282</t>
  </si>
  <si>
    <t>https://www.munzee.com/m/JayCrede/2093</t>
  </si>
  <si>
    <t>Smile #283</t>
  </si>
  <si>
    <t>mortonfox</t>
  </si>
  <si>
    <t>https://www.munzee.com/m/mortonfox/6253/</t>
  </si>
  <si>
    <t>Smile #284</t>
  </si>
  <si>
    <t>Chivasloyal</t>
  </si>
  <si>
    <t>https://www.munzee.com/m/Chivasloyal/5430</t>
  </si>
  <si>
    <t>Smile #285</t>
  </si>
  <si>
    <t>https://www.munzee.com/m/Oppresso1983/534/</t>
  </si>
  <si>
    <t>Smile #286</t>
  </si>
  <si>
    <t>https://www.munzee.com/m/Crazycolorado/2603/</t>
  </si>
  <si>
    <t>Smile #287</t>
  </si>
  <si>
    <t>ankie249</t>
  </si>
  <si>
    <t>https://www.munzee.com/m/ankie249/3164/</t>
  </si>
  <si>
    <t>Smile #288</t>
  </si>
  <si>
    <t>230Volt</t>
  </si>
  <si>
    <t>https://www.munzee.com/m/230Volt/646</t>
  </si>
  <si>
    <t>Smile #289</t>
  </si>
  <si>
    <t>https://www.munzee.com/m/habu/9073/</t>
  </si>
  <si>
    <t>Smile #290</t>
  </si>
  <si>
    <t>https://www.munzee.com/m/Redman/12098</t>
  </si>
  <si>
    <t>Smile #291</t>
  </si>
  <si>
    <t>https://www.munzee.com/m/Mdmulli/568/</t>
  </si>
  <si>
    <t>Smile #292</t>
  </si>
  <si>
    <t>Tossie</t>
  </si>
  <si>
    <t>https://www.munzee.com/m/Tossie/4629/</t>
  </si>
  <si>
    <t>Smile #293</t>
  </si>
  <si>
    <t>AlephRita</t>
  </si>
  <si>
    <t>https://www.munzee.com/m/AlephRita/2651/</t>
  </si>
  <si>
    <t>Smile #294</t>
  </si>
  <si>
    <t>teamkiwii</t>
  </si>
  <si>
    <t>https://www.munzee.com/m/teamkiwii/7443/</t>
  </si>
  <si>
    <t>Smile #295</t>
  </si>
  <si>
    <t>https://www.munzee.com/m/TheJump/339</t>
  </si>
  <si>
    <t>Smile #296</t>
  </si>
  <si>
    <t>https://www.munzee.com/m/munzeeprof/8390/</t>
  </si>
  <si>
    <t>Smile #297</t>
  </si>
  <si>
    <t>https://www.munzee.com/m/Bisquick2/2360/</t>
  </si>
  <si>
    <t>Smile #298</t>
  </si>
  <si>
    <t>https://www.munzee.com/m/mortonfox/6227/</t>
  </si>
  <si>
    <t>Smile #299</t>
  </si>
  <si>
    <t xml:space="preserve"> https://www.munzee.com/m/lpyankeefan/3475</t>
  </si>
  <si>
    <t>Smile #300</t>
  </si>
  <si>
    <t>karen1962</t>
  </si>
  <si>
    <t>https://www.munzee.com/m/karen1962/4456/</t>
  </si>
  <si>
    <t>Smile #301</t>
  </si>
  <si>
    <t>LittleMonsters77</t>
  </si>
  <si>
    <t>https://www.munzee.com/m/LittleMonsters77/650/</t>
  </si>
  <si>
    <t>Smile #302</t>
  </si>
  <si>
    <t>Frostbyte13</t>
  </si>
  <si>
    <t>https://www.munzee.com/m/Frostbyte13/603/</t>
  </si>
  <si>
    <t>Smile #303</t>
  </si>
  <si>
    <t>Ganesia</t>
  </si>
  <si>
    <t>https://www.munzee.com/m/Ganesia/680/</t>
  </si>
  <si>
    <t>Smile #304</t>
  </si>
  <si>
    <t>1SheMarine</t>
  </si>
  <si>
    <t>https://www.munzee.com/m/1SheMarine/6639/</t>
  </si>
  <si>
    <t>Smile #305</t>
  </si>
  <si>
    <t>scoutref</t>
  </si>
  <si>
    <t>https://www.munzee.com/m/scoutref/2083/</t>
  </si>
  <si>
    <t>Smile #306</t>
  </si>
  <si>
    <t>Spencer1010</t>
  </si>
  <si>
    <t>https://www.munzee.com/m/Spencer1010/96/</t>
  </si>
  <si>
    <t>Smile #307</t>
  </si>
  <si>
    <t>https://www.munzee.com/m/SgtMikal/857/</t>
  </si>
  <si>
    <t>Smile #308</t>
  </si>
  <si>
    <t>https://www.munzee.com/m/dtcharlie/471/</t>
  </si>
  <si>
    <t>Smile #309</t>
  </si>
  <si>
    <t>Thistlemama</t>
  </si>
  <si>
    <t>https://www.munzee.com/m/Thistlemama/813/</t>
  </si>
  <si>
    <t>Smile #310</t>
  </si>
  <si>
    <t>Bumble</t>
  </si>
  <si>
    <t>https://www.munzee.com/m/Bumble/1291</t>
  </si>
  <si>
    <t>Smile #311</t>
  </si>
  <si>
    <t>https://www.munzee.com/m/par72/3080</t>
  </si>
  <si>
    <t>Smile #312</t>
  </si>
  <si>
    <t>https://www.munzee.com/m/jokerFG/2305</t>
  </si>
  <si>
    <t>Smile #313</t>
  </si>
  <si>
    <t>https://www.munzee.com/m/technical13/1699/</t>
  </si>
  <si>
    <t>Smile #314</t>
  </si>
  <si>
    <t>wemissmo</t>
  </si>
  <si>
    <t>https://www.munzee.com/m/wemissmo/9418/</t>
  </si>
  <si>
    <t>Smile #315</t>
  </si>
  <si>
    <t>https://www.munzee.com/m/Redman/12123</t>
  </si>
  <si>
    <t>Smile #316</t>
  </si>
  <si>
    <t>https://www.munzee.com/m/Ganesia/672/</t>
  </si>
  <si>
    <t>Smile #317</t>
  </si>
  <si>
    <t>https://www.munzee.com/m/SgtMikal/861/</t>
  </si>
  <si>
    <t>Smile #318</t>
  </si>
  <si>
    <t>Syrtene</t>
  </si>
  <si>
    <t>https://www.munzee.com/m/Syrtene/2637/</t>
  </si>
  <si>
    <t>Smile #319</t>
  </si>
  <si>
    <t>NoahCache</t>
  </si>
  <si>
    <t>https://www.munzee.com/m/NoahCache/2588/</t>
  </si>
  <si>
    <t>Smile #320</t>
  </si>
  <si>
    <t>geckofreund</t>
  </si>
  <si>
    <t>https://www.munzee.com/m/geckofreund/3297/</t>
  </si>
  <si>
    <t>Smile #321</t>
  </si>
  <si>
    <t>https://www.munzee.com/m/Pamster13/2425/</t>
  </si>
  <si>
    <t>Smile #322</t>
  </si>
  <si>
    <t>https://www.munzee.com/m/Oppresso1983/483/</t>
  </si>
  <si>
    <t>Smile #323</t>
  </si>
  <si>
    <t>https://www.munzee.com/m/Whatsoverthere/3128/</t>
  </si>
  <si>
    <t>Smile #324</t>
  </si>
  <si>
    <t>https://www.munzee.com/m/snakelips/3258/</t>
  </si>
  <si>
    <t>Smile #325</t>
  </si>
  <si>
    <t>https://www.munzee.com/m/kelkavcvt/3409/</t>
  </si>
  <si>
    <t>Smile #326</t>
  </si>
  <si>
    <t>https://www.munzee.com/m/JayCrede/2106</t>
  </si>
  <si>
    <t>Smile #327</t>
  </si>
  <si>
    <t>Geckoses</t>
  </si>
  <si>
    <t>https://www.munzee.com/m/Geckoses/1039</t>
  </si>
  <si>
    <t>Smile #328</t>
  </si>
  <si>
    <t>Lulamae</t>
  </si>
  <si>
    <t>https://www.munzee.com/m/Lulamae/818/</t>
  </si>
  <si>
    <t>Smile #329</t>
  </si>
  <si>
    <t>purplecourgette</t>
  </si>
  <si>
    <t>https://www.munzee.com/m/purplecourgette/701/</t>
  </si>
  <si>
    <t>Smile #330</t>
  </si>
  <si>
    <t>Cidinho</t>
  </si>
  <si>
    <t>https://www.munzee.com/m/Cidinho/1626/</t>
  </si>
  <si>
    <t>Smile #331</t>
  </si>
  <si>
    <t>https://www.munzee.com/m/wemissmo/9369/</t>
  </si>
  <si>
    <t>Smile #332</t>
  </si>
  <si>
    <t>munz619</t>
  </si>
  <si>
    <t>https://www.munzee.com/m/munz619/4162/</t>
  </si>
  <si>
    <t>Smile #333</t>
  </si>
  <si>
    <t>vadotech</t>
  </si>
  <si>
    <t>https://www.munzee.com/m/vadotech/6029/</t>
  </si>
  <si>
    <t>Smile #334</t>
  </si>
  <si>
    <t>mtbiker64</t>
  </si>
  <si>
    <t>https://www.munzee.com/m/mtbiker64/5025</t>
  </si>
  <si>
    <t>Smile #335</t>
  </si>
  <si>
    <t>https://www.munzee.com/m/Oppresso1983/410/</t>
  </si>
  <si>
    <t>Smile #336</t>
  </si>
  <si>
    <t>kwd</t>
  </si>
  <si>
    <t>https://www.munzee.com/m/kwd/5767/</t>
  </si>
  <si>
    <t>Smile #337</t>
  </si>
  <si>
    <t>https://www.munzee.com/m/vadotech/6030/</t>
  </si>
  <si>
    <t>Smile #338</t>
  </si>
  <si>
    <t>https://www.munzee.com/m/Chere/1342/</t>
  </si>
  <si>
    <t>Smile #339</t>
  </si>
  <si>
    <t>https://www.munzee.com/m/mtbiker64/5053</t>
  </si>
  <si>
    <t>Smile #340</t>
  </si>
  <si>
    <t>https://www.munzee.com/m/Whatsoverthere/2421/</t>
  </si>
  <si>
    <t>Smile #341</t>
  </si>
  <si>
    <t>https://www.munzee.com/m/munzeeprof/8056/</t>
  </si>
  <si>
    <t>Smile #342</t>
  </si>
  <si>
    <t>Justforfun33</t>
  </si>
  <si>
    <t>https://www.munzee.com/m/Justforfun33/13611/</t>
  </si>
  <si>
    <t>Smile #343</t>
  </si>
  <si>
    <t>katinka3</t>
  </si>
  <si>
    <t>https://www.munzee.com/m/katinka3/5578/</t>
  </si>
  <si>
    <t>Smile #344</t>
  </si>
  <si>
    <t>https://www.munzee.com/m/munzeeprof/8057/</t>
  </si>
  <si>
    <t>Smile #345</t>
  </si>
  <si>
    <t>https://www.munzee.com/m/mortonfox/6192/</t>
  </si>
  <si>
    <t>Smile #346</t>
  </si>
  <si>
    <t>https://www.munzee.com/m/Oppresso1983/123/</t>
  </si>
  <si>
    <t>Smile #347</t>
  </si>
  <si>
    <t>barefootguru</t>
  </si>
  <si>
    <t>https://www.munzee.com/m/barefootguru/1853/</t>
  </si>
  <si>
    <t>Smile #348</t>
  </si>
  <si>
    <t>https://www.munzee.com/m/WellstrandTribe/7003</t>
  </si>
  <si>
    <t>Smile #349</t>
  </si>
  <si>
    <t>MeanderingMonkeys</t>
  </si>
  <si>
    <t>https://www.munzee.com/m/MeanderingMonkeys/15142/</t>
  </si>
  <si>
    <t>Smile #350</t>
  </si>
  <si>
    <t>https://www.munzee.com/m/Oppresso1983/420/</t>
  </si>
  <si>
    <t>Smile #351</t>
  </si>
  <si>
    <t>https://www.munzee.com/m/yida/2056/</t>
  </si>
  <si>
    <t>Smile #352</t>
  </si>
  <si>
    <t>ponu</t>
  </si>
  <si>
    <t>https://www.munzee.com/m/ponu/5772/</t>
  </si>
  <si>
    <t>Smile #353</t>
  </si>
  <si>
    <t>https://www.munzee.com/m/Bisquick2/2560/</t>
  </si>
  <si>
    <t>Smile #354</t>
  </si>
  <si>
    <t>https://www.munzee.com/m/Traycee/7412/</t>
  </si>
  <si>
    <t>Smile #355</t>
  </si>
  <si>
    <t>mdtt</t>
  </si>
  <si>
    <t>https://www.munzee.com/m/mdtt/3776/</t>
  </si>
  <si>
    <t>Smile #356</t>
  </si>
  <si>
    <t>denali0407</t>
  </si>
  <si>
    <t>https://www.munzee.com/m/denali0407/11802/</t>
  </si>
  <si>
    <t>Smile #357</t>
  </si>
  <si>
    <t>https://www.munzee.com/m/Sophia0909/1527/</t>
  </si>
  <si>
    <t>Smile #358</t>
  </si>
  <si>
    <t>wally62</t>
  </si>
  <si>
    <t>https://www.munzee.com/m/wally62/3531/</t>
  </si>
  <si>
    <t>Smile #359</t>
  </si>
  <si>
    <t>https://www.munzee.com/m/Oppresso1983/175/</t>
  </si>
  <si>
    <t>Smile #360</t>
  </si>
  <si>
    <t>ivwarrior</t>
  </si>
  <si>
    <t>https://www.munzee.com/m/ivwarrior/3869/</t>
  </si>
  <si>
    <t>Smile #361</t>
  </si>
  <si>
    <t>https://www.munzee.com/m/Bisquick2/2299/</t>
  </si>
  <si>
    <t>Smile #362</t>
  </si>
  <si>
    <t>https://www.munzee.com/m/ivwarrior/3684/</t>
  </si>
  <si>
    <t>Smile #363</t>
  </si>
  <si>
    <t>https://www.munzee.com/m/ksullivan/747/</t>
  </si>
  <si>
    <t>Smile #364</t>
  </si>
  <si>
    <t>Smile #365</t>
  </si>
  <si>
    <t>Alzarius</t>
  </si>
  <si>
    <t>https://www.munzee.com/m/Alzarius/2154/</t>
  </si>
  <si>
    <t>Smile #366</t>
  </si>
  <si>
    <t>tazscouter</t>
  </si>
  <si>
    <t>https://www.munzee.com/m/tazscouter/3334/</t>
  </si>
  <si>
    <t>Smile #367</t>
  </si>
  <si>
    <t>https://www.munzee.com/m/lpyankeefan/3276/</t>
  </si>
  <si>
    <t>Smile #368</t>
  </si>
  <si>
    <t>https://www.munzee.com/m/ShadowChasers/3374/</t>
  </si>
  <si>
    <t>Smile #369</t>
  </si>
  <si>
    <t>https://www.munzee.com/m/Whatsoverthere/2439/</t>
  </si>
  <si>
    <t>Smile #370</t>
  </si>
  <si>
    <t>paddleaway</t>
  </si>
  <si>
    <t>https://www.munzee.com/m/paddleaway/5553/</t>
  </si>
  <si>
    <t>Smile #371</t>
  </si>
  <si>
    <t>annabanana</t>
  </si>
  <si>
    <t>https://www.munzee.com/m/annabanana/8643/</t>
  </si>
  <si>
    <t>Smile #372</t>
  </si>
  <si>
    <t>https://www.munzee.com/m/ivwarrior/3683/</t>
  </si>
  <si>
    <t>Smile #373</t>
  </si>
  <si>
    <t>https://www.munzee.com/m/Redman/12159</t>
  </si>
  <si>
    <t>Smile #374</t>
  </si>
  <si>
    <t>https://www.munzee.com/m/ksullivan/498/</t>
  </si>
  <si>
    <t>Smile #375</t>
  </si>
  <si>
    <t>Calvertcachers</t>
  </si>
  <si>
    <t>https://www.munzee.com/m/Calvertcachers/5999/</t>
  </si>
  <si>
    <t>Smile #376</t>
  </si>
  <si>
    <t>LilCrab</t>
  </si>
  <si>
    <t>https://www.munzee.com/m/LilCrab/3503/</t>
  </si>
  <si>
    <t>Smile #377</t>
  </si>
  <si>
    <t>https://www.munzee.com/m/Justforfun33/12932/</t>
  </si>
  <si>
    <t>Smile #378</t>
  </si>
  <si>
    <t>https://www.munzee.com/m/Calvertcachers/5321/</t>
  </si>
  <si>
    <t>Smile #379</t>
  </si>
  <si>
    <t>https://www.munzee.com/m/LilCrab/3500/</t>
  </si>
  <si>
    <t>Smile #380</t>
  </si>
  <si>
    <t>fscheerhoorn</t>
  </si>
  <si>
    <t>https://www.munzee.com/m/fscheerhoorn/3687/</t>
  </si>
  <si>
    <t>Smile #381</t>
  </si>
  <si>
    <t>https://www.munzee.com/m/Calvertcachers/5575/</t>
  </si>
  <si>
    <t>Smile #382</t>
  </si>
  <si>
    <t>https://www.munzee.com/m/Oppresso1983/290/</t>
  </si>
  <si>
    <t>Smile #383</t>
  </si>
  <si>
    <t>PrincessMeli</t>
  </si>
  <si>
    <t>https://www.munzee.com/m/PrincessMeli/1465/</t>
  </si>
  <si>
    <t>Smile #384</t>
  </si>
  <si>
    <t>https://www.munzee.com/m/Whatsoverthere/2726/</t>
  </si>
  <si>
    <t>Smile #385</t>
  </si>
  <si>
    <t>https://www.munzee.com/m/LilCrab/2947/</t>
  </si>
  <si>
    <t>Smile #386</t>
  </si>
  <si>
    <t>https://www.munzee.com/m/PrincessMeli/1497/</t>
  </si>
  <si>
    <t>Smile #387</t>
  </si>
  <si>
    <t>https://www.munzee.com/m/Calvertcachers/5617/</t>
  </si>
  <si>
    <t>Smile #388</t>
  </si>
  <si>
    <t>https://www.munzee.com/m/LilCrab/3236/</t>
  </si>
  <si>
    <t>Smile #389</t>
  </si>
  <si>
    <t>https://www.munzee.com/m/Bisquick2/2340/</t>
  </si>
  <si>
    <t>Smile #390</t>
  </si>
  <si>
    <t>https://www.munzee.com/m/PrincessMeli/1568/</t>
  </si>
  <si>
    <t>Smile #391</t>
  </si>
  <si>
    <t>https://www.munzee.com/m/LilCrab/3255/</t>
  </si>
  <si>
    <t>Smile #392</t>
  </si>
  <si>
    <t>https://www.munzee.com/m/Calvertcachers/5662/</t>
  </si>
  <si>
    <t>Smile #393</t>
  </si>
  <si>
    <t>https://www.munzee.com/m/Whatsoverthere/2514/</t>
  </si>
  <si>
    <t>Smile #394</t>
  </si>
  <si>
    <t>BonnieB1</t>
  </si>
  <si>
    <t>https://www.munzee.com/m/BonnieB1/3190/</t>
  </si>
  <si>
    <t>Smile #395</t>
  </si>
  <si>
    <t>https://www.munzee.com/m/Oppresso1983/138/</t>
  </si>
  <si>
    <t>Smile #396</t>
  </si>
  <si>
    <t>Brandikorte</t>
  </si>
  <si>
    <t>https://www.munzee.com/m/Brandikorte/3841/</t>
  </si>
  <si>
    <t>Smile #397</t>
  </si>
  <si>
    <t>https://www.munzee.com/m/Whatsoverthere/2517/</t>
  </si>
  <si>
    <t>Smile #398</t>
  </si>
  <si>
    <t>wvkiwi</t>
  </si>
  <si>
    <t>https://www.munzee.com/m/wvkiwi/7140/</t>
  </si>
  <si>
    <t>Smile #399</t>
  </si>
  <si>
    <t>https://www.munzee.com/m/Bisquick2/2343/</t>
  </si>
  <si>
    <t>Smile #400</t>
  </si>
  <si>
    <t>https://www.munzee.com/m/Whatsoverthere/2516/</t>
  </si>
  <si>
    <t>&lt;-- HIDE ROW ONCE SET --&gt;</t>
  </si>
  <si>
    <t>Number of top contributors to show:</t>
  </si>
  <si>
    <t>Coordination chat URL:</t>
  </si>
  <si>
    <t>https://discord.me/Munzee</t>
  </si>
  <si>
    <t>Map link URL:</t>
  </si>
  <si>
    <t>https://www.munzee.com/map/dr09w7ppq/16.0</t>
  </si>
  <si>
    <t>Smile Garden</t>
  </si>
  <si>
    <t>TOTAL</t>
  </si>
  <si>
    <t>Garden description</t>
  </si>
  <si>
    <t>Virual color</t>
  </si>
  <si>
    <t>Amount</t>
  </si>
  <si>
    <t>Deployed</t>
  </si>
  <si>
    <t>Available</t>
  </si>
  <si>
    <t>% done</t>
  </si>
  <si>
    <t>Insert screenshot from VGP
with no crosshairs as a drawing here.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</si>
</sst>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"/>
    <numFmt numFmtId="165" formatCode="mmm d"/>
    <numFmt numFmtId="166" formatCode="mmmd"/>
  </numFmts>
  <fonts count="23">
    <font>
      <sz val="10.0"/>
      <color rgb="FF000000"/>
      <name val="Arial"/>
    </font>
    <font>
      <b/>
    </font>
    <font/>
    <font>
      <color rgb="FF000000"/>
      <name val="'Arial'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  <name val="Roboto"/>
    </font>
    <font>
      <color rgb="FF000000"/>
      <name val="Arial"/>
    </font>
    <font>
      <b/>
      <i/>
    </font>
    <font>
      <b/>
      <i/>
      <u/>
      <color rgb="FF0000FF"/>
    </font>
    <font>
      <u/>
      <color rgb="FF0000FF"/>
    </font>
    <font>
      <b/>
      <sz val="18.0"/>
    </font>
    <font>
      <b/>
      <u/>
      <sz val="14.0"/>
      <color rgb="FF0000FF"/>
    </font>
    <font>
      <b/>
      <sz val="14.0"/>
      <name val="Arial"/>
    </font>
    <font>
      <b/>
      <i/>
      <sz val="14.0"/>
      <color rgb="FFFFFFFF"/>
      <name val="Arial"/>
    </font>
    <font>
      <b/>
      <sz val="18.0"/>
      <name val="Arial"/>
    </font>
    <font>
      <b/>
      <sz val="18.0"/>
      <name val="Oxygen"/>
    </font>
    <font>
      <b/>
      <sz val="11.0"/>
      <name val="Oxygen"/>
    </font>
    <font>
      <b/>
      <name val="Oxygen"/>
    </font>
    <font>
      <b/>
      <color rgb="FFFFFFFF"/>
      <name val="Oxygen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readingOrder="0" vertical="center"/>
    </xf>
    <xf borderId="0" fillId="0" fontId="2" numFmtId="166" xfId="0" applyAlignment="1" applyFont="1" applyNumberFormat="1">
      <alignment horizontal="center" readingOrder="0" vertical="center"/>
    </xf>
    <xf borderId="0" fillId="0" fontId="5" numFmtId="164" xfId="0" applyAlignment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2" fontId="2" numFmtId="0" xfId="0" applyAlignment="1" applyFill="1" applyFont="1">
      <alignment horizontal="left" readingOrder="0" vertical="center"/>
    </xf>
    <xf borderId="0" fillId="2" fontId="2" numFmtId="0" xfId="0" applyAlignment="1" applyFont="1">
      <alignment horizontal="center" readingOrder="0" vertical="center"/>
    </xf>
    <xf borderId="0" fillId="2" fontId="8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left" readingOrder="0" vertical="center"/>
    </xf>
    <xf borderId="0" fillId="2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11" numFmtId="0" xfId="0" applyAlignment="1" applyFont="1">
      <alignment horizontal="center" readingOrder="0" vertical="center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readingOrder="0" vertical="center"/>
    </xf>
    <xf borderId="0" fillId="0" fontId="12" numFmtId="0" xfId="0" applyAlignment="1" applyFont="1">
      <alignment horizontal="left" readingOrder="0" vertical="center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vertical="center"/>
    </xf>
    <xf borderId="1" fillId="3" fontId="15" numFmtId="0" xfId="0" applyAlignment="1" applyBorder="1" applyFill="1" applyFont="1">
      <alignment horizontal="center" vertical="bottom"/>
    </xf>
    <xf borderId="2" fillId="0" fontId="15" numFmtId="3" xfId="0" applyAlignment="1" applyBorder="1" applyFont="1" applyNumberFormat="1">
      <alignment horizontal="center" vertical="bottom"/>
    </xf>
    <xf borderId="2" fillId="4" fontId="16" numFmtId="10" xfId="0" applyAlignment="1" applyBorder="1" applyFill="1" applyFont="1" applyNumberFormat="1">
      <alignment horizontal="center" vertical="bottom"/>
    </xf>
    <xf borderId="3" fillId="3" fontId="17" numFmtId="0" xfId="0" applyAlignment="1" applyBorder="1" applyFont="1">
      <alignment horizontal="center" vertical="center"/>
    </xf>
    <xf borderId="4" fillId="3" fontId="17" numFmtId="0" xfId="0" applyAlignment="1" applyBorder="1" applyFont="1">
      <alignment horizontal="center" vertical="center"/>
    </xf>
    <xf borderId="0" fillId="0" fontId="2" numFmtId="10" xfId="0" applyAlignment="1" applyFont="1" applyNumberFormat="1">
      <alignment horizontal="center" vertical="center"/>
    </xf>
    <xf borderId="5" fillId="0" fontId="2" numFmtId="0" xfId="0" applyBorder="1" applyFont="1"/>
    <xf borderId="6" fillId="0" fontId="18" numFmtId="0" xfId="0" applyAlignment="1" applyBorder="1" applyFont="1">
      <alignment horizontal="center" vertical="center"/>
    </xf>
    <xf borderId="7" fillId="0" fontId="2" numFmtId="0" xfId="0" applyBorder="1" applyFont="1"/>
    <xf borderId="8" fillId="0" fontId="19" numFmtId="0" xfId="0" applyAlignment="1" applyBorder="1" applyFont="1">
      <alignment horizontal="center" vertical="center"/>
    </xf>
    <xf borderId="9" fillId="0" fontId="20" numFmtId="0" xfId="0" applyAlignment="1" applyBorder="1" applyFont="1">
      <alignment horizontal="center" vertical="center"/>
    </xf>
    <xf borderId="10" fillId="0" fontId="20" numFmtId="0" xfId="0" applyAlignment="1" applyBorder="1" applyFont="1">
      <alignment horizontal="center" vertical="center"/>
    </xf>
    <xf borderId="11" fillId="5" fontId="21" numFmtId="0" xfId="0" applyAlignment="1" applyBorder="1" applyFill="1" applyFont="1">
      <alignment horizontal="center" vertical="center"/>
    </xf>
    <xf borderId="0" fillId="5" fontId="21" numFmtId="0" xfId="0" applyAlignment="1" applyFont="1">
      <alignment horizontal="center" vertical="center"/>
    </xf>
    <xf borderId="12" fillId="5" fontId="21" numFmtId="0" xfId="0" applyAlignment="1" applyBorder="1" applyFont="1">
      <alignment horizontal="center" vertical="center"/>
    </xf>
    <xf borderId="11" fillId="4" fontId="21" numFmtId="0" xfId="0" applyAlignment="1" applyBorder="1" applyFont="1">
      <alignment horizontal="center" vertical="center"/>
    </xf>
    <xf borderId="0" fillId="4" fontId="21" numFmtId="0" xfId="0" applyAlignment="1" applyFont="1">
      <alignment horizontal="center" vertical="center"/>
    </xf>
    <xf borderId="12" fillId="4" fontId="21" numFmtId="0" xfId="0" applyAlignment="1" applyBorder="1" applyFont="1">
      <alignment horizontal="center" vertical="center"/>
    </xf>
    <xf borderId="11" fillId="6" fontId="20" numFmtId="0" xfId="0" applyAlignment="1" applyBorder="1" applyFill="1" applyFont="1">
      <alignment horizontal="center" vertical="center"/>
    </xf>
    <xf borderId="0" fillId="6" fontId="20" numFmtId="0" xfId="0" applyAlignment="1" applyFont="1">
      <alignment horizontal="center" vertical="center"/>
    </xf>
    <xf borderId="12" fillId="6" fontId="20" numFmtId="0" xfId="0" applyAlignment="1" applyBorder="1" applyFont="1">
      <alignment horizontal="center" vertical="center"/>
    </xf>
    <xf borderId="11" fillId="7" fontId="22" numFmtId="0" xfId="0" applyAlignment="1" applyBorder="1" applyFill="1" applyFont="1">
      <alignment horizontal="center" vertical="center"/>
    </xf>
    <xf borderId="0" fillId="7" fontId="22" numFmtId="0" xfId="0" applyAlignment="1" applyFont="1">
      <alignment horizontal="center" vertical="center"/>
    </xf>
    <xf borderId="12" fillId="7" fontId="22" numFmtId="0" xfId="0" applyAlignment="1" applyBorder="1" applyFont="1">
      <alignment horizontal="center" vertical="center"/>
    </xf>
    <xf borderId="11" fillId="8" fontId="22" numFmtId="0" xfId="0" applyAlignment="1" applyBorder="1" applyFill="1" applyFont="1">
      <alignment horizontal="center" vertical="center"/>
    </xf>
    <xf borderId="0" fillId="8" fontId="22" numFmtId="0" xfId="0" applyAlignment="1" applyFont="1">
      <alignment horizontal="center" vertical="center"/>
    </xf>
    <xf borderId="12" fillId="8" fontId="22" numFmtId="0" xfId="0" applyAlignment="1" applyBorder="1" applyFont="1">
      <alignment horizontal="center" vertical="center"/>
    </xf>
    <xf borderId="11" fillId="0" fontId="22" numFmtId="0" xfId="0" applyAlignment="1" applyBorder="1" applyFont="1">
      <alignment horizontal="center" vertical="center"/>
    </xf>
    <xf borderId="0" fillId="0" fontId="22" numFmtId="0" xfId="0" applyAlignment="1" applyFont="1">
      <alignment horizontal="center" vertical="center"/>
    </xf>
    <xf borderId="12" fillId="0" fontId="22" numFmtId="0" xfId="0" applyAlignment="1" applyBorder="1" applyFont="1">
      <alignment horizontal="center" vertical="center"/>
    </xf>
  </cellXfs>
  <cellStyles count="1">
    <cellStyle xfId="0" name="Normal" builtinId="0"/>
  </cellStyles>
  <dxfs count="74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B653"/>
          <bgColor rgb="FFFFB653"/>
        </patternFill>
      </fill>
      <border/>
    </dxf>
    <dxf>
      <font/>
      <fill>
        <patternFill patternType="solid">
          <fgColor rgb="FFFDDB6D"/>
          <bgColor rgb="FFFDDB6D"/>
        </patternFill>
      </fill>
      <border/>
    </dxf>
    <dxf>
      <font/>
      <fill>
        <patternFill patternType="solid">
          <fgColor rgb="FFFFD975"/>
          <bgColor rgb="FFFFD975"/>
        </patternFill>
      </fill>
      <border/>
    </dxf>
    <dxf>
      <font/>
      <fill>
        <patternFill patternType="solid">
          <fgColor rgb="FFFCE883"/>
          <bgColor rgb="FFFCE883"/>
        </patternFill>
      </fill>
      <border/>
    </dxf>
    <dxf>
      <font/>
      <fill>
        <patternFill patternType="solid">
          <fgColor rgb="FFF0E891"/>
          <bgColor rgb="FFF0E891"/>
        </patternFill>
      </fill>
      <border/>
    </dxf>
    <dxf>
      <font/>
      <fill>
        <patternFill patternType="solid">
          <fgColor rgb="FF9ACEEB"/>
          <bgColor rgb="FF9ACEEB"/>
        </patternFill>
      </fill>
      <border/>
    </dxf>
    <dxf>
      <font>
        <color rgb="FFFFFFFF"/>
      </font>
      <fill>
        <patternFill patternType="solid">
          <fgColor rgb="FF1F75FE"/>
          <bgColor rgb="FF1F75FE"/>
        </patternFill>
      </fill>
      <border/>
    </dxf>
    <dxf>
      <font>
        <color rgb="FFFFFFFF"/>
      </font>
      <fill>
        <patternFill patternType="solid">
          <fgColor rgb="FF232323"/>
          <bgColor rgb="FF232323"/>
        </patternFill>
      </fill>
      <border/>
    </dxf>
    <dxf>
      <font/>
      <fill>
        <patternFill patternType="solid">
          <fgColor rgb="FFFF7F49"/>
          <bgColor rgb="FFFF7F49"/>
        </patternFill>
      </fill>
      <border/>
    </dxf>
    <dxf>
      <font/>
      <fill>
        <patternFill patternType="solid">
          <fgColor rgb="FFEA692A"/>
          <bgColor rgb="FFEA692A"/>
        </patternFill>
      </fill>
      <border/>
    </dxf>
    <dxf>
      <font/>
      <fill>
        <patternFill patternType="solid">
          <fgColor rgb="FFDBD7D2"/>
          <bgColor rgb="FFDBD7D2"/>
        </patternFill>
      </fill>
      <border/>
    </dxf>
    <dxf>
      <font/>
      <fill>
        <patternFill patternType="solid">
          <fgColor rgb="FFCDC5C2"/>
          <bgColor rgb="FFCDC5C2"/>
        </patternFill>
      </fill>
      <border/>
    </dxf>
    <dxf>
      <font/>
      <fill>
        <patternFill patternType="solid">
          <fgColor rgb="FF95918C"/>
          <bgColor rgb="FF95918C"/>
        </patternFill>
      </fill>
      <border/>
    </dxf>
    <dxf>
      <font>
        <color rgb="FF000000"/>
      </font>
      <fill>
        <patternFill patternType="solid">
          <fgColor rgb="FFE6A8D7"/>
          <bgColor rgb="FFE6A8D7"/>
        </patternFill>
      </fill>
      <border/>
    </dxf>
    <dxf>
      <font>
        <color rgb="FF000000"/>
      </font>
      <fill>
        <patternFill patternType="solid">
          <fgColor rgb="FFCDA4DE"/>
          <bgColor rgb="FFCDA4DE"/>
        </patternFill>
      </fill>
      <border/>
    </dxf>
    <dxf>
      <font>
        <color rgb="FFFFFFFF"/>
      </font>
      <fill>
        <patternFill patternType="solid">
          <fgColor rgb="FF9D81BA"/>
          <bgColor rgb="FF9D81BA"/>
        </patternFill>
      </fill>
      <border/>
    </dxf>
    <dxf>
      <font>
        <color rgb="FFFFFFFF"/>
      </font>
      <fill>
        <patternFill patternType="solid">
          <fgColor rgb="FF926EAE"/>
          <bgColor rgb="FF926EAE"/>
        </patternFill>
      </fill>
      <border/>
    </dxf>
    <dxf>
      <font>
        <color rgb="FFFFFFFF"/>
      </font>
      <fill>
        <patternFill patternType="solid">
          <fgColor rgb="FF8E4585"/>
          <bgColor rgb="FF8E4585"/>
        </patternFill>
      </fill>
      <border/>
    </dxf>
    <dxf>
      <font>
        <color rgb="FFFFFFFF"/>
      </font>
      <fill>
        <patternFill patternType="solid">
          <fgColor rgb="FF7366BD"/>
          <bgColor rgb="FF7366BD"/>
        </patternFill>
      </fill>
      <border/>
    </dxf>
    <dxf>
      <font>
        <color rgb="FFFFFFFF"/>
      </font>
      <fill>
        <patternFill patternType="solid">
          <fgColor rgb="FF5D76CB"/>
          <bgColor rgb="FF5D76CB"/>
        </patternFill>
      </fill>
      <border/>
    </dxf>
    <dxf>
      <font/>
      <fill>
        <patternFill patternType="solid">
          <fgColor rgb="FFB0B7C6"/>
          <bgColor rgb="FFB0B7C6"/>
        </patternFill>
      </fill>
      <border/>
    </dxf>
    <dxf>
      <font/>
      <fill>
        <patternFill patternType="solid">
          <fgColor rgb="FFC5D0E6"/>
          <bgColor rgb="FFC5D0E6"/>
        </patternFill>
      </fill>
      <border/>
    </dxf>
    <dxf>
      <font/>
      <fill>
        <patternFill patternType="solid">
          <fgColor rgb="FF199EBD"/>
          <bgColor rgb="FF199EBD"/>
        </patternFill>
      </fill>
      <border/>
    </dxf>
    <dxf>
      <font/>
      <fill>
        <patternFill patternType="solid">
          <fgColor rgb="FF1CA9C9"/>
          <bgColor rgb="FF1CA9C9"/>
        </patternFill>
      </fill>
      <border/>
    </dxf>
    <dxf>
      <font/>
      <fill>
        <patternFill patternType="solid">
          <fgColor rgb="FF1DACD6"/>
          <bgColor rgb="FF1DACD6"/>
        </patternFill>
      </fill>
      <border/>
    </dxf>
    <dxf>
      <font/>
      <fill>
        <patternFill patternType="solid">
          <fgColor rgb="FF1FCECB"/>
          <bgColor rgb="FF1FCECB"/>
        </patternFill>
      </fill>
      <border/>
    </dxf>
    <dxf>
      <font/>
      <fill>
        <patternFill patternType="solid">
          <fgColor rgb="FF77DDE7"/>
          <bgColor rgb="FF77DDE7"/>
        </patternFill>
      </fill>
      <border/>
    </dxf>
    <dxf>
      <font/>
      <fill>
        <patternFill patternType="solid">
          <fgColor rgb="FF9FE2BF"/>
          <bgColor rgb="FF9FE2BF"/>
        </patternFill>
      </fill>
      <border/>
    </dxf>
    <dxf>
      <font/>
      <fill>
        <patternFill patternType="solid">
          <fgColor rgb="FFA8E4A0"/>
          <bgColor rgb="FFA8E4A0"/>
        </patternFill>
      </fill>
      <border/>
    </dxf>
    <dxf>
      <font/>
      <fill>
        <patternFill patternType="solid">
          <fgColor rgb="FF1CAC78"/>
          <bgColor rgb="FF1CAC78"/>
        </patternFill>
      </fill>
      <border/>
    </dxf>
    <dxf>
      <font>
        <color rgb="FFFFFFFF"/>
      </font>
      <fill>
        <patternFill patternType="solid">
          <fgColor rgb="FF235437"/>
          <bgColor rgb="FF235437"/>
        </patternFill>
      </fill>
      <border/>
    </dxf>
    <dxf>
      <font/>
      <fill>
        <patternFill patternType="solid">
          <fgColor rgb="FF87A96B"/>
          <bgColor rgb="FF87A96B"/>
        </patternFill>
      </fill>
      <border/>
    </dxf>
    <dxf>
      <font/>
      <fill>
        <patternFill patternType="solid">
          <fgColor rgb="FFBAB86C"/>
          <bgColor rgb="FFBAB86C"/>
        </patternFill>
      </fill>
      <border/>
    </dxf>
    <dxf>
      <font/>
      <fill>
        <patternFill patternType="solid">
          <fgColor rgb="FFC5E384"/>
          <bgColor rgb="FFC5E384"/>
        </patternFill>
      </fill>
      <border/>
    </dxf>
    <dxf>
      <font/>
      <fill>
        <patternFill patternType="solid">
          <fgColor rgb="FFECEABE"/>
          <bgColor rgb="FFECEABE"/>
        </patternFill>
      </fill>
      <border/>
    </dxf>
    <dxf>
      <font/>
      <fill>
        <patternFill patternType="solid">
          <fgColor rgb="FFE7C697"/>
          <bgColor rgb="FFE7C697"/>
        </patternFill>
      </fill>
      <border/>
    </dxf>
    <dxf>
      <font/>
      <fill>
        <patternFill patternType="solid">
          <fgColor rgb="FFFDBCB4"/>
          <bgColor rgb="FFFDBCB4"/>
        </patternFill>
      </fill>
      <border/>
    </dxf>
    <dxf>
      <font/>
      <fill>
        <patternFill patternType="solid">
          <fgColor rgb="FFFCB3D5"/>
          <bgColor rgb="FFFCB3D5"/>
        </patternFill>
      </fill>
      <border/>
    </dxf>
    <dxf>
      <font/>
      <fill>
        <patternFill patternType="solid">
          <fgColor rgb="FFFFAACC"/>
          <bgColor rgb="FFFFAACC"/>
        </patternFill>
      </fill>
      <border/>
    </dxf>
    <dxf>
      <font/>
      <fill>
        <patternFill patternType="solid">
          <fgColor rgb="FFEF98AA"/>
          <bgColor rgb="FFEF98AA"/>
        </patternFill>
      </fill>
      <border/>
    </dxf>
    <dxf>
      <font/>
      <fill>
        <patternFill patternType="solid">
          <fgColor rgb="FFFF9BAA"/>
          <bgColor rgb="FFFF9BAA"/>
        </patternFill>
      </fill>
      <border/>
    </dxf>
    <dxf>
      <font/>
      <fill>
        <patternFill patternType="solid">
          <fgColor rgb="FFFC89AC"/>
          <bgColor rgb="FFFC89AC"/>
        </patternFill>
      </fill>
      <border/>
    </dxf>
    <dxf>
      <font/>
      <fill>
        <patternFill patternType="solid">
          <fgColor rgb="FFF664AF"/>
          <bgColor rgb="FFF664AF"/>
        </patternFill>
      </fill>
      <border/>
    </dxf>
    <dxf>
      <font/>
      <fill>
        <patternFill patternType="solid">
          <fgColor rgb="FFFF43A4"/>
          <bgColor rgb="FFFF43A4"/>
        </patternFill>
      </fill>
      <border/>
    </dxf>
    <dxf>
      <font/>
      <fill>
        <patternFill patternType="solid">
          <fgColor rgb="FFF75394"/>
          <bgColor rgb="FFF75394"/>
        </patternFill>
      </fill>
      <border/>
    </dxf>
    <dxf>
      <font/>
      <fill>
        <patternFill patternType="solid">
          <fgColor rgb="FFC0448F"/>
          <bgColor rgb="FFC0448F"/>
        </patternFill>
      </fill>
      <border/>
    </dxf>
    <dxf>
      <font/>
      <fill>
        <patternFill patternType="solid">
          <fgColor rgb="FFFDD9B5"/>
          <bgColor rgb="FFFDD9B5"/>
        </patternFill>
      </fill>
      <border/>
    </dxf>
    <dxf>
      <font/>
      <fill>
        <patternFill patternType="solid">
          <fgColor rgb="FFFFCFAB"/>
          <bgColor rgb="FFFFCFAB"/>
        </patternFill>
      </fill>
      <border/>
    </dxf>
    <dxf>
      <font/>
      <fill>
        <patternFill patternType="solid">
          <fgColor rgb="FFFFBD88"/>
          <bgColor rgb="FFFFBD88"/>
        </patternFill>
      </fill>
      <border/>
    </dxf>
    <dxf>
      <font/>
      <fill>
        <patternFill patternType="solid">
          <fgColor rgb="FFFAA76C"/>
          <bgColor rgb="FFFAA76C"/>
        </patternFill>
      </fill>
      <border/>
    </dxf>
    <dxf>
      <font/>
      <fill>
        <patternFill patternType="solid">
          <fgColor rgb="FFEA7E5D"/>
          <bgColor rgb="FFEA7E5D"/>
        </patternFill>
      </fill>
      <border/>
    </dxf>
    <dxf>
      <font/>
      <fill>
        <patternFill patternType="solid">
          <fgColor rgb="FFFD7C6E"/>
          <bgColor rgb="FFFD7C6E"/>
        </patternFill>
      </fill>
      <border/>
    </dxf>
    <dxf>
      <font/>
      <fill>
        <patternFill patternType="solid">
          <fgColor rgb="FFFF5349"/>
          <bgColor rgb="FFFF5349"/>
        </patternFill>
      </fill>
      <border/>
    </dxf>
    <dxf>
      <font/>
      <fill>
        <patternFill patternType="solid">
          <fgColor rgb="FFF22847"/>
          <bgColor rgb="FFF22847"/>
        </patternFill>
      </fill>
      <border/>
    </dxf>
    <dxf>
      <font/>
      <fill>
        <patternFill patternType="solid">
          <fgColor rgb="FFEE204D"/>
          <bgColor rgb="FFEE204D"/>
        </patternFill>
      </fill>
      <border/>
    </dxf>
    <dxf>
      <font/>
      <fill>
        <patternFill patternType="solid">
          <fgColor rgb="FFCB4154"/>
          <bgColor rgb="FFCB4154"/>
        </patternFill>
      </fill>
      <border/>
    </dxf>
    <dxf>
      <font/>
      <fill>
        <patternFill patternType="solid">
          <fgColor rgb="FFCD4A4A"/>
          <bgColor rgb="FFCD4A4A"/>
        </patternFill>
      </fill>
      <border/>
    </dxf>
    <dxf>
      <font/>
      <fill>
        <patternFill patternType="solid">
          <fgColor rgb="FFBC5D58"/>
          <bgColor rgb="FFBC5D58"/>
        </patternFill>
      </fill>
      <border/>
    </dxf>
    <dxf>
      <font/>
      <fill>
        <patternFill patternType="solid">
          <fgColor rgb="FFDEAA88"/>
          <bgColor rgb="FFDEAA88"/>
        </patternFill>
      </fill>
      <border/>
    </dxf>
    <dxf>
      <font/>
      <fill>
        <patternFill patternType="solid">
          <fgColor rgb="FFD68A59"/>
          <bgColor rgb="FFD68A59"/>
        </patternFill>
      </fill>
      <border/>
    </dxf>
    <dxf>
      <font/>
      <fill>
        <patternFill patternType="solid">
          <fgColor rgb="FFB4674D"/>
          <bgColor rgb="FFB4674D"/>
        </patternFill>
      </fill>
      <border/>
    </dxf>
    <dxf>
      <font>
        <b/>
        <i/>
      </font>
      <fill>
        <patternFill patternType="solid">
          <fgColor rgb="FFFF7538"/>
          <bgColor rgb="FFFF7538"/>
        </patternFill>
      </fill>
      <border/>
    </dxf>
    <dxf>
      <font>
        <b/>
        <i/>
        <color rgb="FFFFFFFF"/>
      </font>
      <fill>
        <patternFill patternType="solid">
          <fgColor rgb="FF1CAC78"/>
          <bgColor rgb="FF1CAC78"/>
        </patternFill>
      </fill>
      <border/>
    </dxf>
    <dxf>
      <font>
        <b/>
        <i/>
        <color rgb="FFFFFFFF"/>
      </font>
      <fill>
        <patternFill patternType="solid">
          <fgColor rgb="FFB4674D"/>
          <bgColor rgb="FFB4674D"/>
        </patternFill>
      </fill>
      <border/>
    </dxf>
    <dxf>
      <font>
        <b/>
        <i/>
        <color rgb="FF000000"/>
      </font>
      <fill>
        <patternFill patternType="solid">
          <fgColor rgb="FFFCE883"/>
          <bgColor rgb="FFFCE883"/>
        </patternFill>
      </fill>
      <border/>
    </dxf>
    <dxf>
      <font>
        <b/>
        <i/>
        <color rgb="FF000000"/>
      </font>
      <fill>
        <patternFill patternType="solid">
          <fgColor rgb="FFFF5349"/>
          <bgColor rgb="FFFF5349"/>
        </patternFill>
      </fill>
      <border/>
    </dxf>
    <dxf>
      <font>
        <b/>
        <i/>
        <color rgb="FFFFFFFF"/>
      </font>
      <fill>
        <patternFill patternType="solid">
          <fgColor rgb="FFBC5D58"/>
          <bgColor rgb="FFBC5D58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</font>
      <fill>
        <patternFill patternType="solid">
          <fgColor rgb="FFFF9900"/>
          <bgColor rgb="FFFF99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rgb="FF980000"/>
          <bgColor rgb="FF98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190500</xdr:rowOff>
    </xdr:from>
    <xdr:ext cx="3476625" cy="3581400"/>
    <xdr:grpSp>
      <xdr:nvGrpSpPr>
        <xdr:cNvPr id="2" name="Shape 2" title="Drawing"/>
        <xdr:cNvGrpSpPr/>
      </xdr:nvGrpSpPr>
      <xdr:grpSpPr>
        <a:xfrm>
          <a:off x="152400" y="152400"/>
          <a:ext cx="3543300" cy="3648075"/>
          <a:chOff x="152400" y="152400"/>
          <a:chExt cx="3543300" cy="3648075"/>
        </a:xfrm>
      </xdr:grpSpPr>
      <xdr:pic>
        <xdr:nvPicPr>
          <xdr:cNvPr id="3" name="Shape 3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152400" y="152400"/>
            <a:ext cx="3543300" cy="364807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aufbau/8391/" TargetMode="External"/><Relationship Id="rId194" Type="http://schemas.openxmlformats.org/officeDocument/2006/relationships/hyperlink" Target="https://www.munzee.com/m/snakelips/3265/" TargetMode="External"/><Relationship Id="rId193" Type="http://schemas.openxmlformats.org/officeDocument/2006/relationships/hyperlink" Target="https://www.munzee.com/m/klc1960/542/" TargetMode="External"/><Relationship Id="rId192" Type="http://schemas.openxmlformats.org/officeDocument/2006/relationships/hyperlink" Target="https://www.munzee.com/m/Jazzlert/" TargetMode="External"/><Relationship Id="rId191" Type="http://schemas.openxmlformats.org/officeDocument/2006/relationships/hyperlink" Target="https://www.munzee.com/m/Oppresso1983/421/" TargetMode="External"/><Relationship Id="rId187" Type="http://schemas.openxmlformats.org/officeDocument/2006/relationships/hyperlink" Target="https://www.munzee.com/m/SgtMikal/744/" TargetMode="External"/><Relationship Id="rId186" Type="http://schemas.openxmlformats.org/officeDocument/2006/relationships/hyperlink" Target="https://www.munzee.com/m/snakelips/3271/" TargetMode="External"/><Relationship Id="rId185" Type="http://schemas.openxmlformats.org/officeDocument/2006/relationships/hyperlink" Target="https://www.munzee.com/m/kelkavcvt/3443/" TargetMode="External"/><Relationship Id="rId184" Type="http://schemas.openxmlformats.org/officeDocument/2006/relationships/hyperlink" Target="https://www.munzee.com/m/JayCrede/2105/" TargetMode="External"/><Relationship Id="rId189" Type="http://schemas.openxmlformats.org/officeDocument/2006/relationships/hyperlink" Target="https://www.munzee.com/m/kelkavcvt/3401/" TargetMode="External"/><Relationship Id="rId188" Type="http://schemas.openxmlformats.org/officeDocument/2006/relationships/hyperlink" Target="https://www.munzee.com/m/nyboss/5706/" TargetMode="External"/><Relationship Id="rId183" Type="http://schemas.openxmlformats.org/officeDocument/2006/relationships/hyperlink" Target="https://www.munzee.com/m/Jazzlert/" TargetMode="External"/><Relationship Id="rId182" Type="http://schemas.openxmlformats.org/officeDocument/2006/relationships/hyperlink" Target="https://www.munzee.com/m/SgtMikal/862/" TargetMode="External"/><Relationship Id="rId181" Type="http://schemas.openxmlformats.org/officeDocument/2006/relationships/hyperlink" Target="https://www.munzee.com/m/Traycee/7382/" TargetMode="External"/><Relationship Id="rId180" Type="http://schemas.openxmlformats.org/officeDocument/2006/relationships/hyperlink" Target="https://www.munzee.com/m/tcguru/8134/" TargetMode="External"/><Relationship Id="rId176" Type="http://schemas.openxmlformats.org/officeDocument/2006/relationships/hyperlink" Target="https://www.munzee.com/m/WanderingAus/21848/" TargetMode="External"/><Relationship Id="rId297" Type="http://schemas.openxmlformats.org/officeDocument/2006/relationships/hyperlink" Target="https://www.munzee.com/m/munzeeprof/8390/" TargetMode="External"/><Relationship Id="rId175" Type="http://schemas.openxmlformats.org/officeDocument/2006/relationships/hyperlink" Target="https://www.munzee.com/m/mrsg9064/6254/" TargetMode="External"/><Relationship Id="rId296" Type="http://schemas.openxmlformats.org/officeDocument/2006/relationships/hyperlink" Target="https://www.munzee.com/m/TheJump/339" TargetMode="External"/><Relationship Id="rId174" Type="http://schemas.openxmlformats.org/officeDocument/2006/relationships/hyperlink" Target="https://www.munzee.com/m/Oppresso1983/411/" TargetMode="External"/><Relationship Id="rId295" Type="http://schemas.openxmlformats.org/officeDocument/2006/relationships/hyperlink" Target="https://www.munzee.com/m/teamkiwii/7443/" TargetMode="External"/><Relationship Id="rId173" Type="http://schemas.openxmlformats.org/officeDocument/2006/relationships/hyperlink" Target="https://www.munzee.com/m/CoffeeBender/3480/" TargetMode="External"/><Relationship Id="rId294" Type="http://schemas.openxmlformats.org/officeDocument/2006/relationships/hyperlink" Target="https://www.munzee.com/m/AlephRita/2651/" TargetMode="External"/><Relationship Id="rId179" Type="http://schemas.openxmlformats.org/officeDocument/2006/relationships/hyperlink" Target="https://www.munzee.com/m/Whatsoverthere/2599/" TargetMode="External"/><Relationship Id="rId178" Type="http://schemas.openxmlformats.org/officeDocument/2006/relationships/hyperlink" Target="https://www.munzee.com/m/aufbau/8398/" TargetMode="External"/><Relationship Id="rId299" Type="http://schemas.openxmlformats.org/officeDocument/2006/relationships/hyperlink" Target="https://www.munzee.com/m/mortonfox/6227/" TargetMode="External"/><Relationship Id="rId177" Type="http://schemas.openxmlformats.org/officeDocument/2006/relationships/hyperlink" Target="https://www.munzee.com/m/TheBitBandit/4245/" TargetMode="External"/><Relationship Id="rId298" Type="http://schemas.openxmlformats.org/officeDocument/2006/relationships/hyperlink" Target="https://www.munzee.com/m/Bisquick2/2360/" TargetMode="External"/><Relationship Id="rId198" Type="http://schemas.openxmlformats.org/officeDocument/2006/relationships/hyperlink" Target="https://www.munzee.com/m/marblo/1872/" TargetMode="External"/><Relationship Id="rId197" Type="http://schemas.openxmlformats.org/officeDocument/2006/relationships/hyperlink" Target="https://www.munzee.com/m/bslaugh/7070" TargetMode="External"/><Relationship Id="rId196" Type="http://schemas.openxmlformats.org/officeDocument/2006/relationships/hyperlink" Target="https://www.munzee.com/m/SLAUGY/8756" TargetMode="External"/><Relationship Id="rId195" Type="http://schemas.openxmlformats.org/officeDocument/2006/relationships/hyperlink" Target="https://www.munzee.com/m/MTHunters/1584/" TargetMode="External"/><Relationship Id="rId199" Type="http://schemas.openxmlformats.org/officeDocument/2006/relationships/hyperlink" Target="https://www.munzee.com/m/anderkar/1581/" TargetMode="External"/><Relationship Id="rId150" Type="http://schemas.openxmlformats.org/officeDocument/2006/relationships/hyperlink" Target="https://www.munzee.com/m/Bisquick2/2952" TargetMode="External"/><Relationship Id="rId271" Type="http://schemas.openxmlformats.org/officeDocument/2006/relationships/hyperlink" Target="https://www.munzee.com/m/Oppresso1983/497/" TargetMode="External"/><Relationship Id="rId392" Type="http://schemas.openxmlformats.org/officeDocument/2006/relationships/hyperlink" Target="https://www.munzee.com/m/LilCrab/3255/" TargetMode="External"/><Relationship Id="rId270" Type="http://schemas.openxmlformats.org/officeDocument/2006/relationships/hyperlink" Target="https://www.munzee.com/m/Whatsoverthere/1649/" TargetMode="External"/><Relationship Id="rId391" Type="http://schemas.openxmlformats.org/officeDocument/2006/relationships/hyperlink" Target="https://www.munzee.com/m/PrincessMeli/1568/" TargetMode="External"/><Relationship Id="rId390" Type="http://schemas.openxmlformats.org/officeDocument/2006/relationships/hyperlink" Target="https://www.munzee.com/m/Bisquick2/2340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unzee.com/m/Crazycolorado/2305/" TargetMode="External"/><Relationship Id="rId3" Type="http://schemas.openxmlformats.org/officeDocument/2006/relationships/hyperlink" Target="https://www.munzee.com/m/GmomS/1544/" TargetMode="External"/><Relationship Id="rId149" Type="http://schemas.openxmlformats.org/officeDocument/2006/relationships/hyperlink" Target="https://www.munzee.com/m/Whatsoverthere/2513/" TargetMode="External"/><Relationship Id="rId4" Type="http://schemas.openxmlformats.org/officeDocument/2006/relationships/hyperlink" Target="https://www.munzee.com/m/Questing4/6212" TargetMode="External"/><Relationship Id="rId148" Type="http://schemas.openxmlformats.org/officeDocument/2006/relationships/hyperlink" Target="https://www.munzee.com/m/MrIVV/1432/" TargetMode="External"/><Relationship Id="rId269" Type="http://schemas.openxmlformats.org/officeDocument/2006/relationships/hyperlink" Target="https://www.munzee.com/m/Debolicious/6118/" TargetMode="External"/><Relationship Id="rId9" Type="http://schemas.openxmlformats.org/officeDocument/2006/relationships/hyperlink" Target="https://www.munzee.com/m/Julissajean/3327/" TargetMode="External"/><Relationship Id="rId143" Type="http://schemas.openxmlformats.org/officeDocument/2006/relationships/hyperlink" Target="https://www.munzee.com/m/Bigskyguy/1624" TargetMode="External"/><Relationship Id="rId264" Type="http://schemas.openxmlformats.org/officeDocument/2006/relationships/hyperlink" Target="https://www.munzee.com/m/Leesap/2104/" TargetMode="External"/><Relationship Id="rId385" Type="http://schemas.openxmlformats.org/officeDocument/2006/relationships/hyperlink" Target="https://www.munzee.com/m/Whatsoverthere/2726/" TargetMode="External"/><Relationship Id="rId142" Type="http://schemas.openxmlformats.org/officeDocument/2006/relationships/hyperlink" Target="https://www.munzee.com/m/Bisquick2/2948/" TargetMode="External"/><Relationship Id="rId263" Type="http://schemas.openxmlformats.org/officeDocument/2006/relationships/hyperlink" Target="https://www.munzee.com/m/ed/1326/" TargetMode="External"/><Relationship Id="rId384" Type="http://schemas.openxmlformats.org/officeDocument/2006/relationships/hyperlink" Target="https://www.munzee.com/m/PrincessMeli/1465/" TargetMode="External"/><Relationship Id="rId141" Type="http://schemas.openxmlformats.org/officeDocument/2006/relationships/hyperlink" Target="https://www.munzee.com/m/Oppresso1983/136/" TargetMode="External"/><Relationship Id="rId262" Type="http://schemas.openxmlformats.org/officeDocument/2006/relationships/hyperlink" Target="https://www.munzee.com/m/Peter1980/4173/" TargetMode="External"/><Relationship Id="rId383" Type="http://schemas.openxmlformats.org/officeDocument/2006/relationships/hyperlink" Target="https://www.munzee.com/m/Oppresso1983/290/" TargetMode="External"/><Relationship Id="rId140" Type="http://schemas.openxmlformats.org/officeDocument/2006/relationships/hyperlink" Target="https://www.munzee.com/m/anderkar/1577/" TargetMode="External"/><Relationship Id="rId261" Type="http://schemas.openxmlformats.org/officeDocument/2006/relationships/hyperlink" Target="https://www.munzee.com/m/anderkar/1582/" TargetMode="External"/><Relationship Id="rId382" Type="http://schemas.openxmlformats.org/officeDocument/2006/relationships/hyperlink" Target="https://www.munzee.com/m/Calvertcachers/5575/" TargetMode="External"/><Relationship Id="rId5" Type="http://schemas.openxmlformats.org/officeDocument/2006/relationships/hyperlink" Target="https://www.munzee.com/m/franktoops/1850/" TargetMode="External"/><Relationship Id="rId147" Type="http://schemas.openxmlformats.org/officeDocument/2006/relationships/hyperlink" Target="https://www.munzee.com/m/amundadus" TargetMode="External"/><Relationship Id="rId268" Type="http://schemas.openxmlformats.org/officeDocument/2006/relationships/hyperlink" Target="https://www.munzee.com/m/Redman/12097" TargetMode="External"/><Relationship Id="rId389" Type="http://schemas.openxmlformats.org/officeDocument/2006/relationships/hyperlink" Target="https://www.munzee.com/m/LilCrab/3236/" TargetMode="External"/><Relationship Id="rId6" Type="http://schemas.openxmlformats.org/officeDocument/2006/relationships/hyperlink" Target="https://www.munzee.com/m/lison55/3957/" TargetMode="External"/><Relationship Id="rId146" Type="http://schemas.openxmlformats.org/officeDocument/2006/relationships/hyperlink" Target="https://www.munzee.com/m/Jazzlert/" TargetMode="External"/><Relationship Id="rId267" Type="http://schemas.openxmlformats.org/officeDocument/2006/relationships/hyperlink" Target="https://www.munzee.com/m/technical13/1690/" TargetMode="External"/><Relationship Id="rId388" Type="http://schemas.openxmlformats.org/officeDocument/2006/relationships/hyperlink" Target="https://www.munzee.com/m/Calvertcachers/5617/" TargetMode="External"/><Relationship Id="rId7" Type="http://schemas.openxmlformats.org/officeDocument/2006/relationships/hyperlink" Target="https://www.munzee.com/m/ksullivan/521/" TargetMode="External"/><Relationship Id="rId145" Type="http://schemas.openxmlformats.org/officeDocument/2006/relationships/hyperlink" Target="https://www.munzee.com/m/WanderingAus/21778/" TargetMode="External"/><Relationship Id="rId266" Type="http://schemas.openxmlformats.org/officeDocument/2006/relationships/hyperlink" Target="https://www.munzee.com/m/Bisquick2/2998/" TargetMode="External"/><Relationship Id="rId387" Type="http://schemas.openxmlformats.org/officeDocument/2006/relationships/hyperlink" Target="https://www.munzee.com/m/PrincessMeli/1497/" TargetMode="External"/><Relationship Id="rId8" Type="http://schemas.openxmlformats.org/officeDocument/2006/relationships/hyperlink" Target="https://www.munzee.com/m/WinterCheetah/462/" TargetMode="External"/><Relationship Id="rId144" Type="http://schemas.openxmlformats.org/officeDocument/2006/relationships/hyperlink" Target="https://www.munzee.com/m/Bungle/2208" TargetMode="External"/><Relationship Id="rId265" Type="http://schemas.openxmlformats.org/officeDocument/2006/relationships/hyperlink" Target="https://www.munzee.com/m/amadoreugen/4171" TargetMode="External"/><Relationship Id="rId386" Type="http://schemas.openxmlformats.org/officeDocument/2006/relationships/hyperlink" Target="https://www.munzee.com/m/LilCrab/2947/" TargetMode="External"/><Relationship Id="rId260" Type="http://schemas.openxmlformats.org/officeDocument/2006/relationships/hyperlink" Target="https://www.munzee.com/m/Leesap/2021/" TargetMode="External"/><Relationship Id="rId381" Type="http://schemas.openxmlformats.org/officeDocument/2006/relationships/hyperlink" Target="https://www.munzee.com/m/fscheerhoorn/3687/" TargetMode="External"/><Relationship Id="rId380" Type="http://schemas.openxmlformats.org/officeDocument/2006/relationships/hyperlink" Target="https://www.munzee.com/m/LilCrab/3500/" TargetMode="External"/><Relationship Id="rId139" Type="http://schemas.openxmlformats.org/officeDocument/2006/relationships/hyperlink" Target="https://www.munzee.com/m/q22q17/8917/" TargetMode="External"/><Relationship Id="rId138" Type="http://schemas.openxmlformats.org/officeDocument/2006/relationships/hyperlink" Target="https://www.munzee.com/m/granitente/4100/" TargetMode="External"/><Relationship Id="rId259" Type="http://schemas.openxmlformats.org/officeDocument/2006/relationships/hyperlink" Target="https://www.munzee.com/m/snakelips/3257/" TargetMode="External"/><Relationship Id="rId137" Type="http://schemas.openxmlformats.org/officeDocument/2006/relationships/hyperlink" Target="https://www.munzee.com/m/ibike4m/803/" TargetMode="External"/><Relationship Id="rId258" Type="http://schemas.openxmlformats.org/officeDocument/2006/relationships/hyperlink" Target="https://www.munzee.com/m/Lanyasummer/3653/" TargetMode="External"/><Relationship Id="rId379" Type="http://schemas.openxmlformats.org/officeDocument/2006/relationships/hyperlink" Target="https://www.munzee.com/m/Calvertcachers/5321/" TargetMode="External"/><Relationship Id="rId132" Type="http://schemas.openxmlformats.org/officeDocument/2006/relationships/hyperlink" Target="https://www.munzee.com/m/Newfruit/3678" TargetMode="External"/><Relationship Id="rId253" Type="http://schemas.openxmlformats.org/officeDocument/2006/relationships/hyperlink" Target="https://www.munzee.com/m/Whatsoverthere/3088/" TargetMode="External"/><Relationship Id="rId374" Type="http://schemas.openxmlformats.org/officeDocument/2006/relationships/hyperlink" Target="https://www.munzee.com/m/Redman/12159" TargetMode="External"/><Relationship Id="rId131" Type="http://schemas.openxmlformats.org/officeDocument/2006/relationships/hyperlink" Target="https://www.munzee.com/m/newbee/4321" TargetMode="External"/><Relationship Id="rId252" Type="http://schemas.openxmlformats.org/officeDocument/2006/relationships/hyperlink" Target="https://www.munzee.com/m/WanderingAus/21916/" TargetMode="External"/><Relationship Id="rId373" Type="http://schemas.openxmlformats.org/officeDocument/2006/relationships/hyperlink" Target="https://www.munzee.com/m/ivwarrior/3683/" TargetMode="External"/><Relationship Id="rId130" Type="http://schemas.openxmlformats.org/officeDocument/2006/relationships/hyperlink" Target="https://www.munzee.com/m/shrekmiester/4285/" TargetMode="External"/><Relationship Id="rId251" Type="http://schemas.openxmlformats.org/officeDocument/2006/relationships/hyperlink" Target="https://www.munzee.com/m/GmomS/1728/" TargetMode="External"/><Relationship Id="rId372" Type="http://schemas.openxmlformats.org/officeDocument/2006/relationships/hyperlink" Target="https://www.munzee.com/m/annabanana/8643/" TargetMode="External"/><Relationship Id="rId250" Type="http://schemas.openxmlformats.org/officeDocument/2006/relationships/hyperlink" Target="https://www.munzee.com/m/Leesap/2103/" TargetMode="External"/><Relationship Id="rId371" Type="http://schemas.openxmlformats.org/officeDocument/2006/relationships/hyperlink" Target="https://www.munzee.com/m/paddleaway/5553/" TargetMode="External"/><Relationship Id="rId136" Type="http://schemas.openxmlformats.org/officeDocument/2006/relationships/hyperlink" Target="https://www.munzee.com/m/Crazycolorado/2528/" TargetMode="External"/><Relationship Id="rId257" Type="http://schemas.openxmlformats.org/officeDocument/2006/relationships/hyperlink" Target="https://www.munzee.com/m/Bungle/2204" TargetMode="External"/><Relationship Id="rId378" Type="http://schemas.openxmlformats.org/officeDocument/2006/relationships/hyperlink" Target="https://www.munzee.com/m/Justforfun33/12932/" TargetMode="External"/><Relationship Id="rId135" Type="http://schemas.openxmlformats.org/officeDocument/2006/relationships/hyperlink" Target="https://www.munzee.com/m/JABIE28/2741/" TargetMode="External"/><Relationship Id="rId256" Type="http://schemas.openxmlformats.org/officeDocument/2006/relationships/hyperlink" Target="https://www.munzee.com/m/Oppresso1983/418/" TargetMode="External"/><Relationship Id="rId377" Type="http://schemas.openxmlformats.org/officeDocument/2006/relationships/hyperlink" Target="https://www.munzee.com/m/LilCrab/3503/" TargetMode="External"/><Relationship Id="rId134" Type="http://schemas.openxmlformats.org/officeDocument/2006/relationships/hyperlink" Target="https://www.munzee.com/m/DolphinJo/5012/" TargetMode="External"/><Relationship Id="rId255" Type="http://schemas.openxmlformats.org/officeDocument/2006/relationships/hyperlink" Target="https://www.munzee.com/m/MrIVV/1437/" TargetMode="External"/><Relationship Id="rId376" Type="http://schemas.openxmlformats.org/officeDocument/2006/relationships/hyperlink" Target="https://www.munzee.com/m/Calvertcachers/5999/" TargetMode="External"/><Relationship Id="rId133" Type="http://schemas.openxmlformats.org/officeDocument/2006/relationships/hyperlink" Target="https://www.munzee.com/m/RoninsGal/801/" TargetMode="External"/><Relationship Id="rId254" Type="http://schemas.openxmlformats.org/officeDocument/2006/relationships/hyperlink" Target="https://www.munzee.com/m/Pamster13/2520/" TargetMode="External"/><Relationship Id="rId375" Type="http://schemas.openxmlformats.org/officeDocument/2006/relationships/hyperlink" Target="https://www.munzee.com/m/ksullivan/498/" TargetMode="External"/><Relationship Id="rId172" Type="http://schemas.openxmlformats.org/officeDocument/2006/relationships/hyperlink" Target="https://www.munzee.com/m/spdx2/2896/" TargetMode="External"/><Relationship Id="rId293" Type="http://schemas.openxmlformats.org/officeDocument/2006/relationships/hyperlink" Target="https://www.munzee.com/m/Tossie/4629/" TargetMode="External"/><Relationship Id="rId171" Type="http://schemas.openxmlformats.org/officeDocument/2006/relationships/hyperlink" Target="https://www.munzee.com/m/amundadus" TargetMode="External"/><Relationship Id="rId292" Type="http://schemas.openxmlformats.org/officeDocument/2006/relationships/hyperlink" Target="https://www.munzee.com/m/Mdmulli/568/" TargetMode="External"/><Relationship Id="rId170" Type="http://schemas.openxmlformats.org/officeDocument/2006/relationships/hyperlink" Target="https://www.munzee.com/m/CoffeeBender/3478/" TargetMode="External"/><Relationship Id="rId291" Type="http://schemas.openxmlformats.org/officeDocument/2006/relationships/hyperlink" Target="https://www.munzee.com/m/Redman/12098" TargetMode="External"/><Relationship Id="rId290" Type="http://schemas.openxmlformats.org/officeDocument/2006/relationships/hyperlink" Target="https://www.munzee.com/m/habu/9073/" TargetMode="External"/><Relationship Id="rId165" Type="http://schemas.openxmlformats.org/officeDocument/2006/relationships/hyperlink" Target="https://www.munzee.com/m/grubsneerg/2409/" TargetMode="External"/><Relationship Id="rId286" Type="http://schemas.openxmlformats.org/officeDocument/2006/relationships/hyperlink" Target="https://www.munzee.com/m/Oppresso1983/534/" TargetMode="External"/><Relationship Id="rId164" Type="http://schemas.openxmlformats.org/officeDocument/2006/relationships/hyperlink" Target="https://www.munzee.com/m/miri68/2134/" TargetMode="External"/><Relationship Id="rId285" Type="http://schemas.openxmlformats.org/officeDocument/2006/relationships/hyperlink" Target="https://www.munzee.com/m/Chivasloyal/5430" TargetMode="External"/><Relationship Id="rId163" Type="http://schemas.openxmlformats.org/officeDocument/2006/relationships/hyperlink" Target="https://www.munzee.com/m/SteeleyeFan/1932/" TargetMode="External"/><Relationship Id="rId284" Type="http://schemas.openxmlformats.org/officeDocument/2006/relationships/hyperlink" Target="https://www.munzee.com/m/mortonfox/6253/" TargetMode="External"/><Relationship Id="rId162" Type="http://schemas.openxmlformats.org/officeDocument/2006/relationships/hyperlink" Target="https://www.munzee.com/m/Leesap/2019/" TargetMode="External"/><Relationship Id="rId283" Type="http://schemas.openxmlformats.org/officeDocument/2006/relationships/hyperlink" Target="https://www.munzee.com/m/JayCrede/2093" TargetMode="External"/><Relationship Id="rId169" Type="http://schemas.openxmlformats.org/officeDocument/2006/relationships/hyperlink" Target="https://www.munzee.com/m/WanderingAus/21789/" TargetMode="External"/><Relationship Id="rId168" Type="http://schemas.openxmlformats.org/officeDocument/2006/relationships/hyperlink" Target="https://www.munzee.com/m/habu/9072/" TargetMode="External"/><Relationship Id="rId289" Type="http://schemas.openxmlformats.org/officeDocument/2006/relationships/hyperlink" Target="https://www.munzee.com/m/230Volt/646" TargetMode="External"/><Relationship Id="rId167" Type="http://schemas.openxmlformats.org/officeDocument/2006/relationships/hyperlink" Target="https://www.munzee.com/m/DolphinJo/5011/" TargetMode="External"/><Relationship Id="rId288" Type="http://schemas.openxmlformats.org/officeDocument/2006/relationships/hyperlink" Target="https://www.munzee.com/m/ankie249/3164/" TargetMode="External"/><Relationship Id="rId166" Type="http://schemas.openxmlformats.org/officeDocument/2006/relationships/hyperlink" Target="https://www.munzee.com/m/airnut/1308/" TargetMode="External"/><Relationship Id="rId287" Type="http://schemas.openxmlformats.org/officeDocument/2006/relationships/hyperlink" Target="https://www.munzee.com/m/Crazycolorado/2603/" TargetMode="External"/><Relationship Id="rId161" Type="http://schemas.openxmlformats.org/officeDocument/2006/relationships/hyperlink" Target="https://www.munzee.com/m/Kyrandia/2299/" TargetMode="External"/><Relationship Id="rId282" Type="http://schemas.openxmlformats.org/officeDocument/2006/relationships/hyperlink" Target="https://www.munzee.com/m/Jazzlert/" TargetMode="External"/><Relationship Id="rId160" Type="http://schemas.openxmlformats.org/officeDocument/2006/relationships/hyperlink" Target="https://www.munzee.com/m/ksullivan/499/" TargetMode="External"/><Relationship Id="rId281" Type="http://schemas.openxmlformats.org/officeDocument/2006/relationships/hyperlink" Target="https://www.munzee.com/m/Oppresso1983/434/" TargetMode="External"/><Relationship Id="rId280" Type="http://schemas.openxmlformats.org/officeDocument/2006/relationships/hyperlink" Target="https://www.munzee.com/m/JayCrede/2114" TargetMode="External"/><Relationship Id="rId159" Type="http://schemas.openxmlformats.org/officeDocument/2006/relationships/hyperlink" Target="https://www.munzee.com/m/JABIE28/2771/" TargetMode="External"/><Relationship Id="rId154" Type="http://schemas.openxmlformats.org/officeDocument/2006/relationships/hyperlink" Target="https://www.munzee.com/m/IggiePiggie/1101/" TargetMode="External"/><Relationship Id="rId275" Type="http://schemas.openxmlformats.org/officeDocument/2006/relationships/hyperlink" Target="https://www.munzee.com/m/GmomS/1727/" TargetMode="External"/><Relationship Id="rId396" Type="http://schemas.openxmlformats.org/officeDocument/2006/relationships/hyperlink" Target="https://www.munzee.com/m/Oppresso1983/138/" TargetMode="External"/><Relationship Id="rId153" Type="http://schemas.openxmlformats.org/officeDocument/2006/relationships/hyperlink" Target="https://www.munzee.com/m/Whatsoverthere/3089/" TargetMode="External"/><Relationship Id="rId274" Type="http://schemas.openxmlformats.org/officeDocument/2006/relationships/hyperlink" Target="https://www.munzee.com/m/mrsg9064/6260/" TargetMode="External"/><Relationship Id="rId395" Type="http://schemas.openxmlformats.org/officeDocument/2006/relationships/hyperlink" Target="https://www.munzee.com/m/BonnieB1/3190/" TargetMode="External"/><Relationship Id="rId152" Type="http://schemas.openxmlformats.org/officeDocument/2006/relationships/hyperlink" Target="https://www.munzee.com/m/WanderingAus/21787/" TargetMode="External"/><Relationship Id="rId273" Type="http://schemas.openxmlformats.org/officeDocument/2006/relationships/hyperlink" Target="https://www.munzee.com/m/Anubisz/114/" TargetMode="External"/><Relationship Id="rId394" Type="http://schemas.openxmlformats.org/officeDocument/2006/relationships/hyperlink" Target="https://www.munzee.com/m/Whatsoverthere/2514/" TargetMode="External"/><Relationship Id="rId151" Type="http://schemas.openxmlformats.org/officeDocument/2006/relationships/hyperlink" Target="https://www.munzee.com/m/SgtMikal/760/" TargetMode="External"/><Relationship Id="rId272" Type="http://schemas.openxmlformats.org/officeDocument/2006/relationships/hyperlink" Target="https://www.munzee.com/m/Bisquick2/2999/" TargetMode="External"/><Relationship Id="rId393" Type="http://schemas.openxmlformats.org/officeDocument/2006/relationships/hyperlink" Target="https://www.munzee.com/m/Calvertcachers/5662/" TargetMode="External"/><Relationship Id="rId158" Type="http://schemas.openxmlformats.org/officeDocument/2006/relationships/hyperlink" Target="https://www.munzee.com/m/Bisquick2/2849/" TargetMode="External"/><Relationship Id="rId279" Type="http://schemas.openxmlformats.org/officeDocument/2006/relationships/hyperlink" Target="https://www.munzee.com/m/Jazzlert/" TargetMode="External"/><Relationship Id="rId157" Type="http://schemas.openxmlformats.org/officeDocument/2006/relationships/hyperlink" Target="https://www.munzee.com/m/Oppresso1983/140/" TargetMode="External"/><Relationship Id="rId278" Type="http://schemas.openxmlformats.org/officeDocument/2006/relationships/hyperlink" Target="https://www.munzee.com/m/kelkavcvt/3399/" TargetMode="External"/><Relationship Id="rId399" Type="http://schemas.openxmlformats.org/officeDocument/2006/relationships/hyperlink" Target="https://www.munzee.com/m/wvkiwi/7140/" TargetMode="External"/><Relationship Id="rId156" Type="http://schemas.openxmlformats.org/officeDocument/2006/relationships/hyperlink" Target="https://www.munzee.com/m/Whatsoverthere/2300/" TargetMode="External"/><Relationship Id="rId277" Type="http://schemas.openxmlformats.org/officeDocument/2006/relationships/hyperlink" Target="https://www.munzee.com/m/Whatsoverthere/2515/" TargetMode="External"/><Relationship Id="rId398" Type="http://schemas.openxmlformats.org/officeDocument/2006/relationships/hyperlink" Target="https://www.munzee.com/m/Whatsoverthere/2517/" TargetMode="External"/><Relationship Id="rId155" Type="http://schemas.openxmlformats.org/officeDocument/2006/relationships/hyperlink" Target="https://www.munzee.com/m/MrIVV/1435/" TargetMode="External"/><Relationship Id="rId276" Type="http://schemas.openxmlformats.org/officeDocument/2006/relationships/hyperlink" Target="https://www.munzee.com/m/Engel19/7129/" TargetMode="External"/><Relationship Id="rId397" Type="http://schemas.openxmlformats.org/officeDocument/2006/relationships/hyperlink" Target="https://www.munzee.com/m/Brandikorte/3841/" TargetMode="External"/><Relationship Id="rId40" Type="http://schemas.openxmlformats.org/officeDocument/2006/relationships/hyperlink" Target="https://www.munzee.com/m/Bisquick2/2421/" TargetMode="External"/><Relationship Id="rId42" Type="http://schemas.openxmlformats.org/officeDocument/2006/relationships/hyperlink" Target="https://www.munzee.com/m/sverlaan/3303/" TargetMode="External"/><Relationship Id="rId41" Type="http://schemas.openxmlformats.org/officeDocument/2006/relationships/hyperlink" Target="https://www.munzee.com/m/ShadowChasers/3282/" TargetMode="External"/><Relationship Id="rId44" Type="http://schemas.openxmlformats.org/officeDocument/2006/relationships/hyperlink" Target="https://www.munzee.com/m/GoofyButterfly/6417" TargetMode="External"/><Relationship Id="rId43" Type="http://schemas.openxmlformats.org/officeDocument/2006/relationships/hyperlink" Target="https://www.munzee.com/m/PawPatrolThomas/1621/" TargetMode="External"/><Relationship Id="rId46" Type="http://schemas.openxmlformats.org/officeDocument/2006/relationships/hyperlink" Target="https://www.munzee.com/m/Bigskyguy/1831/" TargetMode="External"/><Relationship Id="rId45" Type="http://schemas.openxmlformats.org/officeDocument/2006/relationships/hyperlink" Target="https://www.munzee.com/m/Zniffer/5763/" TargetMode="External"/><Relationship Id="rId48" Type="http://schemas.openxmlformats.org/officeDocument/2006/relationships/hyperlink" Target="https://www.munzee.com/m/Heinerup/4564/" TargetMode="External"/><Relationship Id="rId47" Type="http://schemas.openxmlformats.org/officeDocument/2006/relationships/hyperlink" Target="https://www.munzee.com/m/PawPatrolThomas/1620/" TargetMode="External"/><Relationship Id="rId49" Type="http://schemas.openxmlformats.org/officeDocument/2006/relationships/hyperlink" Target="https://www.munzee.com/m/chiefturtles/3562/" TargetMode="External"/><Relationship Id="rId31" Type="http://schemas.openxmlformats.org/officeDocument/2006/relationships/hyperlink" Target="https://www.munzee.com/m/Bigskyguy/1867" TargetMode="External"/><Relationship Id="rId30" Type="http://schemas.openxmlformats.org/officeDocument/2006/relationships/hyperlink" Target="https://www.munzee.com/m/EmeraldAngel/1043" TargetMode="External"/><Relationship Id="rId33" Type="http://schemas.openxmlformats.org/officeDocument/2006/relationships/hyperlink" Target="https://www.munzee.com/m/Whatsoverthere/2407/" TargetMode="External"/><Relationship Id="rId32" Type="http://schemas.openxmlformats.org/officeDocument/2006/relationships/hyperlink" Target="https://www.munzee.com/m/Mdmulli/565/" TargetMode="External"/><Relationship Id="rId35" Type="http://schemas.openxmlformats.org/officeDocument/2006/relationships/hyperlink" Target="https://www.munzee.com/m/Atrots/1540/" TargetMode="External"/><Relationship Id="rId34" Type="http://schemas.openxmlformats.org/officeDocument/2006/relationships/hyperlink" Target="https://www.munzee.com/m/kpcrystal07/16541/" TargetMode="External"/><Relationship Id="rId37" Type="http://schemas.openxmlformats.org/officeDocument/2006/relationships/hyperlink" Target="https://www.munzee.com/m/Whatsoverthere/2289/" TargetMode="External"/><Relationship Id="rId36" Type="http://schemas.openxmlformats.org/officeDocument/2006/relationships/hyperlink" Target="https://www.munzee.com/m/sverlaan/3331/" TargetMode="External"/><Relationship Id="rId39" Type="http://schemas.openxmlformats.org/officeDocument/2006/relationships/hyperlink" Target="https://www.munzee.com/m/sverlaan/3317/" TargetMode="External"/><Relationship Id="rId38" Type="http://schemas.openxmlformats.org/officeDocument/2006/relationships/hyperlink" Target="https://www.munzee.com/m/Bigskyguy/1859" TargetMode="External"/><Relationship Id="rId20" Type="http://schemas.openxmlformats.org/officeDocument/2006/relationships/hyperlink" Target="https://www.munzee.com/m/MeLa/3076/" TargetMode="External"/><Relationship Id="rId22" Type="http://schemas.openxmlformats.org/officeDocument/2006/relationships/hyperlink" Target="https://www.munzee.com/m/mrsg9064/6258/" TargetMode="External"/><Relationship Id="rId21" Type="http://schemas.openxmlformats.org/officeDocument/2006/relationships/hyperlink" Target="https://www.munzee.com/m/BituX/9161/" TargetMode="External"/><Relationship Id="rId24" Type="http://schemas.openxmlformats.org/officeDocument/2006/relationships/hyperlink" Target="https://www.munzee.com/m/rbct109/3304/" TargetMode="External"/><Relationship Id="rId23" Type="http://schemas.openxmlformats.org/officeDocument/2006/relationships/hyperlink" Target="https://www.munzee.com/m/habu/9077/" TargetMode="External"/><Relationship Id="rId403" Type="http://schemas.openxmlformats.org/officeDocument/2006/relationships/vmlDrawing" Target="../drawings/vmlDrawing1.vml"/><Relationship Id="rId402" Type="http://schemas.openxmlformats.org/officeDocument/2006/relationships/drawing" Target="../drawings/drawing1.xml"/><Relationship Id="rId401" Type="http://schemas.openxmlformats.org/officeDocument/2006/relationships/hyperlink" Target="https://www.munzee.com/m/Whatsoverthere/2516/" TargetMode="External"/><Relationship Id="rId26" Type="http://schemas.openxmlformats.org/officeDocument/2006/relationships/hyperlink" Target="https://www.munzee.com/m/bjktgdmb/2645/" TargetMode="External"/><Relationship Id="rId25" Type="http://schemas.openxmlformats.org/officeDocument/2006/relationships/hyperlink" Target="https://www.munzee.com/m/Felix11/5284/" TargetMode="External"/><Relationship Id="rId28" Type="http://schemas.openxmlformats.org/officeDocument/2006/relationships/hyperlink" Target="https://www.munzee.com/m/sdgal/3369/" TargetMode="External"/><Relationship Id="rId27" Type="http://schemas.openxmlformats.org/officeDocument/2006/relationships/hyperlink" Target="https://www.munzee.com/m/twoleftknees/3579/" TargetMode="External"/><Relationship Id="rId400" Type="http://schemas.openxmlformats.org/officeDocument/2006/relationships/hyperlink" Target="https://www.munzee.com/m/Bisquick2/2343/" TargetMode="External"/><Relationship Id="rId29" Type="http://schemas.openxmlformats.org/officeDocument/2006/relationships/hyperlink" Target="https://www.munzee.com/m/Whatsoverthere/2387/" TargetMode="External"/><Relationship Id="rId11" Type="http://schemas.openxmlformats.org/officeDocument/2006/relationships/hyperlink" Target="https://www.munzee.com/m/5Star/3818/" TargetMode="External"/><Relationship Id="rId10" Type="http://schemas.openxmlformats.org/officeDocument/2006/relationships/hyperlink" Target="https://www.munzee.com/m/all0123/3376/" TargetMode="External"/><Relationship Id="rId13" Type="http://schemas.openxmlformats.org/officeDocument/2006/relationships/hyperlink" Target="https://www.munzee.com/m/franktoops/1836/" TargetMode="External"/><Relationship Id="rId12" Type="http://schemas.openxmlformats.org/officeDocument/2006/relationships/hyperlink" Target="https://www.munzee.com/m/bjktgdmb/2644/" TargetMode="External"/><Relationship Id="rId15" Type="http://schemas.openxmlformats.org/officeDocument/2006/relationships/hyperlink" Target="https://www.munzee.com/m/rita85gto/2265/" TargetMode="External"/><Relationship Id="rId14" Type="http://schemas.openxmlformats.org/officeDocument/2006/relationships/hyperlink" Target="https://www.munzee.com/m/technical13/1568/" TargetMode="External"/><Relationship Id="rId17" Type="http://schemas.openxmlformats.org/officeDocument/2006/relationships/hyperlink" Target="https://www.munzee.com/m/julesbeus/879/" TargetMode="External"/><Relationship Id="rId16" Type="http://schemas.openxmlformats.org/officeDocument/2006/relationships/hyperlink" Target="https://www.munzee.com/m/twoleftknees/3580/" TargetMode="External"/><Relationship Id="rId19" Type="http://schemas.openxmlformats.org/officeDocument/2006/relationships/hyperlink" Target="https://www.munzee.com/m/janzattic/5661" TargetMode="External"/><Relationship Id="rId18" Type="http://schemas.openxmlformats.org/officeDocument/2006/relationships/hyperlink" Target="https://www.munzee.com/m/ksullivan/748/" TargetMode="External"/><Relationship Id="rId84" Type="http://schemas.openxmlformats.org/officeDocument/2006/relationships/hyperlink" Target="https://www.munzee.com/m/Centern/2858/" TargetMode="External"/><Relationship Id="rId83" Type="http://schemas.openxmlformats.org/officeDocument/2006/relationships/hyperlink" Target="https://www.munzee.com/m/Majsan/3534/" TargetMode="External"/><Relationship Id="rId86" Type="http://schemas.openxmlformats.org/officeDocument/2006/relationships/hyperlink" Target="https://www.munzee.com/m/Boersentrader/2720/" TargetMode="External"/><Relationship Id="rId85" Type="http://schemas.openxmlformats.org/officeDocument/2006/relationships/hyperlink" Target="https://www.munzee.com/m/Kiitokurre/5111/" TargetMode="External"/><Relationship Id="rId88" Type="http://schemas.openxmlformats.org/officeDocument/2006/relationships/hyperlink" Target="https://www.munzee.com/m/kelkavcvt/3367/" TargetMode="External"/><Relationship Id="rId87" Type="http://schemas.openxmlformats.org/officeDocument/2006/relationships/hyperlink" Target="https://www.munzee.com/m/bearmomscouter/2905/" TargetMode="External"/><Relationship Id="rId89" Type="http://schemas.openxmlformats.org/officeDocument/2006/relationships/hyperlink" Target="https://www.munzee.com/m/dtcharlie/332/" TargetMode="External"/><Relationship Id="rId80" Type="http://schemas.openxmlformats.org/officeDocument/2006/relationships/hyperlink" Target="https://www.munzee.com/m/Oppresso1983/161/" TargetMode="External"/><Relationship Id="rId82" Type="http://schemas.openxmlformats.org/officeDocument/2006/relationships/hyperlink" Target="https://www.munzee.com/m/Sophia0909/1506/" TargetMode="External"/><Relationship Id="rId81" Type="http://schemas.openxmlformats.org/officeDocument/2006/relationships/hyperlink" Target="https://www.munzee.com/m/Whatsoverthere/2386/" TargetMode="External"/><Relationship Id="rId73" Type="http://schemas.openxmlformats.org/officeDocument/2006/relationships/hyperlink" Target="https://www.munzee.com/m/Oppresso1983/125/" TargetMode="External"/><Relationship Id="rId72" Type="http://schemas.openxmlformats.org/officeDocument/2006/relationships/hyperlink" Target="https://www.munzee.com/m/Donbadabon/5278" TargetMode="External"/><Relationship Id="rId75" Type="http://schemas.openxmlformats.org/officeDocument/2006/relationships/hyperlink" Target="https://www.munzee.com/m/Mdmulli/576/" TargetMode="External"/><Relationship Id="rId74" Type="http://schemas.openxmlformats.org/officeDocument/2006/relationships/hyperlink" Target="https://www.munzee.com/m/MrIVV/1883/" TargetMode="External"/><Relationship Id="rId77" Type="http://schemas.openxmlformats.org/officeDocument/2006/relationships/hyperlink" Target="https://www.munzee.com/m/ksullivan/517/" TargetMode="External"/><Relationship Id="rId76" Type="http://schemas.openxmlformats.org/officeDocument/2006/relationships/hyperlink" Target="https://www.munzee.com/m/Oppresso1983/205/" TargetMode="External"/><Relationship Id="rId79" Type="http://schemas.openxmlformats.org/officeDocument/2006/relationships/hyperlink" Target="https://www.munzee.com/m/Leesap/2017/" TargetMode="External"/><Relationship Id="rId78" Type="http://schemas.openxmlformats.org/officeDocument/2006/relationships/hyperlink" Target="https://www.munzee.com/m/MrIVV/1882/" TargetMode="External"/><Relationship Id="rId71" Type="http://schemas.openxmlformats.org/officeDocument/2006/relationships/hyperlink" Target="https://www.munzee.com/m/MrIVV/1884/" TargetMode="External"/><Relationship Id="rId70" Type="http://schemas.openxmlformats.org/officeDocument/2006/relationships/hyperlink" Target="https://www.munzee.com/m/escondidas/2977/" TargetMode="External"/><Relationship Id="rId62" Type="http://schemas.openxmlformats.org/officeDocument/2006/relationships/hyperlink" Target="https://www.munzee.com/m/war1man/12421/" TargetMode="External"/><Relationship Id="rId61" Type="http://schemas.openxmlformats.org/officeDocument/2006/relationships/hyperlink" Target="https://www.munzee.com/m/lpyankeefan/3500" TargetMode="External"/><Relationship Id="rId64" Type="http://schemas.openxmlformats.org/officeDocument/2006/relationships/hyperlink" Target="https://www.munzee.com/m/escondidas/2970" TargetMode="External"/><Relationship Id="rId63" Type="http://schemas.openxmlformats.org/officeDocument/2006/relationships/hyperlink" Target="https://www.munzee.com/m/RUJA/7989/" TargetMode="External"/><Relationship Id="rId66" Type="http://schemas.openxmlformats.org/officeDocument/2006/relationships/hyperlink" Target="https://www.munzee.com/m/Leesap/2014/" TargetMode="External"/><Relationship Id="rId65" Type="http://schemas.openxmlformats.org/officeDocument/2006/relationships/hyperlink" Target="https://www.munzee.com/m/MrIVV/1886/" TargetMode="External"/><Relationship Id="rId68" Type="http://schemas.openxmlformats.org/officeDocument/2006/relationships/hyperlink" Target="https://www.munzee.com/m/Oppresso1983/137/" TargetMode="External"/><Relationship Id="rId67" Type="http://schemas.openxmlformats.org/officeDocument/2006/relationships/hyperlink" Target="https://www.munzee.com/m/Cinnamons/1730/" TargetMode="External"/><Relationship Id="rId60" Type="http://schemas.openxmlformats.org/officeDocument/2006/relationships/hyperlink" Target="https://www.munzee.com/m/EarthAngel/10156/" TargetMode="External"/><Relationship Id="rId69" Type="http://schemas.openxmlformats.org/officeDocument/2006/relationships/hyperlink" Target="https://www.munzee.com/m/yida/2053/" TargetMode="External"/><Relationship Id="rId51" Type="http://schemas.openxmlformats.org/officeDocument/2006/relationships/hyperlink" Target="https://www.munzee.com/m/lostsole68/932/" TargetMode="External"/><Relationship Id="rId50" Type="http://schemas.openxmlformats.org/officeDocument/2006/relationships/hyperlink" Target="https://www.munzee.com/m/JABIE28/2720/" TargetMode="External"/><Relationship Id="rId53" Type="http://schemas.openxmlformats.org/officeDocument/2006/relationships/hyperlink" Target="https://www.munzee.com/m/habu/8985/" TargetMode="External"/><Relationship Id="rId52" Type="http://schemas.openxmlformats.org/officeDocument/2006/relationships/hyperlink" Target="https://www.munzee.com/m/mrsg9064/6256/" TargetMode="External"/><Relationship Id="rId55" Type="http://schemas.openxmlformats.org/officeDocument/2006/relationships/hyperlink" Target="https://www.munzee.com/m/Bigskyguy/1808" TargetMode="External"/><Relationship Id="rId54" Type="http://schemas.openxmlformats.org/officeDocument/2006/relationships/hyperlink" Target="https://www.munzee.com/m/escondidas/2962" TargetMode="External"/><Relationship Id="rId57" Type="http://schemas.openxmlformats.org/officeDocument/2006/relationships/hyperlink" Target="https://www.munzee.com/m/GoofyButterfly/6065" TargetMode="External"/><Relationship Id="rId56" Type="http://schemas.openxmlformats.org/officeDocument/2006/relationships/hyperlink" Target="https://www.munzee.com/m/sdgal/3368/" TargetMode="External"/><Relationship Id="rId59" Type="http://schemas.openxmlformats.org/officeDocument/2006/relationships/hyperlink" Target="https://www.munzee.com/m/Ecorangers/10002/" TargetMode="External"/><Relationship Id="rId58" Type="http://schemas.openxmlformats.org/officeDocument/2006/relationships/hyperlink" Target="https://www.munzee.com/m/rosieree/14054/" TargetMode="External"/><Relationship Id="rId107" Type="http://schemas.openxmlformats.org/officeDocument/2006/relationships/hyperlink" Target="https://www.munzee.com/m/Engel19/7082/" TargetMode="External"/><Relationship Id="rId228" Type="http://schemas.openxmlformats.org/officeDocument/2006/relationships/hyperlink" Target="https://www.munzee.com/m/WinterCheetah/535/" TargetMode="External"/><Relationship Id="rId349" Type="http://schemas.openxmlformats.org/officeDocument/2006/relationships/hyperlink" Target="https://www.munzee.com/m/WellstrandTribe/7003" TargetMode="External"/><Relationship Id="rId106" Type="http://schemas.openxmlformats.org/officeDocument/2006/relationships/hyperlink" Target="https://www.munzee.com/m/2mctwins/2977/" TargetMode="External"/><Relationship Id="rId227" Type="http://schemas.openxmlformats.org/officeDocument/2006/relationships/hyperlink" Target="https://www.munzee.com/m/Whatsoverthere/3081/" TargetMode="External"/><Relationship Id="rId348" Type="http://schemas.openxmlformats.org/officeDocument/2006/relationships/hyperlink" Target="https://www.munzee.com/m/barefootguru/1853/" TargetMode="External"/><Relationship Id="rId105" Type="http://schemas.openxmlformats.org/officeDocument/2006/relationships/hyperlink" Target="https://www.munzee.com/m/2mctwins2/2970/" TargetMode="External"/><Relationship Id="rId226" Type="http://schemas.openxmlformats.org/officeDocument/2006/relationships/hyperlink" Target="https://www.munzee.com/m/WanderingAus/21902/" TargetMode="External"/><Relationship Id="rId347" Type="http://schemas.openxmlformats.org/officeDocument/2006/relationships/hyperlink" Target="https://www.munzee.com/m/Oppresso1983/123/" TargetMode="External"/><Relationship Id="rId104" Type="http://schemas.openxmlformats.org/officeDocument/2006/relationships/hyperlink" Target="https://www.munzee.com/m/Oskar696/5107/" TargetMode="External"/><Relationship Id="rId225" Type="http://schemas.openxmlformats.org/officeDocument/2006/relationships/hyperlink" Target="https://www.munzee.com/m/MaryJaneKitty/553/" TargetMode="External"/><Relationship Id="rId346" Type="http://schemas.openxmlformats.org/officeDocument/2006/relationships/hyperlink" Target="https://www.munzee.com/m/mortonfox/6192/" TargetMode="External"/><Relationship Id="rId109" Type="http://schemas.openxmlformats.org/officeDocument/2006/relationships/hyperlink" Target="https://www.munzee.com/m/Chere/1363/" TargetMode="External"/><Relationship Id="rId108" Type="http://schemas.openxmlformats.org/officeDocument/2006/relationships/hyperlink" Target="https://www.munzee.com/m/Lehmis/682/" TargetMode="External"/><Relationship Id="rId229" Type="http://schemas.openxmlformats.org/officeDocument/2006/relationships/hyperlink" Target="https://www.munzee.com/m/TheJump/340" TargetMode="External"/><Relationship Id="rId220" Type="http://schemas.openxmlformats.org/officeDocument/2006/relationships/hyperlink" Target="https://www.munzee.com/m/Oppresso1983/166/" TargetMode="External"/><Relationship Id="rId341" Type="http://schemas.openxmlformats.org/officeDocument/2006/relationships/hyperlink" Target="https://www.munzee.com/m/Whatsoverthere/2421/" TargetMode="External"/><Relationship Id="rId340" Type="http://schemas.openxmlformats.org/officeDocument/2006/relationships/hyperlink" Target="https://www.munzee.com/m/mtbiker64/5053" TargetMode="External"/><Relationship Id="rId103" Type="http://schemas.openxmlformats.org/officeDocument/2006/relationships/hyperlink" Target="https://www.munzee.com/m/JRdaBoss/5923/" TargetMode="External"/><Relationship Id="rId224" Type="http://schemas.openxmlformats.org/officeDocument/2006/relationships/hyperlink" Target="https://www.munzee.com/m/technical13/1577/" TargetMode="External"/><Relationship Id="rId345" Type="http://schemas.openxmlformats.org/officeDocument/2006/relationships/hyperlink" Target="https://www.munzee.com/m/munzeeprof/8057/" TargetMode="External"/><Relationship Id="rId102" Type="http://schemas.openxmlformats.org/officeDocument/2006/relationships/hyperlink" Target="https://www.munzee.com/m/Derlame/10249/" TargetMode="External"/><Relationship Id="rId223" Type="http://schemas.openxmlformats.org/officeDocument/2006/relationships/hyperlink" Target="https://www.munzee.com/m/mrsg9064/6672/" TargetMode="External"/><Relationship Id="rId344" Type="http://schemas.openxmlformats.org/officeDocument/2006/relationships/hyperlink" Target="https://www.munzee.com/m/katinka3/5578/" TargetMode="External"/><Relationship Id="rId101" Type="http://schemas.openxmlformats.org/officeDocument/2006/relationships/hyperlink" Target="https://www.munzee.com/m/Bigskyguy/1632" TargetMode="External"/><Relationship Id="rId222" Type="http://schemas.openxmlformats.org/officeDocument/2006/relationships/hyperlink" Target="https://www.munzee.com/m/habu/9517/" TargetMode="External"/><Relationship Id="rId343" Type="http://schemas.openxmlformats.org/officeDocument/2006/relationships/hyperlink" Target="https://www.munzee.com/m/Justforfun33/13611/" TargetMode="External"/><Relationship Id="rId100" Type="http://schemas.openxmlformats.org/officeDocument/2006/relationships/hyperlink" Target="https://www.munzee.com/m/Bisquick2/2848/" TargetMode="External"/><Relationship Id="rId221" Type="http://schemas.openxmlformats.org/officeDocument/2006/relationships/hyperlink" Target="https://www.munzee.com/m/Bisquick2/2342/" TargetMode="External"/><Relationship Id="rId342" Type="http://schemas.openxmlformats.org/officeDocument/2006/relationships/hyperlink" Target="https://www.munzee.com/m/munzeeprof/8056/" TargetMode="External"/><Relationship Id="rId217" Type="http://schemas.openxmlformats.org/officeDocument/2006/relationships/hyperlink" Target="https://www.munzee.com/m/technical13/1576/" TargetMode="External"/><Relationship Id="rId338" Type="http://schemas.openxmlformats.org/officeDocument/2006/relationships/hyperlink" Target="https://www.munzee.com/m/vadotech/6030/" TargetMode="External"/><Relationship Id="rId216" Type="http://schemas.openxmlformats.org/officeDocument/2006/relationships/hyperlink" Target="https://www.munzee.com/m/WinterCheetah/533/" TargetMode="External"/><Relationship Id="rId337" Type="http://schemas.openxmlformats.org/officeDocument/2006/relationships/hyperlink" Target="https://www.munzee.com/m/kwd/5767/" TargetMode="External"/><Relationship Id="rId215" Type="http://schemas.openxmlformats.org/officeDocument/2006/relationships/hyperlink" Target="https://www.munzee.com/m/MaryJaneKitty/550/" TargetMode="External"/><Relationship Id="rId336" Type="http://schemas.openxmlformats.org/officeDocument/2006/relationships/hyperlink" Target="https://www.munzee.com/m/Oppresso1983/410/" TargetMode="External"/><Relationship Id="rId214" Type="http://schemas.openxmlformats.org/officeDocument/2006/relationships/hyperlink" Target="https://www.munzee.com/m/technical13/1570/" TargetMode="External"/><Relationship Id="rId335" Type="http://schemas.openxmlformats.org/officeDocument/2006/relationships/hyperlink" Target="https://www.munzee.com/m/mtbiker64/5025" TargetMode="External"/><Relationship Id="rId219" Type="http://schemas.openxmlformats.org/officeDocument/2006/relationships/hyperlink" Target="https://www.munzee.com/m/WanderingAus/21865/" TargetMode="External"/><Relationship Id="rId218" Type="http://schemas.openxmlformats.org/officeDocument/2006/relationships/hyperlink" Target="https://www.munzee.com/m/MaryJaneKitty/552/" TargetMode="External"/><Relationship Id="rId339" Type="http://schemas.openxmlformats.org/officeDocument/2006/relationships/hyperlink" Target="https://www.munzee.com/m/Chere/1342/" TargetMode="External"/><Relationship Id="rId330" Type="http://schemas.openxmlformats.org/officeDocument/2006/relationships/hyperlink" Target="https://www.munzee.com/m/purplecourgette/701/" TargetMode="External"/><Relationship Id="rId213" Type="http://schemas.openxmlformats.org/officeDocument/2006/relationships/hyperlink" Target="https://www.munzee.com/m/timandweze/6571" TargetMode="External"/><Relationship Id="rId334" Type="http://schemas.openxmlformats.org/officeDocument/2006/relationships/hyperlink" Target="https://www.munzee.com/m/vadotech/6029/" TargetMode="External"/><Relationship Id="rId212" Type="http://schemas.openxmlformats.org/officeDocument/2006/relationships/hyperlink" Target="https://www.munzee.com/m/par72/3081" TargetMode="External"/><Relationship Id="rId333" Type="http://schemas.openxmlformats.org/officeDocument/2006/relationships/hyperlink" Target="https://www.munzee.com/m/munz619/4162/" TargetMode="External"/><Relationship Id="rId211" Type="http://schemas.openxmlformats.org/officeDocument/2006/relationships/hyperlink" Target="https://www.munzee.com/m/Bisquick2/2956/" TargetMode="External"/><Relationship Id="rId332" Type="http://schemas.openxmlformats.org/officeDocument/2006/relationships/hyperlink" Target="https://www.munzee.com/m/wemissmo/9369/" TargetMode="External"/><Relationship Id="rId210" Type="http://schemas.openxmlformats.org/officeDocument/2006/relationships/hyperlink" Target="https://www.munzee.com/m/raunas/4196" TargetMode="External"/><Relationship Id="rId331" Type="http://schemas.openxmlformats.org/officeDocument/2006/relationships/hyperlink" Target="https://www.munzee.com/m/Cidinho/1626/" TargetMode="External"/><Relationship Id="rId370" Type="http://schemas.openxmlformats.org/officeDocument/2006/relationships/hyperlink" Target="https://www.munzee.com/m/Whatsoverthere/2439/" TargetMode="External"/><Relationship Id="rId129" Type="http://schemas.openxmlformats.org/officeDocument/2006/relationships/hyperlink" Target="https://www.munzee.com/m/WellstrandTribe/7059" TargetMode="External"/><Relationship Id="rId128" Type="http://schemas.openxmlformats.org/officeDocument/2006/relationships/hyperlink" Target="https://www.munzee.com/m/FromTheTardis/965/" TargetMode="External"/><Relationship Id="rId249" Type="http://schemas.openxmlformats.org/officeDocument/2006/relationships/hyperlink" Target="https://www.munzee.com/m/kelkavcvt/3353/" TargetMode="External"/><Relationship Id="rId127" Type="http://schemas.openxmlformats.org/officeDocument/2006/relationships/hyperlink" Target="https://www.munzee.com/m/Oppresso1983/484/" TargetMode="External"/><Relationship Id="rId248" Type="http://schemas.openxmlformats.org/officeDocument/2006/relationships/hyperlink" Target="https://www.munzee.com/m/MrIVV/1436/" TargetMode="External"/><Relationship Id="rId369" Type="http://schemas.openxmlformats.org/officeDocument/2006/relationships/hyperlink" Target="https://www.munzee.com/m/ShadowChasers/3374/" TargetMode="External"/><Relationship Id="rId126" Type="http://schemas.openxmlformats.org/officeDocument/2006/relationships/hyperlink" Target="https://www.munzee.com/m/G1enter/11406/" TargetMode="External"/><Relationship Id="rId247" Type="http://schemas.openxmlformats.org/officeDocument/2006/relationships/hyperlink" Target="https://www.munzee.com/m/GmomS/1729/" TargetMode="External"/><Relationship Id="rId368" Type="http://schemas.openxmlformats.org/officeDocument/2006/relationships/hyperlink" Target="https://www.munzee.com/m/lpyankeefan/3276/" TargetMode="External"/><Relationship Id="rId121" Type="http://schemas.openxmlformats.org/officeDocument/2006/relationships/hyperlink" Target="https://www.munzee.com/m/destolkjes4ever/1667/" TargetMode="External"/><Relationship Id="rId242" Type="http://schemas.openxmlformats.org/officeDocument/2006/relationships/hyperlink" Target="https://www.munzee.com/m/redshark78/2117/" TargetMode="External"/><Relationship Id="rId363" Type="http://schemas.openxmlformats.org/officeDocument/2006/relationships/hyperlink" Target="https://www.munzee.com/m/ivwarrior/3684/" TargetMode="External"/><Relationship Id="rId120" Type="http://schemas.openxmlformats.org/officeDocument/2006/relationships/hyperlink" Target="https://www.munzee.com/m/Traycee/7388/" TargetMode="External"/><Relationship Id="rId241" Type="http://schemas.openxmlformats.org/officeDocument/2006/relationships/hyperlink" Target="https://www.munzee.com/m/Whatsoverthere/2292/" TargetMode="External"/><Relationship Id="rId362" Type="http://schemas.openxmlformats.org/officeDocument/2006/relationships/hyperlink" Target="https://www.munzee.com/m/Bisquick2/2299/" TargetMode="External"/><Relationship Id="rId240" Type="http://schemas.openxmlformats.org/officeDocument/2006/relationships/hyperlink" Target="https://www.munzee.com/m/technical13/1689/" TargetMode="External"/><Relationship Id="rId361" Type="http://schemas.openxmlformats.org/officeDocument/2006/relationships/hyperlink" Target="https://www.munzee.com/m/ivwarrior/3869/" TargetMode="External"/><Relationship Id="rId360" Type="http://schemas.openxmlformats.org/officeDocument/2006/relationships/hyperlink" Target="https://www.munzee.com/m/Oppresso1983/175/" TargetMode="External"/><Relationship Id="rId125" Type="http://schemas.openxmlformats.org/officeDocument/2006/relationships/hyperlink" Target="https://www.munzee.com/m/PawPatrolThomas/1605/" TargetMode="External"/><Relationship Id="rId246" Type="http://schemas.openxmlformats.org/officeDocument/2006/relationships/hyperlink" Target="https://www.munzee.com/m/ed/1328/" TargetMode="External"/><Relationship Id="rId367" Type="http://schemas.openxmlformats.org/officeDocument/2006/relationships/hyperlink" Target="https://www.munzee.com/m/tazscouter/3334/" TargetMode="External"/><Relationship Id="rId124" Type="http://schemas.openxmlformats.org/officeDocument/2006/relationships/hyperlink" Target="https://www.munzee.com/m/mrsg9064/6655/" TargetMode="External"/><Relationship Id="rId245" Type="http://schemas.openxmlformats.org/officeDocument/2006/relationships/hyperlink" Target="https://www.munzee.com/m/kelkavcvt/3356/" TargetMode="External"/><Relationship Id="rId366" Type="http://schemas.openxmlformats.org/officeDocument/2006/relationships/hyperlink" Target="https://www.munzee.com/m/Alzarius/2154/" TargetMode="External"/><Relationship Id="rId123" Type="http://schemas.openxmlformats.org/officeDocument/2006/relationships/hyperlink" Target="https://www.munzee.com/m/habu/9460/" TargetMode="External"/><Relationship Id="rId244" Type="http://schemas.openxmlformats.org/officeDocument/2006/relationships/hyperlink" Target="https://www.munzee.com/m/Lincoln708/125/" TargetMode="External"/><Relationship Id="rId365" Type="http://schemas.openxmlformats.org/officeDocument/2006/relationships/hyperlink" Target="https://www.munzee.com/m/Jazzlert/" TargetMode="External"/><Relationship Id="rId122" Type="http://schemas.openxmlformats.org/officeDocument/2006/relationships/hyperlink" Target="https://www.munzee.com/m/PawPatrolThomas/1608/" TargetMode="External"/><Relationship Id="rId243" Type="http://schemas.openxmlformats.org/officeDocument/2006/relationships/hyperlink" Target="https://www.munzee.com/m/cajun55/10/" TargetMode="External"/><Relationship Id="rId364" Type="http://schemas.openxmlformats.org/officeDocument/2006/relationships/hyperlink" Target="https://www.munzee.com/m/ksullivan/747/" TargetMode="External"/><Relationship Id="rId95" Type="http://schemas.openxmlformats.org/officeDocument/2006/relationships/hyperlink" Target="https://www.munzee.com/m/Whatsoverthere/2641/" TargetMode="External"/><Relationship Id="rId94" Type="http://schemas.openxmlformats.org/officeDocument/2006/relationships/hyperlink" Target="https://www.munzee.com/m/Bisquick2/2395/" TargetMode="External"/><Relationship Id="rId97" Type="http://schemas.openxmlformats.org/officeDocument/2006/relationships/hyperlink" Target="https://www.munzee.com/m/KevDawg123/40/" TargetMode="External"/><Relationship Id="rId96" Type="http://schemas.openxmlformats.org/officeDocument/2006/relationships/hyperlink" Target="https://www.munzee.com/m/Squ1rr3l/714/" TargetMode="External"/><Relationship Id="rId99" Type="http://schemas.openxmlformats.org/officeDocument/2006/relationships/hyperlink" Target="https://www.munzee.com/m/TSwag/40/" TargetMode="External"/><Relationship Id="rId98" Type="http://schemas.openxmlformats.org/officeDocument/2006/relationships/hyperlink" Target="https://www.munzee.com/m/Whatsoverthere/2652/" TargetMode="External"/><Relationship Id="rId91" Type="http://schemas.openxmlformats.org/officeDocument/2006/relationships/hyperlink" Target="https://www.munzee.com/m/Bisquick2/2888/" TargetMode="External"/><Relationship Id="rId90" Type="http://schemas.openxmlformats.org/officeDocument/2006/relationships/hyperlink" Target="https://www.munzee.com/m/munzeeprof/8023/" TargetMode="External"/><Relationship Id="rId93" Type="http://schemas.openxmlformats.org/officeDocument/2006/relationships/hyperlink" Target="http://www.munzee.com/m/GeoBikkel/3218" TargetMode="External"/><Relationship Id="rId92" Type="http://schemas.openxmlformats.org/officeDocument/2006/relationships/hyperlink" Target="https://www.munzee.com/m/soule122/821/" TargetMode="External"/><Relationship Id="rId118" Type="http://schemas.openxmlformats.org/officeDocument/2006/relationships/hyperlink" Target="https://www.munzee.com/m/jokerFG/2292" TargetMode="External"/><Relationship Id="rId239" Type="http://schemas.openxmlformats.org/officeDocument/2006/relationships/hyperlink" Target="https://www.munzee.com/m/GmomS/1731/" TargetMode="External"/><Relationship Id="rId117" Type="http://schemas.openxmlformats.org/officeDocument/2006/relationships/hyperlink" Target="https://www.munzee.com/m/Amerod/3749/" TargetMode="External"/><Relationship Id="rId238" Type="http://schemas.openxmlformats.org/officeDocument/2006/relationships/hyperlink" Target="https://www.munzee.com/m/Bisquick2/3001/" TargetMode="External"/><Relationship Id="rId359" Type="http://schemas.openxmlformats.org/officeDocument/2006/relationships/hyperlink" Target="https://www.munzee.com/m/wally62/3531/" TargetMode="External"/><Relationship Id="rId116" Type="http://schemas.openxmlformats.org/officeDocument/2006/relationships/hyperlink" Target="https://www.munzee.com/m/G1enter/11395/" TargetMode="External"/><Relationship Id="rId237" Type="http://schemas.openxmlformats.org/officeDocument/2006/relationships/hyperlink" Target="https://www.munzee.com/m/Dinklebergh/824/" TargetMode="External"/><Relationship Id="rId358" Type="http://schemas.openxmlformats.org/officeDocument/2006/relationships/hyperlink" Target="https://www.munzee.com/m/Sophia0909/1527/" TargetMode="External"/><Relationship Id="rId115" Type="http://schemas.openxmlformats.org/officeDocument/2006/relationships/hyperlink" Target="https://www.munzee.com/m/airnut/1306/" TargetMode="External"/><Relationship Id="rId236" Type="http://schemas.openxmlformats.org/officeDocument/2006/relationships/hyperlink" Target="https://www.munzee.com/m/easterb/1271/" TargetMode="External"/><Relationship Id="rId357" Type="http://schemas.openxmlformats.org/officeDocument/2006/relationships/hyperlink" Target="https://www.munzee.com/m/denali0407/11802/" TargetMode="External"/><Relationship Id="rId119" Type="http://schemas.openxmlformats.org/officeDocument/2006/relationships/hyperlink" Target="https://www.munzee.com/m/Chere/1343/" TargetMode="External"/><Relationship Id="rId110" Type="http://schemas.openxmlformats.org/officeDocument/2006/relationships/hyperlink" Target="https://www.munzee.com/m/HenryMiller/965/" TargetMode="External"/><Relationship Id="rId231" Type="http://schemas.openxmlformats.org/officeDocument/2006/relationships/hyperlink" Target="https://www.munzee.com/m/snakelips/3256/" TargetMode="External"/><Relationship Id="rId352" Type="http://schemas.openxmlformats.org/officeDocument/2006/relationships/hyperlink" Target="https://www.munzee.com/m/yida/2056/" TargetMode="External"/><Relationship Id="rId230" Type="http://schemas.openxmlformats.org/officeDocument/2006/relationships/hyperlink" Target="https://www.munzee.com/m/amadoreugen/4172" TargetMode="External"/><Relationship Id="rId351" Type="http://schemas.openxmlformats.org/officeDocument/2006/relationships/hyperlink" Target="https://www.munzee.com/m/Oppresso1983/420/" TargetMode="External"/><Relationship Id="rId350" Type="http://schemas.openxmlformats.org/officeDocument/2006/relationships/hyperlink" Target="https://www.munzee.com/m/MeanderingMonkeys/15142/" TargetMode="External"/><Relationship Id="rId114" Type="http://schemas.openxmlformats.org/officeDocument/2006/relationships/hyperlink" Target="https://www.munzee.com/m/Amerod/3755/" TargetMode="External"/><Relationship Id="rId235" Type="http://schemas.openxmlformats.org/officeDocument/2006/relationships/hyperlink" Target="https://www.munzee.com/m/ed/1338/" TargetMode="External"/><Relationship Id="rId356" Type="http://schemas.openxmlformats.org/officeDocument/2006/relationships/hyperlink" Target="https://www.munzee.com/m/mdtt/3776/" TargetMode="External"/><Relationship Id="rId113" Type="http://schemas.openxmlformats.org/officeDocument/2006/relationships/hyperlink" Target="https://www.munzee.com/m/escondidas/2965" TargetMode="External"/><Relationship Id="rId234" Type="http://schemas.openxmlformats.org/officeDocument/2006/relationships/hyperlink" Target="https://www.munzee.com/m/irca/3271/" TargetMode="External"/><Relationship Id="rId355" Type="http://schemas.openxmlformats.org/officeDocument/2006/relationships/hyperlink" Target="https://www.munzee.com/m/Traycee/7412/" TargetMode="External"/><Relationship Id="rId112" Type="http://schemas.openxmlformats.org/officeDocument/2006/relationships/hyperlink" Target="https://www.munzee.com/m/par72/3082" TargetMode="External"/><Relationship Id="rId233" Type="http://schemas.openxmlformats.org/officeDocument/2006/relationships/hyperlink" Target="https://www.munzee.com/m/kelkavcvt/3355/" TargetMode="External"/><Relationship Id="rId354" Type="http://schemas.openxmlformats.org/officeDocument/2006/relationships/hyperlink" Target="https://www.munzee.com/m/Bisquick2/2560/" TargetMode="External"/><Relationship Id="rId111" Type="http://schemas.openxmlformats.org/officeDocument/2006/relationships/hyperlink" Target="https://www.munzee.com/m/Amerod/3756/" TargetMode="External"/><Relationship Id="rId232" Type="http://schemas.openxmlformats.org/officeDocument/2006/relationships/hyperlink" Target="https://www.munzee.com/m/WinterCheetah/537/" TargetMode="External"/><Relationship Id="rId353" Type="http://schemas.openxmlformats.org/officeDocument/2006/relationships/hyperlink" Target="https://www.munzee.com/m/ponu/5772/" TargetMode="External"/><Relationship Id="rId305" Type="http://schemas.openxmlformats.org/officeDocument/2006/relationships/hyperlink" Target="https://www.munzee.com/m/1SheMarine/6639/" TargetMode="External"/><Relationship Id="rId304" Type="http://schemas.openxmlformats.org/officeDocument/2006/relationships/hyperlink" Target="https://www.munzee.com/m/Ganesia/680/" TargetMode="External"/><Relationship Id="rId303" Type="http://schemas.openxmlformats.org/officeDocument/2006/relationships/hyperlink" Target="https://www.munzee.com/m/Frostbyte13/603/" TargetMode="External"/><Relationship Id="rId302" Type="http://schemas.openxmlformats.org/officeDocument/2006/relationships/hyperlink" Target="https://www.munzee.com/m/LittleMonsters77/650/" TargetMode="External"/><Relationship Id="rId309" Type="http://schemas.openxmlformats.org/officeDocument/2006/relationships/hyperlink" Target="https://www.munzee.com/m/dtcharlie/471/" TargetMode="External"/><Relationship Id="rId308" Type="http://schemas.openxmlformats.org/officeDocument/2006/relationships/hyperlink" Target="https://www.munzee.com/m/SgtMikal/857/" TargetMode="External"/><Relationship Id="rId307" Type="http://schemas.openxmlformats.org/officeDocument/2006/relationships/hyperlink" Target="https://www.munzee.com/m/Spencer1010/96/" TargetMode="External"/><Relationship Id="rId306" Type="http://schemas.openxmlformats.org/officeDocument/2006/relationships/hyperlink" Target="https://www.munzee.com/m/scoutref/2083/" TargetMode="External"/><Relationship Id="rId301" Type="http://schemas.openxmlformats.org/officeDocument/2006/relationships/hyperlink" Target="https://www.munzee.com/m/karen1962/4456/" TargetMode="External"/><Relationship Id="rId300" Type="http://schemas.openxmlformats.org/officeDocument/2006/relationships/hyperlink" Target="https://www.munzee.com/m/lpyankeefan/3475" TargetMode="External"/><Relationship Id="rId206" Type="http://schemas.openxmlformats.org/officeDocument/2006/relationships/hyperlink" Target="https://www.munzee.com/m/Bisquick2/2955/" TargetMode="External"/><Relationship Id="rId327" Type="http://schemas.openxmlformats.org/officeDocument/2006/relationships/hyperlink" Target="https://www.munzee.com/m/JayCrede/2106" TargetMode="External"/><Relationship Id="rId205" Type="http://schemas.openxmlformats.org/officeDocument/2006/relationships/hyperlink" Target="https://www.munzee.com/m/bslaugh/7066/" TargetMode="External"/><Relationship Id="rId326" Type="http://schemas.openxmlformats.org/officeDocument/2006/relationships/hyperlink" Target="https://www.munzee.com/m/kelkavcvt/3409/" TargetMode="External"/><Relationship Id="rId204" Type="http://schemas.openxmlformats.org/officeDocument/2006/relationships/hyperlink" Target="https://www.munzee.com/m/SLAUGY/8749" TargetMode="External"/><Relationship Id="rId325" Type="http://schemas.openxmlformats.org/officeDocument/2006/relationships/hyperlink" Target="https://www.munzee.com/m/snakelips/3258/" TargetMode="External"/><Relationship Id="rId203" Type="http://schemas.openxmlformats.org/officeDocument/2006/relationships/hyperlink" Target="https://www.munzee.com/m/WanderingAus/21864/" TargetMode="External"/><Relationship Id="rId324" Type="http://schemas.openxmlformats.org/officeDocument/2006/relationships/hyperlink" Target="https://www.munzee.com/m/Whatsoverthere/3128/" TargetMode="External"/><Relationship Id="rId209" Type="http://schemas.openxmlformats.org/officeDocument/2006/relationships/hyperlink" Target="https://www.munzee.com/m/technical13/1569/" TargetMode="External"/><Relationship Id="rId208" Type="http://schemas.openxmlformats.org/officeDocument/2006/relationships/hyperlink" Target="https://www.munzee.com/m/spdx2/2899/" TargetMode="External"/><Relationship Id="rId329" Type="http://schemas.openxmlformats.org/officeDocument/2006/relationships/hyperlink" Target="https://www.munzee.com/m/Lulamae/818/" TargetMode="External"/><Relationship Id="rId207" Type="http://schemas.openxmlformats.org/officeDocument/2006/relationships/hyperlink" Target="https://www.munzee.com/m/timandweze/6572" TargetMode="External"/><Relationship Id="rId328" Type="http://schemas.openxmlformats.org/officeDocument/2006/relationships/hyperlink" Target="https://www.munzee.com/m/Geckoses/1039" TargetMode="External"/><Relationship Id="rId202" Type="http://schemas.openxmlformats.org/officeDocument/2006/relationships/hyperlink" Target="https://www.munzee.com/m/twoleftknees/3578/" TargetMode="External"/><Relationship Id="rId323" Type="http://schemas.openxmlformats.org/officeDocument/2006/relationships/hyperlink" Target="https://www.munzee.com/m/Oppresso1983/483/" TargetMode="External"/><Relationship Id="rId201" Type="http://schemas.openxmlformats.org/officeDocument/2006/relationships/hyperlink" Target="https://www.munzee.com/m/bjktgdmb/2646/" TargetMode="External"/><Relationship Id="rId322" Type="http://schemas.openxmlformats.org/officeDocument/2006/relationships/hyperlink" Target="https://www.munzee.com/m/Pamster13/2425/" TargetMode="External"/><Relationship Id="rId200" Type="http://schemas.openxmlformats.org/officeDocument/2006/relationships/hyperlink" Target="https://www.munzee.com/m/SteeleyeFan/1935/" TargetMode="External"/><Relationship Id="rId321" Type="http://schemas.openxmlformats.org/officeDocument/2006/relationships/hyperlink" Target="https://www.munzee.com/m/geckofreund/3297/" TargetMode="External"/><Relationship Id="rId320" Type="http://schemas.openxmlformats.org/officeDocument/2006/relationships/hyperlink" Target="https://www.munzee.com/m/NoahCache/2588/" TargetMode="External"/><Relationship Id="rId316" Type="http://schemas.openxmlformats.org/officeDocument/2006/relationships/hyperlink" Target="https://www.munzee.com/m/Redman/12123" TargetMode="External"/><Relationship Id="rId315" Type="http://schemas.openxmlformats.org/officeDocument/2006/relationships/hyperlink" Target="https://www.munzee.com/m/wemissmo/9418/" TargetMode="External"/><Relationship Id="rId314" Type="http://schemas.openxmlformats.org/officeDocument/2006/relationships/hyperlink" Target="https://www.munzee.com/m/technical13/1699/" TargetMode="External"/><Relationship Id="rId313" Type="http://schemas.openxmlformats.org/officeDocument/2006/relationships/hyperlink" Target="https://www.munzee.com/m/jokerFG/2305" TargetMode="External"/><Relationship Id="rId319" Type="http://schemas.openxmlformats.org/officeDocument/2006/relationships/hyperlink" Target="https://www.munzee.com/m/Syrtene/2637/" TargetMode="External"/><Relationship Id="rId318" Type="http://schemas.openxmlformats.org/officeDocument/2006/relationships/hyperlink" Target="https://www.munzee.com/m/SgtMikal/861/" TargetMode="External"/><Relationship Id="rId317" Type="http://schemas.openxmlformats.org/officeDocument/2006/relationships/hyperlink" Target="https://www.munzee.com/m/Ganesia/672/" TargetMode="External"/><Relationship Id="rId312" Type="http://schemas.openxmlformats.org/officeDocument/2006/relationships/hyperlink" Target="https://www.munzee.com/m/par72/3080" TargetMode="External"/><Relationship Id="rId311" Type="http://schemas.openxmlformats.org/officeDocument/2006/relationships/hyperlink" Target="https://www.munzee.com/m/Bumble/1291" TargetMode="External"/><Relationship Id="rId310" Type="http://schemas.openxmlformats.org/officeDocument/2006/relationships/hyperlink" Target="https://www.munzee.com/m/Thistlemama/813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scord.me/Munzee" TargetMode="External"/><Relationship Id="rId2" Type="http://schemas.openxmlformats.org/officeDocument/2006/relationships/hyperlink" Target="https://www.munzee.com/map/dr09w7ppq/16.0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3" width="11.57"/>
    <col customWidth="1" min="6" max="6" width="18.0"/>
    <col hidden="1" min="7" max="7" width="14.43"/>
    <col customWidth="1" min="8" max="8" width="18.29"/>
    <col customWidth="1" min="9" max="9" width="48.0"/>
    <col customWidth="1" min="10" max="10" width="14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 t="s">
        <v>10</v>
      </c>
      <c r="B2" s="3">
        <v>1.0</v>
      </c>
      <c r="C2" s="3">
        <v>1.0</v>
      </c>
      <c r="D2" s="4">
        <v>39.65640476</v>
      </c>
      <c r="E2" s="4">
        <v>-77.76344917</v>
      </c>
      <c r="F2" s="5" t="s">
        <v>11</v>
      </c>
      <c r="G2" s="3" t="s">
        <v>12</v>
      </c>
      <c r="H2" s="3" t="s">
        <v>13</v>
      </c>
      <c r="I2" s="6" t="s">
        <v>14</v>
      </c>
      <c r="J2" s="7"/>
    </row>
    <row r="3">
      <c r="A3" s="3" t="s">
        <v>15</v>
      </c>
      <c r="B3" s="3">
        <v>1.0</v>
      </c>
      <c r="C3" s="3">
        <v>2.0</v>
      </c>
      <c r="D3" s="4">
        <v>39.65640476</v>
      </c>
      <c r="E3" s="4">
        <v>-77.76326248</v>
      </c>
      <c r="F3" s="3" t="s">
        <v>11</v>
      </c>
      <c r="G3" s="3" t="s">
        <v>12</v>
      </c>
      <c r="H3" s="3" t="s">
        <v>16</v>
      </c>
      <c r="I3" s="6" t="s">
        <v>17</v>
      </c>
      <c r="J3" s="7"/>
    </row>
    <row r="4">
      <c r="A4" s="3" t="s">
        <v>18</v>
      </c>
      <c r="B4" s="3">
        <v>1.0</v>
      </c>
      <c r="C4" s="3">
        <v>3.0</v>
      </c>
      <c r="D4" s="4">
        <v>39.65640476</v>
      </c>
      <c r="E4" s="4">
        <v>-77.76307579</v>
      </c>
      <c r="F4" s="3" t="s">
        <v>11</v>
      </c>
      <c r="G4" s="3" t="s">
        <v>12</v>
      </c>
      <c r="H4" s="3" t="s">
        <v>19</v>
      </c>
      <c r="I4" s="6" t="s">
        <v>20</v>
      </c>
      <c r="J4" s="7"/>
    </row>
    <row r="5">
      <c r="A5" s="3" t="s">
        <v>21</v>
      </c>
      <c r="B5" s="3">
        <v>1.0</v>
      </c>
      <c r="C5" s="3">
        <v>4.0</v>
      </c>
      <c r="D5" s="4">
        <v>39.65640475</v>
      </c>
      <c r="E5" s="4">
        <v>-77.7628891</v>
      </c>
      <c r="F5" s="3" t="s">
        <v>11</v>
      </c>
      <c r="G5" s="3" t="s">
        <v>12</v>
      </c>
      <c r="H5" s="3" t="s">
        <v>22</v>
      </c>
      <c r="I5" s="6" t="s">
        <v>23</v>
      </c>
      <c r="J5" s="7"/>
    </row>
    <row r="6">
      <c r="A6" s="3" t="s">
        <v>24</v>
      </c>
      <c r="B6" s="3">
        <v>1.0</v>
      </c>
      <c r="C6" s="3">
        <v>5.0</v>
      </c>
      <c r="D6" s="4">
        <v>39.65640475</v>
      </c>
      <c r="E6" s="4">
        <v>-77.76270241</v>
      </c>
      <c r="F6" s="3" t="s">
        <v>11</v>
      </c>
      <c r="G6" s="3" t="s">
        <v>12</v>
      </c>
      <c r="H6" s="3" t="s">
        <v>25</v>
      </c>
      <c r="I6" s="6" t="s">
        <v>26</v>
      </c>
      <c r="J6" s="7"/>
    </row>
    <row r="7">
      <c r="A7" s="3" t="s">
        <v>27</v>
      </c>
      <c r="B7" s="3">
        <v>1.0</v>
      </c>
      <c r="C7" s="3">
        <v>6.0</v>
      </c>
      <c r="D7" s="4">
        <v>39.65640475</v>
      </c>
      <c r="E7" s="4">
        <v>-77.76251571</v>
      </c>
      <c r="F7" s="3" t="s">
        <v>11</v>
      </c>
      <c r="G7" s="3" t="s">
        <v>12</v>
      </c>
      <c r="H7" s="3" t="s">
        <v>28</v>
      </c>
      <c r="I7" s="6" t="s">
        <v>29</v>
      </c>
      <c r="J7" s="7"/>
    </row>
    <row r="8">
      <c r="A8" s="3" t="s">
        <v>30</v>
      </c>
      <c r="B8" s="3">
        <v>1.0</v>
      </c>
      <c r="C8" s="3">
        <v>7.0</v>
      </c>
      <c r="D8" s="4">
        <v>39.65640475</v>
      </c>
      <c r="E8" s="4">
        <v>-77.76232902</v>
      </c>
      <c r="F8" s="3" t="s">
        <v>11</v>
      </c>
      <c r="G8" s="3" t="s">
        <v>12</v>
      </c>
      <c r="H8" s="3" t="s">
        <v>31</v>
      </c>
      <c r="I8" s="6" t="s">
        <v>32</v>
      </c>
      <c r="J8" s="7"/>
    </row>
    <row r="9">
      <c r="A9" s="3" t="s">
        <v>33</v>
      </c>
      <c r="B9" s="3">
        <v>1.0</v>
      </c>
      <c r="C9" s="3">
        <v>8.0</v>
      </c>
      <c r="D9" s="4">
        <v>39.65640475</v>
      </c>
      <c r="E9" s="4">
        <v>-77.76214233</v>
      </c>
      <c r="F9" s="3" t="s">
        <v>11</v>
      </c>
      <c r="G9" s="3" t="s">
        <v>12</v>
      </c>
      <c r="H9" s="3" t="s">
        <v>34</v>
      </c>
      <c r="I9" s="6" t="s">
        <v>35</v>
      </c>
      <c r="J9" s="7"/>
    </row>
    <row r="10">
      <c r="A10" s="3" t="s">
        <v>36</v>
      </c>
      <c r="B10" s="3">
        <v>1.0</v>
      </c>
      <c r="C10" s="3">
        <v>9.0</v>
      </c>
      <c r="D10" s="4">
        <v>39.65640475</v>
      </c>
      <c r="E10" s="4">
        <v>-77.76195564</v>
      </c>
      <c r="F10" s="3" t="s">
        <v>37</v>
      </c>
      <c r="G10" s="3" t="s">
        <v>12</v>
      </c>
      <c r="H10" s="3" t="s">
        <v>38</v>
      </c>
      <c r="I10" s="6" t="s">
        <v>39</v>
      </c>
      <c r="J10" s="7"/>
    </row>
    <row r="11">
      <c r="A11" s="3" t="s">
        <v>40</v>
      </c>
      <c r="B11" s="3">
        <v>1.0</v>
      </c>
      <c r="C11" s="3">
        <v>10.0</v>
      </c>
      <c r="D11" s="4">
        <v>39.65640475</v>
      </c>
      <c r="E11" s="4">
        <v>-77.76176895</v>
      </c>
      <c r="F11" s="3" t="s">
        <v>11</v>
      </c>
      <c r="G11" s="3" t="s">
        <v>12</v>
      </c>
      <c r="H11" s="3" t="s">
        <v>41</v>
      </c>
      <c r="I11" s="6" t="s">
        <v>42</v>
      </c>
      <c r="J11" s="3" t="s">
        <v>43</v>
      </c>
    </row>
    <row r="12">
      <c r="A12" s="3" t="s">
        <v>44</v>
      </c>
      <c r="B12" s="3">
        <v>1.0</v>
      </c>
      <c r="C12" s="3">
        <v>11.0</v>
      </c>
      <c r="D12" s="4">
        <v>39.65640475</v>
      </c>
      <c r="E12" s="4">
        <v>-77.76158226</v>
      </c>
      <c r="F12" s="3" t="s">
        <v>11</v>
      </c>
      <c r="G12" s="3" t="s">
        <v>12</v>
      </c>
      <c r="H12" s="3" t="s">
        <v>45</v>
      </c>
      <c r="I12" s="6" t="s">
        <v>46</v>
      </c>
      <c r="J12" s="7"/>
    </row>
    <row r="13">
      <c r="A13" s="3" t="s">
        <v>47</v>
      </c>
      <c r="B13" s="3">
        <v>1.0</v>
      </c>
      <c r="C13" s="3">
        <v>12.0</v>
      </c>
      <c r="D13" s="4">
        <v>39.65640475</v>
      </c>
      <c r="E13" s="4">
        <v>-77.76139557</v>
      </c>
      <c r="F13" s="3" t="s">
        <v>11</v>
      </c>
      <c r="G13" s="3" t="s">
        <v>12</v>
      </c>
      <c r="H13" s="3" t="s">
        <v>22</v>
      </c>
      <c r="I13" s="6" t="s">
        <v>48</v>
      </c>
      <c r="J13" s="7"/>
    </row>
    <row r="14">
      <c r="A14" s="3" t="s">
        <v>49</v>
      </c>
      <c r="B14" s="3">
        <v>1.0</v>
      </c>
      <c r="C14" s="3">
        <v>13.0</v>
      </c>
      <c r="D14" s="4">
        <v>39.65640475</v>
      </c>
      <c r="E14" s="4">
        <v>-77.76120888</v>
      </c>
      <c r="F14" s="3" t="s">
        <v>11</v>
      </c>
      <c r="G14" s="3" t="s">
        <v>12</v>
      </c>
      <c r="H14" s="3" t="s">
        <v>50</v>
      </c>
      <c r="I14" s="6" t="s">
        <v>51</v>
      </c>
      <c r="J14" s="7"/>
    </row>
    <row r="15">
      <c r="A15" s="3" t="s">
        <v>52</v>
      </c>
      <c r="B15" s="3">
        <v>1.0</v>
      </c>
      <c r="C15" s="3">
        <v>14.0</v>
      </c>
      <c r="D15" s="4">
        <v>39.65640475</v>
      </c>
      <c r="E15" s="4">
        <v>-77.76102219</v>
      </c>
      <c r="F15" s="3" t="s">
        <v>11</v>
      </c>
      <c r="G15" s="3" t="s">
        <v>12</v>
      </c>
      <c r="H15" s="3" t="s">
        <v>53</v>
      </c>
      <c r="I15" s="6" t="s">
        <v>54</v>
      </c>
      <c r="J15" s="7"/>
    </row>
    <row r="16">
      <c r="A16" s="3" t="s">
        <v>55</v>
      </c>
      <c r="B16" s="3">
        <v>1.0</v>
      </c>
      <c r="C16" s="3">
        <v>15.0</v>
      </c>
      <c r="D16" s="4">
        <v>39.65640475</v>
      </c>
      <c r="E16" s="4">
        <v>-77.7608355</v>
      </c>
      <c r="F16" s="3" t="s">
        <v>11</v>
      </c>
      <c r="G16" s="3" t="s">
        <v>12</v>
      </c>
      <c r="H16" s="3" t="s">
        <v>56</v>
      </c>
      <c r="I16" s="6" t="s">
        <v>57</v>
      </c>
      <c r="J16" s="7"/>
    </row>
    <row r="17">
      <c r="A17" s="3" t="s">
        <v>58</v>
      </c>
      <c r="B17" s="3">
        <v>1.0</v>
      </c>
      <c r="C17" s="3">
        <v>16.0</v>
      </c>
      <c r="D17" s="4">
        <v>39.65640475</v>
      </c>
      <c r="E17" s="4">
        <v>-77.76064881</v>
      </c>
      <c r="F17" s="3" t="s">
        <v>11</v>
      </c>
      <c r="G17" s="3" t="s">
        <v>12</v>
      </c>
      <c r="H17" s="3" t="s">
        <v>59</v>
      </c>
      <c r="I17" s="6" t="s">
        <v>60</v>
      </c>
      <c r="J17" s="7"/>
    </row>
    <row r="18">
      <c r="A18" s="3" t="s">
        <v>61</v>
      </c>
      <c r="B18" s="3">
        <v>1.0</v>
      </c>
      <c r="C18" s="3">
        <v>17.0</v>
      </c>
      <c r="D18" s="4">
        <v>39.65640475</v>
      </c>
      <c r="E18" s="4">
        <v>-77.76046212</v>
      </c>
      <c r="F18" s="3" t="s">
        <v>11</v>
      </c>
      <c r="G18" s="3" t="s">
        <v>12</v>
      </c>
      <c r="H18" s="3" t="s">
        <v>28</v>
      </c>
      <c r="I18" s="6" t="s">
        <v>62</v>
      </c>
      <c r="J18" s="7"/>
    </row>
    <row r="19">
      <c r="A19" s="3" t="s">
        <v>63</v>
      </c>
      <c r="B19" s="3">
        <v>1.0</v>
      </c>
      <c r="C19" s="3">
        <v>18.0</v>
      </c>
      <c r="D19" s="4">
        <v>39.65640475</v>
      </c>
      <c r="E19" s="4">
        <v>-77.76027543</v>
      </c>
      <c r="F19" s="3" t="s">
        <v>64</v>
      </c>
      <c r="G19" s="3" t="s">
        <v>12</v>
      </c>
      <c r="H19" s="3" t="s">
        <v>65</v>
      </c>
      <c r="I19" s="6" t="s">
        <v>66</v>
      </c>
      <c r="J19" s="7"/>
    </row>
    <row r="20">
      <c r="A20" s="3" t="s">
        <v>67</v>
      </c>
      <c r="B20" s="3">
        <v>1.0</v>
      </c>
      <c r="C20" s="3">
        <v>19.0</v>
      </c>
      <c r="D20" s="4">
        <v>39.65640475</v>
      </c>
      <c r="E20" s="4">
        <v>-77.76008874</v>
      </c>
      <c r="F20" s="3" t="s">
        <v>11</v>
      </c>
      <c r="G20" s="3" t="s">
        <v>12</v>
      </c>
      <c r="H20" s="3" t="s">
        <v>68</v>
      </c>
      <c r="I20" s="6" t="s">
        <v>69</v>
      </c>
      <c r="J20" s="7"/>
    </row>
    <row r="21">
      <c r="A21" s="3" t="s">
        <v>70</v>
      </c>
      <c r="B21" s="3">
        <v>1.0</v>
      </c>
      <c r="C21" s="3">
        <v>20.0</v>
      </c>
      <c r="D21" s="4">
        <v>39.65640475</v>
      </c>
      <c r="E21" s="4">
        <v>-77.75990204</v>
      </c>
      <c r="F21" s="3" t="s">
        <v>11</v>
      </c>
      <c r="G21" s="3" t="s">
        <v>12</v>
      </c>
      <c r="H21" s="3" t="s">
        <v>71</v>
      </c>
      <c r="I21" s="6" t="s">
        <v>72</v>
      </c>
      <c r="J21" s="7"/>
    </row>
    <row r="22">
      <c r="A22" s="3" t="s">
        <v>73</v>
      </c>
      <c r="B22" s="3">
        <v>2.0</v>
      </c>
      <c r="C22" s="3">
        <v>1.0</v>
      </c>
      <c r="D22" s="4">
        <v>39.65626102</v>
      </c>
      <c r="E22" s="4">
        <v>-77.76344918</v>
      </c>
      <c r="F22" s="3" t="s">
        <v>11</v>
      </c>
      <c r="G22" s="3" t="s">
        <v>12</v>
      </c>
      <c r="H22" s="3" t="s">
        <v>74</v>
      </c>
      <c r="I22" s="6" t="s">
        <v>75</v>
      </c>
      <c r="J22" s="8"/>
    </row>
    <row r="23">
      <c r="A23" s="3" t="s">
        <v>76</v>
      </c>
      <c r="B23" s="3">
        <v>2.0</v>
      </c>
      <c r="C23" s="3">
        <v>2.0</v>
      </c>
      <c r="D23" s="4">
        <v>39.65626102</v>
      </c>
      <c r="E23" s="4">
        <v>-77.76326249</v>
      </c>
      <c r="F23" s="3" t="s">
        <v>64</v>
      </c>
      <c r="G23" s="3" t="s">
        <v>12</v>
      </c>
      <c r="H23" s="3" t="s">
        <v>77</v>
      </c>
      <c r="I23" s="6" t="s">
        <v>78</v>
      </c>
      <c r="J23" s="9"/>
    </row>
    <row r="24">
      <c r="A24" s="3" t="s">
        <v>79</v>
      </c>
      <c r="B24" s="3">
        <v>2.0</v>
      </c>
      <c r="C24" s="3">
        <v>3.0</v>
      </c>
      <c r="D24" s="4">
        <v>39.65626102</v>
      </c>
      <c r="E24" s="4">
        <v>-77.7630758</v>
      </c>
      <c r="F24" s="3" t="s">
        <v>11</v>
      </c>
      <c r="G24" s="3" t="s">
        <v>12</v>
      </c>
      <c r="H24" s="3" t="s">
        <v>80</v>
      </c>
      <c r="I24" s="10" t="s">
        <v>81</v>
      </c>
      <c r="J24" s="7"/>
    </row>
    <row r="25">
      <c r="A25" s="3" t="s">
        <v>82</v>
      </c>
      <c r="B25" s="3">
        <v>2.0</v>
      </c>
      <c r="C25" s="3">
        <v>4.0</v>
      </c>
      <c r="D25" s="4">
        <v>39.65626102</v>
      </c>
      <c r="E25" s="4">
        <v>-77.76288911</v>
      </c>
      <c r="F25" s="3" t="s">
        <v>11</v>
      </c>
      <c r="G25" s="3" t="s">
        <v>12</v>
      </c>
      <c r="H25" s="3" t="s">
        <v>83</v>
      </c>
      <c r="I25" s="10" t="s">
        <v>84</v>
      </c>
      <c r="J25" s="3"/>
    </row>
    <row r="26">
      <c r="A26" s="3" t="s">
        <v>85</v>
      </c>
      <c r="B26" s="3">
        <v>2.0</v>
      </c>
      <c r="C26" s="3">
        <v>5.0</v>
      </c>
      <c r="D26" s="4">
        <v>39.65626102</v>
      </c>
      <c r="E26" s="4">
        <v>-77.76270241</v>
      </c>
      <c r="F26" s="3" t="s">
        <v>11</v>
      </c>
      <c r="G26" s="3" t="s">
        <v>12</v>
      </c>
      <c r="H26" s="3" t="s">
        <v>45</v>
      </c>
      <c r="I26" s="6" t="s">
        <v>86</v>
      </c>
      <c r="J26" s="7"/>
    </row>
    <row r="27">
      <c r="A27" s="3" t="s">
        <v>87</v>
      </c>
      <c r="B27" s="3">
        <v>2.0</v>
      </c>
      <c r="C27" s="3">
        <v>6.0</v>
      </c>
      <c r="D27" s="4">
        <v>39.65626102</v>
      </c>
      <c r="E27" s="4">
        <v>-77.76251572</v>
      </c>
      <c r="F27" s="3" t="s">
        <v>11</v>
      </c>
      <c r="G27" s="3" t="s">
        <v>12</v>
      </c>
      <c r="H27" s="3" t="s">
        <v>56</v>
      </c>
      <c r="I27" s="6" t="s">
        <v>88</v>
      </c>
      <c r="J27" s="7"/>
    </row>
    <row r="28">
      <c r="A28" s="3" t="s">
        <v>89</v>
      </c>
      <c r="B28" s="3">
        <v>2.0</v>
      </c>
      <c r="C28" s="3">
        <v>7.0</v>
      </c>
      <c r="D28" s="4">
        <v>39.65626102</v>
      </c>
      <c r="E28" s="4">
        <v>-77.76232903</v>
      </c>
      <c r="F28" s="3" t="s">
        <v>11</v>
      </c>
      <c r="G28" s="3" t="s">
        <v>12</v>
      </c>
      <c r="H28" s="3" t="s">
        <v>90</v>
      </c>
      <c r="I28" s="6" t="s">
        <v>91</v>
      </c>
      <c r="J28" s="7"/>
    </row>
    <row r="29">
      <c r="A29" s="3" t="s">
        <v>92</v>
      </c>
      <c r="B29" s="3">
        <v>2.0</v>
      </c>
      <c r="C29" s="3">
        <v>8.0</v>
      </c>
      <c r="D29" s="4">
        <v>39.65626102</v>
      </c>
      <c r="E29" s="4">
        <v>-77.76214234</v>
      </c>
      <c r="F29" s="3" t="s">
        <v>11</v>
      </c>
      <c r="G29" s="3" t="s">
        <v>12</v>
      </c>
      <c r="H29" s="3" t="s">
        <v>93</v>
      </c>
      <c r="I29" s="6" t="s">
        <v>94</v>
      </c>
      <c r="J29" s="7"/>
    </row>
    <row r="30">
      <c r="A30" s="3" t="s">
        <v>95</v>
      </c>
      <c r="B30" s="3">
        <v>2.0</v>
      </c>
      <c r="C30" s="3">
        <v>9.0</v>
      </c>
      <c r="D30" s="4">
        <v>39.65626102</v>
      </c>
      <c r="E30" s="4">
        <v>-77.76195565</v>
      </c>
      <c r="F30" s="3" t="s">
        <v>11</v>
      </c>
      <c r="G30" s="3" t="s">
        <v>12</v>
      </c>
      <c r="H30" s="3" t="s">
        <v>96</v>
      </c>
      <c r="I30" s="6" t="s">
        <v>97</v>
      </c>
      <c r="J30" s="7"/>
    </row>
    <row r="31">
      <c r="A31" s="3" t="s">
        <v>98</v>
      </c>
      <c r="B31" s="3">
        <v>2.0</v>
      </c>
      <c r="C31" s="3">
        <v>10.0</v>
      </c>
      <c r="D31" s="4">
        <v>39.65626102</v>
      </c>
      <c r="E31" s="4">
        <v>-77.76176896</v>
      </c>
      <c r="F31" s="3" t="s">
        <v>11</v>
      </c>
      <c r="G31" s="3" t="s">
        <v>12</v>
      </c>
      <c r="H31" s="3" t="s">
        <v>99</v>
      </c>
      <c r="I31" s="6" t="s">
        <v>100</v>
      </c>
      <c r="J31" s="7"/>
    </row>
    <row r="32">
      <c r="A32" s="3" t="s">
        <v>101</v>
      </c>
      <c r="B32" s="3">
        <v>2.0</v>
      </c>
      <c r="C32" s="3">
        <v>11.0</v>
      </c>
      <c r="D32" s="4">
        <v>39.65626102</v>
      </c>
      <c r="E32" s="4">
        <v>-77.76158227</v>
      </c>
      <c r="F32" s="3" t="s">
        <v>11</v>
      </c>
      <c r="G32" s="3" t="s">
        <v>12</v>
      </c>
      <c r="H32" s="3" t="s">
        <v>102</v>
      </c>
      <c r="I32" s="11" t="s">
        <v>103</v>
      </c>
      <c r="J32" s="7"/>
    </row>
    <row r="33">
      <c r="A33" s="3" t="s">
        <v>104</v>
      </c>
      <c r="B33" s="3">
        <v>2.0</v>
      </c>
      <c r="C33" s="3">
        <v>12.0</v>
      </c>
      <c r="D33" s="4">
        <v>39.65626102</v>
      </c>
      <c r="E33" s="4">
        <v>-77.76139558</v>
      </c>
      <c r="F33" s="3" t="s">
        <v>11</v>
      </c>
      <c r="G33" s="3" t="s">
        <v>12</v>
      </c>
      <c r="H33" s="3" t="s">
        <v>93</v>
      </c>
      <c r="I33" s="6" t="s">
        <v>105</v>
      </c>
      <c r="J33" s="7"/>
    </row>
    <row r="34">
      <c r="A34" s="3" t="s">
        <v>106</v>
      </c>
      <c r="B34" s="3">
        <v>2.0</v>
      </c>
      <c r="C34" s="3">
        <v>13.0</v>
      </c>
      <c r="D34" s="4">
        <v>39.65626102</v>
      </c>
      <c r="E34" s="4">
        <v>-77.76120889</v>
      </c>
      <c r="F34" s="3" t="s">
        <v>11</v>
      </c>
      <c r="G34" s="3" t="s">
        <v>12</v>
      </c>
      <c r="H34" s="3" t="s">
        <v>107</v>
      </c>
      <c r="I34" s="6" t="s">
        <v>108</v>
      </c>
      <c r="J34" s="7"/>
    </row>
    <row r="35">
      <c r="A35" s="3" t="s">
        <v>109</v>
      </c>
      <c r="B35" s="3">
        <v>2.0</v>
      </c>
      <c r="C35" s="3">
        <v>14.0</v>
      </c>
      <c r="D35" s="4">
        <v>39.65626102</v>
      </c>
      <c r="E35" s="4">
        <v>-77.7610222</v>
      </c>
      <c r="F35" s="3" t="s">
        <v>110</v>
      </c>
      <c r="G35" s="3" t="s">
        <v>12</v>
      </c>
      <c r="H35" s="3" t="s">
        <v>111</v>
      </c>
      <c r="I35" s="6" t="s">
        <v>112</v>
      </c>
      <c r="J35" s="7"/>
    </row>
    <row r="36">
      <c r="A36" s="3" t="s">
        <v>113</v>
      </c>
      <c r="B36" s="3">
        <v>2.0</v>
      </c>
      <c r="C36" s="3">
        <v>15.0</v>
      </c>
      <c r="D36" s="4">
        <v>39.65626102</v>
      </c>
      <c r="E36" s="4">
        <v>-77.76083551</v>
      </c>
      <c r="F36" s="3" t="s">
        <v>11</v>
      </c>
      <c r="G36" s="3" t="s">
        <v>12</v>
      </c>
      <c r="H36" s="3" t="s">
        <v>114</v>
      </c>
      <c r="I36" s="6" t="s">
        <v>115</v>
      </c>
      <c r="J36" s="3"/>
    </row>
    <row r="37">
      <c r="A37" s="3" t="s">
        <v>116</v>
      </c>
      <c r="B37" s="3">
        <v>2.0</v>
      </c>
      <c r="C37" s="3">
        <v>16.0</v>
      </c>
      <c r="D37" s="4">
        <v>39.65626102</v>
      </c>
      <c r="E37" s="4">
        <v>-77.76064882</v>
      </c>
      <c r="F37" s="3" t="s">
        <v>11</v>
      </c>
      <c r="G37" s="3" t="s">
        <v>12</v>
      </c>
      <c r="H37" s="3" t="s">
        <v>93</v>
      </c>
      <c r="I37" s="6" t="s">
        <v>117</v>
      </c>
      <c r="J37" s="7"/>
    </row>
    <row r="38">
      <c r="A38" s="3" t="s">
        <v>118</v>
      </c>
      <c r="B38" s="3">
        <v>2.0</v>
      </c>
      <c r="C38" s="3">
        <v>17.0</v>
      </c>
      <c r="D38" s="4">
        <v>39.65626102</v>
      </c>
      <c r="E38" s="4">
        <v>-77.76046213</v>
      </c>
      <c r="F38" s="3" t="s">
        <v>11</v>
      </c>
      <c r="G38" s="3" t="s">
        <v>12</v>
      </c>
      <c r="H38" s="3" t="s">
        <v>99</v>
      </c>
      <c r="I38" s="6" t="s">
        <v>119</v>
      </c>
      <c r="J38" s="7"/>
    </row>
    <row r="39">
      <c r="A39" s="3" t="s">
        <v>120</v>
      </c>
      <c r="B39" s="3">
        <v>2.0</v>
      </c>
      <c r="C39" s="3">
        <v>18.0</v>
      </c>
      <c r="D39" s="4">
        <v>39.65626102</v>
      </c>
      <c r="E39" s="4">
        <v>-77.76027544</v>
      </c>
      <c r="F39" s="3" t="s">
        <v>11</v>
      </c>
      <c r="G39" s="3" t="s">
        <v>12</v>
      </c>
      <c r="H39" s="3" t="s">
        <v>114</v>
      </c>
      <c r="I39" s="6" t="s">
        <v>121</v>
      </c>
      <c r="J39" s="3"/>
    </row>
    <row r="40">
      <c r="A40" s="3" t="s">
        <v>122</v>
      </c>
      <c r="B40" s="3">
        <v>2.0</v>
      </c>
      <c r="C40" s="3">
        <v>19.0</v>
      </c>
      <c r="D40" s="4">
        <v>39.65626102</v>
      </c>
      <c r="E40" s="4">
        <v>-77.76008875</v>
      </c>
      <c r="F40" s="3" t="s">
        <v>11</v>
      </c>
      <c r="G40" s="3" t="s">
        <v>12</v>
      </c>
      <c r="H40" s="3" t="s">
        <v>123</v>
      </c>
      <c r="I40" s="6" t="s">
        <v>124</v>
      </c>
      <c r="J40" s="7"/>
    </row>
    <row r="41">
      <c r="A41" s="3" t="s">
        <v>125</v>
      </c>
      <c r="B41" s="3">
        <v>2.0</v>
      </c>
      <c r="C41" s="3">
        <v>20.0</v>
      </c>
      <c r="D41" s="4">
        <v>39.65626102</v>
      </c>
      <c r="E41" s="4">
        <v>-77.75990206</v>
      </c>
      <c r="F41" s="3" t="s">
        <v>11</v>
      </c>
      <c r="G41" s="3" t="s">
        <v>12</v>
      </c>
      <c r="H41" s="3" t="s">
        <v>126</v>
      </c>
      <c r="I41" s="6" t="s">
        <v>127</v>
      </c>
      <c r="J41" s="7"/>
    </row>
    <row r="42">
      <c r="A42" s="3" t="s">
        <v>128</v>
      </c>
      <c r="B42" s="3">
        <v>3.0</v>
      </c>
      <c r="C42" s="3">
        <v>1.0</v>
      </c>
      <c r="D42" s="4">
        <v>39.65611729</v>
      </c>
      <c r="E42" s="4">
        <v>-77.76344918</v>
      </c>
      <c r="F42" s="3" t="s">
        <v>11</v>
      </c>
      <c r="G42" s="3" t="s">
        <v>12</v>
      </c>
      <c r="H42" s="3" t="s">
        <v>114</v>
      </c>
      <c r="I42" s="6" t="s">
        <v>129</v>
      </c>
      <c r="J42" s="3"/>
    </row>
    <row r="43">
      <c r="A43" s="3" t="s">
        <v>130</v>
      </c>
      <c r="B43" s="3">
        <v>3.0</v>
      </c>
      <c r="C43" s="3">
        <v>2.0</v>
      </c>
      <c r="D43" s="4">
        <v>39.65611729</v>
      </c>
      <c r="E43" s="4">
        <v>-77.76326249</v>
      </c>
      <c r="F43" s="3" t="s">
        <v>11</v>
      </c>
      <c r="G43" s="3" t="s">
        <v>12</v>
      </c>
      <c r="H43" s="3" t="s">
        <v>131</v>
      </c>
      <c r="I43" s="6" t="s">
        <v>132</v>
      </c>
      <c r="J43" s="3"/>
    </row>
    <row r="44">
      <c r="A44" s="3" t="s">
        <v>133</v>
      </c>
      <c r="B44" s="3">
        <v>3.0</v>
      </c>
      <c r="C44" s="3">
        <v>3.0</v>
      </c>
      <c r="D44" s="4">
        <v>39.65611729</v>
      </c>
      <c r="E44" s="4">
        <v>-77.7630758</v>
      </c>
      <c r="F44" s="3" t="s">
        <v>11</v>
      </c>
      <c r="G44" s="3" t="s">
        <v>12</v>
      </c>
      <c r="H44" s="3" t="s">
        <v>134</v>
      </c>
      <c r="I44" s="6" t="s">
        <v>135</v>
      </c>
      <c r="J44" s="7"/>
    </row>
    <row r="45">
      <c r="A45" s="3" t="s">
        <v>136</v>
      </c>
      <c r="B45" s="3">
        <v>3.0</v>
      </c>
      <c r="C45" s="3">
        <v>4.0</v>
      </c>
      <c r="D45" s="4">
        <v>39.65611729</v>
      </c>
      <c r="E45" s="4">
        <v>-77.76288911</v>
      </c>
      <c r="F45" s="3" t="s">
        <v>11</v>
      </c>
      <c r="G45" s="3" t="s">
        <v>12</v>
      </c>
      <c r="H45" s="3" t="s">
        <v>137</v>
      </c>
      <c r="I45" s="6" t="s">
        <v>138</v>
      </c>
      <c r="J45" s="7"/>
    </row>
    <row r="46">
      <c r="A46" s="3" t="s">
        <v>139</v>
      </c>
      <c r="B46" s="3">
        <v>3.0</v>
      </c>
      <c r="C46" s="3">
        <v>5.0</v>
      </c>
      <c r="D46" s="4">
        <v>39.65611729</v>
      </c>
      <c r="E46" s="4">
        <v>-77.76270242</v>
      </c>
      <c r="F46" s="3" t="s">
        <v>11</v>
      </c>
      <c r="G46" s="3" t="s">
        <v>12</v>
      </c>
      <c r="H46" s="3" t="s">
        <v>99</v>
      </c>
      <c r="I46" s="6" t="s">
        <v>140</v>
      </c>
      <c r="J46" s="7"/>
    </row>
    <row r="47">
      <c r="A47" s="3" t="s">
        <v>141</v>
      </c>
      <c r="B47" s="3">
        <v>3.0</v>
      </c>
      <c r="C47" s="3">
        <v>6.0</v>
      </c>
      <c r="D47" s="4">
        <v>39.65611729</v>
      </c>
      <c r="E47" s="4">
        <v>-77.76251573</v>
      </c>
      <c r="F47" s="3" t="s">
        <v>11</v>
      </c>
      <c r="G47" s="3" t="s">
        <v>12</v>
      </c>
      <c r="H47" s="3" t="s">
        <v>131</v>
      </c>
      <c r="I47" s="6" t="s">
        <v>142</v>
      </c>
      <c r="J47" s="3"/>
    </row>
    <row r="48">
      <c r="A48" s="3" t="s">
        <v>143</v>
      </c>
      <c r="B48" s="3">
        <v>3.0</v>
      </c>
      <c r="C48" s="3">
        <v>7.0</v>
      </c>
      <c r="D48" s="4">
        <v>39.65611729</v>
      </c>
      <c r="E48" s="4">
        <v>-77.76232904</v>
      </c>
      <c r="F48" s="3" t="s">
        <v>11</v>
      </c>
      <c r="G48" s="3" t="s">
        <v>12</v>
      </c>
      <c r="H48" s="3" t="s">
        <v>144</v>
      </c>
      <c r="I48" s="6" t="s">
        <v>145</v>
      </c>
      <c r="J48" s="7"/>
    </row>
    <row r="49">
      <c r="A49" s="3" t="s">
        <v>146</v>
      </c>
      <c r="B49" s="3">
        <v>3.0</v>
      </c>
      <c r="C49" s="3">
        <v>8.0</v>
      </c>
      <c r="D49" s="4">
        <v>39.65611729</v>
      </c>
      <c r="E49" s="4">
        <v>-77.76214235</v>
      </c>
      <c r="F49" s="3" t="s">
        <v>147</v>
      </c>
      <c r="G49" s="3" t="s">
        <v>148</v>
      </c>
      <c r="H49" s="3" t="s">
        <v>149</v>
      </c>
      <c r="I49" s="6" t="s">
        <v>150</v>
      </c>
      <c r="J49" s="7"/>
    </row>
    <row r="50">
      <c r="A50" s="3" t="s">
        <v>151</v>
      </c>
      <c r="B50" s="3">
        <v>3.0</v>
      </c>
      <c r="C50" s="3">
        <v>9.0</v>
      </c>
      <c r="D50" s="4">
        <v>39.65611729</v>
      </c>
      <c r="E50" s="4">
        <v>-77.76195566</v>
      </c>
      <c r="F50" s="3" t="s">
        <v>147</v>
      </c>
      <c r="G50" s="3" t="s">
        <v>148</v>
      </c>
      <c r="H50" s="3" t="s">
        <v>152</v>
      </c>
      <c r="I50" s="6" t="s">
        <v>153</v>
      </c>
      <c r="J50" s="7"/>
    </row>
    <row r="51">
      <c r="A51" s="3" t="s">
        <v>154</v>
      </c>
      <c r="B51" s="3">
        <v>3.0</v>
      </c>
      <c r="C51" s="3">
        <v>10.0</v>
      </c>
      <c r="D51" s="4">
        <v>39.65611729</v>
      </c>
      <c r="E51" s="4">
        <v>-77.76176897</v>
      </c>
      <c r="F51" s="3" t="s">
        <v>147</v>
      </c>
      <c r="G51" s="3" t="s">
        <v>148</v>
      </c>
      <c r="H51" s="3" t="s">
        <v>155</v>
      </c>
      <c r="I51" s="6" t="s">
        <v>156</v>
      </c>
      <c r="J51" s="7"/>
    </row>
    <row r="52">
      <c r="A52" s="3" t="s">
        <v>157</v>
      </c>
      <c r="B52" s="3">
        <v>3.0</v>
      </c>
      <c r="C52" s="3">
        <v>11.0</v>
      </c>
      <c r="D52" s="4">
        <v>39.65611729</v>
      </c>
      <c r="E52" s="4">
        <v>-77.76158228</v>
      </c>
      <c r="F52" s="3" t="s">
        <v>147</v>
      </c>
      <c r="G52" s="3" t="s">
        <v>148</v>
      </c>
      <c r="H52" s="3" t="s">
        <v>74</v>
      </c>
      <c r="I52" s="6" t="s">
        <v>158</v>
      </c>
      <c r="J52" s="8"/>
    </row>
    <row r="53">
      <c r="A53" s="3" t="s">
        <v>159</v>
      </c>
      <c r="B53" s="3">
        <v>3.0</v>
      </c>
      <c r="C53" s="3">
        <v>12.0</v>
      </c>
      <c r="D53" s="4">
        <v>39.65611729</v>
      </c>
      <c r="E53" s="4">
        <v>-77.76139559</v>
      </c>
      <c r="F53" s="3" t="s">
        <v>147</v>
      </c>
      <c r="G53" s="3" t="s">
        <v>148</v>
      </c>
      <c r="H53" s="3" t="s">
        <v>77</v>
      </c>
      <c r="I53" s="6" t="s">
        <v>160</v>
      </c>
      <c r="J53" s="9"/>
    </row>
    <row r="54">
      <c r="A54" s="3" t="s">
        <v>161</v>
      </c>
      <c r="B54" s="3">
        <v>3.0</v>
      </c>
      <c r="C54" s="3">
        <v>13.0</v>
      </c>
      <c r="D54" s="4">
        <v>39.65611729</v>
      </c>
      <c r="E54" s="4">
        <v>-77.7612089</v>
      </c>
      <c r="F54" s="3" t="s">
        <v>147</v>
      </c>
      <c r="G54" s="3" t="s">
        <v>148</v>
      </c>
      <c r="H54" s="3" t="s">
        <v>162</v>
      </c>
      <c r="I54" s="6" t="s">
        <v>163</v>
      </c>
      <c r="J54" s="7"/>
    </row>
    <row r="55">
      <c r="A55" s="3" t="s">
        <v>164</v>
      </c>
      <c r="B55" s="3">
        <v>3.0</v>
      </c>
      <c r="C55" s="3">
        <v>14.0</v>
      </c>
      <c r="D55" s="4">
        <v>39.65611729</v>
      </c>
      <c r="E55" s="4">
        <v>-77.76102221</v>
      </c>
      <c r="F55" s="3" t="s">
        <v>165</v>
      </c>
      <c r="G55" s="3" t="s">
        <v>12</v>
      </c>
      <c r="H55" s="3" t="s">
        <v>99</v>
      </c>
      <c r="I55" s="6" t="s">
        <v>166</v>
      </c>
      <c r="J55" s="7"/>
    </row>
    <row r="56">
      <c r="A56" s="3" t="s">
        <v>167</v>
      </c>
      <c r="B56" s="3">
        <v>3.0</v>
      </c>
      <c r="C56" s="3">
        <v>15.0</v>
      </c>
      <c r="D56" s="4">
        <v>39.65611729</v>
      </c>
      <c r="E56" s="4">
        <v>-77.76083552</v>
      </c>
      <c r="F56" s="3" t="s">
        <v>11</v>
      </c>
      <c r="G56" s="3" t="s">
        <v>12</v>
      </c>
      <c r="H56" s="3" t="s">
        <v>90</v>
      </c>
      <c r="I56" s="6" t="s">
        <v>168</v>
      </c>
      <c r="J56" s="7"/>
    </row>
    <row r="57">
      <c r="A57" s="3" t="s">
        <v>169</v>
      </c>
      <c r="B57" s="3">
        <v>3.0</v>
      </c>
      <c r="C57" s="3">
        <v>16.0</v>
      </c>
      <c r="D57" s="4">
        <v>39.65611729</v>
      </c>
      <c r="E57" s="4">
        <v>-77.76064883</v>
      </c>
      <c r="F57" s="3" t="s">
        <v>11</v>
      </c>
      <c r="G57" s="3" t="s">
        <v>12</v>
      </c>
      <c r="H57" s="3" t="s">
        <v>134</v>
      </c>
      <c r="I57" s="6" t="s">
        <v>170</v>
      </c>
      <c r="J57" s="7"/>
    </row>
    <row r="58">
      <c r="A58" s="3" t="s">
        <v>171</v>
      </c>
      <c r="B58" s="3">
        <v>3.0</v>
      </c>
      <c r="C58" s="3">
        <v>17.0</v>
      </c>
      <c r="D58" s="4">
        <v>39.65611729</v>
      </c>
      <c r="E58" s="4">
        <v>-77.76046214</v>
      </c>
      <c r="F58" s="3" t="s">
        <v>11</v>
      </c>
      <c r="G58" s="3" t="s">
        <v>12</v>
      </c>
      <c r="H58" s="3" t="s">
        <v>172</v>
      </c>
      <c r="I58" s="6" t="s">
        <v>173</v>
      </c>
      <c r="J58" s="7"/>
    </row>
    <row r="59">
      <c r="A59" s="3" t="s">
        <v>174</v>
      </c>
      <c r="B59" s="3">
        <v>3.0</v>
      </c>
      <c r="C59" s="3">
        <v>18.0</v>
      </c>
      <c r="D59" s="4">
        <v>39.65611729</v>
      </c>
      <c r="E59" s="4">
        <v>-77.76027546</v>
      </c>
      <c r="F59" s="3" t="s">
        <v>11</v>
      </c>
      <c r="G59" s="3" t="s">
        <v>12</v>
      </c>
      <c r="H59" s="3" t="s">
        <v>175</v>
      </c>
      <c r="I59" s="6" t="s">
        <v>176</v>
      </c>
      <c r="J59" s="7"/>
    </row>
    <row r="60">
      <c r="A60" s="3" t="s">
        <v>177</v>
      </c>
      <c r="B60" s="3">
        <v>3.0</v>
      </c>
      <c r="C60" s="3">
        <v>19.0</v>
      </c>
      <c r="D60" s="4">
        <v>39.65611729</v>
      </c>
      <c r="E60" s="4">
        <v>-77.76008877</v>
      </c>
      <c r="F60" s="3" t="s">
        <v>11</v>
      </c>
      <c r="G60" s="3" t="s">
        <v>12</v>
      </c>
      <c r="H60" s="3" t="s">
        <v>178</v>
      </c>
      <c r="I60" s="6" t="s">
        <v>179</v>
      </c>
      <c r="J60" s="7"/>
    </row>
    <row r="61">
      <c r="A61" s="3" t="s">
        <v>180</v>
      </c>
      <c r="B61" s="3">
        <v>3.0</v>
      </c>
      <c r="C61" s="3">
        <v>20.0</v>
      </c>
      <c r="D61" s="4">
        <v>39.65611729</v>
      </c>
      <c r="E61" s="4">
        <v>-77.75990208</v>
      </c>
      <c r="F61" s="3" t="s">
        <v>11</v>
      </c>
      <c r="G61" s="3" t="s">
        <v>12</v>
      </c>
      <c r="H61" s="3" t="s">
        <v>181</v>
      </c>
      <c r="I61" s="6" t="s">
        <v>182</v>
      </c>
      <c r="J61" s="3"/>
    </row>
    <row r="62">
      <c r="A62" s="3" t="s">
        <v>183</v>
      </c>
      <c r="B62" s="3">
        <v>4.0</v>
      </c>
      <c r="C62" s="3">
        <v>1.0</v>
      </c>
      <c r="D62" s="4">
        <v>39.65597356</v>
      </c>
      <c r="E62" s="4">
        <v>-77.76344919</v>
      </c>
      <c r="F62" s="3" t="s">
        <v>11</v>
      </c>
      <c r="G62" s="3" t="s">
        <v>12</v>
      </c>
      <c r="H62" s="3" t="s">
        <v>184</v>
      </c>
      <c r="I62" s="6" t="s">
        <v>185</v>
      </c>
      <c r="J62" s="7"/>
    </row>
    <row r="63">
      <c r="A63" s="3" t="s">
        <v>186</v>
      </c>
      <c r="B63" s="3">
        <v>4.0</v>
      </c>
      <c r="C63" s="3">
        <v>2.0</v>
      </c>
      <c r="D63" s="4">
        <v>39.65597356</v>
      </c>
      <c r="E63" s="4">
        <v>-77.7632625</v>
      </c>
      <c r="F63" s="3" t="s">
        <v>11</v>
      </c>
      <c r="G63" s="3" t="s">
        <v>12</v>
      </c>
      <c r="H63" s="3" t="s">
        <v>187</v>
      </c>
      <c r="I63" s="6" t="s">
        <v>188</v>
      </c>
      <c r="J63" s="7"/>
    </row>
    <row r="64">
      <c r="A64" s="3" t="s">
        <v>189</v>
      </c>
      <c r="B64" s="3">
        <v>4.0</v>
      </c>
      <c r="C64" s="3">
        <v>3.0</v>
      </c>
      <c r="D64" s="4">
        <v>39.65597356</v>
      </c>
      <c r="E64" s="4">
        <v>-77.76307581</v>
      </c>
      <c r="F64" s="3" t="s">
        <v>11</v>
      </c>
      <c r="G64" s="3" t="s">
        <v>12</v>
      </c>
      <c r="H64" s="3" t="s">
        <v>162</v>
      </c>
      <c r="I64" s="6" t="s">
        <v>190</v>
      </c>
      <c r="J64" s="7"/>
    </row>
    <row r="65">
      <c r="A65" s="3" t="s">
        <v>191</v>
      </c>
      <c r="B65" s="3">
        <v>4.0</v>
      </c>
      <c r="C65" s="3">
        <v>4.0</v>
      </c>
      <c r="D65" s="4">
        <v>39.65597356</v>
      </c>
      <c r="E65" s="4">
        <v>-77.76288912</v>
      </c>
      <c r="F65" s="3" t="s">
        <v>11</v>
      </c>
      <c r="G65" s="3" t="s">
        <v>12</v>
      </c>
      <c r="H65" s="3" t="s">
        <v>192</v>
      </c>
      <c r="I65" s="6" t="s">
        <v>193</v>
      </c>
      <c r="J65" s="7"/>
    </row>
    <row r="66">
      <c r="A66" s="3" t="s">
        <v>194</v>
      </c>
      <c r="B66" s="3">
        <v>4.0</v>
      </c>
      <c r="C66" s="3">
        <v>5.0</v>
      </c>
      <c r="D66" s="4">
        <v>39.65597356</v>
      </c>
      <c r="E66" s="4">
        <v>-77.76270243</v>
      </c>
      <c r="F66" s="3" t="s">
        <v>11</v>
      </c>
      <c r="G66" s="3" t="s">
        <v>12</v>
      </c>
      <c r="H66" s="3" t="s">
        <v>195</v>
      </c>
      <c r="I66" s="6" t="s">
        <v>196</v>
      </c>
      <c r="J66" s="7"/>
    </row>
    <row r="67">
      <c r="A67" s="3" t="s">
        <v>197</v>
      </c>
      <c r="B67" s="3">
        <v>4.0</v>
      </c>
      <c r="C67" s="3">
        <v>6.0</v>
      </c>
      <c r="D67" s="4">
        <v>39.65597356</v>
      </c>
      <c r="E67" s="4">
        <v>-77.76251574</v>
      </c>
      <c r="F67" s="3" t="s">
        <v>147</v>
      </c>
      <c r="G67" s="3" t="s">
        <v>148</v>
      </c>
      <c r="H67" s="3" t="s">
        <v>198</v>
      </c>
      <c r="I67" s="6" t="s">
        <v>199</v>
      </c>
      <c r="J67" s="7"/>
    </row>
    <row r="68">
      <c r="A68" s="3" t="s">
        <v>200</v>
      </c>
      <c r="B68" s="3">
        <v>4.0</v>
      </c>
      <c r="C68" s="3">
        <v>7.0</v>
      </c>
      <c r="D68" s="4">
        <v>39.65597356</v>
      </c>
      <c r="E68" s="4">
        <v>-77.76232905</v>
      </c>
      <c r="F68" s="3" t="s">
        <v>201</v>
      </c>
      <c r="G68" s="3" t="s">
        <v>202</v>
      </c>
      <c r="H68" s="3" t="s">
        <v>203</v>
      </c>
      <c r="I68" s="6" t="s">
        <v>204</v>
      </c>
      <c r="J68" s="7"/>
    </row>
    <row r="69">
      <c r="A69" s="3" t="s">
        <v>205</v>
      </c>
      <c r="B69" s="3">
        <v>4.0</v>
      </c>
      <c r="C69" s="3">
        <v>8.0</v>
      </c>
      <c r="D69" s="4">
        <v>39.65597356</v>
      </c>
      <c r="E69" s="4">
        <v>-77.76214236</v>
      </c>
      <c r="F69" s="3" t="s">
        <v>201</v>
      </c>
      <c r="G69" s="3" t="s">
        <v>202</v>
      </c>
      <c r="H69" s="3" t="s">
        <v>206</v>
      </c>
      <c r="I69" s="6" t="s">
        <v>207</v>
      </c>
      <c r="J69" s="7"/>
    </row>
    <row r="70">
      <c r="A70" s="3" t="s">
        <v>208</v>
      </c>
      <c r="B70" s="3">
        <v>4.0</v>
      </c>
      <c r="C70" s="3">
        <v>9.0</v>
      </c>
      <c r="D70" s="4">
        <v>39.65597356</v>
      </c>
      <c r="E70" s="4">
        <v>-77.76195568</v>
      </c>
      <c r="F70" s="3" t="s">
        <v>209</v>
      </c>
      <c r="G70" s="3" t="s">
        <v>210</v>
      </c>
      <c r="H70" s="3" t="s">
        <v>162</v>
      </c>
      <c r="I70" s="6" t="s">
        <v>211</v>
      </c>
      <c r="J70" s="7"/>
    </row>
    <row r="71">
      <c r="A71" s="3" t="s">
        <v>212</v>
      </c>
      <c r="B71" s="3">
        <v>4.0</v>
      </c>
      <c r="C71" s="3">
        <v>10.0</v>
      </c>
      <c r="D71" s="4">
        <v>39.65597356</v>
      </c>
      <c r="E71" s="4">
        <v>-77.76176899</v>
      </c>
      <c r="F71" s="3" t="s">
        <v>209</v>
      </c>
      <c r="G71" s="3" t="s">
        <v>210</v>
      </c>
      <c r="H71" s="3" t="s">
        <v>192</v>
      </c>
      <c r="I71" s="6" t="s">
        <v>213</v>
      </c>
      <c r="J71" s="7"/>
    </row>
    <row r="72">
      <c r="A72" s="3" t="s">
        <v>214</v>
      </c>
      <c r="B72" s="3">
        <v>4.0</v>
      </c>
      <c r="C72" s="3">
        <v>11.0</v>
      </c>
      <c r="D72" s="4">
        <v>39.65597356</v>
      </c>
      <c r="E72" s="4">
        <v>-77.7615823</v>
      </c>
      <c r="F72" s="3" t="s">
        <v>209</v>
      </c>
      <c r="G72" s="3" t="s">
        <v>210</v>
      </c>
      <c r="H72" s="3" t="s">
        <v>215</v>
      </c>
      <c r="I72" s="6" t="s">
        <v>216</v>
      </c>
      <c r="J72" s="7"/>
    </row>
    <row r="73">
      <c r="A73" s="3" t="s">
        <v>217</v>
      </c>
      <c r="B73" s="3">
        <v>4.0</v>
      </c>
      <c r="C73" s="3">
        <v>12.0</v>
      </c>
      <c r="D73" s="4">
        <v>39.65597356</v>
      </c>
      <c r="E73" s="4">
        <v>-77.76139561</v>
      </c>
      <c r="F73" s="3" t="s">
        <v>209</v>
      </c>
      <c r="G73" s="3" t="s">
        <v>210</v>
      </c>
      <c r="H73" s="3" t="s">
        <v>203</v>
      </c>
      <c r="I73" s="6" t="s">
        <v>218</v>
      </c>
      <c r="J73" s="7"/>
    </row>
    <row r="74">
      <c r="A74" s="3" t="s">
        <v>219</v>
      </c>
      <c r="B74" s="3">
        <v>4.0</v>
      </c>
      <c r="C74" s="3">
        <v>13.0</v>
      </c>
      <c r="D74" s="4">
        <v>39.65597356</v>
      </c>
      <c r="E74" s="4">
        <v>-77.76120892</v>
      </c>
      <c r="F74" s="3" t="s">
        <v>201</v>
      </c>
      <c r="G74" s="3" t="s">
        <v>202</v>
      </c>
      <c r="H74" s="3" t="s">
        <v>192</v>
      </c>
      <c r="I74" s="6" t="s">
        <v>220</v>
      </c>
      <c r="J74" s="7"/>
    </row>
    <row r="75">
      <c r="A75" s="3" t="s">
        <v>221</v>
      </c>
      <c r="B75" s="3">
        <v>4.0</v>
      </c>
      <c r="C75" s="3">
        <v>14.0</v>
      </c>
      <c r="D75" s="4">
        <v>39.65597356</v>
      </c>
      <c r="E75" s="4">
        <v>-77.76102223</v>
      </c>
      <c r="F75" s="3" t="s">
        <v>147</v>
      </c>
      <c r="G75" s="3" t="s">
        <v>148</v>
      </c>
      <c r="H75" s="3" t="s">
        <v>102</v>
      </c>
      <c r="I75" s="11" t="s">
        <v>222</v>
      </c>
      <c r="J75" s="7"/>
    </row>
    <row r="76">
      <c r="A76" s="3" t="s">
        <v>223</v>
      </c>
      <c r="B76" s="3">
        <v>4.0</v>
      </c>
      <c r="C76" s="3">
        <v>15.0</v>
      </c>
      <c r="D76" s="4">
        <v>39.65597356</v>
      </c>
      <c r="E76" s="4">
        <v>-77.76083554</v>
      </c>
      <c r="F76" s="3" t="s">
        <v>147</v>
      </c>
      <c r="G76" s="3" t="s">
        <v>148</v>
      </c>
      <c r="H76" s="3" t="s">
        <v>203</v>
      </c>
      <c r="I76" s="6" t="s">
        <v>224</v>
      </c>
      <c r="J76" s="7"/>
    </row>
    <row r="77">
      <c r="A77" s="3" t="s">
        <v>225</v>
      </c>
      <c r="B77" s="3">
        <v>4.0</v>
      </c>
      <c r="C77" s="3">
        <v>16.0</v>
      </c>
      <c r="D77" s="4">
        <v>39.65597356</v>
      </c>
      <c r="E77" s="4">
        <v>-77.76064885</v>
      </c>
      <c r="F77" s="3" t="s">
        <v>11</v>
      </c>
      <c r="G77" s="3" t="s">
        <v>12</v>
      </c>
      <c r="H77" s="3" t="s">
        <v>28</v>
      </c>
      <c r="I77" s="6" t="s">
        <v>226</v>
      </c>
      <c r="J77" s="7"/>
    </row>
    <row r="78">
      <c r="A78" s="3" t="s">
        <v>227</v>
      </c>
      <c r="B78" s="3">
        <v>4.0</v>
      </c>
      <c r="C78" s="3">
        <v>17.0</v>
      </c>
      <c r="D78" s="4">
        <v>39.65597356</v>
      </c>
      <c r="E78" s="4">
        <v>-77.76046216</v>
      </c>
      <c r="F78" s="3" t="s">
        <v>11</v>
      </c>
      <c r="G78" s="3" t="s">
        <v>12</v>
      </c>
      <c r="H78" s="3" t="s">
        <v>192</v>
      </c>
      <c r="I78" s="6" t="s">
        <v>228</v>
      </c>
      <c r="J78" s="7"/>
    </row>
    <row r="79">
      <c r="A79" s="3" t="s">
        <v>229</v>
      </c>
      <c r="B79" s="3">
        <v>4.0</v>
      </c>
      <c r="C79" s="3">
        <v>18.0</v>
      </c>
      <c r="D79" s="4">
        <v>39.65597356</v>
      </c>
      <c r="E79" s="4">
        <v>-77.76027547</v>
      </c>
      <c r="F79" s="3" t="s">
        <v>11</v>
      </c>
      <c r="G79" s="3" t="s">
        <v>12</v>
      </c>
      <c r="H79" s="3" t="s">
        <v>195</v>
      </c>
      <c r="I79" s="6" t="s">
        <v>230</v>
      </c>
      <c r="J79" s="7"/>
    </row>
    <row r="80">
      <c r="A80" s="3" t="s">
        <v>231</v>
      </c>
      <c r="B80" s="3">
        <v>4.0</v>
      </c>
      <c r="C80" s="3">
        <v>19.0</v>
      </c>
      <c r="D80" s="4">
        <v>39.65597356</v>
      </c>
      <c r="E80" s="4">
        <v>-77.76008878</v>
      </c>
      <c r="F80" s="3" t="s">
        <v>11</v>
      </c>
      <c r="G80" s="3" t="s">
        <v>12</v>
      </c>
      <c r="H80" s="3" t="s">
        <v>203</v>
      </c>
      <c r="I80" s="6" t="s">
        <v>232</v>
      </c>
      <c r="J80" s="7"/>
    </row>
    <row r="81">
      <c r="A81" s="3" t="s">
        <v>233</v>
      </c>
      <c r="B81" s="3">
        <v>4.0</v>
      </c>
      <c r="C81" s="3">
        <v>20.0</v>
      </c>
      <c r="D81" s="4">
        <v>39.65597356</v>
      </c>
      <c r="E81" s="4">
        <v>-77.75990209</v>
      </c>
      <c r="F81" s="3" t="s">
        <v>11</v>
      </c>
      <c r="G81" s="3" t="s">
        <v>12</v>
      </c>
      <c r="H81" s="3" t="s">
        <v>93</v>
      </c>
      <c r="I81" s="6" t="s">
        <v>234</v>
      </c>
      <c r="J81" s="7"/>
    </row>
    <row r="82">
      <c r="A82" s="3" t="s">
        <v>235</v>
      </c>
      <c r="B82" s="3">
        <v>5.0</v>
      </c>
      <c r="C82" s="3">
        <v>1.0</v>
      </c>
      <c r="D82" s="4">
        <v>39.65582983</v>
      </c>
      <c r="E82" s="4">
        <v>-77.7634492</v>
      </c>
      <c r="F82" s="3" t="s">
        <v>11</v>
      </c>
      <c r="G82" s="3" t="s">
        <v>12</v>
      </c>
      <c r="H82" s="3" t="s">
        <v>236</v>
      </c>
      <c r="I82" s="6" t="s">
        <v>237</v>
      </c>
      <c r="J82" s="7"/>
    </row>
    <row r="83">
      <c r="A83" s="3" t="s">
        <v>238</v>
      </c>
      <c r="B83" s="3">
        <v>5.0</v>
      </c>
      <c r="C83" s="3">
        <v>2.0</v>
      </c>
      <c r="D83" s="4">
        <v>39.65582983</v>
      </c>
      <c r="E83" s="4">
        <v>-77.76326251</v>
      </c>
      <c r="F83" s="3" t="s">
        <v>11</v>
      </c>
      <c r="G83" s="3" t="s">
        <v>12</v>
      </c>
      <c r="H83" s="3" t="s">
        <v>239</v>
      </c>
      <c r="I83" s="6" t="s">
        <v>240</v>
      </c>
      <c r="J83" s="7"/>
    </row>
    <row r="84">
      <c r="A84" s="3" t="s">
        <v>241</v>
      </c>
      <c r="B84" s="3">
        <v>5.0</v>
      </c>
      <c r="C84" s="3">
        <v>3.0</v>
      </c>
      <c r="D84" s="4">
        <v>39.65582983</v>
      </c>
      <c r="E84" s="4">
        <v>-77.76307582</v>
      </c>
      <c r="F84" s="3" t="s">
        <v>11</v>
      </c>
      <c r="G84" s="3" t="s">
        <v>12</v>
      </c>
      <c r="H84" s="3" t="s">
        <v>242</v>
      </c>
      <c r="I84" s="6" t="s">
        <v>243</v>
      </c>
      <c r="J84" s="7"/>
    </row>
    <row r="85">
      <c r="A85" s="3" t="s">
        <v>244</v>
      </c>
      <c r="B85" s="3">
        <v>5.0</v>
      </c>
      <c r="C85" s="3">
        <v>4.0</v>
      </c>
      <c r="D85" s="4">
        <v>39.65582983</v>
      </c>
      <c r="E85" s="4">
        <v>-77.76288913</v>
      </c>
      <c r="F85" s="3" t="s">
        <v>11</v>
      </c>
      <c r="G85" s="3" t="s">
        <v>12</v>
      </c>
      <c r="H85" s="3" t="s">
        <v>245</v>
      </c>
      <c r="I85" s="6" t="s">
        <v>246</v>
      </c>
      <c r="J85" s="7"/>
    </row>
    <row r="86">
      <c r="A86" s="3" t="s">
        <v>247</v>
      </c>
      <c r="B86" s="3">
        <v>5.0</v>
      </c>
      <c r="C86" s="3">
        <v>5.0</v>
      </c>
      <c r="D86" s="4">
        <v>39.65582983</v>
      </c>
      <c r="E86" s="4">
        <v>-77.76270244</v>
      </c>
      <c r="F86" s="3" t="s">
        <v>147</v>
      </c>
      <c r="G86" s="3" t="s">
        <v>148</v>
      </c>
      <c r="H86" s="3" t="s">
        <v>248</v>
      </c>
      <c r="I86" s="6" t="s">
        <v>249</v>
      </c>
      <c r="J86" s="7"/>
    </row>
    <row r="87">
      <c r="A87" s="3" t="s">
        <v>250</v>
      </c>
      <c r="B87" s="3">
        <v>5.0</v>
      </c>
      <c r="C87" s="3">
        <v>6.0</v>
      </c>
      <c r="D87" s="4">
        <v>39.65582983</v>
      </c>
      <c r="E87" s="4">
        <v>-77.76251575</v>
      </c>
      <c r="F87" s="3" t="s">
        <v>147</v>
      </c>
      <c r="G87" s="3" t="s">
        <v>148</v>
      </c>
      <c r="H87" s="3" t="s">
        <v>251</v>
      </c>
      <c r="I87" s="6" t="s">
        <v>252</v>
      </c>
      <c r="J87" s="7"/>
    </row>
    <row r="88">
      <c r="A88" s="3" t="s">
        <v>253</v>
      </c>
      <c r="B88" s="3">
        <v>5.0</v>
      </c>
      <c r="C88" s="3">
        <v>7.0</v>
      </c>
      <c r="D88" s="4">
        <v>39.65582983</v>
      </c>
      <c r="E88" s="4">
        <v>-77.76232906</v>
      </c>
      <c r="F88" s="3" t="s">
        <v>201</v>
      </c>
      <c r="G88" s="3" t="s">
        <v>202</v>
      </c>
      <c r="H88" s="3" t="s">
        <v>254</v>
      </c>
      <c r="I88" s="6" t="s">
        <v>255</v>
      </c>
      <c r="J88" s="7"/>
    </row>
    <row r="89">
      <c r="A89" s="3" t="s">
        <v>256</v>
      </c>
      <c r="B89" s="3">
        <v>5.0</v>
      </c>
      <c r="C89" s="3">
        <v>8.0</v>
      </c>
      <c r="D89" s="4">
        <v>39.65582983</v>
      </c>
      <c r="E89" s="4">
        <v>-77.76214238</v>
      </c>
      <c r="F89" s="3" t="s">
        <v>257</v>
      </c>
      <c r="G89" s="3" t="s">
        <v>258</v>
      </c>
      <c r="H89" s="3" t="s">
        <v>259</v>
      </c>
      <c r="I89" s="6" t="s">
        <v>260</v>
      </c>
      <c r="J89" s="7"/>
    </row>
    <row r="90">
      <c r="A90" s="3" t="s">
        <v>261</v>
      </c>
      <c r="B90" s="3">
        <v>5.0</v>
      </c>
      <c r="C90" s="3">
        <v>9.0</v>
      </c>
      <c r="D90" s="4">
        <v>39.65582983</v>
      </c>
      <c r="E90" s="4">
        <v>-77.76195569</v>
      </c>
      <c r="F90" s="3" t="s">
        <v>257</v>
      </c>
      <c r="G90" s="3" t="s">
        <v>258</v>
      </c>
      <c r="H90" s="3" t="s">
        <v>262</v>
      </c>
      <c r="I90" s="6" t="s">
        <v>263</v>
      </c>
      <c r="J90" s="7"/>
    </row>
    <row r="91">
      <c r="A91" s="3" t="s">
        <v>264</v>
      </c>
      <c r="B91" s="3">
        <v>5.0</v>
      </c>
      <c r="C91" s="3">
        <v>10.0</v>
      </c>
      <c r="D91" s="4">
        <v>39.65582983</v>
      </c>
      <c r="E91" s="4">
        <v>-77.761769</v>
      </c>
      <c r="F91" s="3" t="s">
        <v>257</v>
      </c>
      <c r="G91" s="3" t="s">
        <v>258</v>
      </c>
      <c r="H91" s="3" t="s">
        <v>123</v>
      </c>
      <c r="I91" s="6" t="s">
        <v>265</v>
      </c>
      <c r="J91" s="7"/>
    </row>
    <row r="92">
      <c r="A92" s="3" t="s">
        <v>266</v>
      </c>
      <c r="B92" s="3">
        <v>5.0</v>
      </c>
      <c r="C92" s="3">
        <v>11.0</v>
      </c>
      <c r="D92" s="4">
        <v>39.65582983</v>
      </c>
      <c r="E92" s="4">
        <v>-77.76158231</v>
      </c>
      <c r="F92" s="3" t="s">
        <v>267</v>
      </c>
      <c r="G92" s="3" t="s">
        <v>268</v>
      </c>
      <c r="H92" s="3" t="s">
        <v>269</v>
      </c>
      <c r="I92" s="6" t="s">
        <v>270</v>
      </c>
      <c r="J92" s="7"/>
    </row>
    <row r="93">
      <c r="A93" s="3" t="s">
        <v>271</v>
      </c>
      <c r="B93" s="3">
        <v>5.0</v>
      </c>
      <c r="C93" s="3">
        <v>12.0</v>
      </c>
      <c r="D93" s="4">
        <v>39.65582983</v>
      </c>
      <c r="E93" s="4">
        <v>-77.76139562</v>
      </c>
      <c r="F93" s="3" t="s">
        <v>267</v>
      </c>
      <c r="G93" s="3" t="s">
        <v>268</v>
      </c>
      <c r="H93" s="3" t="s">
        <v>272</v>
      </c>
      <c r="I93" s="6" t="s">
        <v>273</v>
      </c>
      <c r="J93" s="7"/>
    </row>
    <row r="94">
      <c r="A94" s="3" t="s">
        <v>274</v>
      </c>
      <c r="B94" s="3">
        <v>5.0</v>
      </c>
      <c r="C94" s="3">
        <v>13.0</v>
      </c>
      <c r="D94" s="4">
        <v>39.65582983</v>
      </c>
      <c r="E94" s="4">
        <v>-77.76120893</v>
      </c>
      <c r="F94" s="3" t="s">
        <v>257</v>
      </c>
      <c r="G94" s="3" t="s">
        <v>258</v>
      </c>
      <c r="H94" s="3" t="s">
        <v>123</v>
      </c>
      <c r="I94" s="6" t="s">
        <v>275</v>
      </c>
      <c r="J94" s="7"/>
    </row>
    <row r="95">
      <c r="A95" s="3" t="s">
        <v>276</v>
      </c>
      <c r="B95" s="3">
        <v>5.0</v>
      </c>
      <c r="C95" s="3">
        <v>14.0</v>
      </c>
      <c r="D95" s="4">
        <v>39.65582983</v>
      </c>
      <c r="E95" s="4">
        <v>-77.76102224</v>
      </c>
      <c r="F95" s="3" t="s">
        <v>147</v>
      </c>
      <c r="G95" s="3" t="s">
        <v>148</v>
      </c>
      <c r="H95" s="3" t="s">
        <v>93</v>
      </c>
      <c r="I95" s="6" t="s">
        <v>277</v>
      </c>
      <c r="J95" s="7"/>
    </row>
    <row r="96">
      <c r="A96" s="3" t="s">
        <v>278</v>
      </c>
      <c r="B96" s="3">
        <v>5.0</v>
      </c>
      <c r="C96" s="3">
        <v>15.0</v>
      </c>
      <c r="D96" s="4">
        <v>39.65582983</v>
      </c>
      <c r="E96" s="4">
        <v>-77.76083555</v>
      </c>
      <c r="F96" s="3" t="s">
        <v>147</v>
      </c>
      <c r="G96" s="3" t="s">
        <v>148</v>
      </c>
      <c r="H96" s="3" t="s">
        <v>279</v>
      </c>
      <c r="I96" s="6" t="s">
        <v>280</v>
      </c>
      <c r="J96" s="7"/>
    </row>
    <row r="97">
      <c r="A97" s="3" t="s">
        <v>281</v>
      </c>
      <c r="B97" s="3">
        <v>5.0</v>
      </c>
      <c r="C97" s="3">
        <v>16.0</v>
      </c>
      <c r="D97" s="4">
        <v>39.65582983</v>
      </c>
      <c r="E97" s="4">
        <v>-77.76064886</v>
      </c>
      <c r="F97" s="3" t="s">
        <v>147</v>
      </c>
      <c r="G97" s="3" t="s">
        <v>148</v>
      </c>
      <c r="H97" s="3" t="s">
        <v>282</v>
      </c>
      <c r="I97" s="6" t="s">
        <v>283</v>
      </c>
      <c r="J97" s="7"/>
    </row>
    <row r="98">
      <c r="A98" s="3" t="s">
        <v>284</v>
      </c>
      <c r="B98" s="3">
        <v>5.0</v>
      </c>
      <c r="C98" s="3">
        <v>17.0</v>
      </c>
      <c r="D98" s="4">
        <v>39.65582983</v>
      </c>
      <c r="E98" s="4">
        <v>-77.76046217</v>
      </c>
      <c r="F98" s="3" t="s">
        <v>11</v>
      </c>
      <c r="G98" s="3" t="s">
        <v>12</v>
      </c>
      <c r="H98" s="3" t="s">
        <v>93</v>
      </c>
      <c r="I98" s="6" t="s">
        <v>285</v>
      </c>
      <c r="J98" s="7"/>
    </row>
    <row r="99">
      <c r="A99" s="3" t="s">
        <v>286</v>
      </c>
      <c r="B99" s="3">
        <v>5.0</v>
      </c>
      <c r="C99" s="3">
        <v>18.0</v>
      </c>
      <c r="D99" s="4">
        <v>39.65582983</v>
      </c>
      <c r="E99" s="4">
        <v>-77.76027548</v>
      </c>
      <c r="F99" s="3" t="s">
        <v>11</v>
      </c>
      <c r="G99" s="3" t="s">
        <v>12</v>
      </c>
      <c r="H99" s="3" t="s">
        <v>287</v>
      </c>
      <c r="I99" s="6" t="s">
        <v>288</v>
      </c>
      <c r="J99" s="7"/>
    </row>
    <row r="100">
      <c r="A100" s="3" t="s">
        <v>289</v>
      </c>
      <c r="B100" s="3">
        <v>5.0</v>
      </c>
      <c r="C100" s="3">
        <v>19.0</v>
      </c>
      <c r="D100" s="4">
        <v>39.65582983</v>
      </c>
      <c r="E100" s="4">
        <v>-77.76008879</v>
      </c>
      <c r="F100" s="3" t="s">
        <v>11</v>
      </c>
      <c r="G100" s="3" t="s">
        <v>12</v>
      </c>
      <c r="H100" s="3" t="s">
        <v>123</v>
      </c>
      <c r="I100" s="6" t="s">
        <v>290</v>
      </c>
      <c r="J100" s="7"/>
    </row>
    <row r="101">
      <c r="A101" s="3" t="s">
        <v>291</v>
      </c>
      <c r="B101" s="3">
        <v>5.0</v>
      </c>
      <c r="C101" s="3">
        <v>20.0</v>
      </c>
      <c r="D101" s="4">
        <v>39.65582983</v>
      </c>
      <c r="E101" s="4">
        <v>-77.75990211</v>
      </c>
      <c r="F101" s="3" t="s">
        <v>11</v>
      </c>
      <c r="G101" s="3" t="s">
        <v>12</v>
      </c>
      <c r="H101" s="3" t="s">
        <v>99</v>
      </c>
      <c r="I101" s="6" t="s">
        <v>292</v>
      </c>
      <c r="J101" s="7"/>
    </row>
    <row r="102">
      <c r="A102" s="3" t="s">
        <v>293</v>
      </c>
      <c r="B102" s="3">
        <v>6.0</v>
      </c>
      <c r="C102" s="3">
        <v>1.0</v>
      </c>
      <c r="D102" s="4">
        <v>39.6556861</v>
      </c>
      <c r="E102" s="4">
        <v>-77.76344921</v>
      </c>
      <c r="F102" s="3" t="s">
        <v>11</v>
      </c>
      <c r="G102" s="3" t="s">
        <v>12</v>
      </c>
      <c r="H102" s="3" t="s">
        <v>294</v>
      </c>
      <c r="I102" s="6" t="s">
        <v>295</v>
      </c>
      <c r="J102" s="3"/>
    </row>
    <row r="103">
      <c r="A103" s="3" t="s">
        <v>296</v>
      </c>
      <c r="B103" s="3">
        <v>6.0</v>
      </c>
      <c r="C103" s="3">
        <v>2.0</v>
      </c>
      <c r="D103" s="4">
        <v>39.6556861</v>
      </c>
      <c r="E103" s="4">
        <v>-77.76326252</v>
      </c>
      <c r="F103" s="3" t="s">
        <v>11</v>
      </c>
      <c r="G103" s="3" t="s">
        <v>12</v>
      </c>
      <c r="H103" s="3" t="s">
        <v>297</v>
      </c>
      <c r="I103" s="6" t="s">
        <v>298</v>
      </c>
      <c r="J103" s="7"/>
    </row>
    <row r="104">
      <c r="A104" s="3" t="s">
        <v>299</v>
      </c>
      <c r="B104" s="3">
        <v>6.0</v>
      </c>
      <c r="C104" s="3">
        <v>3.0</v>
      </c>
      <c r="D104" s="4">
        <v>39.6556861</v>
      </c>
      <c r="E104" s="4">
        <v>-77.76307583</v>
      </c>
      <c r="F104" s="3" t="s">
        <v>11</v>
      </c>
      <c r="G104" s="3" t="s">
        <v>12</v>
      </c>
      <c r="H104" s="3" t="s">
        <v>300</v>
      </c>
      <c r="I104" s="6" t="s">
        <v>301</v>
      </c>
      <c r="J104" s="3"/>
    </row>
    <row r="105">
      <c r="A105" s="3" t="s">
        <v>302</v>
      </c>
      <c r="B105" s="3">
        <v>6.0</v>
      </c>
      <c r="C105" s="3">
        <v>4.0</v>
      </c>
      <c r="D105" s="4">
        <v>39.6556861</v>
      </c>
      <c r="E105" s="4">
        <v>-77.76288914</v>
      </c>
      <c r="F105" s="3" t="s">
        <v>147</v>
      </c>
      <c r="G105" s="3" t="s">
        <v>148</v>
      </c>
      <c r="H105" s="3" t="s">
        <v>303</v>
      </c>
      <c r="I105" s="6" t="s">
        <v>304</v>
      </c>
      <c r="J105" s="7"/>
    </row>
    <row r="106">
      <c r="A106" s="3" t="s">
        <v>305</v>
      </c>
      <c r="B106" s="3">
        <v>6.0</v>
      </c>
      <c r="C106" s="3">
        <v>5.0</v>
      </c>
      <c r="D106" s="4">
        <v>39.6556861</v>
      </c>
      <c r="E106" s="4">
        <v>-77.76270245</v>
      </c>
      <c r="F106" s="3" t="s">
        <v>147</v>
      </c>
      <c r="G106" s="3" t="s">
        <v>148</v>
      </c>
      <c r="H106" s="3" t="s">
        <v>306</v>
      </c>
      <c r="I106" s="6" t="s">
        <v>307</v>
      </c>
      <c r="J106" s="7"/>
    </row>
    <row r="107">
      <c r="A107" s="3" t="s">
        <v>308</v>
      </c>
      <c r="B107" s="3">
        <v>6.0</v>
      </c>
      <c r="C107" s="3">
        <v>6.0</v>
      </c>
      <c r="D107" s="4">
        <v>39.6556861</v>
      </c>
      <c r="E107" s="4">
        <v>-77.76251576</v>
      </c>
      <c r="F107" s="3" t="s">
        <v>147</v>
      </c>
      <c r="G107" s="3" t="s">
        <v>148</v>
      </c>
      <c r="H107" s="3" t="s">
        <v>309</v>
      </c>
      <c r="I107" s="6" t="s">
        <v>310</v>
      </c>
      <c r="J107" s="7"/>
    </row>
    <row r="108">
      <c r="A108" s="3" t="s">
        <v>311</v>
      </c>
      <c r="B108" s="3">
        <v>6.0</v>
      </c>
      <c r="C108" s="3">
        <v>7.0</v>
      </c>
      <c r="D108" s="4">
        <v>39.6556861</v>
      </c>
      <c r="E108" s="4">
        <v>-77.76232907</v>
      </c>
      <c r="F108" s="3" t="s">
        <v>209</v>
      </c>
      <c r="G108" s="3" t="s">
        <v>210</v>
      </c>
      <c r="H108" s="3" t="s">
        <v>312</v>
      </c>
      <c r="I108" s="6" t="s">
        <v>313</v>
      </c>
      <c r="J108" s="7"/>
    </row>
    <row r="109">
      <c r="A109" s="3" t="s">
        <v>314</v>
      </c>
      <c r="B109" s="3">
        <v>6.0</v>
      </c>
      <c r="C109" s="3">
        <v>8.0</v>
      </c>
      <c r="D109" s="4">
        <v>39.6556861</v>
      </c>
      <c r="E109" s="4">
        <v>-77.76214239</v>
      </c>
      <c r="F109" s="3" t="s">
        <v>257</v>
      </c>
      <c r="G109" s="3" t="s">
        <v>258</v>
      </c>
      <c r="H109" s="3" t="s">
        <v>315</v>
      </c>
      <c r="I109" s="6" t="s">
        <v>316</v>
      </c>
      <c r="J109" s="7"/>
    </row>
    <row r="110">
      <c r="A110" s="3" t="s">
        <v>317</v>
      </c>
      <c r="B110" s="3">
        <v>6.0</v>
      </c>
      <c r="C110" s="3">
        <v>9.0</v>
      </c>
      <c r="D110" s="4">
        <v>39.6556861</v>
      </c>
      <c r="E110" s="4">
        <v>-77.7619557</v>
      </c>
      <c r="F110" s="3" t="s">
        <v>267</v>
      </c>
      <c r="G110" s="3" t="s">
        <v>268</v>
      </c>
      <c r="H110" s="3" t="s">
        <v>318</v>
      </c>
      <c r="I110" s="6" t="s">
        <v>319</v>
      </c>
      <c r="J110" s="7"/>
    </row>
    <row r="111">
      <c r="A111" s="3" t="s">
        <v>320</v>
      </c>
      <c r="B111" s="3">
        <v>6.0</v>
      </c>
      <c r="C111" s="3">
        <v>10.0</v>
      </c>
      <c r="D111" s="4">
        <v>39.6556861</v>
      </c>
      <c r="E111" s="4">
        <v>-77.76176901</v>
      </c>
      <c r="F111" s="3" t="s">
        <v>267</v>
      </c>
      <c r="G111" s="3" t="s">
        <v>268</v>
      </c>
      <c r="H111" s="3" t="s">
        <v>321</v>
      </c>
      <c r="I111" s="6" t="s">
        <v>322</v>
      </c>
      <c r="J111" s="7"/>
    </row>
    <row r="112">
      <c r="A112" s="3" t="s">
        <v>323</v>
      </c>
      <c r="B112" s="3">
        <v>6.0</v>
      </c>
      <c r="C112" s="3">
        <v>11.0</v>
      </c>
      <c r="D112" s="4">
        <v>39.6556861</v>
      </c>
      <c r="E112" s="4">
        <v>-77.76158232</v>
      </c>
      <c r="F112" s="3" t="s">
        <v>267</v>
      </c>
      <c r="G112" s="3" t="s">
        <v>268</v>
      </c>
      <c r="H112" s="3" t="s">
        <v>324</v>
      </c>
      <c r="I112" s="6" t="s">
        <v>325</v>
      </c>
      <c r="J112" s="7"/>
    </row>
    <row r="113">
      <c r="A113" s="3" t="s">
        <v>326</v>
      </c>
      <c r="B113" s="3">
        <v>6.0</v>
      </c>
      <c r="C113" s="3">
        <v>12.0</v>
      </c>
      <c r="D113" s="4">
        <v>39.6556861</v>
      </c>
      <c r="E113" s="4">
        <v>-77.76139563</v>
      </c>
      <c r="F113" s="3" t="s">
        <v>267</v>
      </c>
      <c r="G113" s="3" t="s">
        <v>268</v>
      </c>
      <c r="H113" s="3" t="s">
        <v>162</v>
      </c>
      <c r="I113" s="6" t="s">
        <v>327</v>
      </c>
      <c r="J113" s="7"/>
    </row>
    <row r="114">
      <c r="A114" s="3" t="s">
        <v>328</v>
      </c>
      <c r="B114" s="3">
        <v>6.0</v>
      </c>
      <c r="C114" s="3">
        <v>13.0</v>
      </c>
      <c r="D114" s="4">
        <v>39.6556861</v>
      </c>
      <c r="E114" s="4">
        <v>-77.76120894</v>
      </c>
      <c r="F114" s="3" t="s">
        <v>257</v>
      </c>
      <c r="G114" s="3" t="s">
        <v>258</v>
      </c>
      <c r="H114" s="3" t="s">
        <v>321</v>
      </c>
      <c r="I114" s="6" t="s">
        <v>329</v>
      </c>
      <c r="J114" s="7"/>
    </row>
    <row r="115">
      <c r="A115" s="3" t="s">
        <v>330</v>
      </c>
      <c r="B115" s="3">
        <v>6.0</v>
      </c>
      <c r="C115" s="3">
        <v>14.0</v>
      </c>
      <c r="D115" s="4">
        <v>39.6556861</v>
      </c>
      <c r="E115" s="4">
        <v>-77.76102225</v>
      </c>
      <c r="F115" s="3" t="s">
        <v>201</v>
      </c>
      <c r="G115" s="3" t="s">
        <v>202</v>
      </c>
      <c r="H115" s="3" t="s">
        <v>331</v>
      </c>
      <c r="I115" s="6" t="s">
        <v>332</v>
      </c>
      <c r="J115" s="7"/>
    </row>
    <row r="116">
      <c r="A116" s="3" t="s">
        <v>333</v>
      </c>
      <c r="B116" s="3">
        <v>6.0</v>
      </c>
      <c r="C116" s="3">
        <v>15.0</v>
      </c>
      <c r="D116" s="4">
        <v>39.6556861</v>
      </c>
      <c r="E116" s="4">
        <v>-77.76083556</v>
      </c>
      <c r="F116" s="3" t="s">
        <v>147</v>
      </c>
      <c r="G116" s="3" t="s">
        <v>148</v>
      </c>
      <c r="H116" s="3" t="s">
        <v>334</v>
      </c>
      <c r="I116" s="6" t="s">
        <v>335</v>
      </c>
      <c r="J116" s="7"/>
    </row>
    <row r="117">
      <c r="A117" s="3" t="s">
        <v>336</v>
      </c>
      <c r="B117" s="3">
        <v>6.0</v>
      </c>
      <c r="C117" s="3">
        <v>16.0</v>
      </c>
      <c r="D117" s="4">
        <v>39.6556861</v>
      </c>
      <c r="E117" s="4">
        <v>-77.76064888</v>
      </c>
      <c r="F117" s="3" t="s">
        <v>147</v>
      </c>
      <c r="G117" s="3" t="s">
        <v>148</v>
      </c>
      <c r="H117" s="3" t="s">
        <v>321</v>
      </c>
      <c r="I117" s="6" t="s">
        <v>337</v>
      </c>
      <c r="J117" s="7"/>
    </row>
    <row r="118">
      <c r="A118" s="3" t="s">
        <v>338</v>
      </c>
      <c r="B118" s="3">
        <v>6.0</v>
      </c>
      <c r="C118" s="3">
        <v>17.0</v>
      </c>
      <c r="D118" s="4">
        <v>39.6556861</v>
      </c>
      <c r="E118" s="4">
        <v>-77.76046219</v>
      </c>
      <c r="F118" s="3" t="s">
        <v>147</v>
      </c>
      <c r="G118" s="3" t="s">
        <v>148</v>
      </c>
      <c r="H118" s="3" t="s">
        <v>339</v>
      </c>
      <c r="I118" s="6" t="s">
        <v>340</v>
      </c>
      <c r="J118" s="7"/>
    </row>
    <row r="119">
      <c r="A119" s="3" t="s">
        <v>341</v>
      </c>
      <c r="B119" s="3">
        <v>6.0</v>
      </c>
      <c r="C119" s="3">
        <v>18.0</v>
      </c>
      <c r="D119" s="4">
        <v>39.6556861</v>
      </c>
      <c r="E119" s="4">
        <v>-77.7602755</v>
      </c>
      <c r="F119" s="3" t="s">
        <v>11</v>
      </c>
      <c r="G119" s="3" t="s">
        <v>12</v>
      </c>
      <c r="H119" s="3" t="s">
        <v>315</v>
      </c>
      <c r="I119" s="6" t="s">
        <v>342</v>
      </c>
      <c r="J119" s="7"/>
    </row>
    <row r="120">
      <c r="A120" s="3" t="s">
        <v>343</v>
      </c>
      <c r="B120" s="3">
        <v>6.0</v>
      </c>
      <c r="C120" s="3">
        <v>19.0</v>
      </c>
      <c r="D120" s="4">
        <v>39.6556861</v>
      </c>
      <c r="E120" s="4">
        <v>-77.76008881</v>
      </c>
      <c r="F120" s="3" t="s">
        <v>11</v>
      </c>
      <c r="G120" s="3" t="s">
        <v>12</v>
      </c>
      <c r="H120" s="3" t="s">
        <v>344</v>
      </c>
      <c r="I120" s="6" t="s">
        <v>345</v>
      </c>
      <c r="J120" s="7"/>
    </row>
    <row r="121">
      <c r="A121" s="3" t="s">
        <v>346</v>
      </c>
      <c r="B121" s="3">
        <v>6.0</v>
      </c>
      <c r="C121" s="3">
        <v>20.0</v>
      </c>
      <c r="D121" s="4">
        <v>39.6556861</v>
      </c>
      <c r="E121" s="4">
        <v>-77.75990212</v>
      </c>
      <c r="F121" s="3" t="s">
        <v>11</v>
      </c>
      <c r="G121" s="3" t="s">
        <v>12</v>
      </c>
      <c r="H121" s="3" t="s">
        <v>347</v>
      </c>
      <c r="I121" s="6" t="s">
        <v>348</v>
      </c>
      <c r="J121" s="7"/>
    </row>
    <row r="122">
      <c r="A122" s="3" t="s">
        <v>349</v>
      </c>
      <c r="B122" s="3">
        <v>7.0</v>
      </c>
      <c r="C122" s="3">
        <v>1.0</v>
      </c>
      <c r="D122" s="4">
        <v>39.65554237</v>
      </c>
      <c r="E122" s="4">
        <v>-77.76344922</v>
      </c>
      <c r="F122" s="3" t="s">
        <v>11</v>
      </c>
      <c r="G122" s="3" t="s">
        <v>12</v>
      </c>
      <c r="H122" s="3" t="s">
        <v>131</v>
      </c>
      <c r="I122" s="6" t="s">
        <v>350</v>
      </c>
      <c r="J122" s="3"/>
    </row>
    <row r="123">
      <c r="A123" s="3" t="s">
        <v>351</v>
      </c>
      <c r="B123" s="3">
        <v>7.0</v>
      </c>
      <c r="C123" s="3">
        <v>2.0</v>
      </c>
      <c r="D123" s="4">
        <v>39.65554237</v>
      </c>
      <c r="E123" s="4">
        <v>-77.76326253</v>
      </c>
      <c r="F123" s="3" t="s">
        <v>11</v>
      </c>
      <c r="G123" s="3" t="s">
        <v>12</v>
      </c>
      <c r="H123" s="3" t="s">
        <v>77</v>
      </c>
      <c r="I123" s="6" t="s">
        <v>352</v>
      </c>
      <c r="J123" s="3"/>
    </row>
    <row r="124">
      <c r="A124" s="3" t="s">
        <v>353</v>
      </c>
      <c r="B124" s="3">
        <v>7.0</v>
      </c>
      <c r="C124" s="3">
        <v>3.0</v>
      </c>
      <c r="D124" s="4">
        <v>39.65554237</v>
      </c>
      <c r="E124" s="4">
        <v>-77.76307584</v>
      </c>
      <c r="F124" s="3" t="s">
        <v>11</v>
      </c>
      <c r="G124" s="3" t="s">
        <v>12</v>
      </c>
      <c r="H124" s="3" t="s">
        <v>74</v>
      </c>
      <c r="I124" s="6" t="s">
        <v>354</v>
      </c>
      <c r="J124" s="7"/>
    </row>
    <row r="125">
      <c r="A125" s="3" t="s">
        <v>355</v>
      </c>
      <c r="B125" s="3">
        <v>7.0</v>
      </c>
      <c r="C125" s="3">
        <v>4.0</v>
      </c>
      <c r="D125" s="4">
        <v>39.65554237</v>
      </c>
      <c r="E125" s="4">
        <v>-77.76288915</v>
      </c>
      <c r="F125" s="3" t="s">
        <v>147</v>
      </c>
      <c r="G125" s="3" t="s">
        <v>148</v>
      </c>
      <c r="H125" s="3" t="s">
        <v>131</v>
      </c>
      <c r="I125" s="6" t="s">
        <v>356</v>
      </c>
      <c r="J125" s="1"/>
    </row>
    <row r="126">
      <c r="A126" s="3" t="s">
        <v>357</v>
      </c>
      <c r="B126" s="3">
        <v>7.0</v>
      </c>
      <c r="C126" s="3">
        <v>5.0</v>
      </c>
      <c r="D126" s="4">
        <v>39.65554237</v>
      </c>
      <c r="E126" s="4">
        <v>-77.76270246</v>
      </c>
      <c r="F126" s="3" t="s">
        <v>147</v>
      </c>
      <c r="G126" s="3" t="s">
        <v>148</v>
      </c>
      <c r="H126" s="3" t="s">
        <v>334</v>
      </c>
      <c r="I126" s="6" t="s">
        <v>358</v>
      </c>
      <c r="J126" s="7"/>
    </row>
    <row r="127">
      <c r="A127" s="3" t="s">
        <v>359</v>
      </c>
      <c r="B127" s="3">
        <v>7.0</v>
      </c>
      <c r="C127" s="3">
        <v>6.0</v>
      </c>
      <c r="D127" s="4">
        <v>39.65554237</v>
      </c>
      <c r="E127" s="4">
        <v>-77.76251577</v>
      </c>
      <c r="F127" s="3" t="s">
        <v>201</v>
      </c>
      <c r="G127" s="3" t="s">
        <v>202</v>
      </c>
      <c r="H127" s="3" t="s">
        <v>203</v>
      </c>
      <c r="I127" s="6" t="s">
        <v>360</v>
      </c>
      <c r="J127" s="7"/>
    </row>
    <row r="128">
      <c r="A128" s="3" t="s">
        <v>361</v>
      </c>
      <c r="B128" s="3">
        <v>7.0</v>
      </c>
      <c r="C128" s="3">
        <v>7.0</v>
      </c>
      <c r="D128" s="4">
        <v>39.65554237</v>
      </c>
      <c r="E128" s="4">
        <v>-77.76232908</v>
      </c>
      <c r="F128" s="3" t="s">
        <v>362</v>
      </c>
      <c r="G128" s="3" t="s">
        <v>363</v>
      </c>
      <c r="H128" s="3" t="s">
        <v>364</v>
      </c>
      <c r="I128" s="6" t="s">
        <v>365</v>
      </c>
      <c r="J128" s="7"/>
    </row>
    <row r="129">
      <c r="A129" s="3" t="s">
        <v>366</v>
      </c>
      <c r="B129" s="3">
        <v>7.0</v>
      </c>
      <c r="C129" s="3">
        <v>8.0</v>
      </c>
      <c r="D129" s="4">
        <v>39.65554237</v>
      </c>
      <c r="E129" s="4">
        <v>-77.7621424</v>
      </c>
      <c r="F129" s="3" t="s">
        <v>257</v>
      </c>
      <c r="G129" s="3" t="s">
        <v>258</v>
      </c>
      <c r="H129" s="3" t="s">
        <v>367</v>
      </c>
      <c r="I129" s="6" t="s">
        <v>368</v>
      </c>
      <c r="J129" s="7"/>
    </row>
    <row r="130">
      <c r="A130" s="3" t="s">
        <v>369</v>
      </c>
      <c r="B130" s="3">
        <v>7.0</v>
      </c>
      <c r="C130" s="3">
        <v>9.0</v>
      </c>
      <c r="D130" s="4">
        <v>39.65554237</v>
      </c>
      <c r="E130" s="4">
        <v>-77.76195571</v>
      </c>
      <c r="F130" s="3" t="s">
        <v>267</v>
      </c>
      <c r="G130" s="3" t="s">
        <v>268</v>
      </c>
      <c r="H130" s="3" t="s">
        <v>370</v>
      </c>
      <c r="I130" s="6" t="s">
        <v>371</v>
      </c>
      <c r="J130" s="7"/>
    </row>
    <row r="131">
      <c r="A131" s="3" t="s">
        <v>372</v>
      </c>
      <c r="B131" s="3">
        <v>7.0</v>
      </c>
      <c r="C131" s="3">
        <v>10.0</v>
      </c>
      <c r="D131" s="4">
        <v>39.65554237</v>
      </c>
      <c r="E131" s="4">
        <v>-77.76176902</v>
      </c>
      <c r="F131" s="3" t="s">
        <v>267</v>
      </c>
      <c r="G131" s="3" t="s">
        <v>268</v>
      </c>
      <c r="H131" s="3" t="s">
        <v>373</v>
      </c>
      <c r="I131" s="6" t="s">
        <v>374</v>
      </c>
      <c r="J131" s="7"/>
    </row>
    <row r="132">
      <c r="A132" s="3" t="s">
        <v>375</v>
      </c>
      <c r="B132" s="3">
        <v>7.0</v>
      </c>
      <c r="C132" s="3">
        <v>11.0</v>
      </c>
      <c r="D132" s="4">
        <v>39.65554237</v>
      </c>
      <c r="E132" s="4">
        <v>-77.76158233</v>
      </c>
      <c r="F132" s="3" t="s">
        <v>267</v>
      </c>
      <c r="G132" s="3" t="s">
        <v>268</v>
      </c>
      <c r="H132" s="3" t="s">
        <v>376</v>
      </c>
      <c r="I132" s="6" t="s">
        <v>377</v>
      </c>
      <c r="J132" s="7"/>
    </row>
    <row r="133">
      <c r="A133" s="3" t="s">
        <v>378</v>
      </c>
      <c r="B133" s="3">
        <v>7.0</v>
      </c>
      <c r="C133" s="3">
        <v>12.0</v>
      </c>
      <c r="D133" s="4">
        <v>39.65554237</v>
      </c>
      <c r="E133" s="4">
        <v>-77.76139564</v>
      </c>
      <c r="F133" s="3" t="s">
        <v>267</v>
      </c>
      <c r="G133" s="3" t="s">
        <v>268</v>
      </c>
      <c r="H133" s="3" t="s">
        <v>379</v>
      </c>
      <c r="I133" s="6" t="s">
        <v>380</v>
      </c>
      <c r="J133" s="7"/>
    </row>
    <row r="134">
      <c r="A134" s="3" t="s">
        <v>381</v>
      </c>
      <c r="B134" s="3">
        <v>7.0</v>
      </c>
      <c r="C134" s="3">
        <v>13.0</v>
      </c>
      <c r="D134" s="4">
        <v>39.65554237</v>
      </c>
      <c r="E134" s="4">
        <v>-77.76120895</v>
      </c>
      <c r="F134" s="3" t="s">
        <v>257</v>
      </c>
      <c r="G134" s="3" t="s">
        <v>258</v>
      </c>
      <c r="H134" s="3" t="s">
        <v>382</v>
      </c>
      <c r="I134" s="6" t="s">
        <v>383</v>
      </c>
      <c r="J134" s="7"/>
    </row>
    <row r="135">
      <c r="A135" s="3" t="s">
        <v>384</v>
      </c>
      <c r="B135" s="3">
        <v>7.0</v>
      </c>
      <c r="C135" s="3">
        <v>14.0</v>
      </c>
      <c r="D135" s="4">
        <v>39.65554237</v>
      </c>
      <c r="E135" s="4">
        <v>-77.76102227</v>
      </c>
      <c r="F135" s="3" t="s">
        <v>362</v>
      </c>
      <c r="G135" s="3" t="s">
        <v>363</v>
      </c>
      <c r="H135" s="3" t="s">
        <v>152</v>
      </c>
      <c r="I135" s="6" t="s">
        <v>385</v>
      </c>
      <c r="J135" s="7"/>
    </row>
    <row r="136">
      <c r="A136" s="3" t="s">
        <v>386</v>
      </c>
      <c r="B136" s="3">
        <v>7.0</v>
      </c>
      <c r="C136" s="3">
        <v>15.0</v>
      </c>
      <c r="D136" s="4">
        <v>39.65554237</v>
      </c>
      <c r="E136" s="4">
        <v>-77.76083558</v>
      </c>
      <c r="F136" s="3" t="s">
        <v>147</v>
      </c>
      <c r="G136" s="3" t="s">
        <v>148</v>
      </c>
      <c r="H136" s="3" t="s">
        <v>13</v>
      </c>
      <c r="I136" s="6" t="s">
        <v>387</v>
      </c>
      <c r="J136" s="7"/>
    </row>
    <row r="137">
      <c r="A137" s="3" t="s">
        <v>388</v>
      </c>
      <c r="B137" s="3">
        <v>7.0</v>
      </c>
      <c r="C137" s="3">
        <v>16.0</v>
      </c>
      <c r="D137" s="4">
        <v>39.65554237</v>
      </c>
      <c r="E137" s="4">
        <v>-77.76064889</v>
      </c>
      <c r="F137" s="3" t="s">
        <v>147</v>
      </c>
      <c r="G137" s="3" t="s">
        <v>148</v>
      </c>
      <c r="H137" s="3" t="s">
        <v>389</v>
      </c>
      <c r="I137" s="6" t="s">
        <v>390</v>
      </c>
      <c r="J137" s="3"/>
    </row>
    <row r="138">
      <c r="A138" s="3" t="s">
        <v>391</v>
      </c>
      <c r="B138" s="3">
        <v>7.0</v>
      </c>
      <c r="C138" s="3">
        <v>17.0</v>
      </c>
      <c r="D138" s="4">
        <v>39.65554237</v>
      </c>
      <c r="E138" s="4">
        <v>-77.7604622</v>
      </c>
      <c r="F138" s="3" t="s">
        <v>147</v>
      </c>
      <c r="G138" s="3" t="s">
        <v>148</v>
      </c>
      <c r="H138" s="3" t="s">
        <v>392</v>
      </c>
      <c r="I138" s="6" t="s">
        <v>393</v>
      </c>
      <c r="J138" s="7"/>
    </row>
    <row r="139">
      <c r="A139" s="3" t="s">
        <v>394</v>
      </c>
      <c r="B139" s="3">
        <v>7.0</v>
      </c>
      <c r="C139" s="3">
        <v>18.0</v>
      </c>
      <c r="D139" s="4">
        <v>39.65554237</v>
      </c>
      <c r="E139" s="4">
        <v>-77.76027551</v>
      </c>
      <c r="F139" s="3" t="s">
        <v>11</v>
      </c>
      <c r="G139" s="3" t="s">
        <v>12</v>
      </c>
      <c r="H139" s="3" t="s">
        <v>395</v>
      </c>
      <c r="I139" s="6" t="s">
        <v>396</v>
      </c>
      <c r="J139" s="7"/>
    </row>
    <row r="140">
      <c r="A140" s="3" t="s">
        <v>397</v>
      </c>
      <c r="B140" s="3">
        <v>7.0</v>
      </c>
      <c r="C140" s="3">
        <v>19.0</v>
      </c>
      <c r="D140" s="4">
        <v>39.65554237</v>
      </c>
      <c r="E140" s="4">
        <v>-77.76008882</v>
      </c>
      <c r="F140" s="3" t="s">
        <v>11</v>
      </c>
      <c r="G140" s="3" t="s">
        <v>12</v>
      </c>
      <c r="H140" s="3" t="s">
        <v>398</v>
      </c>
      <c r="I140" s="6" t="s">
        <v>399</v>
      </c>
      <c r="J140" s="7"/>
    </row>
    <row r="141">
      <c r="A141" s="3" t="s">
        <v>400</v>
      </c>
      <c r="B141" s="3">
        <v>7.0</v>
      </c>
      <c r="C141" s="3">
        <v>20.0</v>
      </c>
      <c r="D141" s="4">
        <v>39.65554237</v>
      </c>
      <c r="E141" s="4">
        <v>-77.75990214</v>
      </c>
      <c r="F141" s="3" t="s">
        <v>11</v>
      </c>
      <c r="G141" s="3" t="s">
        <v>12</v>
      </c>
      <c r="H141" s="3" t="s">
        <v>203</v>
      </c>
      <c r="I141" s="6" t="s">
        <v>401</v>
      </c>
      <c r="J141" s="7"/>
    </row>
    <row r="142">
      <c r="A142" s="3" t="s">
        <v>402</v>
      </c>
      <c r="B142" s="3">
        <v>8.0</v>
      </c>
      <c r="C142" s="3">
        <v>1.0</v>
      </c>
      <c r="D142" s="4">
        <v>39.65539864</v>
      </c>
      <c r="E142" s="4">
        <v>-77.76344922</v>
      </c>
      <c r="F142" s="3" t="s">
        <v>11</v>
      </c>
      <c r="G142" s="3" t="s">
        <v>12</v>
      </c>
      <c r="H142" s="3" t="s">
        <v>123</v>
      </c>
      <c r="I142" s="6" t="s">
        <v>403</v>
      </c>
      <c r="J142" s="7"/>
    </row>
    <row r="143">
      <c r="A143" s="3" t="s">
        <v>404</v>
      </c>
      <c r="B143" s="3">
        <v>8.0</v>
      </c>
      <c r="C143" s="3">
        <v>2.0</v>
      </c>
      <c r="D143" s="4">
        <v>39.65539864</v>
      </c>
      <c r="E143" s="4">
        <v>-77.76326253</v>
      </c>
      <c r="F143" s="3" t="s">
        <v>11</v>
      </c>
      <c r="G143" s="3" t="s">
        <v>12</v>
      </c>
      <c r="H143" s="3" t="s">
        <v>99</v>
      </c>
      <c r="I143" s="6" t="s">
        <v>405</v>
      </c>
      <c r="J143" s="7"/>
    </row>
    <row r="144">
      <c r="A144" s="3" t="s">
        <v>406</v>
      </c>
      <c r="B144" s="3">
        <v>8.0</v>
      </c>
      <c r="C144" s="3">
        <v>3.0</v>
      </c>
      <c r="D144" s="4">
        <v>39.65539864</v>
      </c>
      <c r="E144" s="4">
        <v>-77.76307585</v>
      </c>
      <c r="F144" s="3" t="s">
        <v>147</v>
      </c>
      <c r="G144" s="3" t="s">
        <v>148</v>
      </c>
      <c r="H144" s="3" t="s">
        <v>407</v>
      </c>
      <c r="I144" s="6" t="s">
        <v>408</v>
      </c>
      <c r="J144" s="7"/>
    </row>
    <row r="145">
      <c r="A145" s="3" t="s">
        <v>409</v>
      </c>
      <c r="B145" s="3">
        <v>8.0</v>
      </c>
      <c r="C145" s="3">
        <v>4.0</v>
      </c>
      <c r="D145" s="4">
        <v>39.65539864</v>
      </c>
      <c r="E145" s="4">
        <v>-77.76288916</v>
      </c>
      <c r="F145" s="3" t="s">
        <v>147</v>
      </c>
      <c r="G145" s="3" t="s">
        <v>148</v>
      </c>
      <c r="H145" s="3" t="s">
        <v>410</v>
      </c>
      <c r="I145" s="6" t="s">
        <v>411</v>
      </c>
      <c r="J145" s="7"/>
    </row>
    <row r="146">
      <c r="A146" s="3" t="s">
        <v>412</v>
      </c>
      <c r="B146" s="3">
        <v>8.0</v>
      </c>
      <c r="C146" s="3">
        <v>5.0</v>
      </c>
      <c r="D146" s="4">
        <v>39.65539864</v>
      </c>
      <c r="E146" s="4">
        <v>-77.76270247</v>
      </c>
      <c r="F146" s="3" t="s">
        <v>147</v>
      </c>
      <c r="G146" s="3" t="s">
        <v>148</v>
      </c>
      <c r="H146" s="3" t="s">
        <v>413</v>
      </c>
      <c r="I146" s="6" t="s">
        <v>414</v>
      </c>
      <c r="J146" s="7"/>
    </row>
    <row r="147">
      <c r="A147" s="3" t="s">
        <v>415</v>
      </c>
      <c r="B147" s="3">
        <v>8.0</v>
      </c>
      <c r="C147" s="3">
        <v>6.0</v>
      </c>
      <c r="D147" s="4">
        <v>39.65539864</v>
      </c>
      <c r="E147" s="4">
        <v>-77.76251578</v>
      </c>
      <c r="F147" s="3" t="s">
        <v>416</v>
      </c>
      <c r="G147" s="3" t="s">
        <v>417</v>
      </c>
      <c r="H147" s="3" t="s">
        <v>418</v>
      </c>
      <c r="I147" s="6" t="s">
        <v>419</v>
      </c>
      <c r="J147" s="7"/>
    </row>
    <row r="148">
      <c r="A148" s="3" t="s">
        <v>420</v>
      </c>
      <c r="B148" s="3">
        <v>8.0</v>
      </c>
      <c r="C148" s="3">
        <v>7.0</v>
      </c>
      <c r="D148" s="4">
        <v>39.65539864</v>
      </c>
      <c r="E148" s="4">
        <v>-77.76232909</v>
      </c>
      <c r="F148" s="3" t="s">
        <v>421</v>
      </c>
      <c r="G148" s="3" t="s">
        <v>422</v>
      </c>
      <c r="H148" s="3" t="s">
        <v>192</v>
      </c>
      <c r="I148" s="6" t="s">
        <v>423</v>
      </c>
      <c r="J148" s="7"/>
    </row>
    <row r="149">
      <c r="A149" s="3" t="s">
        <v>424</v>
      </c>
      <c r="B149" s="3">
        <v>8.0</v>
      </c>
      <c r="C149" s="3">
        <v>8.0</v>
      </c>
      <c r="D149" s="4">
        <v>39.65539864</v>
      </c>
      <c r="E149" s="4">
        <v>-77.76214241</v>
      </c>
      <c r="F149" s="3" t="s">
        <v>362</v>
      </c>
      <c r="G149" s="3" t="s">
        <v>363</v>
      </c>
      <c r="H149" s="3" t="s">
        <v>93</v>
      </c>
      <c r="I149" s="6" t="s">
        <v>425</v>
      </c>
      <c r="J149" s="7"/>
    </row>
    <row r="150">
      <c r="A150" s="3" t="s">
        <v>426</v>
      </c>
      <c r="B150" s="3">
        <v>8.0</v>
      </c>
      <c r="C150" s="3">
        <v>9.0</v>
      </c>
      <c r="D150" s="4">
        <v>39.65539864</v>
      </c>
      <c r="E150" s="4">
        <v>-77.76195572</v>
      </c>
      <c r="F150" s="3" t="s">
        <v>257</v>
      </c>
      <c r="G150" s="3" t="s">
        <v>258</v>
      </c>
      <c r="H150" s="3" t="s">
        <v>123</v>
      </c>
      <c r="I150" s="6" t="s">
        <v>427</v>
      </c>
      <c r="J150" s="7"/>
    </row>
    <row r="151">
      <c r="A151" s="3" t="s">
        <v>428</v>
      </c>
      <c r="B151" s="3">
        <v>8.0</v>
      </c>
      <c r="C151" s="3">
        <v>10.0</v>
      </c>
      <c r="D151" s="4">
        <v>39.65539864</v>
      </c>
      <c r="E151" s="4">
        <v>-77.76176903</v>
      </c>
      <c r="F151" s="3" t="s">
        <v>267</v>
      </c>
      <c r="G151" s="3" t="s">
        <v>268</v>
      </c>
      <c r="H151" s="3" t="s">
        <v>429</v>
      </c>
      <c r="I151" s="6" t="s">
        <v>430</v>
      </c>
      <c r="J151" s="7"/>
    </row>
    <row r="152">
      <c r="A152" s="3" t="s">
        <v>431</v>
      </c>
      <c r="B152" s="3">
        <v>8.0</v>
      </c>
      <c r="C152" s="3">
        <v>11.0</v>
      </c>
      <c r="D152" s="4">
        <v>39.65539864</v>
      </c>
      <c r="E152" s="4">
        <v>-77.76158234</v>
      </c>
      <c r="F152" s="3" t="s">
        <v>267</v>
      </c>
      <c r="G152" s="3" t="s">
        <v>268</v>
      </c>
      <c r="H152" s="3" t="s">
        <v>410</v>
      </c>
      <c r="I152" s="6" t="s">
        <v>432</v>
      </c>
      <c r="J152" s="7"/>
    </row>
    <row r="153">
      <c r="A153" s="3" t="s">
        <v>433</v>
      </c>
      <c r="B153" s="3">
        <v>8.0</v>
      </c>
      <c r="C153" s="3">
        <v>12.0</v>
      </c>
      <c r="D153" s="4">
        <v>39.65539864</v>
      </c>
      <c r="E153" s="4">
        <v>-77.76139565</v>
      </c>
      <c r="F153" s="3" t="s">
        <v>267</v>
      </c>
      <c r="G153" s="3" t="s">
        <v>268</v>
      </c>
      <c r="H153" s="3" t="s">
        <v>93</v>
      </c>
      <c r="I153" s="6" t="s">
        <v>434</v>
      </c>
      <c r="J153" s="7"/>
    </row>
    <row r="154">
      <c r="A154" s="3" t="s">
        <v>435</v>
      </c>
      <c r="B154" s="3">
        <v>8.0</v>
      </c>
      <c r="C154" s="3">
        <v>13.0</v>
      </c>
      <c r="D154" s="4">
        <v>39.65539864</v>
      </c>
      <c r="E154" s="4">
        <v>-77.76120897</v>
      </c>
      <c r="F154" s="3" t="s">
        <v>416</v>
      </c>
      <c r="G154" s="3" t="s">
        <v>417</v>
      </c>
      <c r="H154" s="3" t="s">
        <v>436</v>
      </c>
      <c r="I154" s="6" t="s">
        <v>437</v>
      </c>
      <c r="J154" s="7"/>
    </row>
    <row r="155">
      <c r="A155" s="3" t="s">
        <v>438</v>
      </c>
      <c r="B155" s="3">
        <v>8.0</v>
      </c>
      <c r="C155" s="3">
        <v>14.0</v>
      </c>
      <c r="D155" s="4">
        <v>39.65539864</v>
      </c>
      <c r="E155" s="4">
        <v>-77.76102228</v>
      </c>
      <c r="F155" s="3" t="s">
        <v>421</v>
      </c>
      <c r="G155" s="3" t="s">
        <v>422</v>
      </c>
      <c r="H155" s="3" t="s">
        <v>192</v>
      </c>
      <c r="I155" s="6" t="s">
        <v>439</v>
      </c>
      <c r="J155" s="7"/>
    </row>
    <row r="156">
      <c r="A156" s="3" t="s">
        <v>440</v>
      </c>
      <c r="B156" s="3">
        <v>8.0</v>
      </c>
      <c r="C156" s="3">
        <v>15.0</v>
      </c>
      <c r="D156" s="4">
        <v>39.65539864</v>
      </c>
      <c r="E156" s="4">
        <v>-77.76083559</v>
      </c>
      <c r="F156" s="3" t="s">
        <v>362</v>
      </c>
      <c r="G156" s="3" t="s">
        <v>363</v>
      </c>
      <c r="H156" s="3" t="s">
        <v>93</v>
      </c>
      <c r="I156" s="6" t="s">
        <v>441</v>
      </c>
      <c r="J156" s="7"/>
    </row>
    <row r="157">
      <c r="A157" s="3" t="s">
        <v>442</v>
      </c>
      <c r="B157" s="3">
        <v>8.0</v>
      </c>
      <c r="C157" s="3">
        <v>16.0</v>
      </c>
      <c r="D157" s="4">
        <v>39.65539864</v>
      </c>
      <c r="E157" s="4">
        <v>-77.7606489</v>
      </c>
      <c r="F157" s="3" t="s">
        <v>147</v>
      </c>
      <c r="G157" s="3" t="s">
        <v>148</v>
      </c>
      <c r="H157" s="3" t="s">
        <v>203</v>
      </c>
      <c r="I157" s="6" t="s">
        <v>443</v>
      </c>
      <c r="J157" s="7"/>
    </row>
    <row r="158">
      <c r="A158" s="3" t="s">
        <v>444</v>
      </c>
      <c r="B158" s="3">
        <v>8.0</v>
      </c>
      <c r="C158" s="3">
        <v>17.0</v>
      </c>
      <c r="D158" s="4">
        <v>39.65539864</v>
      </c>
      <c r="E158" s="4">
        <v>-77.76046221</v>
      </c>
      <c r="F158" s="3" t="s">
        <v>147</v>
      </c>
      <c r="G158" s="3" t="s">
        <v>148</v>
      </c>
      <c r="H158" s="3" t="s">
        <v>123</v>
      </c>
      <c r="I158" s="6" t="s">
        <v>445</v>
      </c>
      <c r="J158" s="7"/>
    </row>
    <row r="159">
      <c r="A159" s="3" t="s">
        <v>446</v>
      </c>
      <c r="B159" s="3">
        <v>8.0</v>
      </c>
      <c r="C159" s="3">
        <v>18.0</v>
      </c>
      <c r="D159" s="4">
        <v>39.65539864</v>
      </c>
      <c r="E159" s="4">
        <v>-77.76027553</v>
      </c>
      <c r="F159" s="3" t="s">
        <v>447</v>
      </c>
      <c r="G159" s="3" t="s">
        <v>448</v>
      </c>
      <c r="H159" s="3" t="s">
        <v>152</v>
      </c>
      <c r="I159" s="6" t="s">
        <v>449</v>
      </c>
      <c r="J159" s="7"/>
    </row>
    <row r="160">
      <c r="A160" s="3" t="s">
        <v>450</v>
      </c>
      <c r="B160" s="3">
        <v>8.0</v>
      </c>
      <c r="C160" s="3">
        <v>19.0</v>
      </c>
      <c r="D160" s="4">
        <v>39.65539864</v>
      </c>
      <c r="E160" s="4">
        <v>-77.76008884</v>
      </c>
      <c r="F160" s="3" t="s">
        <v>11</v>
      </c>
      <c r="G160" s="3" t="s">
        <v>12</v>
      </c>
      <c r="H160" s="3" t="s">
        <v>28</v>
      </c>
      <c r="I160" s="6" t="s">
        <v>451</v>
      </c>
      <c r="J160" s="7"/>
    </row>
    <row r="161">
      <c r="A161" s="3" t="s">
        <v>452</v>
      </c>
      <c r="B161" s="3">
        <v>8.0</v>
      </c>
      <c r="C161" s="3">
        <v>20.0</v>
      </c>
      <c r="D161" s="4">
        <v>39.65539864</v>
      </c>
      <c r="E161" s="4">
        <v>-77.75990215</v>
      </c>
      <c r="F161" s="3" t="s">
        <v>11</v>
      </c>
      <c r="G161" s="3" t="s">
        <v>12</v>
      </c>
      <c r="H161" s="3" t="s">
        <v>453</v>
      </c>
      <c r="I161" s="6" t="s">
        <v>454</v>
      </c>
      <c r="J161" s="7"/>
    </row>
    <row r="162">
      <c r="A162" s="3" t="s">
        <v>455</v>
      </c>
      <c r="B162" s="3">
        <v>9.0</v>
      </c>
      <c r="C162" s="3">
        <v>1.0</v>
      </c>
      <c r="D162" s="4">
        <v>39.65525491</v>
      </c>
      <c r="E162" s="4">
        <v>-77.76344923</v>
      </c>
      <c r="F162" s="3" t="s">
        <v>11</v>
      </c>
      <c r="G162" s="3" t="s">
        <v>12</v>
      </c>
      <c r="H162" s="3" t="s">
        <v>195</v>
      </c>
      <c r="I162" s="6" t="s">
        <v>456</v>
      </c>
      <c r="J162" s="7"/>
    </row>
    <row r="163">
      <c r="A163" s="3" t="s">
        <v>457</v>
      </c>
      <c r="B163" s="3">
        <v>9.0</v>
      </c>
      <c r="C163" s="3">
        <v>2.0</v>
      </c>
      <c r="D163" s="4">
        <v>39.65525491</v>
      </c>
      <c r="E163" s="4">
        <v>-77.76326254</v>
      </c>
      <c r="F163" s="3" t="s">
        <v>11</v>
      </c>
      <c r="G163" s="3" t="s">
        <v>12</v>
      </c>
      <c r="H163" s="3" t="s">
        <v>458</v>
      </c>
      <c r="I163" s="6" t="s">
        <v>459</v>
      </c>
      <c r="J163" s="7"/>
    </row>
    <row r="164">
      <c r="A164" s="3" t="s">
        <v>460</v>
      </c>
      <c r="B164" s="3">
        <v>9.0</v>
      </c>
      <c r="C164" s="3">
        <v>3.0</v>
      </c>
      <c r="D164" s="4">
        <v>39.65525491</v>
      </c>
      <c r="E164" s="4">
        <v>-77.76307586</v>
      </c>
      <c r="F164" s="3" t="s">
        <v>147</v>
      </c>
      <c r="G164" s="3" t="s">
        <v>148</v>
      </c>
      <c r="H164" s="3" t="s">
        <v>461</v>
      </c>
      <c r="I164" s="6" t="s">
        <v>462</v>
      </c>
      <c r="J164" s="7"/>
    </row>
    <row r="165">
      <c r="A165" s="3" t="s">
        <v>463</v>
      </c>
      <c r="B165" s="3">
        <v>9.0</v>
      </c>
      <c r="C165" s="3">
        <v>4.0</v>
      </c>
      <c r="D165" s="4">
        <v>39.65525491</v>
      </c>
      <c r="E165" s="4">
        <v>-77.76288917</v>
      </c>
      <c r="F165" s="3" t="s">
        <v>147</v>
      </c>
      <c r="G165" s="3" t="s">
        <v>148</v>
      </c>
      <c r="H165" s="3" t="s">
        <v>464</v>
      </c>
      <c r="I165" s="6" t="s">
        <v>465</v>
      </c>
      <c r="J165" s="7"/>
    </row>
    <row r="166">
      <c r="A166" s="3" t="s">
        <v>466</v>
      </c>
      <c r="B166" s="3">
        <v>9.0</v>
      </c>
      <c r="C166" s="3">
        <v>5.0</v>
      </c>
      <c r="D166" s="4">
        <v>39.65525491</v>
      </c>
      <c r="E166" s="4">
        <v>-77.76270248</v>
      </c>
      <c r="F166" s="3" t="s">
        <v>147</v>
      </c>
      <c r="G166" s="3" t="s">
        <v>148</v>
      </c>
      <c r="H166" s="3" t="s">
        <v>331</v>
      </c>
      <c r="I166" s="6" t="s">
        <v>467</v>
      </c>
      <c r="J166" s="7"/>
    </row>
    <row r="167">
      <c r="A167" s="3" t="s">
        <v>468</v>
      </c>
      <c r="B167" s="3">
        <v>9.0</v>
      </c>
      <c r="C167" s="3">
        <v>6.0</v>
      </c>
      <c r="D167" s="4">
        <v>39.65525491</v>
      </c>
      <c r="E167" s="4">
        <v>-77.76251579</v>
      </c>
      <c r="F167" s="3" t="s">
        <v>201</v>
      </c>
      <c r="G167" s="3" t="s">
        <v>202</v>
      </c>
      <c r="H167" s="3" t="s">
        <v>382</v>
      </c>
      <c r="I167" s="6" t="s">
        <v>469</v>
      </c>
      <c r="J167" s="7"/>
    </row>
    <row r="168">
      <c r="A168" s="3" t="s">
        <v>470</v>
      </c>
      <c r="B168" s="3">
        <v>9.0</v>
      </c>
      <c r="C168" s="3">
        <v>7.0</v>
      </c>
      <c r="D168" s="4">
        <v>39.65525491</v>
      </c>
      <c r="E168" s="4">
        <v>-77.7623291</v>
      </c>
      <c r="F168" s="3" t="s">
        <v>416</v>
      </c>
      <c r="G168" s="3" t="s">
        <v>417</v>
      </c>
      <c r="H168" s="3" t="s">
        <v>77</v>
      </c>
      <c r="I168" s="6" t="s">
        <v>471</v>
      </c>
      <c r="J168" s="7"/>
    </row>
    <row r="169">
      <c r="A169" s="3" t="s">
        <v>472</v>
      </c>
      <c r="B169" s="3">
        <v>9.0</v>
      </c>
      <c r="C169" s="3">
        <v>8.0</v>
      </c>
      <c r="D169" s="4">
        <v>39.65525491</v>
      </c>
      <c r="E169" s="4">
        <v>-77.76214242</v>
      </c>
      <c r="F169" s="3" t="s">
        <v>257</v>
      </c>
      <c r="G169" s="3" t="s">
        <v>258</v>
      </c>
      <c r="H169" s="3" t="s">
        <v>410</v>
      </c>
      <c r="I169" s="6" t="s">
        <v>473</v>
      </c>
      <c r="J169" s="7"/>
    </row>
    <row r="170">
      <c r="A170" s="3" t="s">
        <v>474</v>
      </c>
      <c r="B170" s="3">
        <v>9.0</v>
      </c>
      <c r="C170" s="3">
        <v>9.0</v>
      </c>
      <c r="D170" s="4">
        <v>39.65525491</v>
      </c>
      <c r="E170" s="4">
        <v>-77.76195573</v>
      </c>
      <c r="F170" s="3" t="s">
        <v>257</v>
      </c>
      <c r="G170" s="3" t="s">
        <v>258</v>
      </c>
      <c r="H170" s="3" t="s">
        <v>475</v>
      </c>
      <c r="I170" s="6" t="s">
        <v>476</v>
      </c>
      <c r="J170" s="7"/>
    </row>
    <row r="171">
      <c r="A171" s="3" t="s">
        <v>477</v>
      </c>
      <c r="B171" s="3">
        <v>9.0</v>
      </c>
      <c r="C171" s="3">
        <v>10.0</v>
      </c>
      <c r="D171" s="4">
        <v>39.65525491</v>
      </c>
      <c r="E171" s="4">
        <v>-77.76176904</v>
      </c>
      <c r="F171" s="3" t="s">
        <v>267</v>
      </c>
      <c r="G171" s="3" t="s">
        <v>268</v>
      </c>
      <c r="H171" s="3" t="s">
        <v>418</v>
      </c>
      <c r="I171" s="6" t="s">
        <v>419</v>
      </c>
      <c r="J171" s="7"/>
    </row>
    <row r="172">
      <c r="A172" s="3" t="s">
        <v>478</v>
      </c>
      <c r="B172" s="3">
        <v>9.0</v>
      </c>
      <c r="C172" s="3">
        <v>11.0</v>
      </c>
      <c r="D172" s="4">
        <v>39.65525491</v>
      </c>
      <c r="E172" s="4">
        <v>-77.76158235</v>
      </c>
      <c r="F172" s="3" t="s">
        <v>267</v>
      </c>
      <c r="G172" s="3" t="s">
        <v>268</v>
      </c>
      <c r="H172" s="3" t="s">
        <v>479</v>
      </c>
      <c r="I172" s="6" t="s">
        <v>480</v>
      </c>
      <c r="J172" s="7"/>
    </row>
    <row r="173">
      <c r="A173" s="3" t="s">
        <v>481</v>
      </c>
      <c r="B173" s="3">
        <v>9.0</v>
      </c>
      <c r="C173" s="3">
        <v>12.0</v>
      </c>
      <c r="D173" s="4">
        <v>39.65525491</v>
      </c>
      <c r="E173" s="4">
        <v>-77.76139567</v>
      </c>
      <c r="F173" s="3" t="s">
        <v>257</v>
      </c>
      <c r="G173" s="3" t="s">
        <v>258</v>
      </c>
      <c r="H173" s="3" t="s">
        <v>475</v>
      </c>
      <c r="I173" s="6" t="s">
        <v>482</v>
      </c>
      <c r="J173" s="7"/>
    </row>
    <row r="174">
      <c r="A174" s="3" t="s">
        <v>483</v>
      </c>
      <c r="B174" s="3">
        <v>9.0</v>
      </c>
      <c r="C174" s="3">
        <v>13.0</v>
      </c>
      <c r="D174" s="4">
        <v>39.65525491</v>
      </c>
      <c r="E174" s="4">
        <v>-77.76120898</v>
      </c>
      <c r="F174" s="3" t="s">
        <v>257</v>
      </c>
      <c r="G174" s="3" t="s">
        <v>258</v>
      </c>
      <c r="H174" s="3" t="s">
        <v>203</v>
      </c>
      <c r="I174" s="6" t="s">
        <v>484</v>
      </c>
      <c r="J174" s="7"/>
    </row>
    <row r="175">
      <c r="A175" s="3" t="s">
        <v>485</v>
      </c>
      <c r="B175" s="3">
        <v>9.0</v>
      </c>
      <c r="C175" s="3">
        <v>14.0</v>
      </c>
      <c r="D175" s="4">
        <v>39.65525491</v>
      </c>
      <c r="E175" s="4">
        <v>-77.76102229</v>
      </c>
      <c r="F175" s="3" t="s">
        <v>416</v>
      </c>
      <c r="G175" s="3" t="s">
        <v>417</v>
      </c>
      <c r="H175" s="3" t="s">
        <v>74</v>
      </c>
      <c r="I175" s="6" t="s">
        <v>486</v>
      </c>
      <c r="J175" s="7"/>
    </row>
    <row r="176">
      <c r="A176" s="3" t="s">
        <v>487</v>
      </c>
      <c r="B176" s="3">
        <v>9.0</v>
      </c>
      <c r="C176" s="3">
        <v>15.0</v>
      </c>
      <c r="D176" s="4">
        <v>39.65525491</v>
      </c>
      <c r="E176" s="4">
        <v>-77.7608356</v>
      </c>
      <c r="F176" s="3" t="s">
        <v>147</v>
      </c>
      <c r="G176" s="3" t="s">
        <v>148</v>
      </c>
      <c r="H176" s="3" t="s">
        <v>410</v>
      </c>
      <c r="I176" s="6" t="s">
        <v>488</v>
      </c>
      <c r="J176" s="7"/>
    </row>
    <row r="177">
      <c r="A177" s="3" t="s">
        <v>489</v>
      </c>
      <c r="B177" s="3">
        <v>9.0</v>
      </c>
      <c r="C177" s="3">
        <v>16.0</v>
      </c>
      <c r="D177" s="4">
        <v>39.65525491</v>
      </c>
      <c r="E177" s="4">
        <v>-77.76064892</v>
      </c>
      <c r="F177" s="3" t="s">
        <v>147</v>
      </c>
      <c r="G177" s="3" t="s">
        <v>148</v>
      </c>
      <c r="H177" s="3" t="s">
        <v>490</v>
      </c>
      <c r="I177" s="6" t="s">
        <v>491</v>
      </c>
      <c r="J177" s="7"/>
    </row>
    <row r="178">
      <c r="A178" s="3" t="s">
        <v>492</v>
      </c>
      <c r="B178" s="3">
        <v>9.0</v>
      </c>
      <c r="C178" s="3">
        <v>17.0</v>
      </c>
      <c r="D178" s="4">
        <v>39.65525491</v>
      </c>
      <c r="E178" s="4">
        <v>-77.76046223</v>
      </c>
      <c r="F178" s="3" t="s">
        <v>147</v>
      </c>
      <c r="G178" s="3" t="s">
        <v>148</v>
      </c>
      <c r="H178" s="3" t="s">
        <v>493</v>
      </c>
      <c r="I178" s="6" t="s">
        <v>494</v>
      </c>
      <c r="J178" s="7"/>
    </row>
    <row r="179">
      <c r="A179" s="3" t="s">
        <v>495</v>
      </c>
      <c r="B179" s="3">
        <v>9.0</v>
      </c>
      <c r="C179" s="3">
        <v>18.0</v>
      </c>
      <c r="D179" s="4">
        <v>39.65525491</v>
      </c>
      <c r="E179" s="4">
        <v>-77.76027554</v>
      </c>
      <c r="F179" s="3" t="s">
        <v>147</v>
      </c>
      <c r="G179" s="3" t="s">
        <v>148</v>
      </c>
      <c r="H179" s="3" t="s">
        <v>93</v>
      </c>
      <c r="I179" s="6" t="s">
        <v>496</v>
      </c>
      <c r="J179" s="7"/>
    </row>
    <row r="180">
      <c r="A180" s="3" t="s">
        <v>497</v>
      </c>
      <c r="B180" s="3">
        <v>9.0</v>
      </c>
      <c r="C180" s="3">
        <v>19.0</v>
      </c>
      <c r="D180" s="4">
        <v>39.65525491</v>
      </c>
      <c r="E180" s="4">
        <v>-77.76008885</v>
      </c>
      <c r="F180" s="3" t="s">
        <v>11</v>
      </c>
      <c r="G180" s="3" t="s">
        <v>12</v>
      </c>
      <c r="H180" s="3" t="s">
        <v>498</v>
      </c>
      <c r="I180" s="6" t="s">
        <v>499</v>
      </c>
      <c r="J180" s="7"/>
    </row>
    <row r="181">
      <c r="A181" s="3" t="s">
        <v>500</v>
      </c>
      <c r="B181" s="3">
        <v>9.0</v>
      </c>
      <c r="C181" s="3">
        <v>20.0</v>
      </c>
      <c r="D181" s="4">
        <v>39.65525491</v>
      </c>
      <c r="E181" s="4">
        <v>-77.75990217</v>
      </c>
      <c r="F181" s="3" t="s">
        <v>11</v>
      </c>
      <c r="G181" s="3" t="s">
        <v>12</v>
      </c>
      <c r="H181" s="3" t="s">
        <v>344</v>
      </c>
      <c r="I181" s="6" t="s">
        <v>501</v>
      </c>
      <c r="J181" s="7"/>
    </row>
    <row r="182">
      <c r="A182" s="3" t="s">
        <v>502</v>
      </c>
      <c r="B182" s="3">
        <v>10.0</v>
      </c>
      <c r="C182" s="3">
        <v>1.0</v>
      </c>
      <c r="D182" s="4">
        <v>39.65511118</v>
      </c>
      <c r="E182" s="4">
        <v>-77.76344924</v>
      </c>
      <c r="F182" s="3" t="s">
        <v>11</v>
      </c>
      <c r="G182" s="3" t="s">
        <v>12</v>
      </c>
      <c r="H182" s="3" t="s">
        <v>429</v>
      </c>
      <c r="I182" s="6" t="s">
        <v>503</v>
      </c>
      <c r="J182" s="7"/>
    </row>
    <row r="183">
      <c r="A183" s="3" t="s">
        <v>504</v>
      </c>
      <c r="B183" s="3">
        <v>10.0</v>
      </c>
      <c r="C183" s="3">
        <v>2.0</v>
      </c>
      <c r="D183" s="4">
        <v>39.65511118</v>
      </c>
      <c r="E183" s="4">
        <v>-77.76326255</v>
      </c>
      <c r="F183" s="3" t="s">
        <v>11</v>
      </c>
      <c r="G183" s="3" t="s">
        <v>12</v>
      </c>
      <c r="H183" s="3" t="s">
        <v>413</v>
      </c>
      <c r="I183" s="6" t="s">
        <v>414</v>
      </c>
      <c r="J183" s="7"/>
    </row>
    <row r="184">
      <c r="A184" s="3" t="s">
        <v>505</v>
      </c>
      <c r="B184" s="3">
        <v>10.0</v>
      </c>
      <c r="C184" s="3">
        <v>3.0</v>
      </c>
      <c r="D184" s="4">
        <v>39.65511118</v>
      </c>
      <c r="E184" s="4">
        <v>-77.76307586</v>
      </c>
      <c r="F184" s="3" t="s">
        <v>147</v>
      </c>
      <c r="G184" s="3" t="s">
        <v>148</v>
      </c>
      <c r="H184" s="3" t="s">
        <v>506</v>
      </c>
      <c r="I184" s="6" t="s">
        <v>507</v>
      </c>
      <c r="J184" s="7"/>
    </row>
    <row r="185">
      <c r="A185" s="3" t="s">
        <v>508</v>
      </c>
      <c r="B185" s="3">
        <v>10.0</v>
      </c>
      <c r="C185" s="3">
        <v>4.0</v>
      </c>
      <c r="D185" s="4">
        <v>39.65511118</v>
      </c>
      <c r="E185" s="4">
        <v>-77.76288918</v>
      </c>
      <c r="F185" s="3" t="s">
        <v>147</v>
      </c>
      <c r="G185" s="3" t="s">
        <v>148</v>
      </c>
      <c r="H185" s="3" t="s">
        <v>254</v>
      </c>
      <c r="I185" s="6" t="s">
        <v>509</v>
      </c>
      <c r="J185" s="7"/>
    </row>
    <row r="186">
      <c r="A186" s="3" t="s">
        <v>510</v>
      </c>
      <c r="B186" s="3">
        <v>10.0</v>
      </c>
      <c r="C186" s="3">
        <v>5.0</v>
      </c>
      <c r="D186" s="4">
        <v>39.65511118</v>
      </c>
      <c r="E186" s="4">
        <v>-77.76270249</v>
      </c>
      <c r="F186" s="3" t="s">
        <v>147</v>
      </c>
      <c r="G186" s="3" t="s">
        <v>148</v>
      </c>
      <c r="H186" s="3" t="s">
        <v>511</v>
      </c>
      <c r="I186" s="6" t="s">
        <v>512</v>
      </c>
      <c r="J186" s="7"/>
    </row>
    <row r="187">
      <c r="A187" s="3" t="s">
        <v>513</v>
      </c>
      <c r="B187" s="3">
        <v>10.0</v>
      </c>
      <c r="C187" s="3">
        <v>6.0</v>
      </c>
      <c r="D187" s="4">
        <v>39.65511118</v>
      </c>
      <c r="E187" s="4">
        <v>-77.7625158</v>
      </c>
      <c r="F187" s="3" t="s">
        <v>201</v>
      </c>
      <c r="G187" s="3" t="s">
        <v>202</v>
      </c>
      <c r="H187" s="3" t="s">
        <v>429</v>
      </c>
      <c r="I187" s="6" t="s">
        <v>514</v>
      </c>
      <c r="J187" s="7"/>
    </row>
    <row r="188">
      <c r="A188" s="3" t="s">
        <v>515</v>
      </c>
      <c r="B188" s="3">
        <v>10.0</v>
      </c>
      <c r="C188" s="3">
        <v>7.0</v>
      </c>
      <c r="D188" s="4">
        <v>39.65511118</v>
      </c>
      <c r="E188" s="4">
        <v>-77.76232911</v>
      </c>
      <c r="F188" s="3" t="s">
        <v>201</v>
      </c>
      <c r="G188" s="3" t="s">
        <v>202</v>
      </c>
      <c r="H188" s="3" t="s">
        <v>516</v>
      </c>
      <c r="I188" s="6" t="s">
        <v>517</v>
      </c>
      <c r="J188" s="7"/>
    </row>
    <row r="189">
      <c r="A189" s="3" t="s">
        <v>518</v>
      </c>
      <c r="B189" s="3">
        <v>10.0</v>
      </c>
      <c r="C189" s="3">
        <v>8.0</v>
      </c>
      <c r="D189" s="4">
        <v>39.65511118</v>
      </c>
      <c r="E189" s="4">
        <v>-77.76214243</v>
      </c>
      <c r="F189" s="3" t="s">
        <v>201</v>
      </c>
      <c r="G189" s="3" t="s">
        <v>202</v>
      </c>
      <c r="H189" s="3" t="s">
        <v>254</v>
      </c>
      <c r="I189" s="6" t="s">
        <v>519</v>
      </c>
      <c r="J189" s="7"/>
    </row>
    <row r="190">
      <c r="A190" s="3" t="s">
        <v>520</v>
      </c>
      <c r="B190" s="3">
        <v>10.0</v>
      </c>
      <c r="C190" s="3">
        <v>9.0</v>
      </c>
      <c r="D190" s="4">
        <v>39.65511118</v>
      </c>
      <c r="E190" s="4">
        <v>-77.76195574</v>
      </c>
      <c r="F190" s="3" t="s">
        <v>257</v>
      </c>
      <c r="G190" s="3" t="s">
        <v>258</v>
      </c>
      <c r="H190" s="3" t="s">
        <v>493</v>
      </c>
      <c r="I190" s="6" t="s">
        <v>521</v>
      </c>
      <c r="J190" s="7"/>
    </row>
    <row r="191">
      <c r="A191" s="3" t="s">
        <v>522</v>
      </c>
      <c r="B191" s="3">
        <v>10.0</v>
      </c>
      <c r="C191" s="3">
        <v>10.0</v>
      </c>
      <c r="D191" s="4">
        <v>39.65511118</v>
      </c>
      <c r="E191" s="4">
        <v>-77.76176905</v>
      </c>
      <c r="F191" s="3" t="s">
        <v>257</v>
      </c>
      <c r="G191" s="3" t="s">
        <v>258</v>
      </c>
      <c r="H191" s="3" t="s">
        <v>203</v>
      </c>
      <c r="I191" s="6" t="s">
        <v>523</v>
      </c>
      <c r="J191" s="7"/>
    </row>
    <row r="192">
      <c r="A192" s="3" t="s">
        <v>524</v>
      </c>
      <c r="B192" s="3">
        <v>10.0</v>
      </c>
      <c r="C192" s="3">
        <v>11.0</v>
      </c>
      <c r="D192" s="4">
        <v>39.65511118</v>
      </c>
      <c r="E192" s="4">
        <v>-77.76158237</v>
      </c>
      <c r="F192" s="3" t="s">
        <v>257</v>
      </c>
      <c r="G192" s="3" t="s">
        <v>258</v>
      </c>
      <c r="H192" s="3" t="s">
        <v>413</v>
      </c>
      <c r="I192" s="6" t="s">
        <v>414</v>
      </c>
      <c r="J192" s="7"/>
    </row>
    <row r="193">
      <c r="A193" s="3" t="s">
        <v>525</v>
      </c>
      <c r="B193" s="3">
        <v>10.0</v>
      </c>
      <c r="C193" s="3">
        <v>12.0</v>
      </c>
      <c r="D193" s="4">
        <v>39.65511118</v>
      </c>
      <c r="E193" s="4">
        <v>-77.76139568</v>
      </c>
      <c r="F193" s="3" t="s">
        <v>257</v>
      </c>
      <c r="G193" s="3" t="s">
        <v>258</v>
      </c>
      <c r="H193" s="3" t="s">
        <v>526</v>
      </c>
      <c r="I193" s="6" t="s">
        <v>527</v>
      </c>
      <c r="J193" s="7"/>
    </row>
    <row r="194">
      <c r="A194" s="3" t="s">
        <v>528</v>
      </c>
      <c r="B194" s="3">
        <v>10.0</v>
      </c>
      <c r="C194" s="3">
        <v>13.0</v>
      </c>
      <c r="D194" s="4">
        <v>39.65511118</v>
      </c>
      <c r="E194" s="4">
        <v>-77.76120899</v>
      </c>
      <c r="F194" s="3" t="s">
        <v>201</v>
      </c>
      <c r="G194" s="3" t="s">
        <v>202</v>
      </c>
      <c r="H194" s="3" t="s">
        <v>511</v>
      </c>
      <c r="I194" s="6" t="s">
        <v>529</v>
      </c>
      <c r="J194" s="7"/>
    </row>
    <row r="195">
      <c r="A195" s="3" t="s">
        <v>530</v>
      </c>
      <c r="B195" s="3">
        <v>10.0</v>
      </c>
      <c r="C195" s="3">
        <v>14.0</v>
      </c>
      <c r="D195" s="4">
        <v>39.65511118</v>
      </c>
      <c r="E195" s="4">
        <v>-77.7610223</v>
      </c>
      <c r="F195" s="3" t="s">
        <v>201</v>
      </c>
      <c r="G195" s="3" t="s">
        <v>202</v>
      </c>
      <c r="H195" s="3" t="s">
        <v>531</v>
      </c>
      <c r="I195" s="12" t="s">
        <v>532</v>
      </c>
      <c r="J195" s="3"/>
    </row>
    <row r="196">
      <c r="A196" s="3" t="s">
        <v>533</v>
      </c>
      <c r="B196" s="3">
        <v>10.0</v>
      </c>
      <c r="C196" s="3">
        <v>15.0</v>
      </c>
      <c r="D196" s="4">
        <v>39.65511118</v>
      </c>
      <c r="E196" s="4">
        <v>-77.76083562</v>
      </c>
      <c r="F196" s="3" t="s">
        <v>147</v>
      </c>
      <c r="G196" s="3" t="s">
        <v>148</v>
      </c>
      <c r="H196" s="3" t="s">
        <v>534</v>
      </c>
      <c r="I196" s="6" t="s">
        <v>535</v>
      </c>
      <c r="J196" s="7"/>
    </row>
    <row r="197">
      <c r="A197" s="3" t="s">
        <v>536</v>
      </c>
      <c r="B197" s="3">
        <v>10.0</v>
      </c>
      <c r="C197" s="3">
        <v>16.0</v>
      </c>
      <c r="D197" s="4">
        <v>39.65511118</v>
      </c>
      <c r="E197" s="4">
        <v>-77.76064893</v>
      </c>
      <c r="F197" s="3" t="s">
        <v>147</v>
      </c>
      <c r="G197" s="3" t="s">
        <v>148</v>
      </c>
      <c r="H197" s="3" t="s">
        <v>537</v>
      </c>
      <c r="I197" s="6" t="s">
        <v>538</v>
      </c>
      <c r="J197" s="7"/>
    </row>
    <row r="198">
      <c r="A198" s="3" t="s">
        <v>539</v>
      </c>
      <c r="B198" s="3">
        <v>10.0</v>
      </c>
      <c r="C198" s="3">
        <v>17.0</v>
      </c>
      <c r="D198" s="4">
        <v>39.65511118</v>
      </c>
      <c r="E198" s="4">
        <v>-77.76046224</v>
      </c>
      <c r="F198" s="3" t="s">
        <v>147</v>
      </c>
      <c r="G198" s="3" t="s">
        <v>148</v>
      </c>
      <c r="H198" s="3" t="s">
        <v>540</v>
      </c>
      <c r="I198" s="6" t="s">
        <v>541</v>
      </c>
      <c r="J198" s="7"/>
    </row>
    <row r="199">
      <c r="A199" s="3" t="s">
        <v>542</v>
      </c>
      <c r="B199" s="3">
        <v>10.0</v>
      </c>
      <c r="C199" s="3">
        <v>18.0</v>
      </c>
      <c r="D199" s="4">
        <v>39.65511118</v>
      </c>
      <c r="E199" s="4">
        <v>-77.76027556</v>
      </c>
      <c r="F199" s="3" t="s">
        <v>147</v>
      </c>
      <c r="G199" s="3" t="s">
        <v>148</v>
      </c>
      <c r="H199" s="3" t="s">
        <v>398</v>
      </c>
      <c r="I199" s="6" t="s">
        <v>543</v>
      </c>
      <c r="J199" s="7"/>
    </row>
    <row r="200">
      <c r="A200" s="3" t="s">
        <v>544</v>
      </c>
      <c r="B200" s="3">
        <v>10.0</v>
      </c>
      <c r="C200" s="3">
        <v>19.0</v>
      </c>
      <c r="D200" s="4">
        <v>39.65511118</v>
      </c>
      <c r="E200" s="4">
        <v>-77.76008887</v>
      </c>
      <c r="F200" s="3" t="s">
        <v>11</v>
      </c>
      <c r="G200" s="3" t="s">
        <v>12</v>
      </c>
      <c r="H200" s="3" t="s">
        <v>458</v>
      </c>
      <c r="I200" s="6" t="s">
        <v>545</v>
      </c>
      <c r="J200" s="7"/>
    </row>
    <row r="201">
      <c r="A201" s="3" t="s">
        <v>546</v>
      </c>
      <c r="B201" s="3">
        <v>10.0</v>
      </c>
      <c r="C201" s="3">
        <v>20.0</v>
      </c>
      <c r="D201" s="4">
        <v>39.65511118</v>
      </c>
      <c r="E201" s="4">
        <v>-77.75990218</v>
      </c>
      <c r="F201" s="3" t="s">
        <v>11</v>
      </c>
      <c r="G201" s="3" t="s">
        <v>12</v>
      </c>
      <c r="H201" s="3" t="s">
        <v>45</v>
      </c>
      <c r="I201" s="6" t="s">
        <v>547</v>
      </c>
      <c r="J201" s="7"/>
    </row>
    <row r="202">
      <c r="A202" s="3" t="s">
        <v>548</v>
      </c>
      <c r="B202" s="3">
        <v>11.0</v>
      </c>
      <c r="C202" s="3">
        <v>1.0</v>
      </c>
      <c r="D202" s="4">
        <v>39.65496745</v>
      </c>
      <c r="E202" s="4">
        <v>-77.76344925</v>
      </c>
      <c r="F202" s="3" t="s">
        <v>11</v>
      </c>
      <c r="G202" s="3" t="s">
        <v>12</v>
      </c>
      <c r="H202" s="3" t="s">
        <v>56</v>
      </c>
      <c r="I202" s="6" t="s">
        <v>549</v>
      </c>
      <c r="J202" s="7"/>
    </row>
    <row r="203">
      <c r="A203" s="3" t="s">
        <v>550</v>
      </c>
      <c r="B203" s="3">
        <v>11.0</v>
      </c>
      <c r="C203" s="3">
        <v>2.0</v>
      </c>
      <c r="D203" s="4">
        <v>39.65496745</v>
      </c>
      <c r="E203" s="4">
        <v>-77.76326256</v>
      </c>
      <c r="F203" s="3" t="s">
        <v>11</v>
      </c>
      <c r="G203" s="3" t="s">
        <v>12</v>
      </c>
      <c r="H203" s="3" t="s">
        <v>410</v>
      </c>
      <c r="I203" s="6" t="s">
        <v>551</v>
      </c>
      <c r="J203" s="7"/>
    </row>
    <row r="204">
      <c r="A204" s="3" t="s">
        <v>552</v>
      </c>
      <c r="B204" s="3">
        <v>11.0</v>
      </c>
      <c r="C204" s="3">
        <v>3.0</v>
      </c>
      <c r="D204" s="4">
        <v>39.65496745</v>
      </c>
      <c r="E204" s="4">
        <v>-77.76307587</v>
      </c>
      <c r="F204" s="3" t="s">
        <v>147</v>
      </c>
      <c r="G204" s="3" t="s">
        <v>148</v>
      </c>
      <c r="H204" s="3" t="s">
        <v>534</v>
      </c>
      <c r="I204" s="6" t="s">
        <v>553</v>
      </c>
      <c r="J204" s="7"/>
    </row>
    <row r="205">
      <c r="A205" s="3" t="s">
        <v>554</v>
      </c>
      <c r="B205" s="3">
        <v>11.0</v>
      </c>
      <c r="C205" s="3">
        <v>4.0</v>
      </c>
      <c r="D205" s="4">
        <v>39.65496745</v>
      </c>
      <c r="E205" s="4">
        <v>-77.76288919</v>
      </c>
      <c r="F205" s="3" t="s">
        <v>147</v>
      </c>
      <c r="G205" s="3" t="s">
        <v>148</v>
      </c>
      <c r="H205" s="3" t="s">
        <v>537</v>
      </c>
      <c r="I205" s="6" t="s">
        <v>555</v>
      </c>
      <c r="J205" s="7"/>
    </row>
    <row r="206">
      <c r="A206" s="3" t="s">
        <v>556</v>
      </c>
      <c r="B206" s="3">
        <v>11.0</v>
      </c>
      <c r="C206" s="3">
        <v>5.0</v>
      </c>
      <c r="D206" s="4">
        <v>39.65496745</v>
      </c>
      <c r="E206" s="4">
        <v>-77.7627025</v>
      </c>
      <c r="F206" s="3" t="s">
        <v>147</v>
      </c>
      <c r="G206" s="3" t="s">
        <v>148</v>
      </c>
      <c r="H206" s="3" t="s">
        <v>123</v>
      </c>
      <c r="I206" s="6" t="s">
        <v>557</v>
      </c>
      <c r="J206" s="7"/>
    </row>
    <row r="207">
      <c r="A207" s="3" t="s">
        <v>558</v>
      </c>
      <c r="B207" s="3">
        <v>11.0</v>
      </c>
      <c r="C207" s="3">
        <v>6.0</v>
      </c>
      <c r="D207" s="4">
        <v>39.65496745</v>
      </c>
      <c r="E207" s="4">
        <v>-77.76251581</v>
      </c>
      <c r="F207" s="3" t="s">
        <v>147</v>
      </c>
      <c r="G207" s="3" t="s">
        <v>148</v>
      </c>
      <c r="H207" s="3" t="s">
        <v>559</v>
      </c>
      <c r="I207" s="6" t="s">
        <v>560</v>
      </c>
      <c r="J207" s="7"/>
    </row>
    <row r="208">
      <c r="A208" s="3" t="s">
        <v>561</v>
      </c>
      <c r="B208" s="3">
        <v>11.0</v>
      </c>
      <c r="C208" s="3">
        <v>7.0</v>
      </c>
      <c r="D208" s="4">
        <v>39.65496745</v>
      </c>
      <c r="E208" s="4">
        <v>-77.76232913</v>
      </c>
      <c r="F208" s="3" t="s">
        <v>201</v>
      </c>
      <c r="G208" s="3" t="s">
        <v>202</v>
      </c>
      <c r="H208" s="3" t="s">
        <v>479</v>
      </c>
      <c r="I208" s="6" t="s">
        <v>562</v>
      </c>
      <c r="J208" s="7"/>
    </row>
    <row r="209">
      <c r="A209" s="3" t="s">
        <v>563</v>
      </c>
      <c r="B209" s="3">
        <v>11.0</v>
      </c>
      <c r="C209" s="3">
        <v>8.0</v>
      </c>
      <c r="D209" s="4">
        <v>39.65496745</v>
      </c>
      <c r="E209" s="4">
        <v>-77.76214244</v>
      </c>
      <c r="F209" s="3" t="s">
        <v>201</v>
      </c>
      <c r="G209" s="3" t="s">
        <v>202</v>
      </c>
      <c r="H209" s="3" t="s">
        <v>50</v>
      </c>
      <c r="I209" s="6" t="s">
        <v>564</v>
      </c>
      <c r="J209" s="7"/>
    </row>
    <row r="210">
      <c r="A210" s="3" t="s">
        <v>565</v>
      </c>
      <c r="B210" s="3">
        <v>11.0</v>
      </c>
      <c r="C210" s="3">
        <v>9.0</v>
      </c>
      <c r="D210" s="4">
        <v>39.65496745</v>
      </c>
      <c r="E210" s="4">
        <v>-77.76195575</v>
      </c>
      <c r="F210" s="3" t="s">
        <v>257</v>
      </c>
      <c r="G210" s="3" t="s">
        <v>258</v>
      </c>
      <c r="H210" s="3" t="s">
        <v>566</v>
      </c>
      <c r="I210" s="6" t="s">
        <v>567</v>
      </c>
      <c r="J210" s="7"/>
    </row>
    <row r="211">
      <c r="A211" s="3" t="s">
        <v>568</v>
      </c>
      <c r="B211" s="3">
        <v>11.0</v>
      </c>
      <c r="C211" s="3">
        <v>10.0</v>
      </c>
      <c r="D211" s="4">
        <v>39.65496745</v>
      </c>
      <c r="E211" s="4">
        <v>-77.76176906</v>
      </c>
      <c r="F211" s="3" t="s">
        <v>257</v>
      </c>
      <c r="G211" s="3" t="s">
        <v>258</v>
      </c>
      <c r="H211" s="3" t="s">
        <v>123</v>
      </c>
      <c r="I211" s="6" t="s">
        <v>569</v>
      </c>
      <c r="J211" s="7"/>
    </row>
    <row r="212">
      <c r="A212" s="3" t="s">
        <v>570</v>
      </c>
      <c r="B212" s="3">
        <v>11.0</v>
      </c>
      <c r="C212" s="3">
        <v>11.0</v>
      </c>
      <c r="D212" s="4">
        <v>39.65496745</v>
      </c>
      <c r="E212" s="4">
        <v>-77.76158238</v>
      </c>
      <c r="F212" s="3" t="s">
        <v>257</v>
      </c>
      <c r="G212" s="3" t="s">
        <v>258</v>
      </c>
      <c r="H212" s="3" t="s">
        <v>324</v>
      </c>
      <c r="I212" s="6" t="s">
        <v>571</v>
      </c>
      <c r="J212" s="7"/>
    </row>
    <row r="213">
      <c r="A213" s="3" t="s">
        <v>572</v>
      </c>
      <c r="B213" s="3">
        <v>11.0</v>
      </c>
      <c r="C213" s="3">
        <v>12.0</v>
      </c>
      <c r="D213" s="4">
        <v>39.65496745</v>
      </c>
      <c r="E213" s="4">
        <v>-77.76139569</v>
      </c>
      <c r="F213" s="3" t="s">
        <v>257</v>
      </c>
      <c r="G213" s="3" t="s">
        <v>258</v>
      </c>
      <c r="H213" s="3" t="s">
        <v>559</v>
      </c>
      <c r="I213" s="6" t="s">
        <v>573</v>
      </c>
      <c r="J213" s="7"/>
    </row>
    <row r="214">
      <c r="A214" s="3" t="s">
        <v>574</v>
      </c>
      <c r="B214" s="3">
        <v>11.0</v>
      </c>
      <c r="C214" s="3">
        <v>13.0</v>
      </c>
      <c r="D214" s="4">
        <v>39.65496745</v>
      </c>
      <c r="E214" s="4">
        <v>-77.761209</v>
      </c>
      <c r="F214" s="3" t="s">
        <v>201</v>
      </c>
      <c r="G214" s="3" t="s">
        <v>202</v>
      </c>
      <c r="H214" s="3" t="s">
        <v>50</v>
      </c>
      <c r="I214" s="6" t="s">
        <v>575</v>
      </c>
      <c r="J214" s="7"/>
    </row>
    <row r="215">
      <c r="A215" s="3" t="s">
        <v>576</v>
      </c>
      <c r="B215" s="3">
        <v>11.0</v>
      </c>
      <c r="C215" s="3">
        <v>14.0</v>
      </c>
      <c r="D215" s="4">
        <v>39.65496745</v>
      </c>
      <c r="E215" s="4">
        <v>-77.76102232</v>
      </c>
      <c r="F215" s="3" t="s">
        <v>201</v>
      </c>
      <c r="G215" s="3" t="s">
        <v>202</v>
      </c>
      <c r="H215" s="3" t="s">
        <v>577</v>
      </c>
      <c r="I215" s="6" t="s">
        <v>578</v>
      </c>
      <c r="J215" s="7"/>
    </row>
    <row r="216">
      <c r="A216" s="3" t="s">
        <v>579</v>
      </c>
      <c r="B216" s="3">
        <v>11.0</v>
      </c>
      <c r="C216" s="3">
        <v>15.0</v>
      </c>
      <c r="D216" s="4">
        <v>39.65496745</v>
      </c>
      <c r="E216" s="4">
        <v>-77.76083563</v>
      </c>
      <c r="F216" s="3" t="s">
        <v>147</v>
      </c>
      <c r="G216" s="3" t="s">
        <v>148</v>
      </c>
      <c r="H216" s="3" t="s">
        <v>31</v>
      </c>
      <c r="I216" s="6" t="s">
        <v>580</v>
      </c>
      <c r="J216" s="7"/>
    </row>
    <row r="217">
      <c r="A217" s="3" t="s">
        <v>581</v>
      </c>
      <c r="B217" s="3">
        <v>11.0</v>
      </c>
      <c r="C217" s="3">
        <v>16.0</v>
      </c>
      <c r="D217" s="4">
        <v>39.65496745</v>
      </c>
      <c r="E217" s="4">
        <v>-77.76064894</v>
      </c>
      <c r="F217" s="3" t="s">
        <v>147</v>
      </c>
      <c r="G217" s="3" t="s">
        <v>148</v>
      </c>
      <c r="H217" s="3" t="s">
        <v>50</v>
      </c>
      <c r="I217" s="6" t="s">
        <v>582</v>
      </c>
      <c r="J217" s="7"/>
    </row>
    <row r="218">
      <c r="A218" s="3" t="s">
        <v>583</v>
      </c>
      <c r="B218" s="3">
        <v>11.0</v>
      </c>
      <c r="C218" s="3">
        <v>17.0</v>
      </c>
      <c r="D218" s="4">
        <v>39.65496745</v>
      </c>
      <c r="E218" s="4">
        <v>-77.76046226</v>
      </c>
      <c r="F218" s="3" t="s">
        <v>147</v>
      </c>
      <c r="G218" s="3" t="s">
        <v>148</v>
      </c>
      <c r="H218" s="3" t="s">
        <v>577</v>
      </c>
      <c r="I218" s="6" t="s">
        <v>584</v>
      </c>
      <c r="J218" s="7"/>
    </row>
    <row r="219">
      <c r="A219" s="3" t="s">
        <v>585</v>
      </c>
      <c r="B219" s="3">
        <v>11.0</v>
      </c>
      <c r="C219" s="3">
        <v>18.0</v>
      </c>
      <c r="D219" s="4">
        <v>39.65496745</v>
      </c>
      <c r="E219" s="4">
        <v>-77.76027557</v>
      </c>
      <c r="F219" s="3" t="s">
        <v>147</v>
      </c>
      <c r="G219" s="3" t="s">
        <v>148</v>
      </c>
      <c r="H219" s="3" t="s">
        <v>410</v>
      </c>
      <c r="I219" s="6" t="s">
        <v>586</v>
      </c>
      <c r="J219" s="7"/>
    </row>
    <row r="220">
      <c r="A220" s="3" t="s">
        <v>587</v>
      </c>
      <c r="B220" s="3">
        <v>11.0</v>
      </c>
      <c r="C220" s="3">
        <v>19.0</v>
      </c>
      <c r="D220" s="4">
        <v>39.65496745</v>
      </c>
      <c r="E220" s="4">
        <v>-77.76008888</v>
      </c>
      <c r="F220" s="3" t="s">
        <v>11</v>
      </c>
      <c r="G220" s="3" t="s">
        <v>12</v>
      </c>
      <c r="H220" s="3" t="s">
        <v>203</v>
      </c>
      <c r="I220" s="6" t="s">
        <v>588</v>
      </c>
      <c r="J220" s="7"/>
    </row>
    <row r="221">
      <c r="A221" s="3" t="s">
        <v>589</v>
      </c>
      <c r="B221" s="3">
        <v>11.0</v>
      </c>
      <c r="C221" s="3">
        <v>20.0</v>
      </c>
      <c r="D221" s="4">
        <v>39.65496745</v>
      </c>
      <c r="E221" s="4">
        <v>-77.7599022</v>
      </c>
      <c r="F221" s="3" t="s">
        <v>11</v>
      </c>
      <c r="G221" s="3" t="s">
        <v>12</v>
      </c>
      <c r="H221" s="3" t="s">
        <v>123</v>
      </c>
      <c r="I221" s="6" t="s">
        <v>590</v>
      </c>
      <c r="J221" s="7"/>
    </row>
    <row r="222">
      <c r="A222" s="3" t="s">
        <v>591</v>
      </c>
      <c r="B222" s="3">
        <v>12.0</v>
      </c>
      <c r="C222" s="3">
        <v>1.0</v>
      </c>
      <c r="D222" s="4">
        <v>39.65482372</v>
      </c>
      <c r="E222" s="4">
        <v>-77.76344925</v>
      </c>
      <c r="F222" s="3" t="s">
        <v>11</v>
      </c>
      <c r="G222" s="3" t="s">
        <v>12</v>
      </c>
      <c r="H222" s="3" t="s">
        <v>77</v>
      </c>
      <c r="I222" s="6" t="s">
        <v>592</v>
      </c>
      <c r="J222" s="7"/>
    </row>
    <row r="223">
      <c r="A223" s="3" t="s">
        <v>593</v>
      </c>
      <c r="B223" s="3">
        <v>12.0</v>
      </c>
      <c r="C223" s="3">
        <v>2.0</v>
      </c>
      <c r="D223" s="4">
        <v>39.65482372</v>
      </c>
      <c r="E223" s="4">
        <v>-77.76326257</v>
      </c>
      <c r="F223" s="3" t="s">
        <v>11</v>
      </c>
      <c r="G223" s="3" t="s">
        <v>12</v>
      </c>
      <c r="H223" s="3" t="s">
        <v>74</v>
      </c>
      <c r="I223" s="6" t="s">
        <v>594</v>
      </c>
      <c r="J223" s="7"/>
    </row>
    <row r="224">
      <c r="A224" s="3" t="s">
        <v>595</v>
      </c>
      <c r="B224" s="3">
        <v>12.0</v>
      </c>
      <c r="C224" s="3">
        <v>3.0</v>
      </c>
      <c r="D224" s="4">
        <v>39.65482372</v>
      </c>
      <c r="E224" s="4">
        <v>-77.76307588</v>
      </c>
      <c r="F224" s="3" t="s">
        <v>147</v>
      </c>
      <c r="G224" s="3" t="s">
        <v>148</v>
      </c>
      <c r="H224" s="3" t="s">
        <v>50</v>
      </c>
      <c r="I224" s="6" t="s">
        <v>596</v>
      </c>
      <c r="J224" s="7"/>
    </row>
    <row r="225">
      <c r="A225" s="3" t="s">
        <v>597</v>
      </c>
      <c r="B225" s="3">
        <v>12.0</v>
      </c>
      <c r="C225" s="3">
        <v>4.0</v>
      </c>
      <c r="D225" s="4">
        <v>39.65482372</v>
      </c>
      <c r="E225" s="4">
        <v>-77.76288919</v>
      </c>
      <c r="F225" s="3" t="s">
        <v>147</v>
      </c>
      <c r="G225" s="3" t="s">
        <v>148</v>
      </c>
      <c r="H225" s="3" t="s">
        <v>577</v>
      </c>
      <c r="I225" s="6" t="s">
        <v>598</v>
      </c>
      <c r="J225" s="7"/>
    </row>
    <row r="226">
      <c r="A226" s="3" t="s">
        <v>599</v>
      </c>
      <c r="B226" s="3">
        <v>12.0</v>
      </c>
      <c r="C226" s="3">
        <v>5.0</v>
      </c>
      <c r="D226" s="4">
        <v>39.65482372</v>
      </c>
      <c r="E226" s="4">
        <v>-77.76270251</v>
      </c>
      <c r="F226" s="3" t="s">
        <v>147</v>
      </c>
      <c r="G226" s="3" t="s">
        <v>148</v>
      </c>
      <c r="H226" s="3" t="s">
        <v>410</v>
      </c>
      <c r="I226" s="6" t="s">
        <v>600</v>
      </c>
      <c r="J226" s="7"/>
    </row>
    <row r="227">
      <c r="A227" s="3" t="s">
        <v>601</v>
      </c>
      <c r="B227" s="3">
        <v>12.0</v>
      </c>
      <c r="C227" s="3">
        <v>6.0</v>
      </c>
      <c r="D227" s="4">
        <v>39.65482372</v>
      </c>
      <c r="E227" s="4">
        <v>-77.76251582</v>
      </c>
      <c r="F227" s="3" t="s">
        <v>147</v>
      </c>
      <c r="G227" s="3" t="s">
        <v>148</v>
      </c>
      <c r="H227" s="3" t="s">
        <v>93</v>
      </c>
      <c r="I227" s="6" t="s">
        <v>602</v>
      </c>
      <c r="J227" s="7"/>
    </row>
    <row r="228">
      <c r="A228" s="3" t="s">
        <v>603</v>
      </c>
      <c r="B228" s="3">
        <v>12.0</v>
      </c>
      <c r="C228" s="3">
        <v>7.0</v>
      </c>
      <c r="D228" s="4">
        <v>39.65482372</v>
      </c>
      <c r="E228" s="4">
        <v>-77.76232914</v>
      </c>
      <c r="F228" s="3" t="s">
        <v>201</v>
      </c>
      <c r="G228" s="3" t="s">
        <v>202</v>
      </c>
      <c r="H228" s="3" t="s">
        <v>31</v>
      </c>
      <c r="I228" s="6" t="s">
        <v>604</v>
      </c>
      <c r="J228" s="7"/>
    </row>
    <row r="229">
      <c r="A229" s="3" t="s">
        <v>605</v>
      </c>
      <c r="B229" s="3">
        <v>12.0</v>
      </c>
      <c r="C229" s="3">
        <v>8.0</v>
      </c>
      <c r="D229" s="4">
        <v>39.65482372</v>
      </c>
      <c r="E229" s="4">
        <v>-77.76214245</v>
      </c>
      <c r="F229" s="3" t="s">
        <v>201</v>
      </c>
      <c r="G229" s="3" t="s">
        <v>202</v>
      </c>
      <c r="H229" s="3" t="s">
        <v>606</v>
      </c>
      <c r="I229" s="6" t="s">
        <v>607</v>
      </c>
      <c r="J229" s="7"/>
    </row>
    <row r="230">
      <c r="A230" s="3" t="s">
        <v>608</v>
      </c>
      <c r="B230" s="3">
        <v>12.0</v>
      </c>
      <c r="C230" s="3">
        <v>9.0</v>
      </c>
      <c r="D230" s="4">
        <v>39.65482372</v>
      </c>
      <c r="E230" s="4">
        <v>-77.76195576</v>
      </c>
      <c r="F230" s="3" t="s">
        <v>201</v>
      </c>
      <c r="G230" s="3" t="s">
        <v>202</v>
      </c>
      <c r="H230" s="3" t="s">
        <v>609</v>
      </c>
      <c r="I230" s="6" t="s">
        <v>610</v>
      </c>
      <c r="J230" s="7"/>
    </row>
    <row r="231">
      <c r="A231" s="3" t="s">
        <v>611</v>
      </c>
      <c r="B231" s="3">
        <v>12.0</v>
      </c>
      <c r="C231" s="3">
        <v>10.0</v>
      </c>
      <c r="D231" s="4">
        <v>39.65482372</v>
      </c>
      <c r="E231" s="4">
        <v>-77.76176908</v>
      </c>
      <c r="F231" s="3" t="s">
        <v>257</v>
      </c>
      <c r="G231" s="3" t="s">
        <v>258</v>
      </c>
      <c r="H231" s="3" t="s">
        <v>511</v>
      </c>
      <c r="I231" s="6" t="s">
        <v>612</v>
      </c>
      <c r="J231" s="7"/>
    </row>
    <row r="232">
      <c r="A232" s="3" t="s">
        <v>613</v>
      </c>
      <c r="B232" s="3">
        <v>12.0</v>
      </c>
      <c r="C232" s="3">
        <v>11.0</v>
      </c>
      <c r="D232" s="4">
        <v>39.65482372</v>
      </c>
      <c r="E232" s="4">
        <v>-77.76158239</v>
      </c>
      <c r="F232" s="3" t="s">
        <v>257</v>
      </c>
      <c r="G232" s="3" t="s">
        <v>258</v>
      </c>
      <c r="H232" s="3" t="s">
        <v>31</v>
      </c>
      <c r="I232" s="6" t="s">
        <v>614</v>
      </c>
      <c r="J232" s="7"/>
    </row>
    <row r="233">
      <c r="A233" s="3" t="s">
        <v>615</v>
      </c>
      <c r="B233" s="3">
        <v>12.0</v>
      </c>
      <c r="C233" s="3">
        <v>12.0</v>
      </c>
      <c r="D233" s="4">
        <v>39.65482372</v>
      </c>
      <c r="E233" s="4">
        <v>-77.7613957</v>
      </c>
      <c r="F233" s="3" t="s">
        <v>201</v>
      </c>
      <c r="G233" s="3" t="s">
        <v>202</v>
      </c>
      <c r="H233" s="3" t="s">
        <v>254</v>
      </c>
      <c r="I233" s="6" t="s">
        <v>616</v>
      </c>
      <c r="J233" s="13" t="s">
        <v>43</v>
      </c>
    </row>
    <row r="234">
      <c r="A234" s="3" t="s">
        <v>617</v>
      </c>
      <c r="B234" s="3">
        <v>12.0</v>
      </c>
      <c r="C234" s="3">
        <v>13.0</v>
      </c>
      <c r="D234" s="4">
        <v>39.65482372</v>
      </c>
      <c r="E234" s="4">
        <v>-77.76120902</v>
      </c>
      <c r="F234" s="3" t="s">
        <v>201</v>
      </c>
      <c r="G234" s="3" t="s">
        <v>202</v>
      </c>
      <c r="H234" s="3" t="s">
        <v>618</v>
      </c>
      <c r="I234" s="6" t="s">
        <v>619</v>
      </c>
      <c r="J234" s="7"/>
    </row>
    <row r="235">
      <c r="A235" s="3" t="s">
        <v>620</v>
      </c>
      <c r="B235" s="3">
        <v>12.0</v>
      </c>
      <c r="C235" s="3">
        <v>14.0</v>
      </c>
      <c r="D235" s="4">
        <v>39.65482372</v>
      </c>
      <c r="E235" s="4">
        <v>-77.76102233</v>
      </c>
      <c r="F235" s="3" t="s">
        <v>147</v>
      </c>
      <c r="G235" s="3" t="s">
        <v>148</v>
      </c>
      <c r="H235" s="3" t="s">
        <v>621</v>
      </c>
      <c r="I235" s="6" t="s">
        <v>622</v>
      </c>
      <c r="J235" s="7"/>
    </row>
    <row r="236">
      <c r="A236" s="3" t="s">
        <v>623</v>
      </c>
      <c r="B236" s="3">
        <v>12.0</v>
      </c>
      <c r="C236" s="3">
        <v>15.0</v>
      </c>
      <c r="D236" s="4">
        <v>39.65482372</v>
      </c>
      <c r="E236" s="4">
        <v>-77.76083564</v>
      </c>
      <c r="F236" s="3" t="s">
        <v>147</v>
      </c>
      <c r="G236" s="3" t="s">
        <v>148</v>
      </c>
      <c r="H236" s="3" t="s">
        <v>624</v>
      </c>
      <c r="I236" s="6" t="s">
        <v>625</v>
      </c>
      <c r="J236" s="7"/>
    </row>
    <row r="237">
      <c r="A237" s="3" t="s">
        <v>626</v>
      </c>
      <c r="B237" s="3">
        <v>12.0</v>
      </c>
      <c r="C237" s="3">
        <v>16.0</v>
      </c>
      <c r="D237" s="4">
        <v>39.65482372</v>
      </c>
      <c r="E237" s="4">
        <v>-77.76064896</v>
      </c>
      <c r="F237" s="3" t="s">
        <v>147</v>
      </c>
      <c r="G237" s="3" t="s">
        <v>148</v>
      </c>
      <c r="H237" s="14" t="s">
        <v>627</v>
      </c>
      <c r="I237" s="6" t="s">
        <v>628</v>
      </c>
      <c r="J237" s="7"/>
    </row>
    <row r="238">
      <c r="A238" s="3" t="s">
        <v>629</v>
      </c>
      <c r="B238" s="3">
        <v>12.0</v>
      </c>
      <c r="C238" s="3">
        <v>17.0</v>
      </c>
      <c r="D238" s="4">
        <v>39.65482372</v>
      </c>
      <c r="E238" s="4">
        <v>-77.76046227</v>
      </c>
      <c r="F238" s="3" t="s">
        <v>147</v>
      </c>
      <c r="G238" s="3" t="s">
        <v>148</v>
      </c>
      <c r="H238" s="14" t="s">
        <v>123</v>
      </c>
      <c r="I238" s="6" t="s">
        <v>630</v>
      </c>
      <c r="J238" s="7"/>
    </row>
    <row r="239">
      <c r="A239" s="3" t="s">
        <v>631</v>
      </c>
      <c r="B239" s="3">
        <v>12.0</v>
      </c>
      <c r="C239" s="3">
        <v>18.0</v>
      </c>
      <c r="D239" s="4">
        <v>39.65482372</v>
      </c>
      <c r="E239" s="4">
        <v>-77.76027558</v>
      </c>
      <c r="F239" s="3" t="s">
        <v>147</v>
      </c>
      <c r="G239" s="3" t="s">
        <v>148</v>
      </c>
      <c r="H239" s="14" t="s">
        <v>16</v>
      </c>
      <c r="I239" s="6" t="s">
        <v>632</v>
      </c>
      <c r="J239" s="7"/>
    </row>
    <row r="240">
      <c r="A240" s="3" t="s">
        <v>633</v>
      </c>
      <c r="B240" s="3">
        <v>12.0</v>
      </c>
      <c r="C240" s="3">
        <v>19.0</v>
      </c>
      <c r="D240" s="4">
        <v>39.65482372</v>
      </c>
      <c r="E240" s="4">
        <v>-77.7600889</v>
      </c>
      <c r="F240" s="3" t="s">
        <v>11</v>
      </c>
      <c r="G240" s="3" t="s">
        <v>12</v>
      </c>
      <c r="H240" s="14" t="s">
        <v>50</v>
      </c>
      <c r="I240" s="6" t="s">
        <v>634</v>
      </c>
      <c r="J240" s="7"/>
    </row>
    <row r="241">
      <c r="A241" s="3" t="s">
        <v>635</v>
      </c>
      <c r="B241" s="3">
        <v>12.0</v>
      </c>
      <c r="C241" s="3">
        <v>20.0</v>
      </c>
      <c r="D241" s="4">
        <v>39.65482372</v>
      </c>
      <c r="E241" s="4">
        <v>-77.75990221</v>
      </c>
      <c r="F241" s="3" t="s">
        <v>11</v>
      </c>
      <c r="G241" s="3" t="s">
        <v>12</v>
      </c>
      <c r="H241" s="3" t="s">
        <v>93</v>
      </c>
      <c r="I241" s="6" t="s">
        <v>636</v>
      </c>
      <c r="J241" s="7"/>
    </row>
    <row r="242">
      <c r="A242" s="3" t="s">
        <v>637</v>
      </c>
      <c r="B242" s="3">
        <v>13.0</v>
      </c>
      <c r="C242" s="3">
        <v>1.0</v>
      </c>
      <c r="D242" s="4">
        <v>39.65467999</v>
      </c>
      <c r="E242" s="4">
        <v>-77.76344926</v>
      </c>
      <c r="F242" s="3" t="s">
        <v>11</v>
      </c>
      <c r="G242" s="3" t="s">
        <v>12</v>
      </c>
      <c r="H242" s="3" t="s">
        <v>638</v>
      </c>
      <c r="I242" s="6" t="s">
        <v>639</v>
      </c>
      <c r="J242" s="7"/>
    </row>
    <row r="243">
      <c r="A243" s="3" t="s">
        <v>640</v>
      </c>
      <c r="B243" s="3">
        <v>13.0</v>
      </c>
      <c r="C243" s="3">
        <v>2.0</v>
      </c>
      <c r="D243" s="4">
        <v>39.65467999</v>
      </c>
      <c r="E243" s="4">
        <v>-77.76326258</v>
      </c>
      <c r="F243" s="3" t="s">
        <v>11</v>
      </c>
      <c r="G243" s="3" t="s">
        <v>12</v>
      </c>
      <c r="H243" s="3" t="s">
        <v>641</v>
      </c>
      <c r="I243" s="6" t="s">
        <v>642</v>
      </c>
      <c r="J243" s="3" t="s">
        <v>43</v>
      </c>
    </row>
    <row r="244">
      <c r="A244" s="3" t="s">
        <v>643</v>
      </c>
      <c r="B244" s="3">
        <v>13.0</v>
      </c>
      <c r="C244" s="3">
        <v>3.0</v>
      </c>
      <c r="D244" s="4">
        <v>39.65467999</v>
      </c>
      <c r="E244" s="4">
        <v>-77.76307589</v>
      </c>
      <c r="F244" s="3" t="s">
        <v>447</v>
      </c>
      <c r="G244" s="3" t="s">
        <v>448</v>
      </c>
      <c r="H244" s="3" t="s">
        <v>644</v>
      </c>
      <c r="I244" s="6" t="s">
        <v>645</v>
      </c>
      <c r="J244" s="7"/>
    </row>
    <row r="245">
      <c r="A245" s="3" t="s">
        <v>646</v>
      </c>
      <c r="B245" s="3">
        <v>13.0</v>
      </c>
      <c r="C245" s="3">
        <v>4.0</v>
      </c>
      <c r="D245" s="4">
        <v>39.65467999</v>
      </c>
      <c r="E245" s="4">
        <v>-77.7628892</v>
      </c>
      <c r="F245" s="3" t="s">
        <v>147</v>
      </c>
      <c r="G245" s="3" t="s">
        <v>148</v>
      </c>
      <c r="H245" s="3" t="s">
        <v>254</v>
      </c>
      <c r="I245" s="6" t="s">
        <v>647</v>
      </c>
      <c r="J245" s="13" t="s">
        <v>43</v>
      </c>
    </row>
    <row r="246">
      <c r="A246" s="3" t="s">
        <v>648</v>
      </c>
      <c r="B246" s="3">
        <v>13.0</v>
      </c>
      <c r="C246" s="3">
        <v>5.0</v>
      </c>
      <c r="D246" s="4">
        <v>39.65467999</v>
      </c>
      <c r="E246" s="4">
        <v>-77.76270252</v>
      </c>
      <c r="F246" s="3" t="s">
        <v>147</v>
      </c>
      <c r="G246" s="3" t="s">
        <v>148</v>
      </c>
      <c r="H246" s="3" t="s">
        <v>621</v>
      </c>
      <c r="I246" s="6" t="s">
        <v>649</v>
      </c>
      <c r="J246" s="7"/>
    </row>
    <row r="247">
      <c r="A247" s="3" t="s">
        <v>650</v>
      </c>
      <c r="B247" s="3">
        <v>13.0</v>
      </c>
      <c r="C247" s="3">
        <v>6.0</v>
      </c>
      <c r="D247" s="4">
        <v>39.65467999</v>
      </c>
      <c r="E247" s="4">
        <v>-77.76251583</v>
      </c>
      <c r="F247" s="3" t="s">
        <v>147</v>
      </c>
      <c r="G247" s="3" t="s">
        <v>148</v>
      </c>
      <c r="H247" s="3" t="s">
        <v>16</v>
      </c>
      <c r="I247" s="6" t="s">
        <v>651</v>
      </c>
      <c r="J247" s="7"/>
    </row>
    <row r="248">
      <c r="A248" s="3" t="s">
        <v>652</v>
      </c>
      <c r="B248" s="3">
        <v>13.0</v>
      </c>
      <c r="C248" s="3">
        <v>7.0</v>
      </c>
      <c r="D248" s="4">
        <v>39.65467999</v>
      </c>
      <c r="E248" s="4">
        <v>-77.76232915</v>
      </c>
      <c r="F248" s="3" t="s">
        <v>421</v>
      </c>
      <c r="G248" s="3" t="s">
        <v>422</v>
      </c>
      <c r="H248" s="3" t="s">
        <v>192</v>
      </c>
      <c r="I248" s="6" t="s">
        <v>653</v>
      </c>
      <c r="J248" s="7"/>
    </row>
    <row r="249">
      <c r="A249" s="3" t="s">
        <v>654</v>
      </c>
      <c r="B249" s="3">
        <v>13.0</v>
      </c>
      <c r="C249" s="3">
        <v>8.0</v>
      </c>
      <c r="D249" s="4">
        <v>39.65467999</v>
      </c>
      <c r="E249" s="4">
        <v>-77.76214246</v>
      </c>
      <c r="F249" s="3" t="s">
        <v>201</v>
      </c>
      <c r="G249" s="3" t="s">
        <v>202</v>
      </c>
      <c r="H249" s="15" t="s">
        <v>254</v>
      </c>
      <c r="I249" s="6" t="s">
        <v>655</v>
      </c>
      <c r="J249" s="16"/>
    </row>
    <row r="250">
      <c r="A250" s="3" t="s">
        <v>656</v>
      </c>
      <c r="B250" s="3">
        <v>13.0</v>
      </c>
      <c r="C250" s="3">
        <v>9.0</v>
      </c>
      <c r="D250" s="4">
        <v>39.65467999</v>
      </c>
      <c r="E250" s="4">
        <v>-77.76195577</v>
      </c>
      <c r="F250" s="3" t="s">
        <v>201</v>
      </c>
      <c r="G250" s="3" t="s">
        <v>202</v>
      </c>
      <c r="H250" s="3" t="s">
        <v>195</v>
      </c>
      <c r="I250" s="6" t="s">
        <v>657</v>
      </c>
      <c r="J250" s="7"/>
    </row>
    <row r="251">
      <c r="A251" s="3" t="s">
        <v>658</v>
      </c>
      <c r="B251" s="3">
        <v>13.0</v>
      </c>
      <c r="C251" s="3">
        <v>10.0</v>
      </c>
      <c r="D251" s="4">
        <v>39.65467999</v>
      </c>
      <c r="E251" s="4">
        <v>-77.76176909</v>
      </c>
      <c r="F251" s="3" t="s">
        <v>201</v>
      </c>
      <c r="G251" s="3" t="s">
        <v>202</v>
      </c>
      <c r="H251" s="3" t="s">
        <v>16</v>
      </c>
      <c r="I251" s="6" t="s">
        <v>659</v>
      </c>
      <c r="J251" s="7"/>
    </row>
    <row r="252">
      <c r="A252" s="3" t="s">
        <v>660</v>
      </c>
      <c r="B252" s="3">
        <v>13.0</v>
      </c>
      <c r="C252" s="3">
        <v>11.0</v>
      </c>
      <c r="D252" s="4">
        <v>39.65467999</v>
      </c>
      <c r="E252" s="4">
        <v>-77.7615824</v>
      </c>
      <c r="F252" s="3" t="s">
        <v>201</v>
      </c>
      <c r="G252" s="3" t="s">
        <v>202</v>
      </c>
      <c r="H252" s="3" t="s">
        <v>410</v>
      </c>
      <c r="I252" s="6" t="s">
        <v>661</v>
      </c>
      <c r="J252" s="7"/>
    </row>
    <row r="253">
      <c r="A253" s="3" t="s">
        <v>662</v>
      </c>
      <c r="B253" s="3">
        <v>13.0</v>
      </c>
      <c r="C253" s="3">
        <v>12.0</v>
      </c>
      <c r="D253" s="4">
        <v>39.65467999</v>
      </c>
      <c r="E253" s="4">
        <v>-77.76139571</v>
      </c>
      <c r="F253" s="3" t="s">
        <v>201</v>
      </c>
      <c r="G253" s="3" t="s">
        <v>202</v>
      </c>
      <c r="H253" s="3" t="s">
        <v>93</v>
      </c>
      <c r="I253" s="6" t="s">
        <v>663</v>
      </c>
      <c r="J253" s="7"/>
    </row>
    <row r="254">
      <c r="A254" s="3" t="s">
        <v>664</v>
      </c>
      <c r="B254" s="3">
        <v>13.0</v>
      </c>
      <c r="C254" s="3">
        <v>13.0</v>
      </c>
      <c r="D254" s="4">
        <v>39.65467999</v>
      </c>
      <c r="E254" s="4">
        <v>-77.76120903</v>
      </c>
      <c r="F254" s="3" t="s">
        <v>201</v>
      </c>
      <c r="G254" s="3" t="s">
        <v>202</v>
      </c>
      <c r="H254" s="3" t="s">
        <v>665</v>
      </c>
      <c r="I254" s="6" t="s">
        <v>666</v>
      </c>
      <c r="J254" s="7"/>
    </row>
    <row r="255">
      <c r="A255" s="3" t="s">
        <v>667</v>
      </c>
      <c r="B255" s="3">
        <v>13.0</v>
      </c>
      <c r="C255" s="3">
        <v>14.0</v>
      </c>
      <c r="D255" s="4">
        <v>39.65467999</v>
      </c>
      <c r="E255" s="4">
        <v>-77.76102234</v>
      </c>
      <c r="F255" s="3" t="s">
        <v>421</v>
      </c>
      <c r="G255" s="3" t="s">
        <v>422</v>
      </c>
      <c r="H255" s="3" t="s">
        <v>192</v>
      </c>
      <c r="I255" s="6" t="s">
        <v>668</v>
      </c>
      <c r="J255" s="7"/>
    </row>
    <row r="256">
      <c r="A256" s="3" t="s">
        <v>669</v>
      </c>
      <c r="B256" s="3">
        <v>13.0</v>
      </c>
      <c r="C256" s="3">
        <v>15.0</v>
      </c>
      <c r="D256" s="4">
        <v>39.65467999</v>
      </c>
      <c r="E256" s="4">
        <v>-77.76083566</v>
      </c>
      <c r="F256" s="3" t="s">
        <v>147</v>
      </c>
      <c r="G256" s="3" t="s">
        <v>148</v>
      </c>
      <c r="H256" s="3" t="s">
        <v>203</v>
      </c>
      <c r="I256" s="6" t="s">
        <v>670</v>
      </c>
      <c r="J256" s="7"/>
    </row>
    <row r="257">
      <c r="A257" s="3" t="s">
        <v>671</v>
      </c>
      <c r="B257" s="3">
        <v>13.0</v>
      </c>
      <c r="C257" s="3">
        <v>16.0</v>
      </c>
      <c r="D257" s="4">
        <v>39.65467999</v>
      </c>
      <c r="E257" s="4">
        <v>-77.76064897</v>
      </c>
      <c r="F257" s="3" t="s">
        <v>147</v>
      </c>
      <c r="G257" s="3" t="s">
        <v>148</v>
      </c>
      <c r="H257" s="3" t="s">
        <v>407</v>
      </c>
      <c r="I257" s="6" t="s">
        <v>672</v>
      </c>
      <c r="J257" s="7"/>
    </row>
    <row r="258">
      <c r="A258" s="3" t="s">
        <v>673</v>
      </c>
      <c r="B258" s="3">
        <v>13.0</v>
      </c>
      <c r="C258" s="3">
        <v>17.0</v>
      </c>
      <c r="D258" s="4">
        <v>39.65467999</v>
      </c>
      <c r="E258" s="4">
        <v>-77.76046228</v>
      </c>
      <c r="F258" s="3" t="s">
        <v>147</v>
      </c>
      <c r="G258" s="3" t="s">
        <v>148</v>
      </c>
      <c r="H258" s="17" t="s">
        <v>674</v>
      </c>
      <c r="I258" s="6" t="s">
        <v>675</v>
      </c>
      <c r="J258" s="7"/>
    </row>
    <row r="259">
      <c r="A259" s="3" t="s">
        <v>676</v>
      </c>
      <c r="B259" s="3">
        <v>13.0</v>
      </c>
      <c r="C259" s="3">
        <v>18.0</v>
      </c>
      <c r="D259" s="4">
        <v>39.65467999</v>
      </c>
      <c r="E259" s="4">
        <v>-77.7602756</v>
      </c>
      <c r="F259" s="3" t="s">
        <v>447</v>
      </c>
      <c r="G259" s="3" t="s">
        <v>448</v>
      </c>
      <c r="H259" s="14" t="s">
        <v>511</v>
      </c>
      <c r="I259" s="6" t="s">
        <v>677</v>
      </c>
      <c r="J259" s="7"/>
    </row>
    <row r="260">
      <c r="A260" s="3" t="s">
        <v>678</v>
      </c>
      <c r="B260" s="3">
        <v>13.0</v>
      </c>
      <c r="C260" s="3">
        <v>19.0</v>
      </c>
      <c r="D260" s="4">
        <v>39.65467999</v>
      </c>
      <c r="E260" s="4">
        <v>-77.76008891</v>
      </c>
      <c r="F260" s="3" t="s">
        <v>11</v>
      </c>
      <c r="G260" s="3" t="s">
        <v>12</v>
      </c>
      <c r="H260" s="3" t="s">
        <v>195</v>
      </c>
      <c r="I260" s="6" t="s">
        <v>679</v>
      </c>
      <c r="J260" s="3"/>
    </row>
    <row r="261">
      <c r="A261" s="3" t="s">
        <v>680</v>
      </c>
      <c r="B261" s="3">
        <v>13.0</v>
      </c>
      <c r="C261" s="3">
        <v>20.0</v>
      </c>
      <c r="D261" s="4">
        <v>39.65467999</v>
      </c>
      <c r="E261" s="4">
        <v>-77.75990223</v>
      </c>
      <c r="F261" s="3" t="s">
        <v>11</v>
      </c>
      <c r="G261" s="3" t="s">
        <v>12</v>
      </c>
      <c r="H261" s="3" t="s">
        <v>398</v>
      </c>
      <c r="I261" s="6" t="s">
        <v>681</v>
      </c>
      <c r="J261" s="7"/>
    </row>
    <row r="262">
      <c r="A262" s="3" t="s">
        <v>682</v>
      </c>
      <c r="B262" s="3">
        <v>14.0</v>
      </c>
      <c r="C262" s="3">
        <v>1.0</v>
      </c>
      <c r="D262" s="4">
        <v>39.65453626</v>
      </c>
      <c r="E262" s="4">
        <v>-77.76344927</v>
      </c>
      <c r="F262" s="3" t="s">
        <v>11</v>
      </c>
      <c r="G262" s="3" t="s">
        <v>12</v>
      </c>
      <c r="H262" s="3" t="s">
        <v>683</v>
      </c>
      <c r="I262" s="6" t="s">
        <v>684</v>
      </c>
      <c r="J262" s="7"/>
    </row>
    <row r="263">
      <c r="A263" s="3" t="s">
        <v>685</v>
      </c>
      <c r="B263" s="3">
        <v>14.0</v>
      </c>
      <c r="C263" s="3">
        <v>2.0</v>
      </c>
      <c r="D263" s="4">
        <v>39.65453626</v>
      </c>
      <c r="E263" s="4">
        <v>-77.76326258</v>
      </c>
      <c r="F263" s="3" t="s">
        <v>11</v>
      </c>
      <c r="G263" s="3" t="s">
        <v>12</v>
      </c>
      <c r="H263" s="3" t="s">
        <v>621</v>
      </c>
      <c r="I263" s="6" t="s">
        <v>686</v>
      </c>
      <c r="J263" s="7"/>
    </row>
    <row r="264">
      <c r="A264" s="3" t="s">
        <v>687</v>
      </c>
      <c r="B264" s="3">
        <v>14.0</v>
      </c>
      <c r="C264" s="3">
        <v>3.0</v>
      </c>
      <c r="D264" s="4">
        <v>39.65453626</v>
      </c>
      <c r="E264" s="4">
        <v>-77.7630759</v>
      </c>
      <c r="F264" s="3" t="s">
        <v>11</v>
      </c>
      <c r="G264" s="3" t="s">
        <v>12</v>
      </c>
      <c r="H264" s="3" t="s">
        <v>195</v>
      </c>
      <c r="I264" s="6" t="s">
        <v>688</v>
      </c>
      <c r="J264" s="7"/>
    </row>
    <row r="265">
      <c r="A265" s="3" t="s">
        <v>689</v>
      </c>
      <c r="B265" s="3">
        <v>14.0</v>
      </c>
      <c r="C265" s="3">
        <v>4.0</v>
      </c>
      <c r="D265" s="4">
        <v>39.65453626</v>
      </c>
      <c r="E265" s="4">
        <v>-77.76288921</v>
      </c>
      <c r="F265" s="3" t="s">
        <v>147</v>
      </c>
      <c r="G265" s="3" t="s">
        <v>148</v>
      </c>
      <c r="H265" s="17" t="s">
        <v>609</v>
      </c>
      <c r="I265" s="6" t="s">
        <v>690</v>
      </c>
      <c r="J265" s="7"/>
    </row>
    <row r="266">
      <c r="A266" s="3" t="s">
        <v>691</v>
      </c>
      <c r="B266" s="3">
        <v>14.0</v>
      </c>
      <c r="C266" s="3">
        <v>5.0</v>
      </c>
      <c r="D266" s="4">
        <v>39.65453626</v>
      </c>
      <c r="E266" s="4">
        <v>-77.76270253</v>
      </c>
      <c r="F266" s="3" t="s">
        <v>147</v>
      </c>
      <c r="G266" s="3" t="s">
        <v>148</v>
      </c>
      <c r="H266" s="3" t="s">
        <v>123</v>
      </c>
      <c r="I266" s="6" t="s">
        <v>692</v>
      </c>
      <c r="J266" s="7"/>
    </row>
    <row r="267">
      <c r="A267" s="3" t="s">
        <v>693</v>
      </c>
      <c r="B267" s="3">
        <v>14.0</v>
      </c>
      <c r="C267" s="3">
        <v>6.0</v>
      </c>
      <c r="D267" s="4">
        <v>39.65453626</v>
      </c>
      <c r="E267" s="4">
        <v>-77.76251584</v>
      </c>
      <c r="F267" s="3" t="s">
        <v>147</v>
      </c>
      <c r="G267" s="3" t="s">
        <v>148</v>
      </c>
      <c r="H267" s="3" t="s">
        <v>50</v>
      </c>
      <c r="I267" s="6" t="s">
        <v>694</v>
      </c>
      <c r="J267" s="7"/>
    </row>
    <row r="268">
      <c r="A268" s="3" t="s">
        <v>695</v>
      </c>
      <c r="B268" s="3">
        <v>14.0</v>
      </c>
      <c r="C268" s="3">
        <v>7.0</v>
      </c>
      <c r="D268" s="4">
        <v>39.65453626</v>
      </c>
      <c r="E268" s="4">
        <v>-77.76232916</v>
      </c>
      <c r="F268" s="3" t="s">
        <v>147</v>
      </c>
      <c r="G268" s="3" t="s">
        <v>148</v>
      </c>
      <c r="H268" s="3" t="s">
        <v>696</v>
      </c>
      <c r="I268" s="6" t="s">
        <v>697</v>
      </c>
      <c r="J268" s="7"/>
    </row>
    <row r="269">
      <c r="A269" s="3" t="s">
        <v>698</v>
      </c>
      <c r="B269" s="3">
        <v>14.0</v>
      </c>
      <c r="C269" s="3">
        <v>8.0</v>
      </c>
      <c r="D269" s="4">
        <v>39.65453626</v>
      </c>
      <c r="E269" s="4">
        <v>-77.76214247</v>
      </c>
      <c r="F269" s="3" t="s">
        <v>421</v>
      </c>
      <c r="G269" s="3" t="s">
        <v>422</v>
      </c>
      <c r="H269" s="3" t="s">
        <v>699</v>
      </c>
      <c r="I269" s="6" t="s">
        <v>700</v>
      </c>
      <c r="J269" s="7"/>
    </row>
    <row r="270">
      <c r="A270" s="3" t="s">
        <v>701</v>
      </c>
      <c r="B270" s="3">
        <v>14.0</v>
      </c>
      <c r="C270" s="3">
        <v>9.0</v>
      </c>
      <c r="D270" s="4">
        <v>39.65453626</v>
      </c>
      <c r="E270" s="4">
        <v>-77.76195578</v>
      </c>
      <c r="F270" s="3" t="s">
        <v>201</v>
      </c>
      <c r="G270" s="3" t="s">
        <v>202</v>
      </c>
      <c r="H270" s="3" t="s">
        <v>93</v>
      </c>
      <c r="I270" s="6" t="s">
        <v>702</v>
      </c>
      <c r="J270" s="7"/>
    </row>
    <row r="271">
      <c r="A271" s="3" t="s">
        <v>703</v>
      </c>
      <c r="B271" s="3">
        <v>14.0</v>
      </c>
      <c r="C271" s="3">
        <v>10.0</v>
      </c>
      <c r="D271" s="4">
        <v>39.65453626</v>
      </c>
      <c r="E271" s="4">
        <v>-77.7617691</v>
      </c>
      <c r="F271" s="3" t="s">
        <v>201</v>
      </c>
      <c r="G271" s="3" t="s">
        <v>202</v>
      </c>
      <c r="H271" s="3" t="s">
        <v>203</v>
      </c>
      <c r="I271" s="6" t="s">
        <v>704</v>
      </c>
      <c r="J271" s="7"/>
    </row>
    <row r="272">
      <c r="A272" s="3" t="s">
        <v>705</v>
      </c>
      <c r="B272" s="3">
        <v>14.0</v>
      </c>
      <c r="C272" s="3">
        <v>11.0</v>
      </c>
      <c r="D272" s="4">
        <v>39.65453626</v>
      </c>
      <c r="E272" s="4">
        <v>-77.76158241</v>
      </c>
      <c r="F272" s="3" t="s">
        <v>201</v>
      </c>
      <c r="G272" s="3" t="s">
        <v>202</v>
      </c>
      <c r="H272" s="3" t="s">
        <v>123</v>
      </c>
      <c r="I272" s="6" t="s">
        <v>706</v>
      </c>
      <c r="J272" s="7"/>
    </row>
    <row r="273">
      <c r="A273" s="3" t="s">
        <v>707</v>
      </c>
      <c r="B273" s="3">
        <v>14.0</v>
      </c>
      <c r="C273" s="3">
        <v>12.0</v>
      </c>
      <c r="D273" s="4">
        <v>39.65453626</v>
      </c>
      <c r="E273" s="4">
        <v>-77.76139573</v>
      </c>
      <c r="F273" s="3" t="s">
        <v>201</v>
      </c>
      <c r="G273" s="3" t="s">
        <v>202</v>
      </c>
      <c r="H273" s="3" t="s">
        <v>708</v>
      </c>
      <c r="I273" s="6" t="s">
        <v>709</v>
      </c>
      <c r="J273" s="7"/>
    </row>
    <row r="274">
      <c r="A274" s="3" t="s">
        <v>710</v>
      </c>
      <c r="B274" s="3">
        <v>14.0</v>
      </c>
      <c r="C274" s="3">
        <v>13.0</v>
      </c>
      <c r="D274" s="4">
        <v>39.65453626</v>
      </c>
      <c r="E274" s="4">
        <v>-77.76120904</v>
      </c>
      <c r="F274" s="3" t="s">
        <v>421</v>
      </c>
      <c r="G274" s="3" t="s">
        <v>422</v>
      </c>
      <c r="H274" s="3" t="s">
        <v>74</v>
      </c>
      <c r="I274" s="6" t="s">
        <v>711</v>
      </c>
      <c r="J274" s="7"/>
    </row>
    <row r="275">
      <c r="A275" s="3" t="s">
        <v>712</v>
      </c>
      <c r="B275" s="3">
        <v>14.0</v>
      </c>
      <c r="C275" s="3">
        <v>14.0</v>
      </c>
      <c r="D275" s="4">
        <v>39.65453626</v>
      </c>
      <c r="E275" s="4">
        <v>-77.76102236</v>
      </c>
      <c r="F275" s="3" t="s">
        <v>147</v>
      </c>
      <c r="G275" s="3" t="s">
        <v>148</v>
      </c>
      <c r="H275" s="3" t="s">
        <v>16</v>
      </c>
      <c r="I275" s="6" t="s">
        <v>713</v>
      </c>
      <c r="J275" s="7"/>
    </row>
    <row r="276">
      <c r="A276" s="3" t="s">
        <v>714</v>
      </c>
      <c r="B276" s="3">
        <v>14.0</v>
      </c>
      <c r="C276" s="3">
        <v>15.0</v>
      </c>
      <c r="D276" s="4">
        <v>39.65453626</v>
      </c>
      <c r="E276" s="4">
        <v>-77.76083567</v>
      </c>
      <c r="F276" s="3" t="s">
        <v>147</v>
      </c>
      <c r="G276" s="3" t="s">
        <v>148</v>
      </c>
      <c r="H276" s="3" t="s">
        <v>309</v>
      </c>
      <c r="I276" s="6" t="s">
        <v>715</v>
      </c>
      <c r="J276" s="7"/>
    </row>
    <row r="277">
      <c r="A277" s="3" t="s">
        <v>716</v>
      </c>
      <c r="B277" s="3">
        <v>14.0</v>
      </c>
      <c r="C277" s="3">
        <v>16.0</v>
      </c>
      <c r="D277" s="4">
        <v>39.65453626</v>
      </c>
      <c r="E277" s="4">
        <v>-77.76064898</v>
      </c>
      <c r="F277" s="3" t="s">
        <v>147</v>
      </c>
      <c r="G277" s="3" t="s">
        <v>148</v>
      </c>
      <c r="H277" s="3" t="s">
        <v>93</v>
      </c>
      <c r="I277" s="6" t="s">
        <v>717</v>
      </c>
      <c r="J277" s="7"/>
    </row>
    <row r="278">
      <c r="A278" s="3" t="s">
        <v>718</v>
      </c>
      <c r="B278" s="3">
        <v>14.0</v>
      </c>
      <c r="C278" s="3">
        <v>17.0</v>
      </c>
      <c r="D278" s="4">
        <v>39.65453626</v>
      </c>
      <c r="E278" s="4">
        <v>-77.7604623</v>
      </c>
      <c r="F278" s="3" t="s">
        <v>147</v>
      </c>
      <c r="G278" s="3" t="s">
        <v>148</v>
      </c>
      <c r="H278" s="3" t="s">
        <v>254</v>
      </c>
      <c r="I278" s="6" t="s">
        <v>719</v>
      </c>
      <c r="J278" s="7"/>
    </row>
    <row r="279">
      <c r="A279" s="3" t="s">
        <v>720</v>
      </c>
      <c r="B279" s="3">
        <v>14.0</v>
      </c>
      <c r="C279" s="3">
        <v>18.0</v>
      </c>
      <c r="D279" s="4">
        <v>39.65453626</v>
      </c>
      <c r="E279" s="4">
        <v>-77.76027561</v>
      </c>
      <c r="F279" s="3" t="s">
        <v>11</v>
      </c>
      <c r="G279" s="3" t="s">
        <v>12</v>
      </c>
      <c r="H279" s="3" t="s">
        <v>413</v>
      </c>
      <c r="I279" s="6" t="s">
        <v>414</v>
      </c>
      <c r="J279" s="7"/>
    </row>
    <row r="280">
      <c r="A280" s="3" t="s">
        <v>721</v>
      </c>
      <c r="B280" s="3">
        <v>14.0</v>
      </c>
      <c r="C280" s="3">
        <v>19.0</v>
      </c>
      <c r="D280" s="4">
        <v>39.65453626</v>
      </c>
      <c r="E280" s="4">
        <v>-77.76008893</v>
      </c>
      <c r="F280" s="3" t="s">
        <v>11</v>
      </c>
      <c r="G280" s="3" t="s">
        <v>12</v>
      </c>
      <c r="H280" s="3" t="s">
        <v>506</v>
      </c>
      <c r="I280" s="6" t="s">
        <v>722</v>
      </c>
      <c r="J280" s="7"/>
    </row>
    <row r="281">
      <c r="A281" s="3" t="s">
        <v>723</v>
      </c>
      <c r="B281" s="3">
        <v>14.0</v>
      </c>
      <c r="C281" s="3">
        <v>20.0</v>
      </c>
      <c r="D281" s="4">
        <v>39.65453626</v>
      </c>
      <c r="E281" s="4">
        <v>-77.75990224</v>
      </c>
      <c r="F281" s="3" t="s">
        <v>11</v>
      </c>
      <c r="G281" s="3" t="s">
        <v>12</v>
      </c>
      <c r="H281" s="3" t="s">
        <v>203</v>
      </c>
      <c r="I281" s="6" t="s">
        <v>724</v>
      </c>
      <c r="J281" s="7"/>
    </row>
    <row r="282">
      <c r="A282" s="3" t="s">
        <v>725</v>
      </c>
      <c r="B282" s="3">
        <v>15.0</v>
      </c>
      <c r="C282" s="3">
        <v>1.0</v>
      </c>
      <c r="D282" s="4">
        <v>39.65439253</v>
      </c>
      <c r="E282" s="4">
        <v>-77.76344928</v>
      </c>
      <c r="F282" s="3" t="s">
        <v>11</v>
      </c>
      <c r="G282" s="3" t="s">
        <v>12</v>
      </c>
      <c r="H282" s="3" t="s">
        <v>413</v>
      </c>
      <c r="I282" s="6" t="s">
        <v>414</v>
      </c>
      <c r="J282" s="7"/>
    </row>
    <row r="283">
      <c r="A283" s="3" t="s">
        <v>726</v>
      </c>
      <c r="B283" s="3">
        <v>15.0</v>
      </c>
      <c r="C283" s="3">
        <v>2.0</v>
      </c>
      <c r="D283" s="4">
        <v>39.65439253</v>
      </c>
      <c r="E283" s="4">
        <v>-77.76326259</v>
      </c>
      <c r="F283" s="3" t="s">
        <v>11</v>
      </c>
      <c r="G283" s="3" t="s">
        <v>12</v>
      </c>
      <c r="H283" s="3" t="s">
        <v>506</v>
      </c>
      <c r="I283" s="6" t="s">
        <v>727</v>
      </c>
      <c r="J283" s="7"/>
    </row>
    <row r="284">
      <c r="A284" s="3" t="s">
        <v>728</v>
      </c>
      <c r="B284" s="3">
        <v>15.0</v>
      </c>
      <c r="C284" s="3">
        <v>3.0</v>
      </c>
      <c r="D284" s="4">
        <v>39.65439253</v>
      </c>
      <c r="E284" s="4">
        <v>-77.76307591</v>
      </c>
      <c r="F284" s="3" t="s">
        <v>11</v>
      </c>
      <c r="G284" s="3" t="s">
        <v>12</v>
      </c>
      <c r="H284" s="3" t="s">
        <v>729</v>
      </c>
      <c r="I284" s="6" t="s">
        <v>730</v>
      </c>
      <c r="J284" s="7"/>
    </row>
    <row r="285">
      <c r="A285" s="3" t="s">
        <v>731</v>
      </c>
      <c r="B285" s="3">
        <v>15.0</v>
      </c>
      <c r="C285" s="3">
        <v>4.0</v>
      </c>
      <c r="D285" s="4">
        <v>39.65439253</v>
      </c>
      <c r="E285" s="4">
        <v>-77.76288922</v>
      </c>
      <c r="F285" s="3" t="s">
        <v>447</v>
      </c>
      <c r="G285" s="3" t="s">
        <v>448</v>
      </c>
      <c r="H285" s="18" t="s">
        <v>732</v>
      </c>
      <c r="I285" s="19" t="s">
        <v>733</v>
      </c>
      <c r="J285" s="3"/>
    </row>
    <row r="286">
      <c r="A286" s="3" t="s">
        <v>734</v>
      </c>
      <c r="B286" s="3">
        <v>15.0</v>
      </c>
      <c r="C286" s="3">
        <v>5.0</v>
      </c>
      <c r="D286" s="4">
        <v>39.65439253</v>
      </c>
      <c r="E286" s="4">
        <v>-77.76270254</v>
      </c>
      <c r="F286" s="3" t="s">
        <v>147</v>
      </c>
      <c r="G286" s="3" t="s">
        <v>148</v>
      </c>
      <c r="H286" s="3" t="s">
        <v>203</v>
      </c>
      <c r="I286" s="6" t="s">
        <v>735</v>
      </c>
      <c r="J286" s="7"/>
    </row>
    <row r="287">
      <c r="A287" s="3" t="s">
        <v>736</v>
      </c>
      <c r="B287" s="3">
        <v>15.0</v>
      </c>
      <c r="C287" s="3">
        <v>6.0</v>
      </c>
      <c r="D287" s="4">
        <v>39.65439253</v>
      </c>
      <c r="E287" s="4">
        <v>-77.76251585</v>
      </c>
      <c r="F287" s="3" t="s">
        <v>147</v>
      </c>
      <c r="G287" s="3" t="s">
        <v>148</v>
      </c>
      <c r="H287" s="3" t="s">
        <v>13</v>
      </c>
      <c r="I287" s="6" t="s">
        <v>737</v>
      </c>
      <c r="J287" s="7"/>
    </row>
    <row r="288">
      <c r="A288" s="3" t="s">
        <v>738</v>
      </c>
      <c r="B288" s="3">
        <v>15.0</v>
      </c>
      <c r="C288" s="3">
        <v>7.0</v>
      </c>
      <c r="D288" s="4">
        <v>39.65439253</v>
      </c>
      <c r="E288" s="4">
        <v>-77.76232917</v>
      </c>
      <c r="F288" s="3" t="s">
        <v>147</v>
      </c>
      <c r="G288" s="3" t="s">
        <v>148</v>
      </c>
      <c r="H288" s="3" t="s">
        <v>739</v>
      </c>
      <c r="I288" s="6" t="s">
        <v>740</v>
      </c>
      <c r="J288" s="7"/>
    </row>
    <row r="289">
      <c r="A289" s="3" t="s">
        <v>741</v>
      </c>
      <c r="B289" s="3">
        <v>15.0</v>
      </c>
      <c r="C289" s="3">
        <v>8.0</v>
      </c>
      <c r="D289" s="4">
        <v>39.65439253</v>
      </c>
      <c r="E289" s="4">
        <v>-77.76214248</v>
      </c>
      <c r="F289" s="3" t="s">
        <v>147</v>
      </c>
      <c r="G289" s="3" t="s">
        <v>148</v>
      </c>
      <c r="H289" s="3" t="s">
        <v>742</v>
      </c>
      <c r="I289" s="6" t="s">
        <v>743</v>
      </c>
      <c r="J289" s="3"/>
    </row>
    <row r="290">
      <c r="A290" s="3" t="s">
        <v>744</v>
      </c>
      <c r="B290" s="3">
        <v>15.0</v>
      </c>
      <c r="C290" s="3">
        <v>9.0</v>
      </c>
      <c r="D290" s="4">
        <v>39.65439253</v>
      </c>
      <c r="E290" s="4">
        <v>-77.76195579</v>
      </c>
      <c r="F290" s="3" t="s">
        <v>421</v>
      </c>
      <c r="G290" s="3" t="s">
        <v>422</v>
      </c>
      <c r="H290" s="3" t="s">
        <v>77</v>
      </c>
      <c r="I290" s="6" t="s">
        <v>745</v>
      </c>
      <c r="J290" s="7"/>
    </row>
    <row r="291">
      <c r="A291" s="3" t="s">
        <v>746</v>
      </c>
      <c r="B291" s="3">
        <v>15.0</v>
      </c>
      <c r="C291" s="3">
        <v>10.0</v>
      </c>
      <c r="D291" s="4">
        <v>39.65439253</v>
      </c>
      <c r="E291" s="4">
        <v>-77.76176911</v>
      </c>
      <c r="F291" s="3" t="s">
        <v>421</v>
      </c>
      <c r="G291" s="3" t="s">
        <v>422</v>
      </c>
      <c r="H291" s="3" t="s">
        <v>696</v>
      </c>
      <c r="I291" s="6" t="s">
        <v>747</v>
      </c>
      <c r="J291" s="7"/>
    </row>
    <row r="292">
      <c r="A292" s="3" t="s">
        <v>748</v>
      </c>
      <c r="B292" s="3">
        <v>15.0</v>
      </c>
      <c r="C292" s="3">
        <v>11.0</v>
      </c>
      <c r="D292" s="4">
        <v>39.65439253</v>
      </c>
      <c r="E292" s="4">
        <v>-77.76158242</v>
      </c>
      <c r="F292" s="3" t="s">
        <v>421</v>
      </c>
      <c r="G292" s="3" t="s">
        <v>422</v>
      </c>
      <c r="H292" s="3" t="s">
        <v>102</v>
      </c>
      <c r="I292" s="11" t="s">
        <v>749</v>
      </c>
      <c r="J292" s="7"/>
    </row>
    <row r="293">
      <c r="A293" s="3" t="s">
        <v>750</v>
      </c>
      <c r="B293" s="3">
        <v>15.0</v>
      </c>
      <c r="C293" s="3">
        <v>12.0</v>
      </c>
      <c r="D293" s="4">
        <v>39.65439253</v>
      </c>
      <c r="E293" s="4">
        <v>-77.76139574</v>
      </c>
      <c r="F293" s="3" t="s">
        <v>421</v>
      </c>
      <c r="G293" s="3" t="s">
        <v>422</v>
      </c>
      <c r="H293" s="3" t="s">
        <v>751</v>
      </c>
      <c r="I293" s="6" t="s">
        <v>752</v>
      </c>
      <c r="J293" s="3"/>
    </row>
    <row r="294">
      <c r="A294" s="3" t="s">
        <v>753</v>
      </c>
      <c r="B294" s="3">
        <v>15.0</v>
      </c>
      <c r="C294" s="3">
        <v>13.0</v>
      </c>
      <c r="D294" s="4">
        <v>39.65439253</v>
      </c>
      <c r="E294" s="4">
        <v>-77.76120905</v>
      </c>
      <c r="F294" s="3" t="s">
        <v>147</v>
      </c>
      <c r="G294" s="3" t="s">
        <v>148</v>
      </c>
      <c r="H294" s="3" t="s">
        <v>754</v>
      </c>
      <c r="I294" s="6" t="s">
        <v>755</v>
      </c>
      <c r="J294" s="13"/>
    </row>
    <row r="295">
      <c r="A295" s="3" t="s">
        <v>756</v>
      </c>
      <c r="B295" s="3">
        <v>15.0</v>
      </c>
      <c r="C295" s="3">
        <v>14.0</v>
      </c>
      <c r="D295" s="4">
        <v>39.65439253</v>
      </c>
      <c r="E295" s="4">
        <v>-77.76102237</v>
      </c>
      <c r="F295" s="3" t="s">
        <v>147</v>
      </c>
      <c r="G295" s="3" t="s">
        <v>148</v>
      </c>
      <c r="H295" s="3" t="s">
        <v>757</v>
      </c>
      <c r="I295" s="6" t="s">
        <v>758</v>
      </c>
      <c r="J295" s="7"/>
    </row>
    <row r="296">
      <c r="A296" s="3" t="s">
        <v>759</v>
      </c>
      <c r="B296" s="3">
        <v>15.0</v>
      </c>
      <c r="C296" s="3">
        <v>15.0</v>
      </c>
      <c r="D296" s="4">
        <v>39.65439253</v>
      </c>
      <c r="E296" s="4">
        <v>-77.76083568</v>
      </c>
      <c r="F296" s="3" t="s">
        <v>147</v>
      </c>
      <c r="G296" s="3" t="s">
        <v>148</v>
      </c>
      <c r="H296" s="3" t="s">
        <v>606</v>
      </c>
      <c r="I296" s="6" t="s">
        <v>760</v>
      </c>
      <c r="J296" s="7"/>
    </row>
    <row r="297">
      <c r="A297" s="3" t="s">
        <v>761</v>
      </c>
      <c r="B297" s="3">
        <v>15.0</v>
      </c>
      <c r="C297" s="3">
        <v>16.0</v>
      </c>
      <c r="D297" s="4">
        <v>39.65439253</v>
      </c>
      <c r="E297" s="4">
        <v>-77.760649</v>
      </c>
      <c r="F297" s="3" t="s">
        <v>147</v>
      </c>
      <c r="G297" s="3" t="s">
        <v>148</v>
      </c>
      <c r="H297" s="3" t="s">
        <v>262</v>
      </c>
      <c r="I297" s="6" t="s">
        <v>762</v>
      </c>
      <c r="J297" s="7"/>
    </row>
    <row r="298">
      <c r="A298" s="3" t="s">
        <v>763</v>
      </c>
      <c r="B298" s="3">
        <v>15.0</v>
      </c>
      <c r="C298" s="3">
        <v>17.0</v>
      </c>
      <c r="D298" s="4">
        <v>39.65439253</v>
      </c>
      <c r="E298" s="4">
        <v>-77.76046231</v>
      </c>
      <c r="F298" s="3" t="s">
        <v>447</v>
      </c>
      <c r="G298" s="3" t="s">
        <v>448</v>
      </c>
      <c r="H298" s="3" t="s">
        <v>123</v>
      </c>
      <c r="I298" s="6" t="s">
        <v>764</v>
      </c>
      <c r="J298" s="7"/>
    </row>
    <row r="299">
      <c r="A299" s="3" t="s">
        <v>765</v>
      </c>
      <c r="B299" s="3">
        <v>15.0</v>
      </c>
      <c r="C299" s="3">
        <v>18.0</v>
      </c>
      <c r="D299" s="4">
        <v>39.65439253</v>
      </c>
      <c r="E299" s="4">
        <v>-77.76027563</v>
      </c>
      <c r="F299" s="3" t="s">
        <v>11</v>
      </c>
      <c r="G299" s="3" t="s">
        <v>12</v>
      </c>
      <c r="H299" s="3" t="s">
        <v>729</v>
      </c>
      <c r="I299" s="6" t="s">
        <v>766</v>
      </c>
      <c r="J299" s="7"/>
    </row>
    <row r="300">
      <c r="A300" s="3" t="s">
        <v>767</v>
      </c>
      <c r="B300" s="3">
        <v>15.0</v>
      </c>
      <c r="C300" s="3">
        <v>19.0</v>
      </c>
      <c r="D300" s="4">
        <v>39.65439253</v>
      </c>
      <c r="E300" s="4">
        <v>-77.76008894</v>
      </c>
      <c r="F300" s="3" t="s">
        <v>11</v>
      </c>
      <c r="G300" s="3" t="s">
        <v>12</v>
      </c>
      <c r="H300" s="3" t="s">
        <v>181</v>
      </c>
      <c r="I300" s="19" t="s">
        <v>768</v>
      </c>
      <c r="J300" s="3"/>
    </row>
    <row r="301">
      <c r="A301" s="3" t="s">
        <v>769</v>
      </c>
      <c r="B301" s="3">
        <v>15.0</v>
      </c>
      <c r="C301" s="3">
        <v>20.0</v>
      </c>
      <c r="D301" s="4">
        <v>39.65439253</v>
      </c>
      <c r="E301" s="4">
        <v>-77.75990226</v>
      </c>
      <c r="F301" s="3" t="s">
        <v>11</v>
      </c>
      <c r="G301" s="3" t="s">
        <v>12</v>
      </c>
      <c r="H301" s="3" t="s">
        <v>770</v>
      </c>
      <c r="I301" s="6" t="s">
        <v>771</v>
      </c>
      <c r="J301" s="7"/>
    </row>
    <row r="302">
      <c r="A302" s="3" t="s">
        <v>772</v>
      </c>
      <c r="B302" s="3">
        <v>16.0</v>
      </c>
      <c r="C302" s="3">
        <v>1.0</v>
      </c>
      <c r="D302" s="4">
        <v>39.6542488</v>
      </c>
      <c r="E302" s="4">
        <v>-77.76344928</v>
      </c>
      <c r="F302" s="3" t="s">
        <v>11</v>
      </c>
      <c r="G302" s="3" t="s">
        <v>12</v>
      </c>
      <c r="H302" s="3" t="s">
        <v>773</v>
      </c>
      <c r="I302" s="6" t="s">
        <v>774</v>
      </c>
      <c r="J302" s="7"/>
    </row>
    <row r="303">
      <c r="A303" s="3" t="s">
        <v>775</v>
      </c>
      <c r="B303" s="3">
        <v>16.0</v>
      </c>
      <c r="C303" s="3">
        <v>2.0</v>
      </c>
      <c r="D303" s="4">
        <v>39.6542488</v>
      </c>
      <c r="E303" s="4">
        <v>-77.7632626</v>
      </c>
      <c r="F303" s="3" t="s">
        <v>11</v>
      </c>
      <c r="G303" s="3" t="s">
        <v>12</v>
      </c>
      <c r="H303" s="3" t="s">
        <v>776</v>
      </c>
      <c r="I303" s="6" t="s">
        <v>777</v>
      </c>
      <c r="J303" s="7"/>
    </row>
    <row r="304">
      <c r="A304" s="3" t="s">
        <v>778</v>
      </c>
      <c r="B304" s="3">
        <v>16.0</v>
      </c>
      <c r="C304" s="3">
        <v>3.0</v>
      </c>
      <c r="D304" s="4">
        <v>39.6542488</v>
      </c>
      <c r="E304" s="4">
        <v>-77.76307592</v>
      </c>
      <c r="F304" s="3" t="s">
        <v>11</v>
      </c>
      <c r="G304" s="3" t="s">
        <v>12</v>
      </c>
      <c r="H304" s="3" t="s">
        <v>779</v>
      </c>
      <c r="I304" s="6" t="s">
        <v>780</v>
      </c>
      <c r="J304" s="7"/>
    </row>
    <row r="305">
      <c r="A305" s="3" t="s">
        <v>781</v>
      </c>
      <c r="B305" s="3">
        <v>16.0</v>
      </c>
      <c r="C305" s="3">
        <v>4.0</v>
      </c>
      <c r="D305" s="4">
        <v>39.6542488</v>
      </c>
      <c r="E305" s="4">
        <v>-77.76288923</v>
      </c>
      <c r="F305" s="3" t="s">
        <v>11</v>
      </c>
      <c r="G305" s="3" t="s">
        <v>12</v>
      </c>
      <c r="H305" s="3" t="s">
        <v>782</v>
      </c>
      <c r="I305" s="6" t="s">
        <v>783</v>
      </c>
      <c r="J305" s="7"/>
    </row>
    <row r="306">
      <c r="A306" s="3" t="s">
        <v>784</v>
      </c>
      <c r="B306" s="3">
        <v>16.0</v>
      </c>
      <c r="C306" s="3">
        <v>5.0</v>
      </c>
      <c r="D306" s="4">
        <v>39.6542488</v>
      </c>
      <c r="E306" s="4">
        <v>-77.76270255</v>
      </c>
      <c r="F306" s="3" t="s">
        <v>447</v>
      </c>
      <c r="G306" s="3" t="s">
        <v>448</v>
      </c>
      <c r="H306" s="3" t="s">
        <v>785</v>
      </c>
      <c r="I306" s="6" t="s">
        <v>786</v>
      </c>
      <c r="J306" s="7"/>
    </row>
    <row r="307">
      <c r="A307" s="3" t="s">
        <v>787</v>
      </c>
      <c r="B307" s="3">
        <v>16.0</v>
      </c>
      <c r="C307" s="3">
        <v>6.0</v>
      </c>
      <c r="D307" s="4">
        <v>39.6542488</v>
      </c>
      <c r="E307" s="4">
        <v>-77.76251586</v>
      </c>
      <c r="F307" s="3" t="s">
        <v>447</v>
      </c>
      <c r="G307" s="3" t="s">
        <v>448</v>
      </c>
      <c r="H307" s="3" t="s">
        <v>788</v>
      </c>
      <c r="I307" s="6" t="s">
        <v>789</v>
      </c>
      <c r="J307" s="7"/>
    </row>
    <row r="308">
      <c r="A308" s="3" t="s">
        <v>790</v>
      </c>
      <c r="B308" s="3">
        <v>16.0</v>
      </c>
      <c r="C308" s="3">
        <v>7.0</v>
      </c>
      <c r="D308" s="4">
        <v>39.6542488</v>
      </c>
      <c r="E308" s="4">
        <v>-77.76232918</v>
      </c>
      <c r="F308" s="3" t="s">
        <v>147</v>
      </c>
      <c r="G308" s="3" t="s">
        <v>148</v>
      </c>
      <c r="H308" s="3" t="s">
        <v>429</v>
      </c>
      <c r="I308" s="6" t="s">
        <v>791</v>
      </c>
      <c r="J308" s="7"/>
    </row>
    <row r="309">
      <c r="A309" s="3" t="s">
        <v>792</v>
      </c>
      <c r="B309" s="3">
        <v>16.0</v>
      </c>
      <c r="C309" s="3">
        <v>8.0</v>
      </c>
      <c r="D309" s="4">
        <v>39.6542488</v>
      </c>
      <c r="E309" s="4">
        <v>-77.76214249</v>
      </c>
      <c r="F309" s="3" t="s">
        <v>147</v>
      </c>
      <c r="G309" s="3" t="s">
        <v>148</v>
      </c>
      <c r="H309" s="3" t="s">
        <v>259</v>
      </c>
      <c r="I309" s="6" t="s">
        <v>793</v>
      </c>
      <c r="J309" s="7"/>
    </row>
    <row r="310">
      <c r="A310" s="3" t="s">
        <v>794</v>
      </c>
      <c r="B310" s="3">
        <v>16.0</v>
      </c>
      <c r="C310" s="3">
        <v>9.0</v>
      </c>
      <c r="D310" s="4">
        <v>39.6542488</v>
      </c>
      <c r="E310" s="4">
        <v>-77.76195581</v>
      </c>
      <c r="F310" s="3" t="s">
        <v>147</v>
      </c>
      <c r="G310" s="3" t="s">
        <v>148</v>
      </c>
      <c r="H310" s="3" t="s">
        <v>795</v>
      </c>
      <c r="I310" s="6" t="s">
        <v>796</v>
      </c>
      <c r="J310" s="7"/>
    </row>
    <row r="311">
      <c r="A311" s="3" t="s">
        <v>797</v>
      </c>
      <c r="B311" s="3">
        <v>16.0</v>
      </c>
      <c r="C311" s="3">
        <v>10.0</v>
      </c>
      <c r="D311" s="4">
        <v>39.6542488</v>
      </c>
      <c r="E311" s="4">
        <v>-77.76176912</v>
      </c>
      <c r="F311" s="3" t="s">
        <v>147</v>
      </c>
      <c r="G311" s="3" t="s">
        <v>148</v>
      </c>
      <c r="H311" s="3" t="s">
        <v>798</v>
      </c>
      <c r="I311" s="6" t="s">
        <v>799</v>
      </c>
      <c r="J311" s="7"/>
    </row>
    <row r="312">
      <c r="A312" s="3" t="s">
        <v>800</v>
      </c>
      <c r="B312" s="3">
        <v>16.0</v>
      </c>
      <c r="C312" s="3">
        <v>11.0</v>
      </c>
      <c r="D312" s="4">
        <v>39.6542488</v>
      </c>
      <c r="E312" s="4">
        <v>-77.76158244</v>
      </c>
      <c r="F312" s="3" t="s">
        <v>147</v>
      </c>
      <c r="G312" s="3" t="s">
        <v>148</v>
      </c>
      <c r="H312" s="3" t="s">
        <v>324</v>
      </c>
      <c r="I312" s="6" t="s">
        <v>801</v>
      </c>
      <c r="J312" s="7"/>
    </row>
    <row r="313">
      <c r="A313" s="3" t="s">
        <v>802</v>
      </c>
      <c r="B313" s="3">
        <v>16.0</v>
      </c>
      <c r="C313" s="3">
        <v>12.0</v>
      </c>
      <c r="D313" s="4">
        <v>39.6542488</v>
      </c>
      <c r="E313" s="4">
        <v>-77.76139575</v>
      </c>
      <c r="F313" s="3" t="s">
        <v>147</v>
      </c>
      <c r="G313" s="3" t="s">
        <v>148</v>
      </c>
      <c r="H313" s="3" t="s">
        <v>339</v>
      </c>
      <c r="I313" s="6" t="s">
        <v>803</v>
      </c>
      <c r="J313" s="7"/>
    </row>
    <row r="314">
      <c r="A314" s="3" t="s">
        <v>804</v>
      </c>
      <c r="B314" s="3">
        <v>16.0</v>
      </c>
      <c r="C314" s="3">
        <v>13.0</v>
      </c>
      <c r="D314" s="4">
        <v>39.6542488</v>
      </c>
      <c r="E314" s="4">
        <v>-77.76120907</v>
      </c>
      <c r="F314" s="3" t="s">
        <v>147</v>
      </c>
      <c r="G314" s="3" t="s">
        <v>148</v>
      </c>
      <c r="H314" s="3" t="s">
        <v>50</v>
      </c>
      <c r="I314" s="6" t="s">
        <v>805</v>
      </c>
      <c r="J314" s="7"/>
    </row>
    <row r="315">
      <c r="A315" s="3" t="s">
        <v>806</v>
      </c>
      <c r="B315" s="3">
        <v>16.0</v>
      </c>
      <c r="C315" s="3">
        <v>14.0</v>
      </c>
      <c r="D315" s="4">
        <v>39.6542488</v>
      </c>
      <c r="E315" s="4">
        <v>-77.76102238</v>
      </c>
      <c r="F315" s="3" t="s">
        <v>447</v>
      </c>
      <c r="G315" s="3" t="s">
        <v>448</v>
      </c>
      <c r="H315" s="3" t="s">
        <v>807</v>
      </c>
      <c r="I315" s="6" t="s">
        <v>808</v>
      </c>
      <c r="J315" s="7"/>
    </row>
    <row r="316">
      <c r="A316" s="3" t="s">
        <v>809</v>
      </c>
      <c r="B316" s="3">
        <v>16.0</v>
      </c>
      <c r="C316" s="3">
        <v>15.0</v>
      </c>
      <c r="D316" s="4">
        <v>39.6542488</v>
      </c>
      <c r="E316" s="4">
        <v>-77.7608357</v>
      </c>
      <c r="F316" s="3" t="s">
        <v>447</v>
      </c>
      <c r="G316" s="3" t="s">
        <v>448</v>
      </c>
      <c r="H316" s="3" t="s">
        <v>696</v>
      </c>
      <c r="I316" s="6" t="s">
        <v>810</v>
      </c>
      <c r="J316" s="7"/>
    </row>
    <row r="317">
      <c r="A317" s="3" t="s">
        <v>811</v>
      </c>
      <c r="B317" s="3">
        <v>16.0</v>
      </c>
      <c r="C317" s="3">
        <v>16.0</v>
      </c>
      <c r="D317" s="4">
        <v>39.6542488</v>
      </c>
      <c r="E317" s="4">
        <v>-77.76064901</v>
      </c>
      <c r="F317" s="3" t="s">
        <v>447</v>
      </c>
      <c r="G317" s="3" t="s">
        <v>448</v>
      </c>
      <c r="H317" s="3" t="s">
        <v>779</v>
      </c>
      <c r="I317" s="6" t="s">
        <v>812</v>
      </c>
      <c r="J317" s="7"/>
    </row>
    <row r="318">
      <c r="A318" s="3" t="s">
        <v>813</v>
      </c>
      <c r="B318" s="3">
        <v>16.0</v>
      </c>
      <c r="C318" s="3">
        <v>17.0</v>
      </c>
      <c r="D318" s="4">
        <v>39.6542488</v>
      </c>
      <c r="E318" s="4">
        <v>-77.76046233</v>
      </c>
      <c r="F318" s="3" t="s">
        <v>11</v>
      </c>
      <c r="G318" s="3" t="s">
        <v>12</v>
      </c>
      <c r="H318" s="3" t="s">
        <v>429</v>
      </c>
      <c r="I318" s="6" t="s">
        <v>814</v>
      </c>
      <c r="J318" s="7"/>
    </row>
    <row r="319">
      <c r="A319" s="3" t="s">
        <v>815</v>
      </c>
      <c r="B319" s="3">
        <v>16.0</v>
      </c>
      <c r="C319" s="3">
        <v>18.0</v>
      </c>
      <c r="D319" s="4">
        <v>39.6542488</v>
      </c>
      <c r="E319" s="4">
        <v>-77.76027564</v>
      </c>
      <c r="F319" s="3" t="s">
        <v>11</v>
      </c>
      <c r="G319" s="3" t="s">
        <v>12</v>
      </c>
      <c r="H319" s="3" t="s">
        <v>816</v>
      </c>
      <c r="I319" s="6" t="s">
        <v>817</v>
      </c>
      <c r="J319" s="7"/>
    </row>
    <row r="320">
      <c r="A320" s="3" t="s">
        <v>818</v>
      </c>
      <c r="B320" s="3">
        <v>16.0</v>
      </c>
      <c r="C320" s="3">
        <v>19.0</v>
      </c>
      <c r="D320" s="4">
        <v>39.6542488</v>
      </c>
      <c r="E320" s="4">
        <v>-77.76008896</v>
      </c>
      <c r="F320" s="3" t="s">
        <v>11</v>
      </c>
      <c r="G320" s="3" t="s">
        <v>12</v>
      </c>
      <c r="H320" s="3" t="s">
        <v>819</v>
      </c>
      <c r="I320" s="6" t="s">
        <v>820</v>
      </c>
      <c r="J320" s="7"/>
    </row>
    <row r="321">
      <c r="A321" s="3" t="s">
        <v>821</v>
      </c>
      <c r="B321" s="3">
        <v>16.0</v>
      </c>
      <c r="C321" s="3">
        <v>20.0</v>
      </c>
      <c r="D321" s="4">
        <v>39.6542488</v>
      </c>
      <c r="E321" s="4">
        <v>-77.75990227</v>
      </c>
      <c r="F321" s="3" t="s">
        <v>11</v>
      </c>
      <c r="G321" s="3" t="s">
        <v>12</v>
      </c>
      <c r="H321" s="3" t="s">
        <v>822</v>
      </c>
      <c r="I321" s="6" t="s">
        <v>823</v>
      </c>
      <c r="J321" s="7"/>
    </row>
    <row r="322">
      <c r="A322" s="3" t="s">
        <v>824</v>
      </c>
      <c r="B322" s="3">
        <v>17.0</v>
      </c>
      <c r="C322" s="3">
        <v>1.0</v>
      </c>
      <c r="D322" s="4">
        <v>39.65410507</v>
      </c>
      <c r="E322" s="4">
        <v>-77.76344929</v>
      </c>
      <c r="F322" s="3" t="s">
        <v>11</v>
      </c>
      <c r="G322" s="3" t="s">
        <v>12</v>
      </c>
      <c r="H322" s="3" t="s">
        <v>665</v>
      </c>
      <c r="I322" s="6" t="s">
        <v>825</v>
      </c>
      <c r="J322" s="7"/>
    </row>
    <row r="323">
      <c r="A323" s="3" t="s">
        <v>826</v>
      </c>
      <c r="B323" s="3">
        <v>17.0</v>
      </c>
      <c r="C323" s="3">
        <v>2.0</v>
      </c>
      <c r="D323" s="4">
        <v>39.65410507</v>
      </c>
      <c r="E323" s="4">
        <v>-77.76326261</v>
      </c>
      <c r="F323" s="3" t="s">
        <v>11</v>
      </c>
      <c r="G323" s="3" t="s">
        <v>12</v>
      </c>
      <c r="H323" s="3" t="s">
        <v>203</v>
      </c>
      <c r="I323" s="6" t="s">
        <v>827</v>
      </c>
      <c r="J323" s="7"/>
    </row>
    <row r="324">
      <c r="A324" s="3" t="s">
        <v>828</v>
      </c>
      <c r="B324" s="3">
        <v>17.0</v>
      </c>
      <c r="C324" s="3">
        <v>3.0</v>
      </c>
      <c r="D324" s="4">
        <v>39.65410507</v>
      </c>
      <c r="E324" s="4">
        <v>-77.76307592</v>
      </c>
      <c r="F324" s="3" t="s">
        <v>11</v>
      </c>
      <c r="G324" s="3" t="s">
        <v>12</v>
      </c>
      <c r="H324" s="3" t="s">
        <v>93</v>
      </c>
      <c r="I324" s="6" t="s">
        <v>829</v>
      </c>
      <c r="J324" s="7"/>
    </row>
    <row r="325">
      <c r="A325" s="3" t="s">
        <v>830</v>
      </c>
      <c r="B325" s="3">
        <v>17.0</v>
      </c>
      <c r="C325" s="3">
        <v>4.0</v>
      </c>
      <c r="D325" s="4">
        <v>39.65410507</v>
      </c>
      <c r="E325" s="4">
        <v>-77.76288924</v>
      </c>
      <c r="F325" s="3" t="s">
        <v>11</v>
      </c>
      <c r="G325" s="3" t="s">
        <v>12</v>
      </c>
      <c r="H325" s="3" t="s">
        <v>511</v>
      </c>
      <c r="I325" s="6" t="s">
        <v>831</v>
      </c>
      <c r="J325" s="7"/>
    </row>
    <row r="326">
      <c r="A326" s="3" t="s">
        <v>832</v>
      </c>
      <c r="B326" s="3">
        <v>17.0</v>
      </c>
      <c r="C326" s="3">
        <v>5.0</v>
      </c>
      <c r="D326" s="4">
        <v>39.65410507</v>
      </c>
      <c r="E326" s="4">
        <v>-77.76270255</v>
      </c>
      <c r="F326" s="3" t="s">
        <v>11</v>
      </c>
      <c r="G326" s="3" t="s">
        <v>12</v>
      </c>
      <c r="H326" s="3" t="s">
        <v>254</v>
      </c>
      <c r="I326" s="6" t="s">
        <v>833</v>
      </c>
      <c r="J326" s="7"/>
    </row>
    <row r="327">
      <c r="A327" s="3" t="s">
        <v>834</v>
      </c>
      <c r="B327" s="3">
        <v>17.0</v>
      </c>
      <c r="C327" s="3">
        <v>6.0</v>
      </c>
      <c r="D327" s="4">
        <v>39.65410507</v>
      </c>
      <c r="E327" s="4">
        <v>-77.76251587</v>
      </c>
      <c r="F327" s="3" t="s">
        <v>447</v>
      </c>
      <c r="G327" s="3" t="s">
        <v>448</v>
      </c>
      <c r="H327" s="3" t="s">
        <v>506</v>
      </c>
      <c r="I327" s="6" t="s">
        <v>835</v>
      </c>
      <c r="J327" s="7"/>
    </row>
    <row r="328">
      <c r="A328" s="3" t="s">
        <v>836</v>
      </c>
      <c r="B328" s="3">
        <v>17.0</v>
      </c>
      <c r="C328" s="3">
        <v>7.0</v>
      </c>
      <c r="D328" s="4">
        <v>39.65410507</v>
      </c>
      <c r="E328" s="4">
        <v>-77.76232919</v>
      </c>
      <c r="F328" s="3" t="s">
        <v>447</v>
      </c>
      <c r="G328" s="3" t="s">
        <v>448</v>
      </c>
      <c r="H328" s="3" t="s">
        <v>837</v>
      </c>
      <c r="I328" s="6" t="s">
        <v>838</v>
      </c>
      <c r="J328" s="7"/>
    </row>
    <row r="329">
      <c r="A329" s="3" t="s">
        <v>839</v>
      </c>
      <c r="B329" s="3">
        <v>17.0</v>
      </c>
      <c r="C329" s="3">
        <v>8.0</v>
      </c>
      <c r="D329" s="4">
        <v>39.65410507</v>
      </c>
      <c r="E329" s="4">
        <v>-77.7621425</v>
      </c>
      <c r="F329" s="3" t="s">
        <v>447</v>
      </c>
      <c r="G329" s="3" t="s">
        <v>448</v>
      </c>
      <c r="H329" s="3" t="s">
        <v>840</v>
      </c>
      <c r="I329" s="6" t="s">
        <v>841</v>
      </c>
      <c r="J329" s="7"/>
    </row>
    <row r="330">
      <c r="A330" s="3" t="s">
        <v>842</v>
      </c>
      <c r="B330" s="3">
        <v>17.0</v>
      </c>
      <c r="C330" s="3">
        <v>9.0</v>
      </c>
      <c r="D330" s="4">
        <v>39.65410507</v>
      </c>
      <c r="E330" s="4">
        <v>-77.76195582</v>
      </c>
      <c r="F330" s="3" t="s">
        <v>447</v>
      </c>
      <c r="G330" s="3" t="s">
        <v>448</v>
      </c>
      <c r="H330" s="3" t="s">
        <v>843</v>
      </c>
      <c r="I330" s="6" t="s">
        <v>844</v>
      </c>
      <c r="J330" s="7"/>
    </row>
    <row r="331">
      <c r="A331" s="3" t="s">
        <v>845</v>
      </c>
      <c r="B331" s="3">
        <v>17.0</v>
      </c>
      <c r="C331" s="3">
        <v>10.0</v>
      </c>
      <c r="D331" s="4">
        <v>39.65410507</v>
      </c>
      <c r="E331" s="4">
        <v>-77.76176913</v>
      </c>
      <c r="F331" s="3" t="s">
        <v>447</v>
      </c>
      <c r="G331" s="3" t="s">
        <v>448</v>
      </c>
      <c r="H331" s="3" t="s">
        <v>846</v>
      </c>
      <c r="I331" s="6" t="s">
        <v>847</v>
      </c>
      <c r="J331" s="7"/>
    </row>
    <row r="332">
      <c r="A332" s="3" t="s">
        <v>848</v>
      </c>
      <c r="B332" s="3">
        <v>17.0</v>
      </c>
      <c r="C332" s="3">
        <v>11.0</v>
      </c>
      <c r="D332" s="4">
        <v>39.65410507</v>
      </c>
      <c r="E332" s="4">
        <v>-77.76158245</v>
      </c>
      <c r="F332" s="3" t="s">
        <v>447</v>
      </c>
      <c r="G332" s="3" t="s">
        <v>448</v>
      </c>
      <c r="H332" s="15" t="s">
        <v>807</v>
      </c>
      <c r="I332" s="6" t="s">
        <v>849</v>
      </c>
      <c r="J332" s="7"/>
    </row>
    <row r="333">
      <c r="A333" s="3" t="s">
        <v>850</v>
      </c>
      <c r="B333" s="3">
        <v>17.0</v>
      </c>
      <c r="C333" s="3">
        <v>12.0</v>
      </c>
      <c r="D333" s="4">
        <v>39.65410507</v>
      </c>
      <c r="E333" s="4">
        <v>-77.76139576</v>
      </c>
      <c r="F333" s="3" t="s">
        <v>447</v>
      </c>
      <c r="G333" s="3" t="s">
        <v>448</v>
      </c>
      <c r="H333" s="3" t="s">
        <v>851</v>
      </c>
      <c r="I333" s="6" t="s">
        <v>852</v>
      </c>
      <c r="J333" s="7"/>
    </row>
    <row r="334">
      <c r="A334" s="3" t="s">
        <v>853</v>
      </c>
      <c r="B334" s="3">
        <v>17.0</v>
      </c>
      <c r="C334" s="3">
        <v>13.0</v>
      </c>
      <c r="D334" s="4">
        <v>39.65410507</v>
      </c>
      <c r="E334" s="4">
        <v>-77.76120908</v>
      </c>
      <c r="F334" s="3" t="s">
        <v>447</v>
      </c>
      <c r="G334" s="3" t="s">
        <v>448</v>
      </c>
      <c r="H334" s="3" t="s">
        <v>854</v>
      </c>
      <c r="I334" s="6" t="s">
        <v>855</v>
      </c>
      <c r="J334" s="7"/>
    </row>
    <row r="335">
      <c r="A335" s="3" t="s">
        <v>856</v>
      </c>
      <c r="B335" s="3">
        <v>17.0</v>
      </c>
      <c r="C335" s="3">
        <v>14.0</v>
      </c>
      <c r="D335" s="4">
        <v>39.65410507</v>
      </c>
      <c r="E335" s="4">
        <v>-77.76102239</v>
      </c>
      <c r="F335" s="3" t="s">
        <v>447</v>
      </c>
      <c r="G335" s="3" t="s">
        <v>448</v>
      </c>
      <c r="H335" s="3" t="s">
        <v>857</v>
      </c>
      <c r="I335" s="6" t="s">
        <v>858</v>
      </c>
      <c r="J335" s="7"/>
    </row>
    <row r="336">
      <c r="A336" s="3" t="s">
        <v>859</v>
      </c>
      <c r="B336" s="3">
        <v>17.0</v>
      </c>
      <c r="C336" s="3">
        <v>15.0</v>
      </c>
      <c r="D336" s="4">
        <v>39.65410507</v>
      </c>
      <c r="E336" s="4">
        <v>-77.76083571</v>
      </c>
      <c r="F336" s="3" t="s">
        <v>447</v>
      </c>
      <c r="G336" s="3" t="s">
        <v>448</v>
      </c>
      <c r="H336" s="3" t="s">
        <v>203</v>
      </c>
      <c r="I336" s="6" t="s">
        <v>860</v>
      </c>
      <c r="J336" s="7"/>
    </row>
    <row r="337">
      <c r="A337" s="3" t="s">
        <v>861</v>
      </c>
      <c r="B337" s="3">
        <v>17.0</v>
      </c>
      <c r="C337" s="3">
        <v>16.0</v>
      </c>
      <c r="D337" s="4">
        <v>39.65410507</v>
      </c>
      <c r="E337" s="4">
        <v>-77.76064903</v>
      </c>
      <c r="F337" s="3" t="s">
        <v>11</v>
      </c>
      <c r="G337" s="3" t="s">
        <v>12</v>
      </c>
      <c r="H337" s="3" t="s">
        <v>862</v>
      </c>
      <c r="I337" s="6" t="s">
        <v>863</v>
      </c>
      <c r="J337" s="7"/>
    </row>
    <row r="338">
      <c r="A338" s="3" t="s">
        <v>864</v>
      </c>
      <c r="B338" s="3">
        <v>17.0</v>
      </c>
      <c r="C338" s="3">
        <v>17.0</v>
      </c>
      <c r="D338" s="4">
        <v>39.65410507</v>
      </c>
      <c r="E338" s="4">
        <v>-77.76046234</v>
      </c>
      <c r="F338" s="3" t="s">
        <v>11</v>
      </c>
      <c r="G338" s="3" t="s">
        <v>12</v>
      </c>
      <c r="H338" s="3" t="s">
        <v>854</v>
      </c>
      <c r="I338" s="6" t="s">
        <v>865</v>
      </c>
      <c r="J338" s="7"/>
    </row>
    <row r="339">
      <c r="A339" s="3" t="s">
        <v>866</v>
      </c>
      <c r="B339" s="3">
        <v>17.0</v>
      </c>
      <c r="C339" s="3">
        <v>18.0</v>
      </c>
      <c r="D339" s="4">
        <v>39.65410507</v>
      </c>
      <c r="E339" s="4">
        <v>-77.76027566</v>
      </c>
      <c r="F339" s="3" t="s">
        <v>11</v>
      </c>
      <c r="G339" s="3" t="s">
        <v>12</v>
      </c>
      <c r="H339" s="3" t="s">
        <v>315</v>
      </c>
      <c r="I339" s="6" t="s">
        <v>867</v>
      </c>
      <c r="J339" s="7"/>
    </row>
    <row r="340">
      <c r="A340" s="3" t="s">
        <v>868</v>
      </c>
      <c r="B340" s="3">
        <v>17.0</v>
      </c>
      <c r="C340" s="3">
        <v>19.0</v>
      </c>
      <c r="D340" s="4">
        <v>39.65410507</v>
      </c>
      <c r="E340" s="4">
        <v>-77.76008897</v>
      </c>
      <c r="F340" s="3" t="s">
        <v>11</v>
      </c>
      <c r="G340" s="3" t="s">
        <v>12</v>
      </c>
      <c r="H340" s="3" t="s">
        <v>857</v>
      </c>
      <c r="I340" s="6" t="s">
        <v>869</v>
      </c>
      <c r="J340" s="7"/>
    </row>
    <row r="341">
      <c r="A341" s="3" t="s">
        <v>870</v>
      </c>
      <c r="B341" s="3">
        <v>17.0</v>
      </c>
      <c r="C341" s="3">
        <v>20.0</v>
      </c>
      <c r="D341" s="4">
        <v>39.65410507</v>
      </c>
      <c r="E341" s="4">
        <v>-77.75990229</v>
      </c>
      <c r="F341" s="3" t="s">
        <v>11</v>
      </c>
      <c r="G341" s="3" t="s">
        <v>12</v>
      </c>
      <c r="H341" s="3" t="s">
        <v>93</v>
      </c>
      <c r="I341" s="6" t="s">
        <v>871</v>
      </c>
      <c r="J341" s="7"/>
    </row>
    <row r="342">
      <c r="A342" s="3" t="s">
        <v>872</v>
      </c>
      <c r="B342" s="3">
        <v>18.0</v>
      </c>
      <c r="C342" s="3">
        <v>1.0</v>
      </c>
      <c r="D342" s="4">
        <v>39.65396134</v>
      </c>
      <c r="E342" s="4">
        <v>-77.7634493</v>
      </c>
      <c r="F342" s="3" t="s">
        <v>11</v>
      </c>
      <c r="G342" s="3" t="s">
        <v>12</v>
      </c>
      <c r="H342" s="3" t="s">
        <v>262</v>
      </c>
      <c r="I342" s="6" t="s">
        <v>873</v>
      </c>
      <c r="J342" s="7"/>
    </row>
    <row r="343">
      <c r="A343" s="3" t="s">
        <v>874</v>
      </c>
      <c r="B343" s="3">
        <v>18.0</v>
      </c>
      <c r="C343" s="3">
        <v>2.0</v>
      </c>
      <c r="D343" s="4">
        <v>39.65396134</v>
      </c>
      <c r="E343" s="4">
        <v>-77.76326262</v>
      </c>
      <c r="F343" s="3" t="s">
        <v>11</v>
      </c>
      <c r="G343" s="3" t="s">
        <v>12</v>
      </c>
      <c r="H343" s="3" t="s">
        <v>875</v>
      </c>
      <c r="I343" s="6" t="s">
        <v>876</v>
      </c>
      <c r="J343" s="7"/>
    </row>
    <row r="344">
      <c r="A344" s="3" t="s">
        <v>877</v>
      </c>
      <c r="B344" s="3">
        <v>18.0</v>
      </c>
      <c r="C344" s="3">
        <v>3.0</v>
      </c>
      <c r="D344" s="4">
        <v>39.65396134</v>
      </c>
      <c r="E344" s="4">
        <v>-77.76307593</v>
      </c>
      <c r="F344" s="3" t="s">
        <v>11</v>
      </c>
      <c r="G344" s="3" t="s">
        <v>12</v>
      </c>
      <c r="H344" s="3" t="s">
        <v>878</v>
      </c>
      <c r="I344" s="6" t="s">
        <v>879</v>
      </c>
      <c r="J344" s="7"/>
    </row>
    <row r="345">
      <c r="A345" s="3" t="s">
        <v>880</v>
      </c>
      <c r="B345" s="3">
        <v>18.0</v>
      </c>
      <c r="C345" s="3">
        <v>4.0</v>
      </c>
      <c r="D345" s="4">
        <v>39.65396134</v>
      </c>
      <c r="E345" s="4">
        <v>-77.76288925</v>
      </c>
      <c r="F345" s="3" t="s">
        <v>11</v>
      </c>
      <c r="G345" s="3" t="s">
        <v>12</v>
      </c>
      <c r="H345" s="3" t="s">
        <v>262</v>
      </c>
      <c r="I345" s="6" t="s">
        <v>881</v>
      </c>
      <c r="J345" s="7"/>
    </row>
    <row r="346">
      <c r="A346" s="3" t="s">
        <v>882</v>
      </c>
      <c r="B346" s="3">
        <v>18.0</v>
      </c>
      <c r="C346" s="3">
        <v>5.0</v>
      </c>
      <c r="D346" s="4">
        <v>39.65396134</v>
      </c>
      <c r="E346" s="4">
        <v>-77.76270256</v>
      </c>
      <c r="F346" s="3" t="s">
        <v>11</v>
      </c>
      <c r="G346" s="3" t="s">
        <v>12</v>
      </c>
      <c r="H346" s="3" t="s">
        <v>729</v>
      </c>
      <c r="I346" s="6" t="s">
        <v>883</v>
      </c>
      <c r="J346" s="7"/>
    </row>
    <row r="347">
      <c r="A347" s="3" t="s">
        <v>884</v>
      </c>
      <c r="B347" s="3">
        <v>18.0</v>
      </c>
      <c r="C347" s="3">
        <v>6.0</v>
      </c>
      <c r="D347" s="4">
        <v>39.65396134</v>
      </c>
      <c r="E347" s="4">
        <v>-77.76251588</v>
      </c>
      <c r="F347" s="3" t="s">
        <v>11</v>
      </c>
      <c r="G347" s="3" t="s">
        <v>12</v>
      </c>
      <c r="H347" s="3" t="s">
        <v>203</v>
      </c>
      <c r="I347" s="6" t="s">
        <v>885</v>
      </c>
      <c r="J347" s="7"/>
    </row>
    <row r="348">
      <c r="A348" s="3" t="s">
        <v>886</v>
      </c>
      <c r="B348" s="3">
        <v>18.0</v>
      </c>
      <c r="C348" s="3">
        <v>7.0</v>
      </c>
      <c r="D348" s="4">
        <v>39.65396134</v>
      </c>
      <c r="E348" s="4">
        <v>-77.7623292</v>
      </c>
      <c r="F348" s="3" t="s">
        <v>11</v>
      </c>
      <c r="G348" s="3" t="s">
        <v>12</v>
      </c>
      <c r="H348" s="3" t="s">
        <v>887</v>
      </c>
      <c r="I348" s="6" t="s">
        <v>888</v>
      </c>
      <c r="J348" s="7"/>
    </row>
    <row r="349">
      <c r="A349" s="3" t="s">
        <v>889</v>
      </c>
      <c r="B349" s="3">
        <v>18.0</v>
      </c>
      <c r="C349" s="3">
        <v>8.0</v>
      </c>
      <c r="D349" s="4">
        <v>39.65396134</v>
      </c>
      <c r="E349" s="4">
        <v>-77.76214251</v>
      </c>
      <c r="F349" s="3" t="s">
        <v>447</v>
      </c>
      <c r="G349" s="3" t="s">
        <v>448</v>
      </c>
      <c r="H349" s="3" t="s">
        <v>367</v>
      </c>
      <c r="I349" s="6" t="s">
        <v>890</v>
      </c>
      <c r="J349" s="7"/>
    </row>
    <row r="350">
      <c r="A350" s="3" t="s">
        <v>891</v>
      </c>
      <c r="B350" s="3">
        <v>18.0</v>
      </c>
      <c r="C350" s="3">
        <v>9.0</v>
      </c>
      <c r="D350" s="4">
        <v>39.65396134</v>
      </c>
      <c r="E350" s="4">
        <v>-77.76195583</v>
      </c>
      <c r="F350" s="3" t="s">
        <v>447</v>
      </c>
      <c r="G350" s="3" t="s">
        <v>448</v>
      </c>
      <c r="H350" s="3" t="s">
        <v>892</v>
      </c>
      <c r="I350" s="6" t="s">
        <v>893</v>
      </c>
      <c r="J350" s="7"/>
    </row>
    <row r="351">
      <c r="A351" s="3" t="s">
        <v>894</v>
      </c>
      <c r="B351" s="3">
        <v>18.0</v>
      </c>
      <c r="C351" s="3">
        <v>10.0</v>
      </c>
      <c r="D351" s="4">
        <v>39.65396134</v>
      </c>
      <c r="E351" s="4">
        <v>-77.76176914</v>
      </c>
      <c r="F351" s="3" t="s">
        <v>447</v>
      </c>
      <c r="G351" s="3" t="s">
        <v>448</v>
      </c>
      <c r="H351" s="3" t="s">
        <v>203</v>
      </c>
      <c r="I351" s="6" t="s">
        <v>895</v>
      </c>
      <c r="J351" s="7"/>
    </row>
    <row r="352">
      <c r="A352" s="3" t="s">
        <v>896</v>
      </c>
      <c r="B352" s="3">
        <v>18.0</v>
      </c>
      <c r="C352" s="3">
        <v>11.0</v>
      </c>
      <c r="D352" s="4">
        <v>39.65396134</v>
      </c>
      <c r="E352" s="4">
        <v>-77.76158246</v>
      </c>
      <c r="F352" s="3" t="s">
        <v>447</v>
      </c>
      <c r="G352" s="3" t="s">
        <v>448</v>
      </c>
      <c r="H352" s="3" t="s">
        <v>206</v>
      </c>
      <c r="I352" s="6" t="s">
        <v>897</v>
      </c>
      <c r="J352" s="7"/>
    </row>
    <row r="353">
      <c r="A353" s="3" t="s">
        <v>898</v>
      </c>
      <c r="B353" s="3">
        <v>18.0</v>
      </c>
      <c r="C353" s="3">
        <v>12.0</v>
      </c>
      <c r="D353" s="4">
        <v>39.65396134</v>
      </c>
      <c r="E353" s="4">
        <v>-77.76139578</v>
      </c>
      <c r="F353" s="3" t="s">
        <v>447</v>
      </c>
      <c r="G353" s="3" t="s">
        <v>448</v>
      </c>
      <c r="H353" s="3" t="s">
        <v>899</v>
      </c>
      <c r="I353" s="6" t="s">
        <v>900</v>
      </c>
      <c r="J353" s="7"/>
    </row>
    <row r="354">
      <c r="A354" s="3" t="s">
        <v>901</v>
      </c>
      <c r="B354" s="3">
        <v>18.0</v>
      </c>
      <c r="C354" s="3">
        <v>13.0</v>
      </c>
      <c r="D354" s="4">
        <v>39.65396134</v>
      </c>
      <c r="E354" s="4">
        <v>-77.76120909</v>
      </c>
      <c r="F354" s="3" t="s">
        <v>447</v>
      </c>
      <c r="G354" s="3" t="s">
        <v>448</v>
      </c>
      <c r="H354" s="3" t="s">
        <v>123</v>
      </c>
      <c r="I354" s="6" t="s">
        <v>902</v>
      </c>
      <c r="J354" s="7"/>
    </row>
    <row r="355">
      <c r="A355" s="3" t="s">
        <v>903</v>
      </c>
      <c r="B355" s="3">
        <v>18.0</v>
      </c>
      <c r="C355" s="3">
        <v>14.0</v>
      </c>
      <c r="D355" s="4">
        <v>39.65396134</v>
      </c>
      <c r="E355" s="4">
        <v>-77.76102241</v>
      </c>
      <c r="F355" s="3" t="s">
        <v>11</v>
      </c>
      <c r="G355" s="3" t="s">
        <v>12</v>
      </c>
      <c r="H355" s="3" t="s">
        <v>344</v>
      </c>
      <c r="I355" s="6" t="s">
        <v>904</v>
      </c>
      <c r="J355" s="7"/>
    </row>
    <row r="356">
      <c r="A356" s="3" t="s">
        <v>905</v>
      </c>
      <c r="B356" s="3">
        <v>18.0</v>
      </c>
      <c r="C356" s="3">
        <v>15.0</v>
      </c>
      <c r="D356" s="4">
        <v>39.65396134</v>
      </c>
      <c r="E356" s="4">
        <v>-77.76083572</v>
      </c>
      <c r="F356" s="3" t="s">
        <v>11</v>
      </c>
      <c r="G356" s="3" t="s">
        <v>12</v>
      </c>
      <c r="H356" s="3" t="s">
        <v>906</v>
      </c>
      <c r="I356" s="6" t="s">
        <v>907</v>
      </c>
      <c r="J356" s="7"/>
    </row>
    <row r="357">
      <c r="A357" s="3" t="s">
        <v>908</v>
      </c>
      <c r="B357" s="3">
        <v>18.0</v>
      </c>
      <c r="C357" s="3">
        <v>16.0</v>
      </c>
      <c r="D357" s="4">
        <v>39.65396134</v>
      </c>
      <c r="E357" s="4">
        <v>-77.76064904</v>
      </c>
      <c r="F357" s="3" t="s">
        <v>11</v>
      </c>
      <c r="G357" s="3" t="s">
        <v>12</v>
      </c>
      <c r="H357" s="3" t="s">
        <v>909</v>
      </c>
      <c r="I357" s="6" t="s">
        <v>910</v>
      </c>
      <c r="J357" s="7"/>
    </row>
    <row r="358">
      <c r="A358" s="3" t="s">
        <v>911</v>
      </c>
      <c r="B358" s="3">
        <v>18.0</v>
      </c>
      <c r="C358" s="3">
        <v>17.0</v>
      </c>
      <c r="D358" s="4">
        <v>39.65396134</v>
      </c>
      <c r="E358" s="4">
        <v>-77.76046235</v>
      </c>
      <c r="F358" s="3" t="s">
        <v>11</v>
      </c>
      <c r="G358" s="3" t="s">
        <v>12</v>
      </c>
      <c r="H358" s="3" t="s">
        <v>236</v>
      </c>
      <c r="I358" s="6" t="s">
        <v>912</v>
      </c>
      <c r="J358" s="7"/>
    </row>
    <row r="359">
      <c r="A359" s="3" t="s">
        <v>913</v>
      </c>
      <c r="B359" s="3">
        <v>18.0</v>
      </c>
      <c r="C359" s="3">
        <v>18.0</v>
      </c>
      <c r="D359" s="4">
        <v>39.65396134</v>
      </c>
      <c r="E359" s="4">
        <v>-77.76027567</v>
      </c>
      <c r="F359" s="3" t="s">
        <v>11</v>
      </c>
      <c r="G359" s="3" t="s">
        <v>12</v>
      </c>
      <c r="H359" s="3" t="s">
        <v>914</v>
      </c>
      <c r="I359" s="6" t="s">
        <v>915</v>
      </c>
      <c r="J359" s="7"/>
    </row>
    <row r="360">
      <c r="A360" s="3" t="s">
        <v>916</v>
      </c>
      <c r="B360" s="3">
        <v>18.0</v>
      </c>
      <c r="C360" s="3">
        <v>19.0</v>
      </c>
      <c r="D360" s="4">
        <v>39.65396134</v>
      </c>
      <c r="E360" s="4">
        <v>-77.76008899</v>
      </c>
      <c r="F360" s="3" t="s">
        <v>11</v>
      </c>
      <c r="G360" s="3" t="s">
        <v>12</v>
      </c>
      <c r="H360" s="3" t="s">
        <v>203</v>
      </c>
      <c r="I360" s="6" t="s">
        <v>917</v>
      </c>
      <c r="J360" s="7"/>
    </row>
    <row r="361">
      <c r="A361" s="3" t="s">
        <v>918</v>
      </c>
      <c r="B361" s="3">
        <v>18.0</v>
      </c>
      <c r="C361" s="3">
        <v>20.0</v>
      </c>
      <c r="D361" s="4">
        <v>39.65396133</v>
      </c>
      <c r="E361" s="4">
        <v>-77.7599023</v>
      </c>
      <c r="F361" s="3" t="s">
        <v>11</v>
      </c>
      <c r="G361" s="3" t="s">
        <v>12</v>
      </c>
      <c r="H361" s="3" t="s">
        <v>919</v>
      </c>
      <c r="I361" s="6" t="s">
        <v>920</v>
      </c>
      <c r="J361" s="7"/>
    </row>
    <row r="362">
      <c r="A362" s="3" t="s">
        <v>921</v>
      </c>
      <c r="B362" s="3">
        <v>19.0</v>
      </c>
      <c r="C362" s="3">
        <v>1.0</v>
      </c>
      <c r="D362" s="4">
        <v>39.65381761</v>
      </c>
      <c r="E362" s="4">
        <v>-77.76344931</v>
      </c>
      <c r="F362" s="3" t="s">
        <v>11</v>
      </c>
      <c r="G362" s="3" t="s">
        <v>12</v>
      </c>
      <c r="H362" s="3" t="s">
        <v>123</v>
      </c>
      <c r="I362" s="6" t="s">
        <v>922</v>
      </c>
      <c r="J362" s="7"/>
    </row>
    <row r="363">
      <c r="A363" s="3" t="s">
        <v>923</v>
      </c>
      <c r="B363" s="3">
        <v>19.0</v>
      </c>
      <c r="C363" s="3">
        <v>2.0</v>
      </c>
      <c r="D363" s="4">
        <v>39.65381761</v>
      </c>
      <c r="E363" s="4">
        <v>-77.76326262</v>
      </c>
      <c r="F363" s="3" t="s">
        <v>11</v>
      </c>
      <c r="G363" s="3" t="s">
        <v>12</v>
      </c>
      <c r="H363" s="3" t="s">
        <v>919</v>
      </c>
      <c r="I363" s="6" t="s">
        <v>924</v>
      </c>
      <c r="J363" s="7"/>
    </row>
    <row r="364">
      <c r="A364" s="3" t="s">
        <v>925</v>
      </c>
      <c r="B364" s="3">
        <v>19.0</v>
      </c>
      <c r="C364" s="3">
        <v>3.0</v>
      </c>
      <c r="D364" s="4">
        <v>39.65381761</v>
      </c>
      <c r="E364" s="4">
        <v>-77.76307594</v>
      </c>
      <c r="F364" s="3" t="s">
        <v>11</v>
      </c>
      <c r="G364" s="3" t="s">
        <v>12</v>
      </c>
      <c r="H364" s="3" t="s">
        <v>28</v>
      </c>
      <c r="I364" s="6" t="s">
        <v>926</v>
      </c>
      <c r="J364" s="7"/>
    </row>
    <row r="365">
      <c r="A365" s="3" t="s">
        <v>927</v>
      </c>
      <c r="B365" s="3">
        <v>19.0</v>
      </c>
      <c r="C365" s="3">
        <v>4.0</v>
      </c>
      <c r="D365" s="4">
        <v>39.65381761</v>
      </c>
      <c r="E365" s="4">
        <v>-77.76288926</v>
      </c>
      <c r="F365" s="3" t="s">
        <v>11</v>
      </c>
      <c r="G365" s="3" t="s">
        <v>12</v>
      </c>
      <c r="H365" s="3" t="s">
        <v>413</v>
      </c>
      <c r="I365" s="6" t="s">
        <v>414</v>
      </c>
      <c r="J365" s="7"/>
    </row>
    <row r="366">
      <c r="A366" s="3" t="s">
        <v>928</v>
      </c>
      <c r="B366" s="3">
        <v>19.0</v>
      </c>
      <c r="C366" s="3">
        <v>5.0</v>
      </c>
      <c r="D366" s="4">
        <v>39.65381761</v>
      </c>
      <c r="E366" s="4">
        <v>-77.76270257</v>
      </c>
      <c r="F366" s="3" t="s">
        <v>11</v>
      </c>
      <c r="G366" s="3" t="s">
        <v>12</v>
      </c>
      <c r="H366" s="3" t="s">
        <v>929</v>
      </c>
      <c r="I366" s="6" t="s">
        <v>930</v>
      </c>
      <c r="J366" s="7"/>
    </row>
    <row r="367">
      <c r="A367" s="3" t="s">
        <v>931</v>
      </c>
      <c r="B367" s="3">
        <v>19.0</v>
      </c>
      <c r="C367" s="3">
        <v>6.0</v>
      </c>
      <c r="D367" s="4">
        <v>39.65381761</v>
      </c>
      <c r="E367" s="4">
        <v>-77.76251589</v>
      </c>
      <c r="F367" s="3" t="s">
        <v>11</v>
      </c>
      <c r="G367" s="3" t="s">
        <v>12</v>
      </c>
      <c r="H367" s="3" t="s">
        <v>932</v>
      </c>
      <c r="I367" s="6" t="s">
        <v>933</v>
      </c>
      <c r="J367" s="7"/>
    </row>
    <row r="368">
      <c r="A368" s="3" t="s">
        <v>934</v>
      </c>
      <c r="B368" s="3">
        <v>19.0</v>
      </c>
      <c r="C368" s="3">
        <v>7.0</v>
      </c>
      <c r="D368" s="4">
        <v>39.65381761</v>
      </c>
      <c r="E368" s="4">
        <v>-77.76232921</v>
      </c>
      <c r="F368" s="3" t="s">
        <v>11</v>
      </c>
      <c r="G368" s="3" t="s">
        <v>12</v>
      </c>
      <c r="H368" s="3" t="s">
        <v>181</v>
      </c>
      <c r="I368" s="6" t="s">
        <v>935</v>
      </c>
      <c r="J368" s="7"/>
    </row>
    <row r="369">
      <c r="A369" s="3" t="s">
        <v>936</v>
      </c>
      <c r="B369" s="3">
        <v>19.0</v>
      </c>
      <c r="C369" s="3">
        <v>8.0</v>
      </c>
      <c r="D369" s="4">
        <v>39.65381761</v>
      </c>
      <c r="E369" s="4">
        <v>-77.76214252</v>
      </c>
      <c r="F369" s="3" t="s">
        <v>11</v>
      </c>
      <c r="G369" s="3" t="s">
        <v>12</v>
      </c>
      <c r="H369" s="3" t="s">
        <v>126</v>
      </c>
      <c r="I369" s="6" t="s">
        <v>937</v>
      </c>
      <c r="J369" s="7"/>
    </row>
    <row r="370">
      <c r="A370" s="3" t="s">
        <v>938</v>
      </c>
      <c r="B370" s="3">
        <v>19.0</v>
      </c>
      <c r="C370" s="3">
        <v>9.0</v>
      </c>
      <c r="D370" s="4">
        <v>39.65381761</v>
      </c>
      <c r="E370" s="4">
        <v>-77.76195584</v>
      </c>
      <c r="F370" s="3" t="s">
        <v>11</v>
      </c>
      <c r="G370" s="3" t="s">
        <v>12</v>
      </c>
      <c r="H370" s="3" t="s">
        <v>93</v>
      </c>
      <c r="I370" s="6" t="s">
        <v>939</v>
      </c>
      <c r="J370" s="7"/>
    </row>
    <row r="371">
      <c r="A371" s="3" t="s">
        <v>940</v>
      </c>
      <c r="B371" s="3">
        <v>19.0</v>
      </c>
      <c r="C371" s="3">
        <v>10.0</v>
      </c>
      <c r="D371" s="4">
        <v>39.65381761</v>
      </c>
      <c r="E371" s="4">
        <v>-77.76176915</v>
      </c>
      <c r="F371" s="3" t="s">
        <v>11</v>
      </c>
      <c r="G371" s="3" t="s">
        <v>12</v>
      </c>
      <c r="H371" s="3" t="s">
        <v>941</v>
      </c>
      <c r="I371" s="6" t="s">
        <v>942</v>
      </c>
      <c r="J371" s="7"/>
    </row>
    <row r="372">
      <c r="A372" s="3" t="s">
        <v>943</v>
      </c>
      <c r="B372" s="3">
        <v>19.0</v>
      </c>
      <c r="C372" s="3">
        <v>11.0</v>
      </c>
      <c r="D372" s="4">
        <v>39.65381761</v>
      </c>
      <c r="E372" s="4">
        <v>-77.76158247</v>
      </c>
      <c r="F372" s="3" t="s">
        <v>11</v>
      </c>
      <c r="G372" s="3" t="s">
        <v>12</v>
      </c>
      <c r="H372" s="3" t="s">
        <v>944</v>
      </c>
      <c r="I372" s="6" t="s">
        <v>945</v>
      </c>
      <c r="J372" s="7"/>
    </row>
    <row r="373">
      <c r="A373" s="3" t="s">
        <v>946</v>
      </c>
      <c r="B373" s="3">
        <v>19.0</v>
      </c>
      <c r="C373" s="3">
        <v>12.0</v>
      </c>
      <c r="D373" s="4">
        <v>39.65381761</v>
      </c>
      <c r="E373" s="4">
        <v>-77.76139579</v>
      </c>
      <c r="F373" s="3" t="s">
        <v>11</v>
      </c>
      <c r="G373" s="3" t="s">
        <v>12</v>
      </c>
      <c r="H373" s="3" t="s">
        <v>919</v>
      </c>
      <c r="I373" s="6" t="s">
        <v>947</v>
      </c>
      <c r="J373" s="7"/>
    </row>
    <row r="374">
      <c r="A374" s="3" t="s">
        <v>948</v>
      </c>
      <c r="B374" s="3">
        <v>19.0</v>
      </c>
      <c r="C374" s="3">
        <v>13.0</v>
      </c>
      <c r="D374" s="4">
        <v>39.65381761</v>
      </c>
      <c r="E374" s="4">
        <v>-77.7612091</v>
      </c>
      <c r="F374" s="3" t="s">
        <v>11</v>
      </c>
      <c r="G374" s="3" t="s">
        <v>12</v>
      </c>
      <c r="H374" s="3" t="s">
        <v>696</v>
      </c>
      <c r="I374" s="6" t="s">
        <v>949</v>
      </c>
      <c r="J374" s="7"/>
    </row>
    <row r="375">
      <c r="A375" s="3" t="s">
        <v>950</v>
      </c>
      <c r="B375" s="3">
        <v>19.0</v>
      </c>
      <c r="C375" s="3">
        <v>14.0</v>
      </c>
      <c r="D375" s="4">
        <v>39.65381761</v>
      </c>
      <c r="E375" s="4">
        <v>-77.76102242</v>
      </c>
      <c r="F375" s="3" t="s">
        <v>11</v>
      </c>
      <c r="G375" s="3" t="s">
        <v>12</v>
      </c>
      <c r="H375" s="3" t="s">
        <v>28</v>
      </c>
      <c r="I375" s="6" t="s">
        <v>951</v>
      </c>
      <c r="J375" s="7"/>
    </row>
    <row r="376">
      <c r="A376" s="3" t="s">
        <v>952</v>
      </c>
      <c r="B376" s="3">
        <v>19.0</v>
      </c>
      <c r="C376" s="3">
        <v>15.0</v>
      </c>
      <c r="D376" s="4">
        <v>39.65381761</v>
      </c>
      <c r="E376" s="4">
        <v>-77.76083574</v>
      </c>
      <c r="F376" s="3" t="s">
        <v>11</v>
      </c>
      <c r="G376" s="3" t="s">
        <v>12</v>
      </c>
      <c r="H376" s="3" t="s">
        <v>953</v>
      </c>
      <c r="I376" s="6" t="s">
        <v>954</v>
      </c>
      <c r="J376" s="7"/>
    </row>
    <row r="377">
      <c r="A377" s="3" t="s">
        <v>955</v>
      </c>
      <c r="B377" s="3">
        <v>19.0</v>
      </c>
      <c r="C377" s="3">
        <v>16.0</v>
      </c>
      <c r="D377" s="4">
        <v>39.65381761</v>
      </c>
      <c r="E377" s="4">
        <v>-77.76064905</v>
      </c>
      <c r="F377" s="3" t="s">
        <v>11</v>
      </c>
      <c r="G377" s="3" t="s">
        <v>12</v>
      </c>
      <c r="H377" s="3" t="s">
        <v>956</v>
      </c>
      <c r="I377" s="6" t="s">
        <v>957</v>
      </c>
      <c r="J377" s="7"/>
    </row>
    <row r="378">
      <c r="A378" s="3" t="s">
        <v>958</v>
      </c>
      <c r="B378" s="3">
        <v>19.0</v>
      </c>
      <c r="C378" s="3">
        <v>17.0</v>
      </c>
      <c r="D378" s="4">
        <v>39.6538176</v>
      </c>
      <c r="E378" s="4">
        <v>-77.76046237</v>
      </c>
      <c r="F378" s="3" t="s">
        <v>11</v>
      </c>
      <c r="G378" s="3" t="s">
        <v>12</v>
      </c>
      <c r="H378" s="3" t="s">
        <v>875</v>
      </c>
      <c r="I378" s="6" t="s">
        <v>959</v>
      </c>
      <c r="J378" s="7"/>
    </row>
    <row r="379">
      <c r="A379" s="3" t="s">
        <v>960</v>
      </c>
      <c r="B379" s="3">
        <v>19.0</v>
      </c>
      <c r="C379" s="3">
        <v>18.0</v>
      </c>
      <c r="D379" s="4">
        <v>39.6538176</v>
      </c>
      <c r="E379" s="4">
        <v>-77.76027568</v>
      </c>
      <c r="F379" s="3" t="s">
        <v>11</v>
      </c>
      <c r="G379" s="3" t="s">
        <v>12</v>
      </c>
      <c r="H379" s="3" t="s">
        <v>953</v>
      </c>
      <c r="I379" s="6" t="s">
        <v>961</v>
      </c>
      <c r="J379" s="7"/>
    </row>
    <row r="380">
      <c r="A380" s="3" t="s">
        <v>962</v>
      </c>
      <c r="B380" s="3">
        <v>19.0</v>
      </c>
      <c r="C380" s="3">
        <v>19.0</v>
      </c>
      <c r="D380" s="4">
        <v>39.6538176</v>
      </c>
      <c r="E380" s="4">
        <v>-77.760089</v>
      </c>
      <c r="F380" s="3" t="s">
        <v>11</v>
      </c>
      <c r="G380" s="3" t="s">
        <v>12</v>
      </c>
      <c r="H380" s="3" t="s">
        <v>956</v>
      </c>
      <c r="I380" s="6" t="s">
        <v>963</v>
      </c>
      <c r="J380" s="7"/>
    </row>
    <row r="381">
      <c r="A381" s="3" t="s">
        <v>964</v>
      </c>
      <c r="B381" s="3">
        <v>19.0</v>
      </c>
      <c r="C381" s="3">
        <v>20.0</v>
      </c>
      <c r="D381" s="4">
        <v>39.6538176</v>
      </c>
      <c r="E381" s="4">
        <v>-77.75990232</v>
      </c>
      <c r="F381" s="3" t="s">
        <v>11</v>
      </c>
      <c r="G381" s="3" t="s">
        <v>12</v>
      </c>
      <c r="H381" s="3" t="s">
        <v>965</v>
      </c>
      <c r="I381" s="6" t="s">
        <v>966</v>
      </c>
      <c r="J381" s="7"/>
    </row>
    <row r="382">
      <c r="A382" s="3" t="s">
        <v>967</v>
      </c>
      <c r="B382" s="3">
        <v>20.0</v>
      </c>
      <c r="C382" s="3">
        <v>1.0</v>
      </c>
      <c r="D382" s="4">
        <v>39.65367388</v>
      </c>
      <c r="E382" s="4">
        <v>-77.76344932</v>
      </c>
      <c r="F382" s="3" t="s">
        <v>11</v>
      </c>
      <c r="G382" s="3" t="s">
        <v>12</v>
      </c>
      <c r="H382" s="3" t="s">
        <v>953</v>
      </c>
      <c r="I382" s="6" t="s">
        <v>968</v>
      </c>
      <c r="J382" s="7"/>
    </row>
    <row r="383">
      <c r="A383" s="3" t="s">
        <v>969</v>
      </c>
      <c r="B383" s="3">
        <v>20.0</v>
      </c>
      <c r="C383" s="3">
        <v>2.0</v>
      </c>
      <c r="D383" s="4">
        <v>39.65367388</v>
      </c>
      <c r="E383" s="4">
        <v>-77.76326263</v>
      </c>
      <c r="F383" s="3" t="s">
        <v>11</v>
      </c>
      <c r="G383" s="3" t="s">
        <v>12</v>
      </c>
      <c r="H383" s="3" t="s">
        <v>203</v>
      </c>
      <c r="I383" s="6" t="s">
        <v>970</v>
      </c>
      <c r="J383" s="7"/>
    </row>
    <row r="384">
      <c r="A384" s="3" t="s">
        <v>971</v>
      </c>
      <c r="B384" s="3">
        <v>20.0</v>
      </c>
      <c r="C384" s="3">
        <v>3.0</v>
      </c>
      <c r="D384" s="4">
        <v>39.65367388</v>
      </c>
      <c r="E384" s="4">
        <v>-77.76307595</v>
      </c>
      <c r="F384" s="3" t="s">
        <v>11</v>
      </c>
      <c r="G384" s="3" t="s">
        <v>12</v>
      </c>
      <c r="H384" s="3" t="s">
        <v>972</v>
      </c>
      <c r="I384" s="6" t="s">
        <v>973</v>
      </c>
      <c r="J384" s="7"/>
    </row>
    <row r="385">
      <c r="A385" s="3" t="s">
        <v>974</v>
      </c>
      <c r="B385" s="3">
        <v>20.0</v>
      </c>
      <c r="C385" s="3">
        <v>4.0</v>
      </c>
      <c r="D385" s="4">
        <v>39.65367388</v>
      </c>
      <c r="E385" s="4">
        <v>-77.76288927</v>
      </c>
      <c r="F385" s="3" t="s">
        <v>11</v>
      </c>
      <c r="G385" s="3" t="s">
        <v>12</v>
      </c>
      <c r="H385" s="3" t="s">
        <v>93</v>
      </c>
      <c r="I385" s="6" t="s">
        <v>975</v>
      </c>
      <c r="J385" s="7"/>
    </row>
    <row r="386">
      <c r="A386" s="3" t="s">
        <v>976</v>
      </c>
      <c r="B386" s="3">
        <v>20.0</v>
      </c>
      <c r="C386" s="3">
        <v>5.0</v>
      </c>
      <c r="D386" s="4">
        <v>39.65367388</v>
      </c>
      <c r="E386" s="4">
        <v>-77.76270258</v>
      </c>
      <c r="F386" s="3" t="s">
        <v>11</v>
      </c>
      <c r="G386" s="3" t="s">
        <v>12</v>
      </c>
      <c r="H386" s="3" t="s">
        <v>956</v>
      </c>
      <c r="I386" s="6" t="s">
        <v>977</v>
      </c>
      <c r="J386" s="7"/>
    </row>
    <row r="387">
      <c r="A387" s="3" t="s">
        <v>978</v>
      </c>
      <c r="B387" s="3">
        <v>20.0</v>
      </c>
      <c r="C387" s="3">
        <v>6.0</v>
      </c>
      <c r="D387" s="4">
        <v>39.65367388</v>
      </c>
      <c r="E387" s="4">
        <v>-77.7625159</v>
      </c>
      <c r="F387" s="3" t="s">
        <v>11</v>
      </c>
      <c r="G387" s="3" t="s">
        <v>12</v>
      </c>
      <c r="H387" s="3" t="s">
        <v>972</v>
      </c>
      <c r="I387" s="6" t="s">
        <v>979</v>
      </c>
      <c r="J387" s="7"/>
    </row>
    <row r="388">
      <c r="A388" s="3" t="s">
        <v>980</v>
      </c>
      <c r="B388" s="3">
        <v>20.0</v>
      </c>
      <c r="C388" s="3">
        <v>7.0</v>
      </c>
      <c r="D388" s="4">
        <v>39.65367388</v>
      </c>
      <c r="E388" s="4">
        <v>-77.76232922</v>
      </c>
      <c r="F388" s="3" t="s">
        <v>11</v>
      </c>
      <c r="G388" s="3" t="s">
        <v>12</v>
      </c>
      <c r="H388" s="3" t="s">
        <v>953</v>
      </c>
      <c r="I388" s="6" t="s">
        <v>981</v>
      </c>
      <c r="J388" s="7"/>
    </row>
    <row r="389">
      <c r="A389" s="3" t="s">
        <v>982</v>
      </c>
      <c r="B389" s="3">
        <v>20.0</v>
      </c>
      <c r="C389" s="3">
        <v>8.0</v>
      </c>
      <c r="D389" s="4">
        <v>39.65367388</v>
      </c>
      <c r="E389" s="4">
        <v>-77.76214253</v>
      </c>
      <c r="F389" s="3" t="s">
        <v>11</v>
      </c>
      <c r="G389" s="3" t="s">
        <v>12</v>
      </c>
      <c r="H389" s="3" t="s">
        <v>956</v>
      </c>
      <c r="I389" s="6" t="s">
        <v>983</v>
      </c>
      <c r="J389" s="7"/>
    </row>
    <row r="390">
      <c r="A390" s="3" t="s">
        <v>984</v>
      </c>
      <c r="B390" s="3">
        <v>20.0</v>
      </c>
      <c r="C390" s="3">
        <v>9.0</v>
      </c>
      <c r="D390" s="4">
        <v>39.65367388</v>
      </c>
      <c r="E390" s="4">
        <v>-77.76195585</v>
      </c>
      <c r="F390" s="3" t="s">
        <v>11</v>
      </c>
      <c r="G390" s="3" t="s">
        <v>12</v>
      </c>
      <c r="H390" s="3" t="s">
        <v>123</v>
      </c>
      <c r="I390" s="6" t="s">
        <v>985</v>
      </c>
      <c r="J390" s="7"/>
    </row>
    <row r="391">
      <c r="A391" s="3" t="s">
        <v>986</v>
      </c>
      <c r="B391" s="3">
        <v>20.0</v>
      </c>
      <c r="C391" s="3">
        <v>10.0</v>
      </c>
      <c r="D391" s="4">
        <v>39.65367388</v>
      </c>
      <c r="E391" s="4">
        <v>-77.76176917</v>
      </c>
      <c r="F391" s="3" t="s">
        <v>11</v>
      </c>
      <c r="G391" s="3" t="s">
        <v>12</v>
      </c>
      <c r="H391" s="3" t="s">
        <v>972</v>
      </c>
      <c r="I391" s="6" t="s">
        <v>987</v>
      </c>
      <c r="J391" s="7"/>
    </row>
    <row r="392">
      <c r="A392" s="3" t="s">
        <v>988</v>
      </c>
      <c r="B392" s="3">
        <v>20.0</v>
      </c>
      <c r="C392" s="3">
        <v>11.0</v>
      </c>
      <c r="D392" s="4">
        <v>39.65367388</v>
      </c>
      <c r="E392" s="4">
        <v>-77.76158248</v>
      </c>
      <c r="F392" s="3" t="s">
        <v>11</v>
      </c>
      <c r="G392" s="3" t="s">
        <v>12</v>
      </c>
      <c r="H392" s="3" t="s">
        <v>956</v>
      </c>
      <c r="I392" s="6" t="s">
        <v>989</v>
      </c>
      <c r="J392" s="7"/>
    </row>
    <row r="393">
      <c r="A393" s="3" t="s">
        <v>990</v>
      </c>
      <c r="B393" s="3">
        <v>20.0</v>
      </c>
      <c r="C393" s="3">
        <v>12.0</v>
      </c>
      <c r="D393" s="4">
        <v>39.65367388</v>
      </c>
      <c r="E393" s="4">
        <v>-77.7613958</v>
      </c>
      <c r="F393" s="3" t="s">
        <v>11</v>
      </c>
      <c r="G393" s="3" t="s">
        <v>12</v>
      </c>
      <c r="H393" s="3" t="s">
        <v>953</v>
      </c>
      <c r="I393" s="6" t="s">
        <v>991</v>
      </c>
      <c r="J393" s="7"/>
    </row>
    <row r="394">
      <c r="A394" s="3" t="s">
        <v>992</v>
      </c>
      <c r="B394" s="3">
        <v>20.0</v>
      </c>
      <c r="C394" s="3">
        <v>13.0</v>
      </c>
      <c r="D394" s="4">
        <v>39.65367388</v>
      </c>
      <c r="E394" s="4">
        <v>-77.76120912</v>
      </c>
      <c r="F394" s="3" t="s">
        <v>11</v>
      </c>
      <c r="G394" s="3" t="s">
        <v>12</v>
      </c>
      <c r="H394" s="3" t="s">
        <v>93</v>
      </c>
      <c r="I394" s="6" t="s">
        <v>993</v>
      </c>
      <c r="J394" s="7"/>
    </row>
    <row r="395">
      <c r="A395" s="3" t="s">
        <v>994</v>
      </c>
      <c r="B395" s="3">
        <v>20.0</v>
      </c>
      <c r="C395" s="3">
        <v>14.0</v>
      </c>
      <c r="D395" s="4">
        <v>39.65367387</v>
      </c>
      <c r="E395" s="4">
        <v>-77.76102243</v>
      </c>
      <c r="F395" s="3" t="s">
        <v>11</v>
      </c>
      <c r="G395" s="3" t="s">
        <v>12</v>
      </c>
      <c r="H395" s="3" t="s">
        <v>995</v>
      </c>
      <c r="I395" s="6" t="s">
        <v>996</v>
      </c>
      <c r="J395" s="7"/>
    </row>
    <row r="396">
      <c r="A396" s="3" t="s">
        <v>997</v>
      </c>
      <c r="B396" s="3">
        <v>20.0</v>
      </c>
      <c r="C396" s="3">
        <v>15.0</v>
      </c>
      <c r="D396" s="4">
        <v>39.65367387</v>
      </c>
      <c r="E396" s="4">
        <v>-77.76083575</v>
      </c>
      <c r="F396" s="3" t="s">
        <v>11</v>
      </c>
      <c r="G396" s="3" t="s">
        <v>12</v>
      </c>
      <c r="H396" s="3" t="s">
        <v>203</v>
      </c>
      <c r="I396" s="6" t="s">
        <v>998</v>
      </c>
      <c r="J396" s="7"/>
    </row>
    <row r="397">
      <c r="A397" s="3" t="s">
        <v>999</v>
      </c>
      <c r="B397" s="3">
        <v>20.0</v>
      </c>
      <c r="C397" s="3">
        <v>16.0</v>
      </c>
      <c r="D397" s="4">
        <v>39.65367387</v>
      </c>
      <c r="E397" s="4">
        <v>-77.76064907</v>
      </c>
      <c r="F397" s="3" t="s">
        <v>11</v>
      </c>
      <c r="G397" s="3" t="s">
        <v>12</v>
      </c>
      <c r="H397" s="3" t="s">
        <v>1000</v>
      </c>
      <c r="I397" s="6" t="s">
        <v>1001</v>
      </c>
      <c r="J397" s="7"/>
    </row>
    <row r="398">
      <c r="A398" s="3" t="s">
        <v>1002</v>
      </c>
      <c r="B398" s="3">
        <v>20.0</v>
      </c>
      <c r="C398" s="3">
        <v>17.0</v>
      </c>
      <c r="D398" s="4">
        <v>39.65367387</v>
      </c>
      <c r="E398" s="4">
        <v>-77.76046238</v>
      </c>
      <c r="F398" s="3" t="s">
        <v>11</v>
      </c>
      <c r="G398" s="3" t="s">
        <v>12</v>
      </c>
      <c r="H398" s="3" t="s">
        <v>93</v>
      </c>
      <c r="I398" s="6" t="s">
        <v>1003</v>
      </c>
      <c r="J398" s="7"/>
    </row>
    <row r="399">
      <c r="A399" s="3" t="s">
        <v>1004</v>
      </c>
      <c r="B399" s="3">
        <v>20.0</v>
      </c>
      <c r="C399" s="3">
        <v>18.0</v>
      </c>
      <c r="D399" s="4">
        <v>39.65367387</v>
      </c>
      <c r="E399" s="4">
        <v>-77.7602757</v>
      </c>
      <c r="F399" s="3" t="s">
        <v>11</v>
      </c>
      <c r="G399" s="3" t="s">
        <v>12</v>
      </c>
      <c r="H399" s="3" t="s">
        <v>1005</v>
      </c>
      <c r="I399" s="6" t="s">
        <v>1006</v>
      </c>
      <c r="J399" s="7"/>
    </row>
    <row r="400">
      <c r="A400" s="3" t="s">
        <v>1007</v>
      </c>
      <c r="B400" s="3">
        <v>20.0</v>
      </c>
      <c r="C400" s="3">
        <v>19.0</v>
      </c>
      <c r="D400" s="4">
        <v>39.65367387</v>
      </c>
      <c r="E400" s="4">
        <v>-77.76008902</v>
      </c>
      <c r="F400" s="3" t="s">
        <v>11</v>
      </c>
      <c r="G400" s="3" t="s">
        <v>12</v>
      </c>
      <c r="H400" s="3" t="s">
        <v>123</v>
      </c>
      <c r="I400" s="6" t="s">
        <v>1008</v>
      </c>
      <c r="J400" s="7"/>
    </row>
    <row r="401">
      <c r="A401" s="3" t="s">
        <v>1009</v>
      </c>
      <c r="B401" s="3">
        <v>20.0</v>
      </c>
      <c r="C401" s="3">
        <v>20.0</v>
      </c>
      <c r="D401" s="4">
        <v>39.65367387</v>
      </c>
      <c r="E401" s="4">
        <v>-77.75990233</v>
      </c>
      <c r="F401" s="3" t="s">
        <v>11</v>
      </c>
      <c r="G401" s="3" t="s">
        <v>12</v>
      </c>
      <c r="H401" s="3" t="s">
        <v>93</v>
      </c>
      <c r="I401" s="6" t="s">
        <v>1010</v>
      </c>
      <c r="J401" s="7"/>
    </row>
  </sheetData>
  <conditionalFormatting sqref="H237">
    <cfRule type="expression" dxfId="0" priority="1">
      <formula>IF(AND($H237&lt;&gt;"",$I239=""),TRUE,FALSE)</formula>
    </cfRule>
  </conditionalFormatting>
  <conditionalFormatting sqref="H2:H238 I2:I194 I196:I401 H240:H401">
    <cfRule type="expression" dxfId="1" priority="2">
      <formula>IF($H2="",TRUE,FALSE)</formula>
    </cfRule>
  </conditionalFormatting>
  <conditionalFormatting sqref="H2:H236 I2:I194 I196:I401 H238 H240:H401">
    <cfRule type="expression" dxfId="0" priority="3">
      <formula>IF(AND($H2&lt;&gt;"",$I2=""),TRUE,FALSE)</formula>
    </cfRule>
  </conditionalFormatting>
  <conditionalFormatting sqref="A2:G401">
    <cfRule type="expression" dxfId="2" priority="4">
      <formula>IF($G2="orange",TRUE,FALSE)</formula>
    </cfRule>
  </conditionalFormatting>
  <conditionalFormatting sqref="A2:G401">
    <cfRule type="expression" dxfId="3" priority="5">
      <formula>IF($G2="dandelion",TRUE,FALSE)</formula>
    </cfRule>
  </conditionalFormatting>
  <conditionalFormatting sqref="A2:G401">
    <cfRule type="expression" dxfId="4" priority="6">
      <formula>IF($G2="goldenrod",TRUE,FALSE)</formula>
    </cfRule>
  </conditionalFormatting>
  <conditionalFormatting sqref="A2:G401">
    <cfRule type="expression" dxfId="5" priority="7">
      <formula>IF($G2="yellow",TRUE,FALSE)</formula>
    </cfRule>
  </conditionalFormatting>
  <conditionalFormatting sqref="A2:G401">
    <cfRule type="expression" dxfId="6" priority="8">
      <formula>IF($G2="green yellow",TRUE,FALSE)</formula>
    </cfRule>
  </conditionalFormatting>
  <conditionalFormatting sqref="A2:G401">
    <cfRule type="expression" dxfId="7" priority="9">
      <formula>IF($G2="cornflower",TRUE,FALSE)</formula>
    </cfRule>
  </conditionalFormatting>
  <conditionalFormatting sqref="A2:G401">
    <cfRule type="expression" dxfId="8" priority="10">
      <formula>IF($G2="blue",TRUE,FALSE)</formula>
    </cfRule>
  </conditionalFormatting>
  <conditionalFormatting sqref="A2:G401">
    <cfRule type="expression" dxfId="9" priority="11">
      <formula>IF($G2="black",TRUE,FALSE)</formula>
    </cfRule>
  </conditionalFormatting>
  <conditionalFormatting sqref="A2:G401">
    <cfRule type="expression" dxfId="10" priority="12">
      <formula>IF($G2="burnt orange",TRUE,FALSE)</formula>
    </cfRule>
  </conditionalFormatting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I36"/>
    <hyperlink r:id="rId37" ref="I37"/>
    <hyperlink r:id="rId38" ref="I38"/>
    <hyperlink r:id="rId39" ref="I39"/>
    <hyperlink r:id="rId40" ref="I40"/>
    <hyperlink r:id="rId41" ref="I41"/>
    <hyperlink r:id="rId42" ref="I42"/>
    <hyperlink r:id="rId43" ref="I43"/>
    <hyperlink r:id="rId44" ref="I44"/>
    <hyperlink r:id="rId45" ref="I45"/>
    <hyperlink r:id="rId46" ref="I46"/>
    <hyperlink r:id="rId47" ref="I47"/>
    <hyperlink r:id="rId48" ref="I48"/>
    <hyperlink r:id="rId49" ref="I49"/>
    <hyperlink r:id="rId50" ref="I50"/>
    <hyperlink r:id="rId51" ref="I51"/>
    <hyperlink r:id="rId52" ref="I52"/>
    <hyperlink r:id="rId53" ref="I53"/>
    <hyperlink r:id="rId54" ref="I54"/>
    <hyperlink r:id="rId55" ref="I55"/>
    <hyperlink r:id="rId56" ref="I56"/>
    <hyperlink r:id="rId57" ref="I57"/>
    <hyperlink r:id="rId58" ref="I58"/>
    <hyperlink r:id="rId59" ref="I59"/>
    <hyperlink r:id="rId60" ref="I60"/>
    <hyperlink r:id="rId61" ref="I61"/>
    <hyperlink r:id="rId62" ref="I62"/>
    <hyperlink r:id="rId63" ref="I63"/>
    <hyperlink r:id="rId64" ref="I64"/>
    <hyperlink r:id="rId65" ref="I65"/>
    <hyperlink r:id="rId66" ref="I66"/>
    <hyperlink r:id="rId67" ref="I67"/>
    <hyperlink r:id="rId68" ref="I68"/>
    <hyperlink r:id="rId69" ref="I69"/>
    <hyperlink r:id="rId70" ref="I70"/>
    <hyperlink r:id="rId71" ref="I71"/>
    <hyperlink r:id="rId72" ref="I72"/>
    <hyperlink r:id="rId73" ref="I73"/>
    <hyperlink r:id="rId74" ref="I74"/>
    <hyperlink r:id="rId75" ref="I75"/>
    <hyperlink r:id="rId76" ref="I76"/>
    <hyperlink r:id="rId77" ref="I77"/>
    <hyperlink r:id="rId78" ref="I78"/>
    <hyperlink r:id="rId79" ref="I79"/>
    <hyperlink r:id="rId80" ref="I80"/>
    <hyperlink r:id="rId81" ref="I81"/>
    <hyperlink r:id="rId82" ref="I82"/>
    <hyperlink r:id="rId83" ref="I83"/>
    <hyperlink r:id="rId84" ref="I84"/>
    <hyperlink r:id="rId85" ref="I85"/>
    <hyperlink r:id="rId86" ref="I86"/>
    <hyperlink r:id="rId87" ref="I87"/>
    <hyperlink r:id="rId88" ref="I88"/>
    <hyperlink r:id="rId89" ref="I89"/>
    <hyperlink r:id="rId90" ref="I90"/>
    <hyperlink r:id="rId91" ref="I91"/>
    <hyperlink r:id="rId92" ref="I92"/>
    <hyperlink r:id="rId93" ref="I93"/>
    <hyperlink r:id="rId94" ref="I94"/>
    <hyperlink r:id="rId95" ref="I95"/>
    <hyperlink r:id="rId96" ref="I96"/>
    <hyperlink r:id="rId97" ref="I97"/>
    <hyperlink r:id="rId98" ref="I98"/>
    <hyperlink r:id="rId99" ref="I99"/>
    <hyperlink r:id="rId100" ref="I100"/>
    <hyperlink r:id="rId101" ref="I101"/>
    <hyperlink r:id="rId102" ref="I102"/>
    <hyperlink r:id="rId103" ref="I103"/>
    <hyperlink r:id="rId104" ref="I104"/>
    <hyperlink r:id="rId105" ref="I105"/>
    <hyperlink r:id="rId106" ref="I106"/>
    <hyperlink r:id="rId107" ref="I107"/>
    <hyperlink r:id="rId108" ref="I108"/>
    <hyperlink r:id="rId109" ref="I109"/>
    <hyperlink r:id="rId110" ref="I110"/>
    <hyperlink r:id="rId111" ref="I111"/>
    <hyperlink r:id="rId112" ref="I112"/>
    <hyperlink r:id="rId113" ref="I113"/>
    <hyperlink r:id="rId114" ref="I114"/>
    <hyperlink r:id="rId115" ref="I115"/>
    <hyperlink r:id="rId116" ref="I116"/>
    <hyperlink r:id="rId117" ref="I117"/>
    <hyperlink r:id="rId118" ref="I118"/>
    <hyperlink r:id="rId119" ref="I119"/>
    <hyperlink r:id="rId120" ref="I120"/>
    <hyperlink r:id="rId121" ref="I121"/>
    <hyperlink r:id="rId122" ref="I122"/>
    <hyperlink r:id="rId123" ref="I123"/>
    <hyperlink r:id="rId124" ref="I124"/>
    <hyperlink r:id="rId125" ref="I125"/>
    <hyperlink r:id="rId126" ref="I126"/>
    <hyperlink r:id="rId127" ref="I127"/>
    <hyperlink r:id="rId128" ref="I128"/>
    <hyperlink r:id="rId129" ref="I129"/>
    <hyperlink r:id="rId130" ref="I130"/>
    <hyperlink r:id="rId131" ref="I131"/>
    <hyperlink r:id="rId132" ref="I132"/>
    <hyperlink r:id="rId133" ref="I133"/>
    <hyperlink r:id="rId134" ref="I134"/>
    <hyperlink r:id="rId135" ref="I135"/>
    <hyperlink r:id="rId136" ref="I136"/>
    <hyperlink r:id="rId137" ref="I137"/>
    <hyperlink r:id="rId138" ref="I138"/>
    <hyperlink r:id="rId139" ref="I139"/>
    <hyperlink r:id="rId140" ref="I140"/>
    <hyperlink r:id="rId141" ref="I141"/>
    <hyperlink r:id="rId142" ref="I142"/>
    <hyperlink r:id="rId143" ref="I143"/>
    <hyperlink r:id="rId144" ref="I144"/>
    <hyperlink r:id="rId145" ref="I145"/>
    <hyperlink r:id="rId146" ref="I146"/>
    <hyperlink r:id="rId147" ref="I147"/>
    <hyperlink r:id="rId148" ref="I148"/>
    <hyperlink r:id="rId149" ref="I149"/>
    <hyperlink r:id="rId150" ref="I150"/>
    <hyperlink r:id="rId151" ref="I151"/>
    <hyperlink r:id="rId152" ref="I152"/>
    <hyperlink r:id="rId153" ref="I153"/>
    <hyperlink r:id="rId154" ref="I154"/>
    <hyperlink r:id="rId155" ref="I155"/>
    <hyperlink r:id="rId156" ref="I156"/>
    <hyperlink r:id="rId157" ref="I157"/>
    <hyperlink r:id="rId158" ref="I158"/>
    <hyperlink r:id="rId159" ref="I159"/>
    <hyperlink r:id="rId160" ref="I160"/>
    <hyperlink r:id="rId161" ref="I161"/>
    <hyperlink r:id="rId162" ref="I162"/>
    <hyperlink r:id="rId163" ref="I163"/>
    <hyperlink r:id="rId164" ref="I164"/>
    <hyperlink r:id="rId165" ref="I165"/>
    <hyperlink r:id="rId166" ref="I166"/>
    <hyperlink r:id="rId167" ref="I167"/>
    <hyperlink r:id="rId168" ref="I168"/>
    <hyperlink r:id="rId169" ref="I169"/>
    <hyperlink r:id="rId170" ref="I170"/>
    <hyperlink r:id="rId171" ref="I171"/>
    <hyperlink r:id="rId172" ref="I172"/>
    <hyperlink r:id="rId173" ref="I173"/>
    <hyperlink r:id="rId174" ref="I174"/>
    <hyperlink r:id="rId175" ref="I175"/>
    <hyperlink r:id="rId176" ref="I176"/>
    <hyperlink r:id="rId177" ref="I177"/>
    <hyperlink r:id="rId178" ref="I178"/>
    <hyperlink r:id="rId179" ref="I179"/>
    <hyperlink r:id="rId180" ref="I180"/>
    <hyperlink r:id="rId181" ref="I181"/>
    <hyperlink r:id="rId182" ref="I182"/>
    <hyperlink r:id="rId183" ref="I183"/>
    <hyperlink r:id="rId184" ref="I184"/>
    <hyperlink r:id="rId185" ref="I185"/>
    <hyperlink r:id="rId186" ref="I186"/>
    <hyperlink r:id="rId187" ref="I187"/>
    <hyperlink r:id="rId188" ref="I188"/>
    <hyperlink r:id="rId189" ref="I189"/>
    <hyperlink r:id="rId190" ref="I190"/>
    <hyperlink r:id="rId191" ref="I191"/>
    <hyperlink r:id="rId192" ref="I192"/>
    <hyperlink r:id="rId193" ref="I193"/>
    <hyperlink r:id="rId194" ref="I194"/>
    <hyperlink r:id="rId195" ref="I195"/>
    <hyperlink r:id="rId196" ref="I196"/>
    <hyperlink r:id="rId197" ref="I197"/>
    <hyperlink r:id="rId198" ref="I198"/>
    <hyperlink r:id="rId199" ref="I199"/>
    <hyperlink r:id="rId200" ref="I200"/>
    <hyperlink r:id="rId201" ref="I201"/>
    <hyperlink r:id="rId202" ref="I202"/>
    <hyperlink r:id="rId203" ref="I203"/>
    <hyperlink r:id="rId204" ref="I204"/>
    <hyperlink r:id="rId205" ref="I205"/>
    <hyperlink r:id="rId206" ref="I206"/>
    <hyperlink r:id="rId207" ref="I207"/>
    <hyperlink r:id="rId208" ref="I208"/>
    <hyperlink r:id="rId209" ref="I209"/>
    <hyperlink r:id="rId210" ref="I210"/>
    <hyperlink r:id="rId211" ref="I211"/>
    <hyperlink r:id="rId212" ref="I212"/>
    <hyperlink r:id="rId213" ref="I213"/>
    <hyperlink r:id="rId214" ref="I214"/>
    <hyperlink r:id="rId215" ref="I215"/>
    <hyperlink r:id="rId216" ref="I216"/>
    <hyperlink r:id="rId217" ref="I217"/>
    <hyperlink r:id="rId218" ref="I218"/>
    <hyperlink r:id="rId219" ref="I219"/>
    <hyperlink r:id="rId220" ref="I220"/>
    <hyperlink r:id="rId221" ref="I221"/>
    <hyperlink r:id="rId222" ref="I222"/>
    <hyperlink r:id="rId223" ref="I223"/>
    <hyperlink r:id="rId224" ref="I224"/>
    <hyperlink r:id="rId225" ref="I225"/>
    <hyperlink r:id="rId226" ref="I226"/>
    <hyperlink r:id="rId227" ref="I227"/>
    <hyperlink r:id="rId228" ref="I228"/>
    <hyperlink r:id="rId229" ref="I229"/>
    <hyperlink r:id="rId230" ref="I230"/>
    <hyperlink r:id="rId231" ref="I231"/>
    <hyperlink r:id="rId232" ref="I232"/>
    <hyperlink r:id="rId233" ref="I233"/>
    <hyperlink r:id="rId234" ref="I234"/>
    <hyperlink r:id="rId235" ref="I235"/>
    <hyperlink r:id="rId236" ref="I236"/>
    <hyperlink r:id="rId237" ref="I237"/>
    <hyperlink r:id="rId238" ref="I238"/>
    <hyperlink r:id="rId239" ref="I239"/>
    <hyperlink r:id="rId240" ref="I240"/>
    <hyperlink r:id="rId241" ref="I241"/>
    <hyperlink r:id="rId242" ref="I242"/>
    <hyperlink r:id="rId243" ref="I243"/>
    <hyperlink r:id="rId244" ref="I244"/>
    <hyperlink r:id="rId245" ref="I245"/>
    <hyperlink r:id="rId246" ref="I246"/>
    <hyperlink r:id="rId247" ref="I247"/>
    <hyperlink r:id="rId248" ref="I248"/>
    <hyperlink r:id="rId249" ref="I249"/>
    <hyperlink r:id="rId250" ref="I250"/>
    <hyperlink r:id="rId251" ref="I251"/>
    <hyperlink r:id="rId252" ref="I252"/>
    <hyperlink r:id="rId253" ref="I253"/>
    <hyperlink r:id="rId254" ref="I254"/>
    <hyperlink r:id="rId255" ref="I255"/>
    <hyperlink r:id="rId256" ref="I256"/>
    <hyperlink r:id="rId257" ref="I257"/>
    <hyperlink r:id="rId258" ref="I258"/>
    <hyperlink r:id="rId259" ref="I259"/>
    <hyperlink r:id="rId260" ref="I260"/>
    <hyperlink r:id="rId261" ref="I261"/>
    <hyperlink r:id="rId262" ref="I262"/>
    <hyperlink r:id="rId263" ref="I263"/>
    <hyperlink r:id="rId264" ref="I264"/>
    <hyperlink r:id="rId265" ref="I265"/>
    <hyperlink r:id="rId266" ref="I266"/>
    <hyperlink r:id="rId267" ref="I267"/>
    <hyperlink r:id="rId268" ref="I268"/>
    <hyperlink r:id="rId269" ref="I269"/>
    <hyperlink r:id="rId270" ref="I270"/>
    <hyperlink r:id="rId271" ref="I271"/>
    <hyperlink r:id="rId272" ref="I272"/>
    <hyperlink r:id="rId273" ref="I273"/>
    <hyperlink r:id="rId274" ref="I274"/>
    <hyperlink r:id="rId275" ref="I275"/>
    <hyperlink r:id="rId276" ref="I276"/>
    <hyperlink r:id="rId277" ref="I277"/>
    <hyperlink r:id="rId278" ref="I278"/>
    <hyperlink r:id="rId279" ref="I279"/>
    <hyperlink r:id="rId280" ref="I280"/>
    <hyperlink r:id="rId281" ref="I281"/>
    <hyperlink r:id="rId282" ref="I282"/>
    <hyperlink r:id="rId283" ref="I283"/>
    <hyperlink r:id="rId284" ref="I284"/>
    <hyperlink r:id="rId285" ref="I285"/>
    <hyperlink r:id="rId286" ref="I286"/>
    <hyperlink r:id="rId287" ref="I287"/>
    <hyperlink r:id="rId288" ref="I288"/>
    <hyperlink r:id="rId289" ref="I289"/>
    <hyperlink r:id="rId290" ref="I290"/>
    <hyperlink r:id="rId291" ref="I291"/>
    <hyperlink r:id="rId292" ref="I292"/>
    <hyperlink r:id="rId293" ref="I293"/>
    <hyperlink r:id="rId294" ref="I294"/>
    <hyperlink r:id="rId295" ref="I295"/>
    <hyperlink r:id="rId296" ref="I296"/>
    <hyperlink r:id="rId297" ref="I297"/>
    <hyperlink r:id="rId298" ref="I298"/>
    <hyperlink r:id="rId299" ref="I299"/>
    <hyperlink r:id="rId300" ref="I300"/>
    <hyperlink r:id="rId301" ref="I301"/>
    <hyperlink r:id="rId302" ref="I302"/>
    <hyperlink r:id="rId303" ref="I303"/>
    <hyperlink r:id="rId304" ref="I304"/>
    <hyperlink r:id="rId305" ref="I305"/>
    <hyperlink r:id="rId306" ref="I306"/>
    <hyperlink r:id="rId307" ref="I307"/>
    <hyperlink r:id="rId308" ref="I308"/>
    <hyperlink r:id="rId309" ref="I309"/>
    <hyperlink r:id="rId310" ref="I310"/>
    <hyperlink r:id="rId311" ref="I311"/>
    <hyperlink r:id="rId312" ref="I312"/>
    <hyperlink r:id="rId313" ref="I313"/>
    <hyperlink r:id="rId314" ref="I314"/>
    <hyperlink r:id="rId315" ref="I315"/>
    <hyperlink r:id="rId316" ref="I316"/>
    <hyperlink r:id="rId317" ref="I317"/>
    <hyperlink r:id="rId318" ref="I318"/>
    <hyperlink r:id="rId319" ref="I319"/>
    <hyperlink r:id="rId320" ref="I320"/>
    <hyperlink r:id="rId321" ref="I321"/>
    <hyperlink r:id="rId322" ref="I322"/>
    <hyperlink r:id="rId323" ref="I323"/>
    <hyperlink r:id="rId324" ref="I324"/>
    <hyperlink r:id="rId325" ref="I325"/>
    <hyperlink r:id="rId326" ref="I326"/>
    <hyperlink r:id="rId327" ref="I327"/>
    <hyperlink r:id="rId328" ref="I328"/>
    <hyperlink r:id="rId329" ref="I329"/>
    <hyperlink r:id="rId330" ref="I330"/>
    <hyperlink r:id="rId331" ref="I331"/>
    <hyperlink r:id="rId332" ref="I332"/>
    <hyperlink r:id="rId333" ref="I333"/>
    <hyperlink r:id="rId334" ref="I334"/>
    <hyperlink r:id="rId335" ref="I335"/>
    <hyperlink r:id="rId336" ref="I336"/>
    <hyperlink r:id="rId337" ref="I337"/>
    <hyperlink r:id="rId338" ref="I338"/>
    <hyperlink r:id="rId339" ref="I339"/>
    <hyperlink r:id="rId340" ref="I340"/>
    <hyperlink r:id="rId341" ref="I341"/>
    <hyperlink r:id="rId342" ref="I342"/>
    <hyperlink r:id="rId343" ref="I343"/>
    <hyperlink r:id="rId344" ref="I344"/>
    <hyperlink r:id="rId345" ref="I345"/>
    <hyperlink r:id="rId346" ref="I346"/>
    <hyperlink r:id="rId347" ref="I347"/>
    <hyperlink r:id="rId348" ref="I348"/>
    <hyperlink r:id="rId349" ref="I349"/>
    <hyperlink r:id="rId350" ref="I350"/>
    <hyperlink r:id="rId351" ref="I351"/>
    <hyperlink r:id="rId352" ref="I352"/>
    <hyperlink r:id="rId353" ref="I353"/>
    <hyperlink r:id="rId354" ref="I354"/>
    <hyperlink r:id="rId355" ref="I355"/>
    <hyperlink r:id="rId356" ref="I356"/>
    <hyperlink r:id="rId357" ref="I357"/>
    <hyperlink r:id="rId358" ref="I358"/>
    <hyperlink r:id="rId359" ref="I359"/>
    <hyperlink r:id="rId360" ref="I360"/>
    <hyperlink r:id="rId361" ref="I361"/>
    <hyperlink r:id="rId362" ref="I362"/>
    <hyperlink r:id="rId363" ref="I363"/>
    <hyperlink r:id="rId364" ref="I364"/>
    <hyperlink r:id="rId365" ref="I365"/>
    <hyperlink r:id="rId366" ref="I366"/>
    <hyperlink r:id="rId367" ref="I367"/>
    <hyperlink r:id="rId368" ref="I368"/>
    <hyperlink r:id="rId369" ref="I369"/>
    <hyperlink r:id="rId370" ref="I370"/>
    <hyperlink r:id="rId371" ref="I371"/>
    <hyperlink r:id="rId372" ref="I372"/>
    <hyperlink r:id="rId373" ref="I373"/>
    <hyperlink r:id="rId374" ref="I374"/>
    <hyperlink r:id="rId375" ref="I375"/>
    <hyperlink r:id="rId376" ref="I376"/>
    <hyperlink r:id="rId377" ref="I377"/>
    <hyperlink r:id="rId378" ref="I378"/>
    <hyperlink r:id="rId379" ref="I379"/>
    <hyperlink r:id="rId380" ref="I380"/>
    <hyperlink r:id="rId381" ref="I381"/>
    <hyperlink r:id="rId382" ref="I382"/>
    <hyperlink r:id="rId383" ref="I383"/>
    <hyperlink r:id="rId384" ref="I384"/>
    <hyperlink r:id="rId385" ref="I385"/>
    <hyperlink r:id="rId386" ref="I386"/>
    <hyperlink r:id="rId387" ref="I387"/>
    <hyperlink r:id="rId388" ref="I388"/>
    <hyperlink r:id="rId389" ref="I389"/>
    <hyperlink r:id="rId390" ref="I390"/>
    <hyperlink r:id="rId391" ref="I391"/>
    <hyperlink r:id="rId392" ref="I392"/>
    <hyperlink r:id="rId393" ref="I393"/>
    <hyperlink r:id="rId394" ref="I394"/>
    <hyperlink r:id="rId395" ref="I395"/>
    <hyperlink r:id="rId396" ref="I396"/>
    <hyperlink r:id="rId397" ref="I397"/>
    <hyperlink r:id="rId398" ref="I398"/>
    <hyperlink r:id="rId399" ref="I399"/>
    <hyperlink r:id="rId400" ref="I400"/>
    <hyperlink r:id="rId401" ref="I401"/>
  </hyperlinks>
  <drawing r:id="rId402"/>
  <legacyDrawing r:id="rId40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3" width="18.0"/>
    <col customWidth="1" min="4" max="4" width="21.57"/>
    <col customWidth="1" min="5" max="8" width="18.0"/>
  </cols>
  <sheetData>
    <row r="1" hidden="1">
      <c r="A1" s="3" t="s">
        <v>1011</v>
      </c>
      <c r="B1" s="20" t="s">
        <v>1012</v>
      </c>
      <c r="D1" s="21">
        <v>25.0</v>
      </c>
      <c r="F1" s="7"/>
      <c r="G1" s="7"/>
      <c r="H1" s="7"/>
    </row>
    <row r="2" hidden="1">
      <c r="A2" s="3" t="s">
        <v>1011</v>
      </c>
      <c r="B2" s="20" t="s">
        <v>1013</v>
      </c>
      <c r="D2" s="22" t="s">
        <v>1014</v>
      </c>
      <c r="F2" s="7"/>
      <c r="G2" s="7"/>
      <c r="H2" s="7"/>
    </row>
    <row r="3" hidden="1">
      <c r="A3" s="3" t="s">
        <v>1011</v>
      </c>
      <c r="B3" s="20" t="s">
        <v>1015</v>
      </c>
      <c r="D3" s="22" t="s">
        <v>1016</v>
      </c>
      <c r="F3" s="7"/>
      <c r="G3" s="7"/>
      <c r="H3" s="7"/>
    </row>
    <row r="4">
      <c r="A4" s="23" t="s">
        <v>1017</v>
      </c>
    </row>
    <row r="6">
      <c r="A6" s="24" t="str">
        <f>HYPERLINK($D$2,"Coordination Chat")</f>
        <v>Coordination Chat</v>
      </c>
      <c r="B6" s="24" t="str">
        <f>HYPERLINK($D$3,"Map Link")</f>
        <v>Map Link</v>
      </c>
      <c r="C6" s="7"/>
      <c r="D6" s="25" t="s">
        <v>1018</v>
      </c>
      <c r="E6" s="26">
        <f>SUM($E$8:$E107)</f>
        <v>400</v>
      </c>
      <c r="F6" s="26">
        <f>SUM($F$8:$F107)</f>
        <v>400</v>
      </c>
      <c r="G6" s="26">
        <f>SUM($G$8:$G107)</f>
        <v>0</v>
      </c>
      <c r="H6" s="27">
        <f>IFERROR(F6/E6,"")</f>
        <v>1</v>
      </c>
    </row>
    <row r="7">
      <c r="A7" s="3" t="s">
        <v>1019</v>
      </c>
      <c r="D7" s="28" t="s">
        <v>1020</v>
      </c>
      <c r="E7" s="29" t="s">
        <v>1021</v>
      </c>
      <c r="F7" s="29" t="s">
        <v>1022</v>
      </c>
      <c r="G7" s="29" t="s">
        <v>1023</v>
      </c>
      <c r="H7" s="29" t="s">
        <v>1024</v>
      </c>
    </row>
    <row r="8">
      <c r="D8" s="7" t="str">
        <f>IFERROR(__xludf.DUMMYFUNCTION("UNIQUE(Smile!$G2:G107)"),"white")</f>
        <v>white</v>
      </c>
      <c r="E8" s="7">
        <f>IF($D8="","",COUNTIF(Smile!$G$2:$G107, $D8))</f>
        <v>192</v>
      </c>
      <c r="F8" s="7">
        <f t="shared" ref="F8:F107" si="1">IF($D8="","",E8-G8)</f>
        <v>192</v>
      </c>
      <c r="G8" s="7">
        <f>IF($D8="","",COUNTIFS(Smile!$H$2:$H107,"",Smile!$G$2:$G107, $D8))</f>
        <v>0</v>
      </c>
      <c r="H8" s="30">
        <f t="shared" ref="H8:H107" si="2">IF($D8="","",F8/E8)</f>
        <v>1</v>
      </c>
    </row>
    <row r="9">
      <c r="D9" s="7" t="str">
        <f>IFERROR(__xludf.DUMMYFUNCTION("""COMPUTED_VALUE"""),"orange")</f>
        <v>orange</v>
      </c>
      <c r="E9" s="7">
        <f>IF($D9="","",COUNTIF(Smile!$G$2:$G107, $D9))</f>
        <v>90</v>
      </c>
      <c r="F9" s="7">
        <f t="shared" si="1"/>
        <v>90</v>
      </c>
      <c r="G9" s="7">
        <f>IF($D9="","",COUNTIFS(Smile!$H$2:$H107,"",Smile!$G$2:$G107, $D9))</f>
        <v>0</v>
      </c>
      <c r="H9" s="30">
        <f t="shared" si="2"/>
        <v>1</v>
      </c>
    </row>
    <row r="10">
      <c r="A10" s="3" t="s">
        <v>1025</v>
      </c>
      <c r="D10" s="7" t="str">
        <f>IFERROR(__xludf.DUMMYFUNCTION("""COMPUTED_VALUE"""),"dandelion")</f>
        <v>dandelion</v>
      </c>
      <c r="E10" s="7">
        <f>IF($D10="","",COUNTIF(Smile!$G$2:$G107, $D10))</f>
        <v>31</v>
      </c>
      <c r="F10" s="7">
        <f t="shared" si="1"/>
        <v>31</v>
      </c>
      <c r="G10" s="7">
        <f>IF($D10="","",COUNTIFS(Smile!$H$2:$H107,"",Smile!$G$2:$G107, $D10))</f>
        <v>0</v>
      </c>
      <c r="H10" s="30">
        <f t="shared" si="2"/>
        <v>1</v>
      </c>
    </row>
    <row r="11">
      <c r="D11" s="7" t="str">
        <f>IFERROR(__xludf.DUMMYFUNCTION("""COMPUTED_VALUE"""),"goldenrod")</f>
        <v>goldenrod</v>
      </c>
      <c r="E11" s="7">
        <f>IF($D11="","",COUNTIF(Smile!$G$2:$G107, $D11))</f>
        <v>5</v>
      </c>
      <c r="F11" s="7">
        <f t="shared" si="1"/>
        <v>5</v>
      </c>
      <c r="G11" s="7">
        <f>IF($D11="","",COUNTIFS(Smile!$H$2:$H107,"",Smile!$G$2:$G107, $D11))</f>
        <v>0</v>
      </c>
      <c r="H11" s="30">
        <f t="shared" si="2"/>
        <v>1</v>
      </c>
    </row>
    <row r="12">
      <c r="D12" s="7" t="str">
        <f>IFERROR(__xludf.DUMMYFUNCTION("""COMPUTED_VALUE"""),"yellow")</f>
        <v>yellow</v>
      </c>
      <c r="E12" s="7">
        <f>IF($D12="","",COUNTIF(Smile!$G$2:$G107, $D12))</f>
        <v>23</v>
      </c>
      <c r="F12" s="7">
        <f t="shared" si="1"/>
        <v>23</v>
      </c>
      <c r="G12" s="7">
        <f>IF($D12="","",COUNTIFS(Smile!$H$2:$H107,"",Smile!$G$2:$G107, $D12))</f>
        <v>0</v>
      </c>
      <c r="H12" s="30">
        <f t="shared" si="2"/>
        <v>1</v>
      </c>
    </row>
    <row r="13">
      <c r="D13" s="7" t="str">
        <f>IFERROR(__xludf.DUMMYFUNCTION("""COMPUTED_VALUE"""),"green yellow")</f>
        <v>green yellow</v>
      </c>
      <c r="E13" s="7">
        <f>IF($D13="","",COUNTIF(Smile!$G$2:$G107, $D13))</f>
        <v>15</v>
      </c>
      <c r="F13" s="7">
        <f t="shared" si="1"/>
        <v>15</v>
      </c>
      <c r="G13" s="7">
        <f>IF($D13="","",COUNTIFS(Smile!$H$2:$H107,"",Smile!$G$2:$G107, $D13))</f>
        <v>0</v>
      </c>
      <c r="H13" s="30">
        <f t="shared" si="2"/>
        <v>1</v>
      </c>
    </row>
    <row r="14">
      <c r="D14" s="7" t="str">
        <f>IFERROR(__xludf.DUMMYFUNCTION("""COMPUTED_VALUE"""),"cornflower")</f>
        <v>cornflower</v>
      </c>
      <c r="E14" s="7">
        <f>IF($D14="","",COUNTIF(Smile!$G$2:$G107, $D14))</f>
        <v>4</v>
      </c>
      <c r="F14" s="7">
        <f t="shared" si="1"/>
        <v>4</v>
      </c>
      <c r="G14" s="7">
        <f>IF($D14="","",COUNTIFS(Smile!$H$2:$H107,"",Smile!$G$2:$G107, $D14))</f>
        <v>0</v>
      </c>
      <c r="H14" s="30">
        <f t="shared" si="2"/>
        <v>1</v>
      </c>
    </row>
    <row r="15">
      <c r="D15" s="7" t="str">
        <f>IFERROR(__xludf.DUMMYFUNCTION("""COMPUTED_VALUE"""),"blue")</f>
        <v>blue</v>
      </c>
      <c r="E15" s="7">
        <f>IF($D15="","",COUNTIF(Smile!$G$2:$G107, $D15))</f>
        <v>4</v>
      </c>
      <c r="F15" s="7">
        <f t="shared" si="1"/>
        <v>4</v>
      </c>
      <c r="G15" s="7">
        <f>IF($D15="","",COUNTIFS(Smile!$H$2:$H107,"",Smile!$G$2:$G107, $D15))</f>
        <v>0</v>
      </c>
      <c r="H15" s="30">
        <f t="shared" si="2"/>
        <v>1</v>
      </c>
    </row>
    <row r="16">
      <c r="D16" s="7" t="str">
        <f>IFERROR(__xludf.DUMMYFUNCTION("""COMPUTED_VALUE"""),"black")</f>
        <v>black</v>
      </c>
      <c r="E16" s="7">
        <f>IF($D16="","",COUNTIF(Smile!$G$2:$G107, $D16))</f>
        <v>10</v>
      </c>
      <c r="F16" s="7">
        <f t="shared" si="1"/>
        <v>10</v>
      </c>
      <c r="G16" s="7">
        <f>IF($D16="","",COUNTIFS(Smile!$H$2:$H107,"",Smile!$G$2:$G107, $D16))</f>
        <v>0</v>
      </c>
      <c r="H16" s="30">
        <f t="shared" si="2"/>
        <v>1</v>
      </c>
    </row>
    <row r="17">
      <c r="D17" s="7" t="str">
        <f>IFERROR(__xludf.DUMMYFUNCTION("""COMPUTED_VALUE"""),"burnt orange")</f>
        <v>burnt orange</v>
      </c>
      <c r="E17" s="7">
        <f>IF($D17="","",COUNTIF(Smile!$G$2:$G107, $D17))</f>
        <v>26</v>
      </c>
      <c r="F17" s="7">
        <f t="shared" si="1"/>
        <v>26</v>
      </c>
      <c r="G17" s="7">
        <f>IF($D17="","",COUNTIFS(Smile!$H$2:$H107,"",Smile!$G$2:$G107, $D17))</f>
        <v>0</v>
      </c>
      <c r="H17" s="30">
        <f t="shared" si="2"/>
        <v>1</v>
      </c>
    </row>
    <row r="18">
      <c r="D18" s="7"/>
      <c r="E18" s="7" t="str">
        <f>IF($D18="","",COUNTIF(Smile!$G$2:$G107, $D18))</f>
        <v/>
      </c>
      <c r="F18" s="7" t="str">
        <f t="shared" si="1"/>
        <v/>
      </c>
      <c r="G18" s="7" t="str">
        <f>IF($D18="","",COUNTIFS(Smile!$H$2:$H107,"",Smile!$G$2:$G107, $D18))</f>
        <v/>
      </c>
      <c r="H18" s="30" t="str">
        <f t="shared" si="2"/>
        <v/>
      </c>
    </row>
    <row r="19">
      <c r="D19" s="7"/>
      <c r="E19" s="7" t="str">
        <f>IF($D19="","",COUNTIF(Smile!$G$2:$G107, $D19))</f>
        <v/>
      </c>
      <c r="F19" s="7" t="str">
        <f t="shared" si="1"/>
        <v/>
      </c>
      <c r="G19" s="7" t="str">
        <f>IF($D19="","",COUNTIFS(Smile!$H$2:$H107,"",Smile!$G$2:$G107, $D19))</f>
        <v/>
      </c>
      <c r="H19" s="30" t="str">
        <f t="shared" si="2"/>
        <v/>
      </c>
    </row>
    <row r="20">
      <c r="D20" s="7"/>
      <c r="E20" s="7" t="str">
        <f>IF($D20="","",COUNTIF(Smile!$G$2:$G107, $D20))</f>
        <v/>
      </c>
      <c r="F20" s="7" t="str">
        <f t="shared" si="1"/>
        <v/>
      </c>
      <c r="G20" s="7" t="str">
        <f>IF($D20="","",COUNTIFS(Smile!$H$2:$H107,"",Smile!$G$2:$G107, $D20))</f>
        <v/>
      </c>
      <c r="H20" s="30" t="str">
        <f t="shared" si="2"/>
        <v/>
      </c>
    </row>
    <row r="21">
      <c r="D21" s="7"/>
      <c r="E21" s="7" t="str">
        <f>IF($D21="","",COUNTIF(Smile!$G$2:$G107, $D21))</f>
        <v/>
      </c>
      <c r="F21" s="7" t="str">
        <f t="shared" si="1"/>
        <v/>
      </c>
      <c r="G21" s="7" t="str">
        <f>IF($D21="","",COUNTIFS(Smile!$H$2:$H107,"",Smile!$G$2:$G107, $D21))</f>
        <v/>
      </c>
      <c r="H21" s="30" t="str">
        <f t="shared" si="2"/>
        <v/>
      </c>
    </row>
    <row r="22">
      <c r="D22" s="7"/>
      <c r="E22" s="7" t="str">
        <f>IF($D22="","",COUNTIF(Smile!$G$2:$G107, $D22))</f>
        <v/>
      </c>
      <c r="F22" s="7" t="str">
        <f t="shared" si="1"/>
        <v/>
      </c>
      <c r="G22" s="7" t="str">
        <f>IF($D22="","",COUNTIFS(Smile!$H$2:$H107,"",Smile!$G$2:$G107, $D22))</f>
        <v/>
      </c>
      <c r="H22" s="30" t="str">
        <f t="shared" si="2"/>
        <v/>
      </c>
    </row>
    <row r="23">
      <c r="D23" s="7"/>
      <c r="E23" s="7" t="str">
        <f>IF($D23="","",COUNTIF(Smile!$G$2:$G107, $D23))</f>
        <v/>
      </c>
      <c r="F23" s="7" t="str">
        <f t="shared" si="1"/>
        <v/>
      </c>
      <c r="G23" s="7" t="str">
        <f>IF($D23="","",COUNTIFS(Smile!$H$2:$H107,"",Smile!$G$2:$G107, $D23))</f>
        <v/>
      </c>
      <c r="H23" s="30" t="str">
        <f t="shared" si="2"/>
        <v/>
      </c>
    </row>
    <row r="24">
      <c r="D24" s="7"/>
      <c r="E24" s="7" t="str">
        <f>IF($D24="","",COUNTIF(Smile!$G$2:$G107, $D24))</f>
        <v/>
      </c>
      <c r="F24" s="7" t="str">
        <f t="shared" si="1"/>
        <v/>
      </c>
      <c r="G24" s="7" t="str">
        <f>IF($D24="","",COUNTIFS(Smile!$H$2:$H107,"",Smile!$G$2:$G107, $D24))</f>
        <v/>
      </c>
      <c r="H24" s="30" t="str">
        <f t="shared" si="2"/>
        <v/>
      </c>
    </row>
    <row r="25">
      <c r="D25" s="7"/>
      <c r="E25" s="7" t="str">
        <f>IF($D25="","",COUNTIF(Smile!$G$2:$G107, $D25))</f>
        <v/>
      </c>
      <c r="F25" s="7" t="str">
        <f t="shared" si="1"/>
        <v/>
      </c>
      <c r="G25" s="7" t="str">
        <f>IF($D25="","",COUNTIFS(Smile!$H$2:$H107,"",Smile!$G$2:$G107, $D25))</f>
        <v/>
      </c>
      <c r="H25" s="30" t="str">
        <f t="shared" si="2"/>
        <v/>
      </c>
    </row>
    <row r="26">
      <c r="D26" s="7"/>
      <c r="E26" s="7" t="str">
        <f>IF($D26="","",COUNTIF(Smile!$G$2:$G107, $D26))</f>
        <v/>
      </c>
      <c r="F26" s="7" t="str">
        <f t="shared" si="1"/>
        <v/>
      </c>
      <c r="G26" s="7" t="str">
        <f>IF($D26="","",COUNTIFS(Smile!$H$2:$H107,"",Smile!$G$2:$G107, $D26))</f>
        <v/>
      </c>
      <c r="H26" s="30" t="str">
        <f t="shared" si="2"/>
        <v/>
      </c>
    </row>
    <row r="27">
      <c r="A27" s="31"/>
      <c r="B27" s="31"/>
      <c r="C27" s="31"/>
      <c r="D27" s="7"/>
      <c r="E27" s="7" t="str">
        <f>IF($D27="","",COUNTIF(Smile!$G$2:$G107, $D27))</f>
        <v/>
      </c>
      <c r="F27" s="7" t="str">
        <f t="shared" si="1"/>
        <v/>
      </c>
      <c r="G27" s="7" t="str">
        <f>IF($D27="","",COUNTIFS(Smile!$H$2:$H107,"",Smile!$G$2:$G107, $D27))</f>
        <v/>
      </c>
      <c r="H27" s="30" t="str">
        <f t="shared" si="2"/>
        <v/>
      </c>
    </row>
    <row r="28">
      <c r="A28" s="32" t="str">
        <f>IFERROR(__xludf.DUMMYFUNCTION("(""Top ""&amp;IF(COUNTUNIQUE(Smile!$H$2:$H107)=1,"" Placer:"",IF(COUNTUNIQUE(Smile!$H$2:$H107)&lt;$D$1,"""",$D$1&amp;"" of "")&amp;COUNTUNIQUE(Smile!$H$2:$H107)&amp;"" Placers:""))"),"Top 25 of 182 Placers:")</f>
        <v>Top 25 of 182 Placers:</v>
      </c>
      <c r="B28" s="31"/>
      <c r="C28" s="33"/>
      <c r="D28" s="7"/>
      <c r="E28" s="7" t="str">
        <f>IF($D28="","",COUNTIF(Smile!$G$2:$G107, $D28))</f>
        <v/>
      </c>
      <c r="F28" s="7" t="str">
        <f t="shared" si="1"/>
        <v/>
      </c>
      <c r="G28" s="7" t="str">
        <f>IF($D28="","",COUNTIFS(Smile!$H$2:$H107,"",Smile!$G$2:$G107, $D28))</f>
        <v/>
      </c>
      <c r="H28" s="30" t="str">
        <f t="shared" si="2"/>
        <v/>
      </c>
    </row>
    <row r="29">
      <c r="A29" s="34" t="str">
        <f>IFERROR(__xludf.DUMMYFUNCTION("QUERY(Smile!$H$3:$I107, ""select H, count(H), count(I) where H != '' group by H order by count(I) desc, count(H) desc, H limit ""&amp;$D$1&amp;"" label H 'Username', count(H) 'Promised', count(I) 'Placed'"", 0)"),"Username")</f>
        <v>Username</v>
      </c>
      <c r="B29" s="35" t="str">
        <f>IFERROR(__xludf.DUMMYFUNCTION("""COMPUTED_VALUE"""),"Promised")</f>
        <v>Promised</v>
      </c>
      <c r="C29" s="36" t="str">
        <f>IFERROR(__xludf.DUMMYFUNCTION("""COMPUTED_VALUE"""),"Placed")</f>
        <v>Placed</v>
      </c>
      <c r="D29" s="7"/>
      <c r="E29" s="7" t="str">
        <f>IF($D29="","",COUNTIF(Smile!$G$2:$G107, $D29))</f>
        <v/>
      </c>
      <c r="F29" s="7" t="str">
        <f t="shared" si="1"/>
        <v/>
      </c>
      <c r="G29" s="7" t="str">
        <f>IF($D29="","",COUNTIFS(Smile!$H$2:$H107,"",Smile!$G$2:$G107, $D29))</f>
        <v/>
      </c>
      <c r="H29" s="30" t="str">
        <f t="shared" si="2"/>
        <v/>
      </c>
    </row>
    <row r="30">
      <c r="A30" s="37" t="str">
        <f>IFERROR(__xludf.DUMMYFUNCTION("""COMPUTED_VALUE"""),"Whatsoverthere")</f>
        <v>Whatsoverthere</v>
      </c>
      <c r="B30" s="38">
        <f>IFERROR(__xludf.DUMMYFUNCTION("""COMPUTED_VALUE"""),22.0)</f>
        <v>22</v>
      </c>
      <c r="C30" s="39">
        <f>IFERROR(__xludf.DUMMYFUNCTION("""COMPUTED_VALUE"""),22.0)</f>
        <v>22</v>
      </c>
      <c r="D30" s="7"/>
      <c r="E30" s="7" t="str">
        <f>IF($D30="","",COUNTIF(Smile!$G$2:$G107, $D30))</f>
        <v/>
      </c>
      <c r="F30" s="7" t="str">
        <f t="shared" si="1"/>
        <v/>
      </c>
      <c r="G30" s="7" t="str">
        <f>IF($D30="","",COUNTIFS(Smile!$H$2:$H107,"",Smile!$G$2:$G107, $D30))</f>
        <v/>
      </c>
      <c r="H30" s="30" t="str">
        <f t="shared" si="2"/>
        <v/>
      </c>
    </row>
    <row r="31">
      <c r="A31" s="40" t="str">
        <f>IFERROR(__xludf.DUMMYFUNCTION("""COMPUTED_VALUE"""),"Oppresso1983")</f>
        <v>Oppresso1983</v>
      </c>
      <c r="B31" s="41">
        <f>IFERROR(__xludf.DUMMYFUNCTION("""COMPUTED_VALUE"""),21.0)</f>
        <v>21</v>
      </c>
      <c r="C31" s="42">
        <f>IFERROR(__xludf.DUMMYFUNCTION("""COMPUTED_VALUE"""),21.0)</f>
        <v>21</v>
      </c>
      <c r="D31" s="7"/>
      <c r="E31" s="7" t="str">
        <f>IF($D31="","",COUNTIF(Smile!$G$2:$G107, $D31))</f>
        <v/>
      </c>
      <c r="F31" s="7" t="str">
        <f t="shared" si="1"/>
        <v/>
      </c>
      <c r="G31" s="7" t="str">
        <f>IF($D31="","",COUNTIFS(Smile!$H$2:$H107,"",Smile!$G$2:$G107, $D31))</f>
        <v/>
      </c>
      <c r="H31" s="30" t="str">
        <f t="shared" si="2"/>
        <v/>
      </c>
    </row>
    <row r="32">
      <c r="A32" s="43" t="str">
        <f>IFERROR(__xludf.DUMMYFUNCTION("""COMPUTED_VALUE"""),"Bisquick2")</f>
        <v>Bisquick2</v>
      </c>
      <c r="B32" s="44">
        <f>IFERROR(__xludf.DUMMYFUNCTION("""COMPUTED_VALUE"""),18.0)</f>
        <v>18</v>
      </c>
      <c r="C32" s="45">
        <f>IFERROR(__xludf.DUMMYFUNCTION("""COMPUTED_VALUE"""),18.0)</f>
        <v>18</v>
      </c>
      <c r="D32" s="7"/>
      <c r="E32" s="7" t="str">
        <f>IF($D32="","",COUNTIF(Smile!$G$2:$G107, $D32))</f>
        <v/>
      </c>
      <c r="F32" s="7" t="str">
        <f t="shared" si="1"/>
        <v/>
      </c>
      <c r="G32" s="7" t="str">
        <f>IF($D32="","",COUNTIFS(Smile!$H$2:$H107,"",Smile!$G$2:$G107, $D32))</f>
        <v/>
      </c>
      <c r="H32" s="30" t="str">
        <f t="shared" si="2"/>
        <v/>
      </c>
    </row>
    <row r="33">
      <c r="A33" s="46" t="str">
        <f>IFERROR(__xludf.DUMMYFUNCTION("""COMPUTED_VALUE"""),"kelkavcvt")</f>
        <v>kelkavcvt</v>
      </c>
      <c r="B33" s="47">
        <f>IFERROR(__xludf.DUMMYFUNCTION("""COMPUTED_VALUE"""),8.0)</f>
        <v>8</v>
      </c>
      <c r="C33" s="48">
        <f>IFERROR(__xludf.DUMMYFUNCTION("""COMPUTED_VALUE"""),8.0)</f>
        <v>8</v>
      </c>
      <c r="D33" s="7"/>
      <c r="E33" s="7" t="str">
        <f>IF($D33="","",COUNTIF(Smile!$G$2:$G107, $D33))</f>
        <v/>
      </c>
      <c r="F33" s="7" t="str">
        <f t="shared" si="1"/>
        <v/>
      </c>
      <c r="G33" s="7" t="str">
        <f>IF($D33="","",COUNTIFS(Smile!$H$2:$H107,"",Smile!$G$2:$G107, $D33))</f>
        <v/>
      </c>
      <c r="H33" s="30" t="str">
        <f t="shared" si="2"/>
        <v/>
      </c>
    </row>
    <row r="34">
      <c r="A34" s="49" t="str">
        <f>IFERROR(__xludf.DUMMYFUNCTION("""COMPUTED_VALUE"""),"MrIVV")</f>
        <v>MrIVV</v>
      </c>
      <c r="B34" s="50">
        <f>IFERROR(__xludf.DUMMYFUNCTION("""COMPUTED_VALUE"""),8.0)</f>
        <v>8</v>
      </c>
      <c r="C34" s="51">
        <f>IFERROR(__xludf.DUMMYFUNCTION("""COMPUTED_VALUE"""),8.0)</f>
        <v>8</v>
      </c>
      <c r="D34" s="7"/>
      <c r="E34" s="7" t="str">
        <f>IF($D34="","",COUNTIF(Smile!$G$2:$G107, $D34))</f>
        <v/>
      </c>
      <c r="F34" s="7" t="str">
        <f t="shared" si="1"/>
        <v/>
      </c>
      <c r="G34" s="7" t="str">
        <f>IF($D34="","",COUNTIFS(Smile!$H$2:$H107,"",Smile!$G$2:$G107, $D34))</f>
        <v/>
      </c>
      <c r="H34" s="30" t="str">
        <f t="shared" si="2"/>
        <v/>
      </c>
    </row>
    <row r="35">
      <c r="A35" s="52" t="str">
        <f>IFERROR(__xludf.DUMMYFUNCTION("""COMPUTED_VALUE"""),"technical13")</f>
        <v>technical13</v>
      </c>
      <c r="B35" s="53">
        <f>IFERROR(__xludf.DUMMYFUNCTION("""COMPUTED_VALUE"""),8.0)</f>
        <v>8</v>
      </c>
      <c r="C35" s="54">
        <f>IFERROR(__xludf.DUMMYFUNCTION("""COMPUTED_VALUE"""),8.0)</f>
        <v>8</v>
      </c>
      <c r="D35" s="7"/>
      <c r="E35" s="7" t="str">
        <f>IF($D35="","",COUNTIF(Smile!$G$2:$G107, $D35))</f>
        <v/>
      </c>
      <c r="F35" s="7" t="str">
        <f t="shared" si="1"/>
        <v/>
      </c>
      <c r="G35" s="7" t="str">
        <f>IF($D35="","",COUNTIFS(Smile!$H$2:$H107,"",Smile!$G$2:$G107, $D35))</f>
        <v/>
      </c>
      <c r="H35" s="30" t="str">
        <f t="shared" si="2"/>
        <v/>
      </c>
    </row>
    <row r="36">
      <c r="A36" s="52" t="str">
        <f>IFERROR(__xludf.DUMMYFUNCTION("""COMPUTED_VALUE"""),"WanderingAus")</f>
        <v>WanderingAus</v>
      </c>
      <c r="B36" s="53">
        <f>IFERROR(__xludf.DUMMYFUNCTION("""COMPUTED_VALUE"""),8.0)</f>
        <v>8</v>
      </c>
      <c r="C36" s="54">
        <f>IFERROR(__xludf.DUMMYFUNCTION("""COMPUTED_VALUE"""),8.0)</f>
        <v>8</v>
      </c>
      <c r="D36" s="7"/>
      <c r="E36" s="7" t="str">
        <f>IF($D36="","",COUNTIF(Smile!$G$2:$G107, $D36))</f>
        <v/>
      </c>
      <c r="F36" s="7" t="str">
        <f t="shared" si="1"/>
        <v/>
      </c>
      <c r="G36" s="7" t="str">
        <f>IF($D36="","",COUNTIFS(Smile!$H$2:$H107,"",Smile!$G$2:$G107, $D36))</f>
        <v/>
      </c>
      <c r="H36" s="30" t="str">
        <f t="shared" si="2"/>
        <v/>
      </c>
    </row>
    <row r="37">
      <c r="A37" s="52" t="str">
        <f>IFERROR(__xludf.DUMMYFUNCTION("""COMPUTED_VALUE"""),"Bigskyguy")</f>
        <v>Bigskyguy</v>
      </c>
      <c r="B37" s="53">
        <f>IFERROR(__xludf.DUMMYFUNCTION("""COMPUTED_VALUE"""),6.0)</f>
        <v>6</v>
      </c>
      <c r="C37" s="54">
        <f>IFERROR(__xludf.DUMMYFUNCTION("""COMPUTED_VALUE"""),6.0)</f>
        <v>6</v>
      </c>
      <c r="D37" s="7"/>
      <c r="E37" s="7" t="str">
        <f>IF($D37="","",COUNTIF(Smile!$G$2:$G107, $D37))</f>
        <v/>
      </c>
      <c r="F37" s="7" t="str">
        <f t="shared" si="1"/>
        <v/>
      </c>
      <c r="G37" s="7" t="str">
        <f>IF($D37="","",COUNTIFS(Smile!$H$2:$H107,"",Smile!$G$2:$G107, $D37))</f>
        <v/>
      </c>
      <c r="H37" s="30" t="str">
        <f t="shared" si="2"/>
        <v/>
      </c>
    </row>
    <row r="38">
      <c r="A38" s="52" t="str">
        <f>IFERROR(__xludf.DUMMYFUNCTION("""COMPUTED_VALUE"""),"habu")</f>
        <v>habu</v>
      </c>
      <c r="B38" s="53">
        <f>IFERROR(__xludf.DUMMYFUNCTION("""COMPUTED_VALUE"""),6.0)</f>
        <v>6</v>
      </c>
      <c r="C38" s="54">
        <f>IFERROR(__xludf.DUMMYFUNCTION("""COMPUTED_VALUE"""),6.0)</f>
        <v>6</v>
      </c>
      <c r="D38" s="7"/>
      <c r="E38" s="7" t="str">
        <f>IF($D38="","",COUNTIF(Smile!$G$2:$G107, $D38))</f>
        <v/>
      </c>
      <c r="F38" s="7" t="str">
        <f t="shared" si="1"/>
        <v/>
      </c>
      <c r="G38" s="7" t="str">
        <f>IF($D38="","",COUNTIFS(Smile!$H$2:$H107,"",Smile!$G$2:$G107, $D38))</f>
        <v/>
      </c>
      <c r="H38" s="30" t="str">
        <f t="shared" si="2"/>
        <v/>
      </c>
    </row>
    <row r="39">
      <c r="A39" s="43" t="str">
        <f>IFERROR(__xludf.DUMMYFUNCTION("""COMPUTED_VALUE"""),"Jazzlert")</f>
        <v>Jazzlert</v>
      </c>
      <c r="B39" s="44">
        <f>IFERROR(__xludf.DUMMYFUNCTION("""COMPUTED_VALUE"""),6.0)</f>
        <v>6</v>
      </c>
      <c r="C39" s="45">
        <f>IFERROR(__xludf.DUMMYFUNCTION("""COMPUTED_VALUE"""),6.0)</f>
        <v>6</v>
      </c>
      <c r="D39" s="7"/>
      <c r="E39" s="7" t="str">
        <f>IF($D39="","",COUNTIF(Smile!$G$2:$G107, $D39))</f>
        <v/>
      </c>
      <c r="F39" s="7" t="str">
        <f t="shared" si="1"/>
        <v/>
      </c>
      <c r="G39" s="7" t="str">
        <f>IF($D39="","",COUNTIFS(Smile!$H$2:$H107,"",Smile!$G$2:$G107, $D39))</f>
        <v/>
      </c>
      <c r="H39" s="30" t="str">
        <f t="shared" si="2"/>
        <v/>
      </c>
    </row>
    <row r="40">
      <c r="A40" s="52" t="str">
        <f>IFERROR(__xludf.DUMMYFUNCTION("""COMPUTED_VALUE"""),"ksullivan")</f>
        <v>ksullivan</v>
      </c>
      <c r="B40" s="53">
        <f>IFERROR(__xludf.DUMMYFUNCTION("""COMPUTED_VALUE"""),6.0)</f>
        <v>6</v>
      </c>
      <c r="C40" s="54">
        <f>IFERROR(__xludf.DUMMYFUNCTION("""COMPUTED_VALUE"""),6.0)</f>
        <v>6</v>
      </c>
      <c r="D40" s="7"/>
      <c r="E40" s="7" t="str">
        <f>IF($D40="","",COUNTIF(Smile!$G$2:$G107, $D40))</f>
        <v/>
      </c>
      <c r="F40" s="7" t="str">
        <f t="shared" si="1"/>
        <v/>
      </c>
      <c r="G40" s="7" t="str">
        <f>IF($D40="","",COUNTIFS(Smile!$H$2:$H107,"",Smile!$G$2:$G107, $D40))</f>
        <v/>
      </c>
      <c r="H40" s="30" t="str">
        <f t="shared" si="2"/>
        <v/>
      </c>
    </row>
    <row r="41">
      <c r="A41" s="52" t="str">
        <f>IFERROR(__xludf.DUMMYFUNCTION("""COMPUTED_VALUE"""),"Leesap")</f>
        <v>Leesap</v>
      </c>
      <c r="B41" s="53">
        <f>IFERROR(__xludf.DUMMYFUNCTION("""COMPUTED_VALUE"""),6.0)</f>
        <v>6</v>
      </c>
      <c r="C41" s="54">
        <f>IFERROR(__xludf.DUMMYFUNCTION("""COMPUTED_VALUE"""),6.0)</f>
        <v>6</v>
      </c>
      <c r="D41" s="7"/>
      <c r="E41" s="7" t="str">
        <f>IF($D41="","",COUNTIF(Smile!$G$2:$G107, $D41))</f>
        <v/>
      </c>
      <c r="F41" s="7" t="str">
        <f t="shared" si="1"/>
        <v/>
      </c>
      <c r="G41" s="7" t="str">
        <f>IF($D41="","",COUNTIFS(Smile!$H$2:$H107,"",Smile!$G$2:$G107, $D41))</f>
        <v/>
      </c>
      <c r="H41" s="30" t="str">
        <f t="shared" si="2"/>
        <v/>
      </c>
    </row>
    <row r="42">
      <c r="A42" s="52" t="str">
        <f>IFERROR(__xludf.DUMMYFUNCTION("""COMPUTED_VALUE"""),"mrsg9064")</f>
        <v>mrsg9064</v>
      </c>
      <c r="B42" s="53">
        <f>IFERROR(__xludf.DUMMYFUNCTION("""COMPUTED_VALUE"""),6.0)</f>
        <v>6</v>
      </c>
      <c r="C42" s="54">
        <f>IFERROR(__xludf.DUMMYFUNCTION("""COMPUTED_VALUE"""),6.0)</f>
        <v>6</v>
      </c>
      <c r="D42" s="7"/>
      <c r="E42" s="7" t="str">
        <f>IF($D42="","",COUNTIF(Smile!$G$2:$G107, $D42))</f>
        <v/>
      </c>
      <c r="F42" s="7" t="str">
        <f t="shared" si="1"/>
        <v/>
      </c>
      <c r="G42" s="7" t="str">
        <f>IF($D42="","",COUNTIFS(Smile!$H$2:$H107,"",Smile!$G$2:$G107, $D42))</f>
        <v/>
      </c>
      <c r="H42" s="30" t="str">
        <f t="shared" si="2"/>
        <v/>
      </c>
    </row>
    <row r="43">
      <c r="A43" s="52" t="str">
        <f>IFERROR(__xludf.DUMMYFUNCTION("""COMPUTED_VALUE"""),"Calvertcachers")</f>
        <v>Calvertcachers</v>
      </c>
      <c r="B43" s="53">
        <f>IFERROR(__xludf.DUMMYFUNCTION("""COMPUTED_VALUE"""),5.0)</f>
        <v>5</v>
      </c>
      <c r="C43" s="54">
        <f>IFERROR(__xludf.DUMMYFUNCTION("""COMPUTED_VALUE"""),5.0)</f>
        <v>5</v>
      </c>
      <c r="D43" s="7"/>
      <c r="E43" s="7" t="str">
        <f>IF($D43="","",COUNTIF(Smile!$G$2:$G107, $D43))</f>
        <v/>
      </c>
      <c r="F43" s="7" t="str">
        <f t="shared" si="1"/>
        <v/>
      </c>
      <c r="G43" s="7" t="str">
        <f>IF($D43="","",COUNTIFS(Smile!$H$2:$H107,"",Smile!$G$2:$G107, $D43))</f>
        <v/>
      </c>
      <c r="H43" s="30" t="str">
        <f t="shared" si="2"/>
        <v/>
      </c>
    </row>
    <row r="44">
      <c r="A44" s="43" t="str">
        <f>IFERROR(__xludf.DUMMYFUNCTION("""COMPUTED_VALUE"""),"GmomS")</f>
        <v>GmomS</v>
      </c>
      <c r="B44" s="44">
        <f>IFERROR(__xludf.DUMMYFUNCTION("""COMPUTED_VALUE"""),5.0)</f>
        <v>5</v>
      </c>
      <c r="C44" s="45">
        <f>IFERROR(__xludf.DUMMYFUNCTION("""COMPUTED_VALUE"""),5.0)</f>
        <v>5</v>
      </c>
      <c r="D44" s="7"/>
      <c r="E44" s="7" t="str">
        <f>IF($D44="","",COUNTIF(Smile!$G$2:$G107, $D44))</f>
        <v/>
      </c>
      <c r="F44" s="7" t="str">
        <f t="shared" si="1"/>
        <v/>
      </c>
      <c r="G44" s="7" t="str">
        <f>IF($D44="","",COUNTIFS(Smile!$H$2:$H107,"",Smile!$G$2:$G107, $D44))</f>
        <v/>
      </c>
      <c r="H44" s="30" t="str">
        <f t="shared" si="2"/>
        <v/>
      </c>
    </row>
    <row r="45">
      <c r="A45" s="52" t="str">
        <f>IFERROR(__xludf.DUMMYFUNCTION("""COMPUTED_VALUE"""),"LilCrab")</f>
        <v>LilCrab</v>
      </c>
      <c r="B45" s="53">
        <f>IFERROR(__xludf.DUMMYFUNCTION("""COMPUTED_VALUE"""),5.0)</f>
        <v>5</v>
      </c>
      <c r="C45" s="54">
        <f>IFERROR(__xludf.DUMMYFUNCTION("""COMPUTED_VALUE"""),5.0)</f>
        <v>5</v>
      </c>
      <c r="D45" s="7"/>
      <c r="E45" s="7" t="str">
        <f>IF($D45="","",COUNTIF(Smile!$G$2:$G107, $D45))</f>
        <v/>
      </c>
      <c r="F45" s="7" t="str">
        <f t="shared" si="1"/>
        <v/>
      </c>
      <c r="G45" s="7" t="str">
        <f>IF($D45="","",COUNTIFS(Smile!$H$2:$H107,"",Smile!$G$2:$G107, $D45))</f>
        <v/>
      </c>
      <c r="H45" s="30" t="str">
        <f t="shared" si="2"/>
        <v/>
      </c>
    </row>
    <row r="46">
      <c r="A46" s="52" t="str">
        <f>IFERROR(__xludf.DUMMYFUNCTION("""COMPUTED_VALUE"""),"SgtMikal")</f>
        <v>SgtMikal</v>
      </c>
      <c r="B46" s="53">
        <f>IFERROR(__xludf.DUMMYFUNCTION("""COMPUTED_VALUE"""),5.0)</f>
        <v>5</v>
      </c>
      <c r="C46" s="54">
        <f>IFERROR(__xludf.DUMMYFUNCTION("""COMPUTED_VALUE"""),5.0)</f>
        <v>5</v>
      </c>
      <c r="D46" s="7"/>
      <c r="E46" s="7" t="str">
        <f>IF($D46="","",COUNTIF(Smile!$G$2:$G107, $D46))</f>
        <v/>
      </c>
      <c r="F46" s="7" t="str">
        <f t="shared" si="1"/>
        <v/>
      </c>
      <c r="G46" s="7" t="str">
        <f>IF($D46="","",COUNTIFS(Smile!$H$2:$H107,"",Smile!$G$2:$G107, $D46))</f>
        <v/>
      </c>
      <c r="H46" s="30" t="str">
        <f t="shared" si="2"/>
        <v/>
      </c>
    </row>
    <row r="47">
      <c r="A47" s="52" t="str">
        <f>IFERROR(__xludf.DUMMYFUNCTION("""COMPUTED_VALUE"""),"snakelips")</f>
        <v>snakelips</v>
      </c>
      <c r="B47" s="53">
        <f>IFERROR(__xludf.DUMMYFUNCTION("""COMPUTED_VALUE"""),5.0)</f>
        <v>5</v>
      </c>
      <c r="C47" s="54">
        <f>IFERROR(__xludf.DUMMYFUNCTION("""COMPUTED_VALUE"""),5.0)</f>
        <v>5</v>
      </c>
      <c r="D47" s="7"/>
      <c r="E47" s="7" t="str">
        <f>IF($D47="","",COUNTIF(Smile!$G$2:$G107, $D47))</f>
        <v/>
      </c>
      <c r="F47" s="7" t="str">
        <f t="shared" si="1"/>
        <v/>
      </c>
      <c r="G47" s="7" t="str">
        <f>IF($D47="","",COUNTIFS(Smile!$H$2:$H107,"",Smile!$G$2:$G107, $D47))</f>
        <v/>
      </c>
      <c r="H47" s="30" t="str">
        <f t="shared" si="2"/>
        <v/>
      </c>
    </row>
    <row r="48">
      <c r="A48" s="43" t="str">
        <f>IFERROR(__xludf.DUMMYFUNCTION("""COMPUTED_VALUE"""),"escondidas")</f>
        <v>escondidas</v>
      </c>
      <c r="B48" s="44">
        <f>IFERROR(__xludf.DUMMYFUNCTION("""COMPUTED_VALUE"""),4.0)</f>
        <v>4</v>
      </c>
      <c r="C48" s="45">
        <f>IFERROR(__xludf.DUMMYFUNCTION("""COMPUTED_VALUE"""),4.0)</f>
        <v>4</v>
      </c>
      <c r="D48" s="7"/>
      <c r="E48" s="7" t="str">
        <f>IF($D48="","",COUNTIF(Smile!$G$2:$G107, $D48))</f>
        <v/>
      </c>
      <c r="F48" s="7" t="str">
        <f t="shared" si="1"/>
        <v/>
      </c>
      <c r="G48" s="7" t="str">
        <f>IF($D48="","",COUNTIFS(Smile!$H$2:$H107,"",Smile!$G$2:$G107, $D48))</f>
        <v/>
      </c>
      <c r="H48" s="30" t="str">
        <f t="shared" si="2"/>
        <v/>
      </c>
    </row>
    <row r="49">
      <c r="A49" s="52" t="str">
        <f>IFERROR(__xludf.DUMMYFUNCTION("""COMPUTED_VALUE"""),"JayCrede")</f>
        <v>JayCrede</v>
      </c>
      <c r="B49" s="53">
        <f>IFERROR(__xludf.DUMMYFUNCTION("""COMPUTED_VALUE"""),4.0)</f>
        <v>4</v>
      </c>
      <c r="C49" s="54">
        <f>IFERROR(__xludf.DUMMYFUNCTION("""COMPUTED_VALUE"""),4.0)</f>
        <v>4</v>
      </c>
      <c r="D49" s="7"/>
      <c r="E49" s="7" t="str">
        <f>IF($D49="","",COUNTIF(Smile!$G$2:$G107, $D49))</f>
        <v/>
      </c>
      <c r="F49" s="7" t="str">
        <f t="shared" si="1"/>
        <v/>
      </c>
      <c r="G49" s="7" t="str">
        <f>IF($D49="","",COUNTIFS(Smile!$H$2:$H107,"",Smile!$G$2:$G107, $D49))</f>
        <v/>
      </c>
      <c r="H49" s="30" t="str">
        <f t="shared" si="2"/>
        <v/>
      </c>
    </row>
    <row r="50">
      <c r="A50" s="52" t="str">
        <f>IFERROR(__xludf.DUMMYFUNCTION("""COMPUTED_VALUE"""),"munzeeprof")</f>
        <v>munzeeprof</v>
      </c>
      <c r="B50" s="53">
        <f>IFERROR(__xludf.DUMMYFUNCTION("""COMPUTED_VALUE"""),4.0)</f>
        <v>4</v>
      </c>
      <c r="C50" s="54">
        <f>IFERROR(__xludf.DUMMYFUNCTION("""COMPUTED_VALUE"""),4.0)</f>
        <v>4</v>
      </c>
      <c r="D50" s="7"/>
      <c r="E50" s="7" t="str">
        <f>IF($D50="","",COUNTIF(Smile!$G$2:$G107, $D50))</f>
        <v/>
      </c>
      <c r="F50" s="7" t="str">
        <f t="shared" si="1"/>
        <v/>
      </c>
      <c r="G50" s="7" t="str">
        <f>IF($D50="","",COUNTIFS(Smile!$H$2:$H107,"",Smile!$G$2:$G107, $D50))</f>
        <v/>
      </c>
      <c r="H50" s="30" t="str">
        <f t="shared" si="2"/>
        <v/>
      </c>
    </row>
    <row r="51">
      <c r="A51" s="52" t="str">
        <f>IFERROR(__xludf.DUMMYFUNCTION("""COMPUTED_VALUE"""),"PawPatrolThomas")</f>
        <v>PawPatrolThomas</v>
      </c>
      <c r="B51" s="53">
        <f>IFERROR(__xludf.DUMMYFUNCTION("""COMPUTED_VALUE"""),4.0)</f>
        <v>4</v>
      </c>
      <c r="C51" s="54">
        <f>IFERROR(__xludf.DUMMYFUNCTION("""COMPUTED_VALUE"""),4.0)</f>
        <v>4</v>
      </c>
      <c r="D51" s="7"/>
      <c r="E51" s="7" t="str">
        <f>IF($D51="","",COUNTIF(Smile!$G$2:$G107, $D51))</f>
        <v/>
      </c>
      <c r="F51" s="7" t="str">
        <f t="shared" si="1"/>
        <v/>
      </c>
      <c r="G51" s="7" t="str">
        <f>IF($D51="","",COUNTIFS(Smile!$H$2:$H107,"",Smile!$G$2:$G107, $D51))</f>
        <v/>
      </c>
      <c r="H51" s="30" t="str">
        <f t="shared" si="2"/>
        <v/>
      </c>
    </row>
    <row r="52">
      <c r="A52" s="52" t="str">
        <f>IFERROR(__xludf.DUMMYFUNCTION("""COMPUTED_VALUE"""),"Redman")</f>
        <v>Redman</v>
      </c>
      <c r="B52" s="53">
        <f>IFERROR(__xludf.DUMMYFUNCTION("""COMPUTED_VALUE"""),4.0)</f>
        <v>4</v>
      </c>
      <c r="C52" s="54">
        <f>IFERROR(__xludf.DUMMYFUNCTION("""COMPUTED_VALUE"""),4.0)</f>
        <v>4</v>
      </c>
      <c r="D52" s="7"/>
      <c r="E52" s="7" t="str">
        <f>IF($D52="","",COUNTIF(Smile!$G$2:$G107, $D52))</f>
        <v/>
      </c>
      <c r="F52" s="7" t="str">
        <f t="shared" si="1"/>
        <v/>
      </c>
      <c r="G52" s="7" t="str">
        <f>IF($D52="","",COUNTIFS(Smile!$H$2:$H107,"",Smile!$G$2:$G107, $D52))</f>
        <v/>
      </c>
      <c r="H52" s="30" t="str">
        <f t="shared" si="2"/>
        <v/>
      </c>
    </row>
    <row r="53">
      <c r="A53" s="43" t="str">
        <f>IFERROR(__xludf.DUMMYFUNCTION("""COMPUTED_VALUE"""),"WinterCheetah")</f>
        <v>WinterCheetah</v>
      </c>
      <c r="B53" s="44">
        <f>IFERROR(__xludf.DUMMYFUNCTION("""COMPUTED_VALUE"""),4.0)</f>
        <v>4</v>
      </c>
      <c r="C53" s="45">
        <f>IFERROR(__xludf.DUMMYFUNCTION("""COMPUTED_VALUE"""),4.0)</f>
        <v>4</v>
      </c>
      <c r="D53" s="7"/>
      <c r="E53" s="7" t="str">
        <f>IF($D53="","",COUNTIF(Smile!$G$2:$G107, $D53))</f>
        <v/>
      </c>
      <c r="F53" s="7" t="str">
        <f t="shared" si="1"/>
        <v/>
      </c>
      <c r="G53" s="7" t="str">
        <f>IF($D53="","",COUNTIFS(Smile!$H$2:$H107,"",Smile!$G$2:$G107, $D53))</f>
        <v/>
      </c>
      <c r="H53" s="30" t="str">
        <f t="shared" si="2"/>
        <v/>
      </c>
    </row>
    <row r="54">
      <c r="A54" s="52" t="str">
        <f>IFERROR(__xludf.DUMMYFUNCTION("""COMPUTED_VALUE"""),"Amerod")</f>
        <v>Amerod</v>
      </c>
      <c r="B54" s="53">
        <f>IFERROR(__xludf.DUMMYFUNCTION("""COMPUTED_VALUE"""),3.0)</f>
        <v>3</v>
      </c>
      <c r="C54" s="54">
        <f>IFERROR(__xludf.DUMMYFUNCTION("""COMPUTED_VALUE"""),3.0)</f>
        <v>3</v>
      </c>
      <c r="D54" s="7"/>
      <c r="E54" s="7" t="str">
        <f>IF($D54="","",COUNTIF(Smile!$G$2:$G107, $D54))</f>
        <v/>
      </c>
      <c r="F54" s="7" t="str">
        <f t="shared" si="1"/>
        <v/>
      </c>
      <c r="G54" s="7" t="str">
        <f>IF($D54="","",COUNTIFS(Smile!$H$2:$H107,"",Smile!$G$2:$G107, $D54))</f>
        <v/>
      </c>
      <c r="H54" s="30" t="str">
        <f t="shared" si="2"/>
        <v/>
      </c>
    </row>
    <row r="55">
      <c r="A55" s="52"/>
      <c r="B55" s="53"/>
      <c r="C55" s="54"/>
      <c r="D55" s="7"/>
      <c r="E55" s="7" t="str">
        <f>IF($D55="","",COUNTIF(Smile!$G$2:$G107, $D55))</f>
        <v/>
      </c>
      <c r="F55" s="7" t="str">
        <f t="shared" si="1"/>
        <v/>
      </c>
      <c r="G55" s="7" t="str">
        <f>IF($D55="","",COUNTIFS(Smile!$H$2:$H107,"",Smile!$G$2:$G107, $D55))</f>
        <v/>
      </c>
      <c r="H55" s="30" t="str">
        <f t="shared" si="2"/>
        <v/>
      </c>
    </row>
    <row r="56">
      <c r="A56" s="52"/>
      <c r="B56" s="53"/>
      <c r="C56" s="54"/>
      <c r="D56" s="7"/>
      <c r="E56" s="7" t="str">
        <f>IF($D56="","",COUNTIF(Smile!$G$2:$G107, $D56))</f>
        <v/>
      </c>
      <c r="F56" s="7" t="str">
        <f t="shared" si="1"/>
        <v/>
      </c>
      <c r="G56" s="7" t="str">
        <f>IF($D56="","",COUNTIFS(Smile!$H$2:$H107,"",Smile!$G$2:$G107, $D56))</f>
        <v/>
      </c>
      <c r="H56" s="30" t="str">
        <f t="shared" si="2"/>
        <v/>
      </c>
    </row>
    <row r="57">
      <c r="A57" s="52"/>
      <c r="B57" s="53"/>
      <c r="C57" s="54"/>
      <c r="D57" s="7"/>
      <c r="E57" s="7" t="str">
        <f>IF($D57="","",COUNTIF(Smile!$G$2:$G107, $D57))</f>
        <v/>
      </c>
      <c r="F57" s="7" t="str">
        <f t="shared" si="1"/>
        <v/>
      </c>
      <c r="G57" s="7" t="str">
        <f>IF($D57="","",COUNTIFS(Smile!$H$2:$H107,"",Smile!$G$2:$G107, $D57))</f>
        <v/>
      </c>
      <c r="H57" s="30" t="str">
        <f t="shared" si="2"/>
        <v/>
      </c>
    </row>
    <row r="58">
      <c r="A58" s="43"/>
      <c r="B58" s="44"/>
      <c r="C58" s="45"/>
      <c r="D58" s="7"/>
      <c r="E58" s="7" t="str">
        <f>IF($D58="","",COUNTIF(Smile!$G$2:$G107, $D58))</f>
        <v/>
      </c>
      <c r="F58" s="7" t="str">
        <f t="shared" si="1"/>
        <v/>
      </c>
      <c r="G58" s="7" t="str">
        <f>IF($D58="","",COUNTIFS(Smile!$H$2:$H107,"",Smile!$G$2:$G107, $D58))</f>
        <v/>
      </c>
      <c r="H58" s="30" t="str">
        <f t="shared" si="2"/>
        <v/>
      </c>
    </row>
    <row r="59">
      <c r="A59" s="52"/>
      <c r="B59" s="53"/>
      <c r="C59" s="54"/>
      <c r="D59" s="7"/>
      <c r="E59" s="7" t="str">
        <f>IF($D59="","",COUNTIF(Smile!$G$2:$G107, $D59))</f>
        <v/>
      </c>
      <c r="F59" s="7" t="str">
        <f t="shared" si="1"/>
        <v/>
      </c>
      <c r="G59" s="7" t="str">
        <f>IF($D59="","",COUNTIFS(Smile!$H$2:$H107,"",Smile!$G$2:$G107, $D59))</f>
        <v/>
      </c>
      <c r="H59" s="30" t="str">
        <f t="shared" si="2"/>
        <v/>
      </c>
    </row>
    <row r="60">
      <c r="A60" s="52"/>
      <c r="B60" s="53"/>
      <c r="C60" s="54"/>
      <c r="D60" s="7"/>
      <c r="E60" s="7" t="str">
        <f>IF($D60="","",COUNTIF(Smile!$G$2:$G107, $D60))</f>
        <v/>
      </c>
      <c r="F60" s="7" t="str">
        <f t="shared" si="1"/>
        <v/>
      </c>
      <c r="G60" s="7" t="str">
        <f>IF($D60="","",COUNTIFS(Smile!$H$2:$H107,"",Smile!$G$2:$G107, $D60))</f>
        <v/>
      </c>
      <c r="H60" s="30" t="str">
        <f t="shared" si="2"/>
        <v/>
      </c>
    </row>
    <row r="61">
      <c r="A61" s="52"/>
      <c r="B61" s="53"/>
      <c r="C61" s="54"/>
      <c r="D61" s="7"/>
      <c r="E61" s="7" t="str">
        <f>IF($D61="","",COUNTIF(Smile!$G$2:$G107, $D61))</f>
        <v/>
      </c>
      <c r="F61" s="7" t="str">
        <f t="shared" si="1"/>
        <v/>
      </c>
      <c r="G61" s="7" t="str">
        <f>IF($D61="","",COUNTIFS(Smile!$H$2:$H107,"",Smile!$G$2:$G107, $D61))</f>
        <v/>
      </c>
      <c r="H61" s="30" t="str">
        <f t="shared" si="2"/>
        <v/>
      </c>
    </row>
    <row r="62">
      <c r="A62" s="52"/>
      <c r="B62" s="53"/>
      <c r="C62" s="54"/>
      <c r="D62" s="7"/>
      <c r="E62" s="7" t="str">
        <f>IF($D62="","",COUNTIF(Smile!$G$2:$G107, $D62))</f>
        <v/>
      </c>
      <c r="F62" s="7" t="str">
        <f t="shared" si="1"/>
        <v/>
      </c>
      <c r="G62" s="7" t="str">
        <f>IF($D62="","",COUNTIFS(Smile!$H$2:$H107,"",Smile!$G$2:$G107, $D62))</f>
        <v/>
      </c>
      <c r="H62" s="30" t="str">
        <f t="shared" si="2"/>
        <v/>
      </c>
    </row>
    <row r="63">
      <c r="A63" s="43"/>
      <c r="B63" s="44"/>
      <c r="C63" s="45"/>
      <c r="D63" s="7"/>
      <c r="E63" s="7" t="str">
        <f>IF($D63="","",COUNTIF(Smile!$G$2:$G107, $D63))</f>
        <v/>
      </c>
      <c r="F63" s="7" t="str">
        <f t="shared" si="1"/>
        <v/>
      </c>
      <c r="G63" s="7" t="str">
        <f>IF($D63="","",COUNTIFS(Smile!$H$2:$H107,"",Smile!$G$2:$G107, $D63))</f>
        <v/>
      </c>
      <c r="H63" s="30" t="str">
        <f t="shared" si="2"/>
        <v/>
      </c>
    </row>
    <row r="64">
      <c r="A64" s="52"/>
      <c r="B64" s="53"/>
      <c r="C64" s="54"/>
      <c r="D64" s="7"/>
      <c r="E64" s="7" t="str">
        <f>IF($D64="","",COUNTIF(Smile!$G$2:$G107, $D64))</f>
        <v/>
      </c>
      <c r="F64" s="7" t="str">
        <f t="shared" si="1"/>
        <v/>
      </c>
      <c r="G64" s="7" t="str">
        <f>IF($D64="","",COUNTIFS(Smile!$H$2:$H107,"",Smile!$G$2:$G107, $D64))</f>
        <v/>
      </c>
      <c r="H64" s="30" t="str">
        <f t="shared" si="2"/>
        <v/>
      </c>
    </row>
    <row r="65">
      <c r="A65" s="52"/>
      <c r="B65" s="53"/>
      <c r="C65" s="54"/>
      <c r="D65" s="7"/>
      <c r="E65" s="7" t="str">
        <f>IF($D65="","",COUNTIF(Smile!$G$2:$G107, $D65))</f>
        <v/>
      </c>
      <c r="F65" s="7" t="str">
        <f t="shared" si="1"/>
        <v/>
      </c>
      <c r="G65" s="7" t="str">
        <f>IF($D65="","",COUNTIFS(Smile!$H$2:$H107,"",Smile!$G$2:$G107, $D65))</f>
        <v/>
      </c>
      <c r="H65" s="30" t="str">
        <f t="shared" si="2"/>
        <v/>
      </c>
    </row>
    <row r="66">
      <c r="A66" s="52"/>
      <c r="B66" s="53"/>
      <c r="C66" s="54"/>
      <c r="D66" s="7"/>
      <c r="E66" s="7" t="str">
        <f>IF($D66="","",COUNTIF(Smile!$G$2:$G107, $D66))</f>
        <v/>
      </c>
      <c r="F66" s="7" t="str">
        <f t="shared" si="1"/>
        <v/>
      </c>
      <c r="G66" s="7" t="str">
        <f>IF($D66="","",COUNTIFS(Smile!$H$2:$H107,"",Smile!$G$2:$G107, $D66))</f>
        <v/>
      </c>
      <c r="H66" s="30" t="str">
        <f t="shared" si="2"/>
        <v/>
      </c>
    </row>
    <row r="67">
      <c r="A67" s="52"/>
      <c r="B67" s="53"/>
      <c r="C67" s="54"/>
      <c r="D67" s="7"/>
      <c r="E67" s="7" t="str">
        <f>IF($D67="","",COUNTIF(Smile!$G$2:$G107, $D67))</f>
        <v/>
      </c>
      <c r="F67" s="7" t="str">
        <f t="shared" si="1"/>
        <v/>
      </c>
      <c r="G67" s="7" t="str">
        <f>IF($D67="","",COUNTIFS(Smile!$H$2:$H107,"",Smile!$G$2:$G107, $D67))</f>
        <v/>
      </c>
      <c r="H67" s="30" t="str">
        <f t="shared" si="2"/>
        <v/>
      </c>
    </row>
    <row r="68">
      <c r="A68" s="43"/>
      <c r="B68" s="44"/>
      <c r="C68" s="45"/>
      <c r="D68" s="7"/>
      <c r="E68" s="7" t="str">
        <f>IF($D68="","",COUNTIF(Smile!$G$2:$G107, $D68))</f>
        <v/>
      </c>
      <c r="F68" s="7" t="str">
        <f t="shared" si="1"/>
        <v/>
      </c>
      <c r="G68" s="7" t="str">
        <f>IF($D68="","",COUNTIFS(Smile!$H$2:$H107,"",Smile!$G$2:$G107, $D68))</f>
        <v/>
      </c>
      <c r="H68" s="30" t="str">
        <f t="shared" si="2"/>
        <v/>
      </c>
    </row>
    <row r="69">
      <c r="A69" s="52"/>
      <c r="B69" s="53"/>
      <c r="C69" s="54"/>
      <c r="D69" s="7"/>
      <c r="E69" s="7" t="str">
        <f>IF($D69="","",COUNTIF(Smile!$G$2:$G107, $D69))</f>
        <v/>
      </c>
      <c r="F69" s="7" t="str">
        <f t="shared" si="1"/>
        <v/>
      </c>
      <c r="G69" s="7" t="str">
        <f>IF($D69="","",COUNTIFS(Smile!$H$2:$H107,"",Smile!$G$2:$G107, $D69))</f>
        <v/>
      </c>
      <c r="H69" s="30" t="str">
        <f t="shared" si="2"/>
        <v/>
      </c>
    </row>
    <row r="70">
      <c r="A70" s="52"/>
      <c r="B70" s="53"/>
      <c r="C70" s="54"/>
      <c r="D70" s="7"/>
      <c r="E70" s="7" t="str">
        <f>IF($D70="","",COUNTIF(Smile!$G$2:$G107, $D70))</f>
        <v/>
      </c>
      <c r="F70" s="7" t="str">
        <f t="shared" si="1"/>
        <v/>
      </c>
      <c r="G70" s="7" t="str">
        <f>IF($D70="","",COUNTIFS(Smile!$H$2:$H107,"",Smile!$G$2:$G107, $D70))</f>
        <v/>
      </c>
      <c r="H70" s="30" t="str">
        <f t="shared" si="2"/>
        <v/>
      </c>
    </row>
    <row r="71">
      <c r="A71" s="52"/>
      <c r="B71" s="53"/>
      <c r="C71" s="54"/>
      <c r="D71" s="7"/>
      <c r="E71" s="7" t="str">
        <f>IF($D71="","",COUNTIF(Smile!$G$2:$G107, $D71))</f>
        <v/>
      </c>
      <c r="F71" s="7" t="str">
        <f t="shared" si="1"/>
        <v/>
      </c>
      <c r="G71" s="7" t="str">
        <f>IF($D71="","",COUNTIFS(Smile!$H$2:$H107,"",Smile!$G$2:$G107, $D71))</f>
        <v/>
      </c>
      <c r="H71" s="30" t="str">
        <f t="shared" si="2"/>
        <v/>
      </c>
    </row>
    <row r="72">
      <c r="A72" s="52"/>
      <c r="B72" s="53"/>
      <c r="C72" s="54"/>
      <c r="D72" s="7"/>
      <c r="E72" s="7" t="str">
        <f>IF($D72="","",COUNTIF(Smile!$G$2:$G107, $D72))</f>
        <v/>
      </c>
      <c r="F72" s="7" t="str">
        <f t="shared" si="1"/>
        <v/>
      </c>
      <c r="G72" s="7" t="str">
        <f>IF($D72="","",COUNTIFS(Smile!$H$2:$H107,"",Smile!$G$2:$G107, $D72))</f>
        <v/>
      </c>
      <c r="H72" s="30" t="str">
        <f t="shared" si="2"/>
        <v/>
      </c>
    </row>
    <row r="73">
      <c r="A73" s="43"/>
      <c r="B73" s="44"/>
      <c r="C73" s="45"/>
      <c r="D73" s="7"/>
      <c r="E73" s="7" t="str">
        <f>IF($D73="","",COUNTIF(Smile!$G$2:$G107, $D73))</f>
        <v/>
      </c>
      <c r="F73" s="7" t="str">
        <f t="shared" si="1"/>
        <v/>
      </c>
      <c r="G73" s="7" t="str">
        <f>IF($D73="","",COUNTIFS(Smile!$H$2:$H107,"",Smile!$G$2:$G107, $D73))</f>
        <v/>
      </c>
      <c r="H73" s="30" t="str">
        <f t="shared" si="2"/>
        <v/>
      </c>
    </row>
    <row r="74">
      <c r="A74" s="52"/>
      <c r="B74" s="53"/>
      <c r="C74" s="54"/>
      <c r="D74" s="7"/>
      <c r="E74" s="7" t="str">
        <f>IF($D74="","",COUNTIF(Smile!$G$2:$G107, $D74))</f>
        <v/>
      </c>
      <c r="F74" s="7" t="str">
        <f t="shared" si="1"/>
        <v/>
      </c>
      <c r="G74" s="7" t="str">
        <f>IF($D74="","",COUNTIFS(Smile!$H$2:$H107,"",Smile!$G$2:$G107, $D74))</f>
        <v/>
      </c>
      <c r="H74" s="30" t="str">
        <f t="shared" si="2"/>
        <v/>
      </c>
    </row>
    <row r="75">
      <c r="A75" s="52"/>
      <c r="B75" s="53"/>
      <c r="C75" s="54"/>
      <c r="D75" s="7"/>
      <c r="E75" s="7" t="str">
        <f>IF($D75="","",COUNTIF(Smile!$G$2:$G107, $D75))</f>
        <v/>
      </c>
      <c r="F75" s="7" t="str">
        <f t="shared" si="1"/>
        <v/>
      </c>
      <c r="G75" s="7" t="str">
        <f>IF($D75="","",COUNTIFS(Smile!$H$2:$H107,"",Smile!$G$2:$G107, $D75))</f>
        <v/>
      </c>
      <c r="H75" s="30" t="str">
        <f t="shared" si="2"/>
        <v/>
      </c>
    </row>
    <row r="76">
      <c r="A76" s="52"/>
      <c r="B76" s="53"/>
      <c r="C76" s="54"/>
      <c r="D76" s="7"/>
      <c r="E76" s="7" t="str">
        <f>IF($D76="","",COUNTIF(Smile!$G$2:$G107, $D76))</f>
        <v/>
      </c>
      <c r="F76" s="7" t="str">
        <f t="shared" si="1"/>
        <v/>
      </c>
      <c r="G76" s="7" t="str">
        <f>IF($D76="","",COUNTIFS(Smile!$H$2:$H107,"",Smile!$G$2:$G107, $D76))</f>
        <v/>
      </c>
      <c r="H76" s="30" t="str">
        <f t="shared" si="2"/>
        <v/>
      </c>
    </row>
    <row r="77">
      <c r="A77" s="52"/>
      <c r="B77" s="53"/>
      <c r="C77" s="54"/>
      <c r="D77" s="7"/>
      <c r="E77" s="7" t="str">
        <f>IF($D77="","",COUNTIF(Smile!$G$2:$G107, $D77))</f>
        <v/>
      </c>
      <c r="F77" s="7" t="str">
        <f t="shared" si="1"/>
        <v/>
      </c>
      <c r="G77" s="7" t="str">
        <f>IF($D77="","",COUNTIFS(Smile!$H$2:$H107,"",Smile!$G$2:$G107, $D77))</f>
        <v/>
      </c>
      <c r="H77" s="30" t="str">
        <f t="shared" si="2"/>
        <v/>
      </c>
    </row>
    <row r="78">
      <c r="A78" s="43"/>
      <c r="B78" s="44"/>
      <c r="C78" s="45"/>
      <c r="D78" s="7"/>
      <c r="E78" s="7" t="str">
        <f>IF($D78="","",COUNTIF(Smile!$G$2:$G107, $D78))</f>
        <v/>
      </c>
      <c r="F78" s="7" t="str">
        <f t="shared" si="1"/>
        <v/>
      </c>
      <c r="G78" s="7" t="str">
        <f>IF($D78="","",COUNTIFS(Smile!$H$2:$H107,"",Smile!$G$2:$G107, $D78))</f>
        <v/>
      </c>
      <c r="H78" s="30" t="str">
        <f t="shared" si="2"/>
        <v/>
      </c>
    </row>
    <row r="79">
      <c r="A79" s="52"/>
      <c r="B79" s="53"/>
      <c r="C79" s="54"/>
      <c r="D79" s="7"/>
      <c r="E79" s="7" t="str">
        <f>IF($D79="","",COUNTIF(Smile!$G$2:$G107, $D79))</f>
        <v/>
      </c>
      <c r="F79" s="7" t="str">
        <f t="shared" si="1"/>
        <v/>
      </c>
      <c r="G79" s="7" t="str">
        <f>IF($D79="","",COUNTIFS(Smile!$H$2:$H107,"",Smile!$G$2:$G107, $D79))</f>
        <v/>
      </c>
      <c r="H79" s="30" t="str">
        <f t="shared" si="2"/>
        <v/>
      </c>
    </row>
    <row r="80">
      <c r="A80" s="52"/>
      <c r="B80" s="53"/>
      <c r="C80" s="54"/>
      <c r="D80" s="7"/>
      <c r="E80" s="7" t="str">
        <f>IF($D80="","",COUNTIF(Smile!$G$2:$G107, $D80))</f>
        <v/>
      </c>
      <c r="F80" s="7" t="str">
        <f t="shared" si="1"/>
        <v/>
      </c>
      <c r="G80" s="7" t="str">
        <f>IF($D80="","",COUNTIFS(Smile!$H$2:$H107,"",Smile!$G$2:$G107, $D80))</f>
        <v/>
      </c>
      <c r="H80" s="30" t="str">
        <f t="shared" si="2"/>
        <v/>
      </c>
    </row>
    <row r="81">
      <c r="A81" s="52"/>
      <c r="B81" s="53"/>
      <c r="C81" s="54"/>
      <c r="D81" s="7"/>
      <c r="E81" s="7" t="str">
        <f>IF($D81="","",COUNTIF(Smile!$G$2:$G107, $D81))</f>
        <v/>
      </c>
      <c r="F81" s="7" t="str">
        <f t="shared" si="1"/>
        <v/>
      </c>
      <c r="G81" s="7" t="str">
        <f>IF($D81="","",COUNTIFS(Smile!$H$2:$H107,"",Smile!$G$2:$G107, $D81))</f>
        <v/>
      </c>
      <c r="H81" s="30" t="str">
        <f t="shared" si="2"/>
        <v/>
      </c>
    </row>
    <row r="82">
      <c r="A82" s="52"/>
      <c r="B82" s="53"/>
      <c r="C82" s="54"/>
      <c r="D82" s="7"/>
      <c r="E82" s="7" t="str">
        <f>IF($D82="","",COUNTIF(Smile!$G$2:$G107, $D82))</f>
        <v/>
      </c>
      <c r="F82" s="7" t="str">
        <f t="shared" si="1"/>
        <v/>
      </c>
      <c r="G82" s="7" t="str">
        <f>IF($D82="","",COUNTIFS(Smile!$H$2:$H107,"",Smile!$G$2:$G107, $D82))</f>
        <v/>
      </c>
      <c r="H82" s="30" t="str">
        <f t="shared" si="2"/>
        <v/>
      </c>
    </row>
    <row r="83">
      <c r="A83" s="43"/>
      <c r="B83" s="44"/>
      <c r="C83" s="45"/>
      <c r="D83" s="7"/>
      <c r="E83" s="7" t="str">
        <f>IF($D83="","",COUNTIF(Smile!$G$2:$G107, $D83))</f>
        <v/>
      </c>
      <c r="F83" s="7" t="str">
        <f t="shared" si="1"/>
        <v/>
      </c>
      <c r="G83" s="7" t="str">
        <f>IF($D83="","",COUNTIFS(Smile!$H$2:$H107,"",Smile!$G$2:$G107, $D83))</f>
        <v/>
      </c>
      <c r="H83" s="30" t="str">
        <f t="shared" si="2"/>
        <v/>
      </c>
    </row>
    <row r="84">
      <c r="A84" s="52"/>
      <c r="B84" s="53"/>
      <c r="C84" s="54"/>
      <c r="D84" s="7"/>
      <c r="E84" s="7" t="str">
        <f>IF($D84="","",COUNTIF(Smile!$G$2:$G107, $D84))</f>
        <v/>
      </c>
      <c r="F84" s="7" t="str">
        <f t="shared" si="1"/>
        <v/>
      </c>
      <c r="G84" s="7" t="str">
        <f>IF($D84="","",COUNTIFS(Smile!$H$2:$H107,"",Smile!$G$2:$G107, $D84))</f>
        <v/>
      </c>
      <c r="H84" s="30" t="str">
        <f t="shared" si="2"/>
        <v/>
      </c>
    </row>
    <row r="85">
      <c r="A85" s="52"/>
      <c r="B85" s="53"/>
      <c r="C85" s="54"/>
      <c r="D85" s="7"/>
      <c r="E85" s="7" t="str">
        <f>IF($D85="","",COUNTIF(Smile!$G$2:$G107, $D85))</f>
        <v/>
      </c>
      <c r="F85" s="7" t="str">
        <f t="shared" si="1"/>
        <v/>
      </c>
      <c r="G85" s="7" t="str">
        <f>IF($D85="","",COUNTIFS(Smile!$H$2:$H107,"",Smile!$G$2:$G107, $D85))</f>
        <v/>
      </c>
      <c r="H85" s="30" t="str">
        <f t="shared" si="2"/>
        <v/>
      </c>
    </row>
    <row r="86">
      <c r="A86" s="52"/>
      <c r="B86" s="53"/>
      <c r="C86" s="54"/>
      <c r="D86" s="7"/>
      <c r="E86" s="7" t="str">
        <f>IF($D86="","",COUNTIF(Smile!$G$2:$G107, $D86))</f>
        <v/>
      </c>
      <c r="F86" s="7" t="str">
        <f t="shared" si="1"/>
        <v/>
      </c>
      <c r="G86" s="7" t="str">
        <f>IF($D86="","",COUNTIFS(Smile!$H$2:$H107,"",Smile!$G$2:$G107, $D86))</f>
        <v/>
      </c>
      <c r="H86" s="30" t="str">
        <f t="shared" si="2"/>
        <v/>
      </c>
    </row>
    <row r="87">
      <c r="A87" s="52"/>
      <c r="B87" s="53"/>
      <c r="C87" s="54"/>
      <c r="D87" s="7"/>
      <c r="E87" s="7" t="str">
        <f>IF($D87="","",COUNTIF(Smile!$G$2:$G107, $D87))</f>
        <v/>
      </c>
      <c r="F87" s="7" t="str">
        <f t="shared" si="1"/>
        <v/>
      </c>
      <c r="G87" s="7" t="str">
        <f>IF($D87="","",COUNTIFS(Smile!$H$2:$H107,"",Smile!$G$2:$G107, $D87))</f>
        <v/>
      </c>
      <c r="H87" s="30" t="str">
        <f t="shared" si="2"/>
        <v/>
      </c>
    </row>
    <row r="88">
      <c r="A88" s="43"/>
      <c r="B88" s="44"/>
      <c r="C88" s="45"/>
      <c r="D88" s="7"/>
      <c r="E88" s="7" t="str">
        <f>IF($D88="","",COUNTIF(Smile!$G$2:$G107, $D88))</f>
        <v/>
      </c>
      <c r="F88" s="7" t="str">
        <f t="shared" si="1"/>
        <v/>
      </c>
      <c r="G88" s="7" t="str">
        <f>IF($D88="","",COUNTIFS(Smile!$H$2:$H107,"",Smile!$G$2:$G107, $D88))</f>
        <v/>
      </c>
      <c r="H88" s="30" t="str">
        <f t="shared" si="2"/>
        <v/>
      </c>
    </row>
    <row r="89">
      <c r="A89" s="52"/>
      <c r="B89" s="53"/>
      <c r="C89" s="54"/>
      <c r="D89" s="7"/>
      <c r="E89" s="7" t="str">
        <f>IF($D89="","",COUNTIF(Smile!$G$2:$G107, $D89))</f>
        <v/>
      </c>
      <c r="F89" s="7" t="str">
        <f t="shared" si="1"/>
        <v/>
      </c>
      <c r="G89" s="7" t="str">
        <f>IF($D89="","",COUNTIFS(Smile!$H$2:$H107,"",Smile!$G$2:$G107, $D89))</f>
        <v/>
      </c>
      <c r="H89" s="30" t="str">
        <f t="shared" si="2"/>
        <v/>
      </c>
    </row>
    <row r="90">
      <c r="A90" s="52"/>
      <c r="B90" s="53"/>
      <c r="C90" s="54"/>
      <c r="D90" s="7"/>
      <c r="E90" s="7" t="str">
        <f>IF($D90="","",COUNTIF(Smile!$G$2:$G107, $D90))</f>
        <v/>
      </c>
      <c r="F90" s="7" t="str">
        <f t="shared" si="1"/>
        <v/>
      </c>
      <c r="G90" s="7" t="str">
        <f>IF($D90="","",COUNTIFS(Smile!$H$2:$H107,"",Smile!$G$2:$G107, $D90))</f>
        <v/>
      </c>
      <c r="H90" s="30" t="str">
        <f t="shared" si="2"/>
        <v/>
      </c>
    </row>
    <row r="91">
      <c r="A91" s="52"/>
      <c r="B91" s="53"/>
      <c r="C91" s="54"/>
      <c r="D91" s="7"/>
      <c r="E91" s="7" t="str">
        <f>IF($D91="","",COUNTIF(Smile!$G$2:$G107, $D91))</f>
        <v/>
      </c>
      <c r="F91" s="7" t="str">
        <f t="shared" si="1"/>
        <v/>
      </c>
      <c r="G91" s="7" t="str">
        <f>IF($D91="","",COUNTIFS(Smile!$H$2:$H107,"",Smile!$G$2:$G107, $D91))</f>
        <v/>
      </c>
      <c r="H91" s="30" t="str">
        <f t="shared" si="2"/>
        <v/>
      </c>
    </row>
    <row r="92">
      <c r="A92" s="52"/>
      <c r="B92" s="53"/>
      <c r="C92" s="54"/>
      <c r="D92" s="7"/>
      <c r="E92" s="7" t="str">
        <f>IF($D92="","",COUNTIF(Smile!$G$2:$G107, $D92))</f>
        <v/>
      </c>
      <c r="F92" s="7" t="str">
        <f t="shared" si="1"/>
        <v/>
      </c>
      <c r="G92" s="7" t="str">
        <f>IF($D92="","",COUNTIFS(Smile!$H$2:$H107,"",Smile!$G$2:$G107, $D92))</f>
        <v/>
      </c>
      <c r="H92" s="30" t="str">
        <f t="shared" si="2"/>
        <v/>
      </c>
    </row>
    <row r="93">
      <c r="A93" s="43"/>
      <c r="B93" s="44"/>
      <c r="C93" s="45"/>
      <c r="D93" s="7"/>
      <c r="E93" s="7" t="str">
        <f>IF($D93="","",COUNTIF(Smile!$G$2:$G107, $D93))</f>
        <v/>
      </c>
      <c r="F93" s="7" t="str">
        <f t="shared" si="1"/>
        <v/>
      </c>
      <c r="G93" s="7" t="str">
        <f>IF($D93="","",COUNTIFS(Smile!$H$2:$H107,"",Smile!$G$2:$G107, $D93))</f>
        <v/>
      </c>
      <c r="H93" s="30" t="str">
        <f t="shared" si="2"/>
        <v/>
      </c>
    </row>
    <row r="94">
      <c r="A94" s="52"/>
      <c r="B94" s="53"/>
      <c r="C94" s="54"/>
      <c r="D94" s="7"/>
      <c r="E94" s="7" t="str">
        <f>IF($D94="","",COUNTIF(Smile!$G$2:$G107, $D94))</f>
        <v/>
      </c>
      <c r="F94" s="7" t="str">
        <f t="shared" si="1"/>
        <v/>
      </c>
      <c r="G94" s="7" t="str">
        <f>IF($D94="","",COUNTIFS(Smile!$H$2:$H107,"",Smile!$G$2:$G107, $D94))</f>
        <v/>
      </c>
      <c r="H94" s="30" t="str">
        <f t="shared" si="2"/>
        <v/>
      </c>
    </row>
    <row r="95">
      <c r="A95" s="52"/>
      <c r="B95" s="53"/>
      <c r="C95" s="54"/>
      <c r="D95" s="7"/>
      <c r="E95" s="7" t="str">
        <f>IF($D95="","",COUNTIF(Smile!$G$2:$G107, $D95))</f>
        <v/>
      </c>
      <c r="F95" s="7" t="str">
        <f t="shared" si="1"/>
        <v/>
      </c>
      <c r="G95" s="7" t="str">
        <f>IF($D95="","",COUNTIFS(Smile!$H$2:$H107,"",Smile!$G$2:$G107, $D95))</f>
        <v/>
      </c>
      <c r="H95" s="30" t="str">
        <f t="shared" si="2"/>
        <v/>
      </c>
    </row>
    <row r="96">
      <c r="A96" s="52"/>
      <c r="B96" s="53"/>
      <c r="C96" s="54"/>
      <c r="D96" s="7"/>
      <c r="E96" s="7" t="str">
        <f>IF($D96="","",COUNTIF(Smile!$G$2:$G107, $D96))</f>
        <v/>
      </c>
      <c r="F96" s="7" t="str">
        <f t="shared" si="1"/>
        <v/>
      </c>
      <c r="G96" s="7" t="str">
        <f>IF($D96="","",COUNTIFS(Smile!$H$2:$H107,"",Smile!$G$2:$G107, $D96))</f>
        <v/>
      </c>
      <c r="H96" s="30" t="str">
        <f t="shared" si="2"/>
        <v/>
      </c>
    </row>
    <row r="97">
      <c r="A97" s="52"/>
      <c r="B97" s="53"/>
      <c r="C97" s="54"/>
      <c r="D97" s="7"/>
      <c r="E97" s="7" t="str">
        <f>IF($D97="","",COUNTIF(Smile!$G$2:$G107, $D97))</f>
        <v/>
      </c>
      <c r="F97" s="7" t="str">
        <f t="shared" si="1"/>
        <v/>
      </c>
      <c r="G97" s="7" t="str">
        <f>IF($D97="","",COUNTIFS(Smile!$H$2:$H107,"",Smile!$G$2:$G107, $D97))</f>
        <v/>
      </c>
      <c r="H97" s="30" t="str">
        <f t="shared" si="2"/>
        <v/>
      </c>
    </row>
    <row r="98">
      <c r="A98" s="43"/>
      <c r="B98" s="44"/>
      <c r="C98" s="45"/>
      <c r="D98" s="7"/>
      <c r="E98" s="7" t="str">
        <f>IF($D98="","",COUNTIF(Smile!$G$2:$G107, $D98))</f>
        <v/>
      </c>
      <c r="F98" s="7" t="str">
        <f t="shared" si="1"/>
        <v/>
      </c>
      <c r="G98" s="7" t="str">
        <f>IF($D98="","",COUNTIFS(Smile!$H$2:$H107,"",Smile!$G$2:$G107, $D98))</f>
        <v/>
      </c>
      <c r="H98" s="30" t="str">
        <f t="shared" si="2"/>
        <v/>
      </c>
    </row>
    <row r="99">
      <c r="A99" s="52"/>
      <c r="B99" s="53"/>
      <c r="C99" s="54"/>
      <c r="D99" s="7"/>
      <c r="E99" s="7" t="str">
        <f>IF($D99="","",COUNTIF(Smile!$G$2:$G107, $D99))</f>
        <v/>
      </c>
      <c r="F99" s="7" t="str">
        <f t="shared" si="1"/>
        <v/>
      </c>
      <c r="G99" s="7" t="str">
        <f>IF($D99="","",COUNTIFS(Smile!$H$2:$H107,"",Smile!$G$2:$G107, $D99))</f>
        <v/>
      </c>
      <c r="H99" s="30" t="str">
        <f t="shared" si="2"/>
        <v/>
      </c>
    </row>
    <row r="100">
      <c r="A100" s="52"/>
      <c r="B100" s="53"/>
      <c r="C100" s="54"/>
      <c r="D100" s="7"/>
      <c r="E100" s="7" t="str">
        <f>IF($D100="","",COUNTIF(Smile!$G$2:$G107, $D100))</f>
        <v/>
      </c>
      <c r="F100" s="7" t="str">
        <f t="shared" si="1"/>
        <v/>
      </c>
      <c r="G100" s="7" t="str">
        <f>IF($D100="","",COUNTIFS(Smile!$H$2:$H107,"",Smile!$G$2:$G107, $D100))</f>
        <v/>
      </c>
      <c r="H100" s="30" t="str">
        <f t="shared" si="2"/>
        <v/>
      </c>
    </row>
    <row r="101">
      <c r="A101" s="52"/>
      <c r="B101" s="53"/>
      <c r="C101" s="54"/>
      <c r="D101" s="7"/>
      <c r="E101" s="7" t="str">
        <f>IF($D101="","",COUNTIF(Smile!$G$2:$G107, $D101))</f>
        <v/>
      </c>
      <c r="F101" s="7" t="str">
        <f t="shared" si="1"/>
        <v/>
      </c>
      <c r="G101" s="7" t="str">
        <f>IF($D101="","",COUNTIFS(Smile!$H$2:$H107,"",Smile!$G$2:$G107, $D101))</f>
        <v/>
      </c>
      <c r="H101" s="30" t="str">
        <f t="shared" si="2"/>
        <v/>
      </c>
    </row>
    <row r="102">
      <c r="A102" s="52"/>
      <c r="B102" s="53"/>
      <c r="C102" s="54"/>
      <c r="D102" s="7"/>
      <c r="E102" s="7" t="str">
        <f>IF($D102="","",COUNTIF(Smile!$G$2:$G107, $D102))</f>
        <v/>
      </c>
      <c r="F102" s="7" t="str">
        <f t="shared" si="1"/>
        <v/>
      </c>
      <c r="G102" s="7" t="str">
        <f>IF($D102="","",COUNTIFS(Smile!$H$2:$H107,"",Smile!$G$2:$G107, $D102))</f>
        <v/>
      </c>
      <c r="H102" s="30" t="str">
        <f t="shared" si="2"/>
        <v/>
      </c>
    </row>
    <row r="103">
      <c r="A103" s="43"/>
      <c r="B103" s="44"/>
      <c r="C103" s="45"/>
      <c r="D103" s="7"/>
      <c r="E103" s="7" t="str">
        <f>IF($D103="","",COUNTIF(Smile!$G$2:$G107, $D103))</f>
        <v/>
      </c>
      <c r="F103" s="7" t="str">
        <f t="shared" si="1"/>
        <v/>
      </c>
      <c r="G103" s="7" t="str">
        <f>IF($D103="","",COUNTIFS(Smile!$H$2:$H107,"",Smile!$G$2:$G107, $D103))</f>
        <v/>
      </c>
      <c r="H103" s="30" t="str">
        <f t="shared" si="2"/>
        <v/>
      </c>
    </row>
    <row r="104">
      <c r="A104" s="52"/>
      <c r="B104" s="53"/>
      <c r="C104" s="54"/>
      <c r="D104" s="7"/>
      <c r="E104" s="7" t="str">
        <f>IF($D104="","",COUNTIF(Smile!$G$2:$G107, $D104))</f>
        <v/>
      </c>
      <c r="F104" s="7" t="str">
        <f t="shared" si="1"/>
        <v/>
      </c>
      <c r="G104" s="7" t="str">
        <f>IF($D104="","",COUNTIFS(Smile!$H$2:$H107,"",Smile!$G$2:$G107, $D104))</f>
        <v/>
      </c>
      <c r="H104" s="30" t="str">
        <f t="shared" si="2"/>
        <v/>
      </c>
    </row>
    <row r="105">
      <c r="A105" s="52"/>
      <c r="B105" s="53"/>
      <c r="C105" s="54"/>
      <c r="D105" s="7"/>
      <c r="E105" s="7" t="str">
        <f>IF($D105="","",COUNTIF(Smile!$G$2:$G107, $D105))</f>
        <v/>
      </c>
      <c r="F105" s="7" t="str">
        <f t="shared" si="1"/>
        <v/>
      </c>
      <c r="G105" s="7" t="str">
        <f>IF($D105="","",COUNTIFS(Smile!$H$2:$H107,"",Smile!$G$2:$G107, $D105))</f>
        <v/>
      </c>
      <c r="H105" s="30" t="str">
        <f t="shared" si="2"/>
        <v/>
      </c>
    </row>
    <row r="106">
      <c r="A106" s="52"/>
      <c r="B106" s="53"/>
      <c r="C106" s="54"/>
      <c r="D106" s="7"/>
      <c r="E106" s="7" t="str">
        <f>IF($D106="","",COUNTIF(Smile!$G$2:$G107, $D106))</f>
        <v/>
      </c>
      <c r="F106" s="7" t="str">
        <f t="shared" si="1"/>
        <v/>
      </c>
      <c r="G106" s="7" t="str">
        <f>IF($D106="","",COUNTIFS(Smile!$H$2:$H107,"",Smile!$G$2:$G107, $D106))</f>
        <v/>
      </c>
      <c r="H106" s="30" t="str">
        <f t="shared" si="2"/>
        <v/>
      </c>
    </row>
    <row r="107">
      <c r="A107" s="52"/>
      <c r="B107" s="53"/>
      <c r="C107" s="54"/>
      <c r="D107" s="7"/>
      <c r="E107" s="7" t="str">
        <f>IF($D107="","",COUNTIF(Smile!$G$2:$G107, $D107))</f>
        <v/>
      </c>
      <c r="F107" s="7" t="str">
        <f t="shared" si="1"/>
        <v/>
      </c>
      <c r="G107" s="7" t="str">
        <f>IF($D107="","",COUNTIFS(Smile!$H$2:$H107,"",Smile!$G$2:$G107, $D107))</f>
        <v/>
      </c>
      <c r="H107" s="30" t="str">
        <f t="shared" si="2"/>
        <v/>
      </c>
    </row>
  </sheetData>
  <mergeCells count="10">
    <mergeCell ref="A7:C9"/>
    <mergeCell ref="A10:C27"/>
    <mergeCell ref="A28:C28"/>
    <mergeCell ref="B1:C1"/>
    <mergeCell ref="D1:E1"/>
    <mergeCell ref="B2:C2"/>
    <mergeCell ref="D2:E2"/>
    <mergeCell ref="B3:C3"/>
    <mergeCell ref="D3:E3"/>
    <mergeCell ref="A4:H5"/>
  </mergeCells>
  <conditionalFormatting sqref="D8:G107">
    <cfRule type="expression" dxfId="11" priority="1">
      <formula>IF($D8="POI",TRUE,FALSE)</formula>
    </cfRule>
  </conditionalFormatting>
  <conditionalFormatting sqref="D8:G107">
    <cfRule type="expression" dxfId="12" priority="2">
      <formula>IF($D8="timberwolf",TRUE,FALSE)</formula>
    </cfRule>
  </conditionalFormatting>
  <conditionalFormatting sqref="D8:G107">
    <cfRule type="expression" dxfId="13" priority="3">
      <formula>IF($D8="silver",TRUE,FALSE)</formula>
    </cfRule>
  </conditionalFormatting>
  <conditionalFormatting sqref="D8:G107">
    <cfRule type="expression" dxfId="14" priority="4">
      <formula>IF($D8="gray",TRUE,FALSE)</formula>
    </cfRule>
  </conditionalFormatting>
  <conditionalFormatting sqref="D8:G107">
    <cfRule type="expression" dxfId="9" priority="5">
      <formula>IF($D8="black",TRUE,FALSE)</formula>
    </cfRule>
  </conditionalFormatting>
  <conditionalFormatting sqref="D8:G107">
    <cfRule type="expression" dxfId="15" priority="6">
      <formula>IF($D8="orchid",TRUE,FALSE)</formula>
    </cfRule>
  </conditionalFormatting>
  <conditionalFormatting sqref="D8:G107">
    <cfRule type="expression" dxfId="16" priority="7">
      <formula>IF($D8="wisteria",TRUE,FALSE)</formula>
    </cfRule>
  </conditionalFormatting>
  <conditionalFormatting sqref="D8:G107">
    <cfRule type="expression" dxfId="17" priority="8">
      <formula>IF($D8="purple mountains majesty",TRUE,FALSE)</formula>
    </cfRule>
  </conditionalFormatting>
  <conditionalFormatting sqref="D8:G107">
    <cfRule type="expression" dxfId="18" priority="9">
      <formula>IF($D8="violet",TRUE,FALSE)</formula>
    </cfRule>
  </conditionalFormatting>
  <conditionalFormatting sqref="D8:G107">
    <cfRule type="expression" dxfId="19" priority="10">
      <formula>IF($D8="plum",TRUE,FALSE)</formula>
    </cfRule>
  </conditionalFormatting>
  <conditionalFormatting sqref="D8:G107">
    <cfRule type="expression" dxfId="20" priority="11">
      <formula>IF($D8="violet",TRUE,FALSE)</formula>
    </cfRule>
  </conditionalFormatting>
  <conditionalFormatting sqref="D8:G107">
    <cfRule type="expression" dxfId="21" priority="12">
      <formula>IF($D8="indigo",TRUE,FALSE)</formula>
    </cfRule>
  </conditionalFormatting>
  <conditionalFormatting sqref="D8:G107">
    <cfRule type="expression" dxfId="8" priority="13">
      <formula>IF($D8="blue",TRUE,FALSE)</formula>
    </cfRule>
  </conditionalFormatting>
  <conditionalFormatting sqref="D8:G107">
    <cfRule type="expression" dxfId="22" priority="14">
      <formula>IF($D8="cadet blue",TRUE,FALSE)</formula>
    </cfRule>
  </conditionalFormatting>
  <conditionalFormatting sqref="D8:G107">
    <cfRule type="expression" dxfId="23" priority="15">
      <formula>IF($D8="periwinkle",TRUE,FALSE)</formula>
    </cfRule>
  </conditionalFormatting>
  <conditionalFormatting sqref="D8:G107">
    <cfRule type="expression" dxfId="7" priority="16">
      <formula>IF($D8="cornflower",TRUE,FALSE)</formula>
    </cfRule>
  </conditionalFormatting>
  <conditionalFormatting sqref="D8:G107">
    <cfRule type="expression" dxfId="24" priority="17">
      <formula>IF($D8="blue green",TRUE,FALSE)</formula>
    </cfRule>
  </conditionalFormatting>
  <conditionalFormatting sqref="D8:G107">
    <cfRule type="expression" dxfId="25" priority="18">
      <formula>IF($D8="pacific blue",TRUE,FALSE)</formula>
    </cfRule>
  </conditionalFormatting>
  <conditionalFormatting sqref="D8:G107">
    <cfRule type="expression" dxfId="26" priority="19">
      <formula>IF($D8="cerulean",TRUE,FALSE)</formula>
    </cfRule>
  </conditionalFormatting>
  <conditionalFormatting sqref="D8:G107">
    <cfRule type="expression" dxfId="27" priority="20">
      <formula>IF($D8="robin egg blue",TRUE,FALSE)</formula>
    </cfRule>
  </conditionalFormatting>
  <conditionalFormatting sqref="D8:G107">
    <cfRule type="expression" dxfId="28" priority="21">
      <formula>IF($D8="turquoise blue",TRUE,FALSE)</formula>
    </cfRule>
  </conditionalFormatting>
  <conditionalFormatting sqref="D8:G107">
    <cfRule type="expression" dxfId="29" priority="22">
      <formula>IF($D8="sea green",TRUE,FALSE)</formula>
    </cfRule>
  </conditionalFormatting>
  <conditionalFormatting sqref="D8:G107">
    <cfRule type="expression" dxfId="30" priority="23">
      <formula>IF($D8="granny smith apple",TRUE,FALSE)</formula>
    </cfRule>
  </conditionalFormatting>
  <conditionalFormatting sqref="D8:G107">
    <cfRule type="expression" dxfId="31" priority="24">
      <formula>IF($D8="green",TRUE,FALSE)</formula>
    </cfRule>
  </conditionalFormatting>
  <conditionalFormatting sqref="D8:G107">
    <cfRule type="expression" dxfId="31" priority="25">
      <formula>IF($D8="green",TRUE,FALSE)</formula>
    </cfRule>
  </conditionalFormatting>
  <conditionalFormatting sqref="D8:G107">
    <cfRule type="expression" dxfId="32" priority="26">
      <formula>IF($D8="forest green",TRUE,FALSE)</formula>
    </cfRule>
  </conditionalFormatting>
  <conditionalFormatting sqref="D8:G107">
    <cfRule type="expression" dxfId="33" priority="27">
      <formula>IF($D8="asparagus",TRUE,FALSE)</formula>
    </cfRule>
  </conditionalFormatting>
  <conditionalFormatting sqref="D8:G107">
    <cfRule type="expression" dxfId="34" priority="28">
      <formula>IF($D8="olive green",TRUE,FALSE)</formula>
    </cfRule>
  </conditionalFormatting>
  <conditionalFormatting sqref="D8:G107">
    <cfRule type="expression" dxfId="35" priority="29">
      <formula>IF($D8="yellow green",TRUE,FALSE)</formula>
    </cfRule>
  </conditionalFormatting>
  <conditionalFormatting sqref="D8:G107">
    <cfRule type="expression" dxfId="6" priority="30">
      <formula>IF($D8="green yellow",TRUE,FALSE)</formula>
    </cfRule>
  </conditionalFormatting>
  <conditionalFormatting sqref="D8:G107">
    <cfRule type="expression" dxfId="36" priority="31">
      <formula>IF($D8="spring green",TRUE,FALSE)</formula>
    </cfRule>
  </conditionalFormatting>
  <conditionalFormatting sqref="D8:G107">
    <cfRule type="expression" dxfId="37" priority="32">
      <formula>IF($D8="gold",TRUE,FALSE)</formula>
    </cfRule>
  </conditionalFormatting>
  <conditionalFormatting sqref="D8:G107">
    <cfRule type="expression" dxfId="5" priority="33">
      <formula>IF($D8="yellow",TRUE,FALSE)</formula>
    </cfRule>
  </conditionalFormatting>
  <conditionalFormatting sqref="D8:G107">
    <cfRule type="expression" dxfId="4" priority="34">
      <formula>IF($D8="goldenrod",TRUE,FALSE)</formula>
    </cfRule>
  </conditionalFormatting>
  <conditionalFormatting sqref="D8:G107">
    <cfRule type="expression" dxfId="3" priority="35">
      <formula>IF($D8="dandelion",TRUE,FALSE)</formula>
    </cfRule>
  </conditionalFormatting>
  <conditionalFormatting sqref="D8:G107">
    <cfRule type="expression" dxfId="10" priority="36">
      <formula>IF($D8="burnt orange",TRUE,FALSE)</formula>
    </cfRule>
  </conditionalFormatting>
  <conditionalFormatting sqref="D8:G107">
    <cfRule type="expression" dxfId="2" priority="37">
      <formula>IF($D8="orange",TRUE,FALSE)</formula>
    </cfRule>
  </conditionalFormatting>
  <conditionalFormatting sqref="D8:G107">
    <cfRule type="expression" dxfId="38" priority="38">
      <formula>IF($D8="melon",TRUE,FALSE)</formula>
    </cfRule>
  </conditionalFormatting>
  <conditionalFormatting sqref="D8:G107">
    <cfRule type="expression" dxfId="39" priority="39">
      <formula>IF($D8="pink",TRUE,FALSE)</formula>
    </cfRule>
  </conditionalFormatting>
  <conditionalFormatting sqref="D8:G107">
    <cfRule type="expression" dxfId="40" priority="40">
      <formula>IF($D8="carnation pink",TRUE,FALSE)</formula>
    </cfRule>
  </conditionalFormatting>
  <conditionalFormatting sqref="D8:G107">
    <cfRule type="expression" dxfId="41" priority="41">
      <formula>IF($D8="mauvelous",TRUE,FALSE)</formula>
    </cfRule>
  </conditionalFormatting>
  <conditionalFormatting sqref="D8:G107">
    <cfRule type="expression" dxfId="42" priority="42">
      <formula>IF($D8="salmon",TRUE,FALSE)</formula>
    </cfRule>
  </conditionalFormatting>
  <conditionalFormatting sqref="D8:G107">
    <cfRule type="expression" dxfId="43" priority="43">
      <formula>IF($D8="tickle me pink",TRUE,FALSE)</formula>
    </cfRule>
  </conditionalFormatting>
  <conditionalFormatting sqref="D8:G107">
    <cfRule type="expression" dxfId="43" priority="44">
      <formula>IF($D8="tickle me pink",TRUE,FALSE)</formula>
    </cfRule>
  </conditionalFormatting>
  <conditionalFormatting sqref="D8:G107">
    <cfRule type="expression" dxfId="44" priority="45">
      <formula>IF($D8="magenta",TRUE,FALSE)</formula>
    </cfRule>
  </conditionalFormatting>
  <conditionalFormatting sqref="D8:G107">
    <cfRule type="expression" dxfId="45" priority="46">
      <formula>IF($D8="wild strawberry",TRUE,FALSE)</formula>
    </cfRule>
  </conditionalFormatting>
  <conditionalFormatting sqref="D8:G107">
    <cfRule type="expression" dxfId="46" priority="47">
      <formula>IF($D8="violet red",TRUE,FALSE)</formula>
    </cfRule>
  </conditionalFormatting>
  <conditionalFormatting sqref="D8:G107">
    <cfRule type="expression" dxfId="47" priority="48">
      <formula>IF($D8="red violet",TRUE,FALSE)</formula>
    </cfRule>
  </conditionalFormatting>
  <conditionalFormatting sqref="D8:G107">
    <cfRule type="expression" dxfId="48" priority="49">
      <formula>IF($D8="apricot",TRUE,FALSE)</formula>
    </cfRule>
  </conditionalFormatting>
  <conditionalFormatting sqref="D8:G107">
    <cfRule type="expression" dxfId="49" priority="50">
      <formula>IF($D8="peach",TRUE,FALSE)</formula>
    </cfRule>
  </conditionalFormatting>
  <conditionalFormatting sqref="D8:G107">
    <cfRule type="expression" dxfId="50" priority="51">
      <formula>IF($D8="macaroni and cheese",TRUE,FALSE)</formula>
    </cfRule>
  </conditionalFormatting>
  <conditionalFormatting sqref="D8:G107">
    <cfRule type="expression" dxfId="51" priority="52">
      <formula>IF($D8="tan",TRUE,FALSE)</formula>
    </cfRule>
  </conditionalFormatting>
  <conditionalFormatting sqref="D8:G107">
    <cfRule type="expression" dxfId="52" priority="53">
      <formula>IF($D8="burnt sienna",TRUE,FALSE)</formula>
    </cfRule>
  </conditionalFormatting>
  <conditionalFormatting sqref="D8:G107">
    <cfRule type="expression" dxfId="53" priority="54">
      <formula>IF($D8="bittersweet",TRUE,FALSE)</formula>
    </cfRule>
  </conditionalFormatting>
  <conditionalFormatting sqref="D8:G107">
    <cfRule type="expression" dxfId="54" priority="55">
      <formula>IF($D8="red orange",TRUE,FALSE)</formula>
    </cfRule>
  </conditionalFormatting>
  <conditionalFormatting sqref="D8:G107">
    <cfRule type="expression" dxfId="55" priority="56">
      <formula>IF($D8="scarlet",TRUE,FALSE)</formula>
    </cfRule>
  </conditionalFormatting>
  <conditionalFormatting sqref="D8:G107">
    <cfRule type="expression" dxfId="56" priority="57">
      <formula>IF($D8="red",TRUE,FALSE)</formula>
    </cfRule>
  </conditionalFormatting>
  <conditionalFormatting sqref="D8:G107">
    <cfRule type="expression" dxfId="57" priority="58">
      <formula>IF($D8="brick red",TRUE,FALSE)</formula>
    </cfRule>
  </conditionalFormatting>
  <conditionalFormatting sqref="D8:G107">
    <cfRule type="expression" dxfId="58" priority="59">
      <formula>IF($D8="mahogany",TRUE,FALSE)</formula>
    </cfRule>
  </conditionalFormatting>
  <conditionalFormatting sqref="D8:G107">
    <cfRule type="expression" dxfId="59" priority="60">
      <formula>IF($D8="chestnut",TRUE,FALSE)</formula>
    </cfRule>
  </conditionalFormatting>
  <conditionalFormatting sqref="D8:G107">
    <cfRule type="expression" dxfId="60" priority="61">
      <formula>IF($D8="tumbleweed",TRUE,FALSE)</formula>
    </cfRule>
  </conditionalFormatting>
  <conditionalFormatting sqref="D8:G107">
    <cfRule type="expression" dxfId="61" priority="62">
      <formula>IF($D8="raw sienna",TRUE,FALSE)</formula>
    </cfRule>
  </conditionalFormatting>
  <conditionalFormatting sqref="D8:G107">
    <cfRule type="expression" dxfId="62" priority="63">
      <formula>IF($D8="brown",TRUE,FALSE)</formula>
    </cfRule>
  </conditionalFormatting>
  <conditionalFormatting sqref="D8:G107">
    <cfRule type="expression" dxfId="63" priority="64">
      <formula>IF($D8="carrot",TRUE,FALSE)</formula>
    </cfRule>
  </conditionalFormatting>
  <conditionalFormatting sqref="D8:G107">
    <cfRule type="expression" dxfId="64" priority="65">
      <formula>IF($D8="peas",TRUE,FALSE)</formula>
    </cfRule>
  </conditionalFormatting>
  <conditionalFormatting sqref="D8:G107">
    <cfRule type="expression" dxfId="65" priority="66">
      <formula>IF($D8="championshiphorse",TRUE,FALSE)</formula>
    </cfRule>
  </conditionalFormatting>
  <conditionalFormatting sqref="D8:G107">
    <cfRule type="expression" dxfId="66" priority="67">
      <formula>IF($D8="eggs",TRUE,FALSE)</formula>
    </cfRule>
  </conditionalFormatting>
  <conditionalFormatting sqref="D8:G107">
    <cfRule type="expression" dxfId="67" priority="68">
      <formula>IF($D8="family",TRUE,FALSE)</formula>
    </cfRule>
  </conditionalFormatting>
  <conditionalFormatting sqref="D8:G107">
    <cfRule type="expression" dxfId="68" priority="69">
      <formula>IF($D8="field",TRUE,FALSE)</formula>
    </cfRule>
  </conditionalFormatting>
  <conditionalFormatting sqref="H8:H107">
    <cfRule type="cellIs" dxfId="69" priority="70" operator="greaterThanOrEqual">
      <formula>0.8</formula>
    </cfRule>
  </conditionalFormatting>
  <conditionalFormatting sqref="H8:H107">
    <cfRule type="cellIs" dxfId="70" priority="71" operator="greaterThanOrEqual">
      <formula>0.6</formula>
    </cfRule>
  </conditionalFormatting>
  <conditionalFormatting sqref="H8:H107">
    <cfRule type="cellIs" dxfId="71" priority="72" operator="greaterThanOrEqual">
      <formula>0.4</formula>
    </cfRule>
  </conditionalFormatting>
  <conditionalFormatting sqref="H8:H107">
    <cfRule type="cellIs" dxfId="72" priority="73" operator="greaterThanOrEqual">
      <formula>0.2</formula>
    </cfRule>
  </conditionalFormatting>
  <conditionalFormatting sqref="H8:H107">
    <cfRule type="cellIs" dxfId="73" priority="74" operator="lessThan">
      <formula>0.2</formula>
    </cfRule>
  </conditionalFormatting>
  <dataValidations>
    <dataValidation type="custom" allowBlank="1" showDropDown="1" showErrorMessage="1" sqref="D2:D3">
      <formula1>IFERROR(ISURL(D2), true)</formula1>
    </dataValidation>
    <dataValidation type="decimal" operator="greaterThanOrEqual" allowBlank="1" showDropDown="1" showInputMessage="1" showErrorMessage="1" prompt="Enter a number greater than or equal to 5" sqref="D1">
      <formula1>5.0</formula1>
    </dataValidation>
  </dataValidations>
  <hyperlinks>
    <hyperlink r:id="rId1" ref="D2"/>
    <hyperlink r:id="rId2" ref="D3"/>
  </hyperlinks>
  <drawing r:id="rId3"/>
</worksheet>
</file>