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abellenblatt1" sheetId="1" r:id="rId3"/>
    <sheet state="visible" name="Sportpark Evos 1" sheetId="2" r:id="rId4"/>
    <sheet state="visible" name="Sportpark Evos 2" sheetId="3" r:id="rId5"/>
  </sheets>
  <definedNames/>
  <calcPr/>
</workbook>
</file>

<file path=xl/sharedStrings.xml><?xml version="1.0" encoding="utf-8"?>
<sst xmlns="http://schemas.openxmlformats.org/spreadsheetml/2006/main" count="3491" uniqueCount="1160">
  <si>
    <t>Sportpark Evolutions RT 1</t>
  </si>
  <si>
    <t>Nearby Fields:</t>
  </si>
  <si>
    <t>Complete %</t>
  </si>
  <si>
    <t>by geckofreund + NoahCache</t>
  </si>
  <si>
    <t>Total:</t>
  </si>
  <si>
    <t>Filled:</t>
  </si>
  <si>
    <t>Reserved:</t>
  </si>
  <si>
    <t>Sportpark Evolutions 2</t>
  </si>
  <si>
    <t>Free:</t>
  </si>
  <si>
    <t>SPORTPARK EVOs 2</t>
  </si>
  <si>
    <t>z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</si>
  <si>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</si>
  <si>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</si>
  <si>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</si>
  <si>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</si>
  <si>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</si>
  <si>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</si>
  <si>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</si>
  <si>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</si>
  <si>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</si>
  <si>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Deployed?</t>
  </si>
  <si>
    <t>Typ?</t>
  </si>
  <si>
    <t>#1</t>
  </si>
  <si>
    <t>Car Evolution</t>
  </si>
  <si>
    <t>first wheel</t>
  </si>
  <si>
    <t>ChandaBelle</t>
  </si>
  <si>
    <t>https://www.munzee.com/m/ChandaBelle/2098/</t>
  </si>
  <si>
    <t>#2</t>
  </si>
  <si>
    <t>Syrtene</t>
  </si>
  <si>
    <t>https://www.munzee.com/m/Syrtene/1804/</t>
  </si>
  <si>
    <t>#3</t>
  </si>
  <si>
    <t>volki2000</t>
  </si>
  <si>
    <t>https://www.munzee.com/m/volki2000/746/</t>
  </si>
  <si>
    <t>#4</t>
  </si>
  <si>
    <t>Patterc</t>
  </si>
  <si>
    <t>https://www.munzee.com/m/Patterc/1209/</t>
  </si>
  <si>
    <t>#5</t>
  </si>
  <si>
    <t>https://www.munzee.com/m/Syrtene/2561/</t>
  </si>
  <si>
    <t>#6</t>
  </si>
  <si>
    <t>geckofreund</t>
  </si>
  <si>
    <t>https://www.munzee.com/m/geckofreund/1774/</t>
  </si>
  <si>
    <t>#7</t>
  </si>
  <si>
    <t>Mieze</t>
  </si>
  <si>
    <t>https://www.munzee.com/m/Mieze/9744/</t>
  </si>
  <si>
    <t>#8</t>
  </si>
  <si>
    <t>NoahCache</t>
  </si>
  <si>
    <t>https://www.munzee.com/m/NoahCache/1958/</t>
  </si>
  <si>
    <t>#9</t>
  </si>
  <si>
    <t>BonnieB1</t>
  </si>
  <si>
    <t>https://www.munzee.com/m/BonnieB1/2266/</t>
  </si>
  <si>
    <t>#10</t>
  </si>
  <si>
    <t>https://www.munzee.com/m/Mieze/9721/</t>
  </si>
  <si>
    <t>#11</t>
  </si>
  <si>
    <t>https://www.munzee.com/m/Syrtene/1989/</t>
  </si>
  <si>
    <t>#12</t>
  </si>
  <si>
    <t>Safari Bus Evolution</t>
  </si>
  <si>
    <t>safari truck</t>
  </si>
  <si>
    <t>https://www.munzee.com/m/geckofreund/1904/</t>
  </si>
  <si>
    <t>#13</t>
  </si>
  <si>
    <t>mbagger</t>
  </si>
  <si>
    <t>https://www.munzee.com/m/mbagger/4376/</t>
  </si>
  <si>
    <t>#14</t>
  </si>
  <si>
    <t>https://www.munzee.com/m/Syrtene/675/</t>
  </si>
  <si>
    <t>#15</t>
  </si>
  <si>
    <t>remstaler</t>
  </si>
  <si>
    <t>https://www.munzee.com/m/remstaler/11351/</t>
  </si>
  <si>
    <t>#16</t>
  </si>
  <si>
    <t>IggiePiggie</t>
  </si>
  <si>
    <t>https://www.munzee.com/m/IggiePiggie/1011/</t>
  </si>
  <si>
    <t>#17</t>
  </si>
  <si>
    <t>munz619</t>
  </si>
  <si>
    <t>https://www.munzee.com/m/munz619/3207/</t>
  </si>
  <si>
    <t>#18</t>
  </si>
  <si>
    <t>https://www.munzee.com/m/remstaler/11328/</t>
  </si>
  <si>
    <t>#19</t>
  </si>
  <si>
    <t>starman99</t>
  </si>
  <si>
    <t>https://www.munzee.com/m/starman99/610/</t>
  </si>
  <si>
    <t>Deployed</t>
  </si>
  <si>
    <t>MUSCLECAR</t>
  </si>
  <si>
    <t>#20</t>
  </si>
  <si>
    <t>Tabata2</t>
  </si>
  <si>
    <t>https://www.munzee.com/m/Tabata2/6315/</t>
  </si>
  <si>
    <t>#21</t>
  </si>
  <si>
    <t>50 Ft error</t>
  </si>
  <si>
    <t>#22</t>
  </si>
  <si>
    <t>janzattic</t>
  </si>
  <si>
    <t>https://www.munzee.com/m/janzattic/6117</t>
  </si>
  <si>
    <t>#23</t>
  </si>
  <si>
    <t>TexasBandits</t>
  </si>
  <si>
    <t>https://www.munzee.com/m/TexasBandits/3697/</t>
  </si>
  <si>
    <t>#24</t>
  </si>
  <si>
    <t>https://www.munzee.com/m/remstaler/11343/</t>
  </si>
  <si>
    <t>#25</t>
  </si>
  <si>
    <t>Elektrikoer</t>
  </si>
  <si>
    <t>https://www.munzee.com/m/Elektrikoer/2147</t>
  </si>
  <si>
    <t>#26</t>
  </si>
  <si>
    <t>https://www.munzee.com/m/IggiePiggie/1017/</t>
  </si>
  <si>
    <t>#27</t>
  </si>
  <si>
    <t>https://www.munzee.com/m/TexasBandits/3705/</t>
  </si>
  <si>
    <t>#28</t>
  </si>
  <si>
    <t>https://www.munzee.com/m/starman99/611/</t>
  </si>
  <si>
    <t>#29</t>
  </si>
  <si>
    <t>https://www.munzee.com/m/Tabata2/6318</t>
  </si>
  <si>
    <t>#30</t>
  </si>
  <si>
    <t>Vidas</t>
  </si>
  <si>
    <t>https://www.munzee.com/m/Vidas/1324</t>
  </si>
  <si>
    <t>FIRSTWHEEL</t>
  </si>
  <si>
    <t>#31</t>
  </si>
  <si>
    <t>Rimgaude</t>
  </si>
  <si>
    <t>https://www.munzee.com/m/Rimgaude/580</t>
  </si>
  <si>
    <t>#32</t>
  </si>
  <si>
    <t xml:space="preserve">Charlottedavina </t>
  </si>
  <si>
    <t>https://www.munzee.com/m/charlottedavina/864/</t>
  </si>
  <si>
    <t>#33</t>
  </si>
  <si>
    <t>babyw</t>
  </si>
  <si>
    <t>https://www.munzee.com/m/babyw/2212/</t>
  </si>
  <si>
    <t>#34</t>
  </si>
  <si>
    <t>1SheMarine</t>
  </si>
  <si>
    <t>https://www.munzee.com/m/1SheMarine/6267/</t>
  </si>
  <si>
    <t>#35</t>
  </si>
  <si>
    <t xml:space="preserve">Engel19 </t>
  </si>
  <si>
    <t>https://www.munzee.com/m/Engel19/6905/</t>
  </si>
  <si>
    <t>#36</t>
  </si>
  <si>
    <t>https://www.munzee.com/m/Tabata2/6319/</t>
  </si>
  <si>
    <t>#37</t>
  </si>
  <si>
    <t>Big100hd</t>
  </si>
  <si>
    <t>https://www.munzee.com/m/Big100HD/6060/</t>
  </si>
  <si>
    <t>#38</t>
  </si>
  <si>
    <t>https://www.munzee.com/m/Vidas/1328</t>
  </si>
  <si>
    <t>SAFARITRUCK</t>
  </si>
  <si>
    <t>#39</t>
  </si>
  <si>
    <t>Renata</t>
  </si>
  <si>
    <t>https://www.munzee.com/m/Renata/1350/</t>
  </si>
  <si>
    <t>#40</t>
  </si>
  <si>
    <t>https://www.munzee.com/m/Rimgaude/577</t>
  </si>
  <si>
    <t>#41</t>
  </si>
  <si>
    <t>https://www.munzee.com/m/babyw/2226/</t>
  </si>
  <si>
    <t>#42</t>
  </si>
  <si>
    <t>cvdchiller</t>
  </si>
  <si>
    <t>https://www.munzee.com/m/cvdchiller/7416</t>
  </si>
  <si>
    <t>#43</t>
  </si>
  <si>
    <t>https://www.munzee.com/m/Renata/1351</t>
  </si>
  <si>
    <t>#44</t>
  </si>
  <si>
    <t>https://www.munzee.com/m/Syrtene/2772/</t>
  </si>
  <si>
    <t>#45</t>
  </si>
  <si>
    <t>https://www.munzee.com/m/cvdchiller/7426/</t>
  </si>
  <si>
    <t>#46</t>
  </si>
  <si>
    <t>https://www.munzee.com/m/NoahCache/700/</t>
  </si>
  <si>
    <t>#47</t>
  </si>
  <si>
    <t>https://www.munzee.com/m/Syrtene/679/</t>
  </si>
  <si>
    <t>#48</t>
  </si>
  <si>
    <t>https://www.munzee.com/m/Mieze/9749/</t>
  </si>
  <si>
    <t>#49</t>
  </si>
  <si>
    <t>https://www.munzee.com/m/NoahCache/697/</t>
  </si>
  <si>
    <t>#50</t>
  </si>
  <si>
    <t>https://www.munzee.com/m/Syrtene/699/</t>
  </si>
  <si>
    <t>#51</t>
  </si>
  <si>
    <t>https://www.munzee.com/m/geckofreund/1629/</t>
  </si>
  <si>
    <t>#52</t>
  </si>
  <si>
    <t>https://www.munzee.com/m/NoahCache/707/</t>
  </si>
  <si>
    <t>#53</t>
  </si>
  <si>
    <t>https://www.munzee.com/m/Syrtene/694/</t>
  </si>
  <si>
    <t>#54</t>
  </si>
  <si>
    <t>https://www.munzee.com/m/geckofreund/1706/</t>
  </si>
  <si>
    <t>#55</t>
  </si>
  <si>
    <t>https://www.munzee.com/m/cvdchiller/7452/</t>
  </si>
  <si>
    <t>#56</t>
  </si>
  <si>
    <t>https://www.munzee.com/m/starman99/685/</t>
  </si>
  <si>
    <t>#57</t>
  </si>
  <si>
    <t>https://www.munzee.com/m/ChandaBelle/3008/</t>
  </si>
  <si>
    <t>#58</t>
  </si>
  <si>
    <t>https://www.munzee.com/m/Mieze/10611/</t>
  </si>
  <si>
    <t>#59</t>
  </si>
  <si>
    <t>https://www.munzee.com/m/remstaler/11334/</t>
  </si>
  <si>
    <t>#60</t>
  </si>
  <si>
    <t>Loewenjaeger</t>
  </si>
  <si>
    <t>https://www.munzee.com/m/Loewenjaeger/733/</t>
  </si>
  <si>
    <t>#61</t>
  </si>
  <si>
    <t>par72</t>
  </si>
  <si>
    <t>https://www.munzee.com/m/par72/2813</t>
  </si>
  <si>
    <t>#62</t>
  </si>
  <si>
    <t>https://www.munzee.com/m/ChandaBelle/3042/</t>
  </si>
  <si>
    <t>#63</t>
  </si>
  <si>
    <t>https://www.munzee.com/m/cvdchiller/7455</t>
  </si>
  <si>
    <t>#64</t>
  </si>
  <si>
    <t>cambridgehannons</t>
  </si>
  <si>
    <t>https://www.munzee.com/m/CambridgeHannons/899/</t>
  </si>
  <si>
    <t>#65</t>
  </si>
  <si>
    <t>https://www.munzee.com/m/ChandaBelle/3011/</t>
  </si>
  <si>
    <t>#66</t>
  </si>
  <si>
    <t>Bluelady77</t>
  </si>
  <si>
    <t>https://www.munzee.com/m/Bluelady77/762/</t>
  </si>
  <si>
    <t>#67</t>
  </si>
  <si>
    <t>Tinake1309</t>
  </si>
  <si>
    <t>https://www.munzee.com/m/Tinake1309/384/</t>
  </si>
  <si>
    <t>#68</t>
  </si>
  <si>
    <t>https://www.munzee.com/m/ChandaBelle/2750/</t>
  </si>
  <si>
    <t>#69</t>
  </si>
  <si>
    <t>Lehmis</t>
  </si>
  <si>
    <t>https://www.munzee.com/m/Lehmis/972/</t>
  </si>
  <si>
    <t>#70</t>
  </si>
  <si>
    <t>TecmjrB</t>
  </si>
  <si>
    <t>https://www.munzee.com/m/TecmjrB/3983/</t>
  </si>
  <si>
    <t>#71</t>
  </si>
  <si>
    <t>redshark78</t>
  </si>
  <si>
    <t>https://www.munzee.com/m/redshark78/1877/</t>
  </si>
  <si>
    <t>#72</t>
  </si>
  <si>
    <t>https://www.munzee.com/m/Loewenjaeger/729/</t>
  </si>
  <si>
    <t>#73</t>
  </si>
  <si>
    <t>https://www.munzee.com/m/Bluelady77/765/</t>
  </si>
  <si>
    <t>#74</t>
  </si>
  <si>
    <t>https://www.munzee.com/m/babyw/2211/</t>
  </si>
  <si>
    <t>#75</t>
  </si>
  <si>
    <t>kwd</t>
  </si>
  <si>
    <t>https://www.munzee.com/m/kwd/4633/</t>
  </si>
  <si>
    <t>#76</t>
  </si>
  <si>
    <t>Engel19</t>
  </si>
  <si>
    <t>https://www.munzee.com/m/Engel19/6912/</t>
  </si>
  <si>
    <t>#77</t>
  </si>
  <si>
    <t>https://www.munzee.com/m/volki2000/1874/</t>
  </si>
  <si>
    <t>#78</t>
  </si>
  <si>
    <t>Jamspongeandouzy</t>
  </si>
  <si>
    <t>https://www.munzee.com/m/Jamspongeandouzy/4599</t>
  </si>
  <si>
    <t>SAFARI</t>
  </si>
  <si>
    <t>#79</t>
  </si>
  <si>
    <t>https://www.munzee.com/m/kwd/4538/</t>
  </si>
  <si>
    <t>#80</t>
  </si>
  <si>
    <t>https://www.munzee.com/m/Engel19/6720/</t>
  </si>
  <si>
    <t>#81</t>
  </si>
  <si>
    <t>https://www.munzee.com/m/remstaler/12138/</t>
  </si>
  <si>
    <t>#82</t>
  </si>
  <si>
    <t>Drazoria</t>
  </si>
  <si>
    <t>https://www.munzee.com/m/Drazoria/380</t>
  </si>
  <si>
    <t>#83</t>
  </si>
  <si>
    <t>johnsjen</t>
  </si>
  <si>
    <t>https://www.munzee.com/m/Johnsjen/1630/</t>
  </si>
  <si>
    <t>#84</t>
  </si>
  <si>
    <t>https://www.munzee.com/m/remstaler/12232/</t>
  </si>
  <si>
    <t>#85</t>
  </si>
  <si>
    <t>https://www.munzee.com/m/Mieze/11128/</t>
  </si>
  <si>
    <t>#86</t>
  </si>
  <si>
    <t>https://www.munzee.com/m/Jamspongeandouzy/4635/</t>
  </si>
  <si>
    <t>#87</t>
  </si>
  <si>
    <t>Horse Evolution</t>
  </si>
  <si>
    <t>colt</t>
  </si>
  <si>
    <t>https://www.munzee.com/m/remstaler/11406/</t>
  </si>
  <si>
    <t>#88</t>
  </si>
  <si>
    <t>https://www.munzee.com/m/Mieze/9746/</t>
  </si>
  <si>
    <t>#89</t>
  </si>
  <si>
    <t>https://www.munzee.com/m/mbagger/4363/</t>
  </si>
  <si>
    <t>#90</t>
  </si>
  <si>
    <t>https://www.munzee.com/m/kwd/4509/</t>
  </si>
  <si>
    <t>#91</t>
  </si>
  <si>
    <t>https://www.munzee.com/m/geckofreund/3237/</t>
  </si>
  <si>
    <t>#92</t>
  </si>
  <si>
    <t>https://www.munzee.com/m/Mieze/9714/</t>
  </si>
  <si>
    <t>#93</t>
  </si>
  <si>
    <t>https://www.munzee.com/m/NoahCache/1959/</t>
  </si>
  <si>
    <t>#94</t>
  </si>
  <si>
    <t>https://www.munzee.com/m/Syrtene/1805/</t>
  </si>
  <si>
    <t>#95</t>
  </si>
  <si>
    <t>https://www.munzee.com/m/geckofreund/1663/</t>
  </si>
  <si>
    <t>#96</t>
  </si>
  <si>
    <t>https://www.munzee.com/m/NoahCache/1775/</t>
  </si>
  <si>
    <t>#97</t>
  </si>
  <si>
    <t>https://www.munzee.com/m/Syrtene/1882/</t>
  </si>
  <si>
    <t>#98</t>
  </si>
  <si>
    <t>https://www.munzee.com/m/geckofreund/1169/</t>
  </si>
  <si>
    <t>#99</t>
  </si>
  <si>
    <t>https://www.munzee.com/m/NoahCache/1865/</t>
  </si>
  <si>
    <t>#100</t>
  </si>
  <si>
    <t>https://www.munzee.com/m/Syrtene/1301/</t>
  </si>
  <si>
    <t>#101</t>
  </si>
  <si>
    <t>https://www.munzee.com/m/geckofreund/1905/</t>
  </si>
  <si>
    <t>#102</t>
  </si>
  <si>
    <t>https://www.munzee.com/m/NoahCache/1224/</t>
  </si>
  <si>
    <t>#103</t>
  </si>
  <si>
    <t>https://www.munzee.com/m/Syrtene/1809/</t>
  </si>
  <si>
    <t>#104</t>
  </si>
  <si>
    <t>https://www.munzee.com/m/geckofreund/1665/</t>
  </si>
  <si>
    <t>#105</t>
  </si>
  <si>
    <t>https://www.munzee.com/m/NoahCache/1074/</t>
  </si>
  <si>
    <t>#106</t>
  </si>
  <si>
    <t>https://www.munzee.com/m/Syrtene/1987/</t>
  </si>
  <si>
    <t>#107</t>
  </si>
  <si>
    <t>https://www.munzee.com/m/geckofreund/1786/</t>
  </si>
  <si>
    <t>#108</t>
  </si>
  <si>
    <t>https://www.munzee.com/m/charlottedavina/860/</t>
  </si>
  <si>
    <t>#109</t>
  </si>
  <si>
    <t>https://www.munzee.com/m/babyw/2225/</t>
  </si>
  <si>
    <t>#110</t>
  </si>
  <si>
    <t>https://www.munzee.com/m/par72/2491</t>
  </si>
  <si>
    <t>#111</t>
  </si>
  <si>
    <t>https://www.munzee.com/m/1SheMarine/6223/</t>
  </si>
  <si>
    <t>#112</t>
  </si>
  <si>
    <t>Benotje</t>
  </si>
  <si>
    <t>https://www.munzee.com/m/benotje/1057/</t>
  </si>
  <si>
    <t>#113</t>
  </si>
  <si>
    <t>https://www.munzee.com/m/ChandaBelle/1981/</t>
  </si>
  <si>
    <t>#114</t>
  </si>
  <si>
    <t>SusiundStrolch</t>
  </si>
  <si>
    <t>https://www.munzee.com/m/SusiUndStrolch/4601/</t>
  </si>
  <si>
    <t>#115</t>
  </si>
  <si>
    <t>https://www.munzee.com/m/Elektrikoer/2276</t>
  </si>
  <si>
    <t>#116</t>
  </si>
  <si>
    <t>https://www.munzee.com/m/ChandaBelle/1994/</t>
  </si>
  <si>
    <t>#117</t>
  </si>
  <si>
    <t>https://www.munzee.com/m/SusiUndStrolch/4600/</t>
  </si>
  <si>
    <t>#118</t>
  </si>
  <si>
    <t>https://www.munzee.com/m/IggiePiggie/1005/</t>
  </si>
  <si>
    <t>#119</t>
  </si>
  <si>
    <t>https://www.munzee.com/m/Vidas/1325</t>
  </si>
  <si>
    <t>#120</t>
  </si>
  <si>
    <t>https://www.munzee.com/m/SusiUndStrolch/4570/</t>
  </si>
  <si>
    <t>#121</t>
  </si>
  <si>
    <t>https://www.munzee.com/m/starman99/602/</t>
  </si>
  <si>
    <t>CHAMPIONSHIPHORSE</t>
  </si>
  <si>
    <t>#122</t>
  </si>
  <si>
    <t>https://www.munzee.com/m/cvdchiller/7425</t>
  </si>
  <si>
    <t>#123</t>
  </si>
  <si>
    <t>https://www.munzee.com/m/SusiUndStrolch/4518/</t>
  </si>
  <si>
    <t>#124</t>
  </si>
  <si>
    <t>Squonk</t>
  </si>
  <si>
    <t>https://www.munzee.com/m/Squonk/2020/</t>
  </si>
  <si>
    <t>#125</t>
  </si>
  <si>
    <t>https://www.munzee.com/m/Lehmis/246/</t>
  </si>
  <si>
    <t>#126</t>
  </si>
  <si>
    <t>Shrekmiester</t>
  </si>
  <si>
    <t>https://www.munzee.com/m/shrekmiester/4677</t>
  </si>
  <si>
    <t>#127</t>
  </si>
  <si>
    <t>Newbee</t>
  </si>
  <si>
    <t>https://www.munzee.com/m/newbee/4947</t>
  </si>
  <si>
    <t>#128</t>
  </si>
  <si>
    <t>Newfruit</t>
  </si>
  <si>
    <t>https://www.munzee.com/m/Newfruit/4312</t>
  </si>
  <si>
    <t>#129</t>
  </si>
  <si>
    <t>https://www.munzee.com/m/remstaler/11908/</t>
  </si>
  <si>
    <t>#130</t>
  </si>
  <si>
    <t>https://www.munzee.com/m/Engel19/6722/</t>
  </si>
  <si>
    <t>#131</t>
  </si>
  <si>
    <t>levesund</t>
  </si>
  <si>
    <t>https://www.munzee.com/m/levesund/5877/</t>
  </si>
  <si>
    <t>#132</t>
  </si>
  <si>
    <t>Family Evolution</t>
  </si>
  <si>
    <t>farmer</t>
  </si>
  <si>
    <t>https://www.munzee.com/m/IggiePiggie/1010/</t>
  </si>
  <si>
    <t>#133</t>
  </si>
  <si>
    <t>teamsturms</t>
  </si>
  <si>
    <t>https://www.munzee.com/m/teamsturms/829/</t>
  </si>
  <si>
    <t>#134</t>
  </si>
  <si>
    <t>Kyrandia</t>
  </si>
  <si>
    <t>https://www.munzee.com/m/Kyrandia/2200/</t>
  </si>
  <si>
    <t>#135</t>
  </si>
  <si>
    <t>https://www.munzee.com/m/Squonk/2023/</t>
  </si>
  <si>
    <t>#136</t>
  </si>
  <si>
    <t>https://www.munzee.com/m/remstaler/12134/</t>
  </si>
  <si>
    <t>#137</t>
  </si>
  <si>
    <t>https://www.munzee.com/m/Engel19/6908/</t>
  </si>
  <si>
    <t>#138</t>
  </si>
  <si>
    <t>pikespice</t>
  </si>
  <si>
    <t>https://www.munzee.com/m/pikespice/4431/</t>
  </si>
  <si>
    <t>#139</t>
  </si>
  <si>
    <t>https://www.munzee.com/m/Squonk/2193/</t>
  </si>
  <si>
    <t>#140</t>
  </si>
  <si>
    <t>Anubisz</t>
  </si>
  <si>
    <t>https://www.munzee.com/m/Anubisz/192/</t>
  </si>
  <si>
    <t>#141</t>
  </si>
  <si>
    <t>https://www.munzee.com/m/Engel19/6998/</t>
  </si>
  <si>
    <t>#142</t>
  </si>
  <si>
    <t>https://www.munzee.com/m/remstaler/12788/</t>
  </si>
  <si>
    <t>#143</t>
  </si>
  <si>
    <t>soule122</t>
  </si>
  <si>
    <t>https://www.munzee.com/m/soule122/953/</t>
  </si>
  <si>
    <t>#144</t>
  </si>
  <si>
    <t>https://www.munzee.com/m/Mieze/11137/</t>
  </si>
  <si>
    <t>#145</t>
  </si>
  <si>
    <t>https://www.munzee.com/m/Engel19/7029/</t>
  </si>
  <si>
    <t>#146</t>
  </si>
  <si>
    <t>https://www.munzee.com/m/NoahCache/691/</t>
  </si>
  <si>
    <t>#147</t>
  </si>
  <si>
    <t>https://www.munzee.com/m/Syrtene/1073/</t>
  </si>
  <si>
    <t>#148</t>
  </si>
  <si>
    <t>https://www.munzee.com/m/geckofreund/1633/</t>
  </si>
  <si>
    <t>#149</t>
  </si>
  <si>
    <t>https://www.munzee.com/m/NoahCache/1774/</t>
  </si>
  <si>
    <t>#150</t>
  </si>
  <si>
    <t>https://www.munzee.com/m/Syrtene/2266/</t>
  </si>
  <si>
    <t>#151</t>
  </si>
  <si>
    <t>https://www.munzee.com/m/geckofreund/2435/</t>
  </si>
  <si>
    <t>#152</t>
  </si>
  <si>
    <t>https://www.munzee.com/m/NoahCache/1075/</t>
  </si>
  <si>
    <t>#153</t>
  </si>
  <si>
    <t>Submarine Evolution</t>
  </si>
  <si>
    <t>canoe</t>
  </si>
  <si>
    <t>https://www.munzee.com/m/Syrtene/1799/</t>
  </si>
  <si>
    <t>#154</t>
  </si>
  <si>
    <t>https://www.munzee.com/m/geckofreund/1049/</t>
  </si>
  <si>
    <t>#155</t>
  </si>
  <si>
    <t>https://www.munzee.com/m/NoahCache/597/</t>
  </si>
  <si>
    <t>#156</t>
  </si>
  <si>
    <t>https://www.munzee.com/m/Syrtene/1225/</t>
  </si>
  <si>
    <t>#157</t>
  </si>
  <si>
    <t>https://www.munzee.com/m/geckofreund/2966/</t>
  </si>
  <si>
    <t>#158</t>
  </si>
  <si>
    <t>Peas Evolution</t>
  </si>
  <si>
    <t>peas seed</t>
  </si>
  <si>
    <t>https://www.munzee.com/m/NoahCache/716/</t>
  </si>
  <si>
    <t>#159</t>
  </si>
  <si>
    <t>https://www.munzee.com/m/Syrtene/1801/</t>
  </si>
  <si>
    <t>#160</t>
  </si>
  <si>
    <t>https://www.munzee.com/m/geckofreund/1902/</t>
  </si>
  <si>
    <t>#161</t>
  </si>
  <si>
    <t>https://www.munzee.com/m/NoahCache/1783/</t>
  </si>
  <si>
    <t>#162</t>
  </si>
  <si>
    <t>https://www.munzee.com/m/Syrtene/1988/</t>
  </si>
  <si>
    <t>#163</t>
  </si>
  <si>
    <t>https://www.munzee.com/m/geckofreund/1662/</t>
  </si>
  <si>
    <t>#164</t>
  </si>
  <si>
    <t>https://www.munzee.com/m/SusiUndStrolch/4506/</t>
  </si>
  <si>
    <t>#165</t>
  </si>
  <si>
    <t>https://www.munzee.com/m/Squonk/2207/</t>
  </si>
  <si>
    <t>#166</t>
  </si>
  <si>
    <t>https://www.munzee.com/m/Lehmis/975/</t>
  </si>
  <si>
    <t>#167</t>
  </si>
  <si>
    <t>https://www.munzee.com/m/Jamspongeandouzy/4607</t>
  </si>
  <si>
    <t>HORSE</t>
  </si>
  <si>
    <t>#168</t>
  </si>
  <si>
    <t>https://www.munzee.com/m/volki2000/1687/</t>
  </si>
  <si>
    <t>#169</t>
  </si>
  <si>
    <t>https://www.munzee.com/m/Lehmis/1052/</t>
  </si>
  <si>
    <t>#170</t>
  </si>
  <si>
    <t>#171</t>
  </si>
  <si>
    <t>Jesterjeff007</t>
  </si>
  <si>
    <t>https://www.munzee.com/m/jesterjeff007/1563</t>
  </si>
  <si>
    <t>#172</t>
  </si>
  <si>
    <t>ill</t>
  </si>
  <si>
    <t>https://www.munzee.com/m/ill/2867</t>
  </si>
  <si>
    <t>#173</t>
  </si>
  <si>
    <t>MS1721</t>
  </si>
  <si>
    <t>https://www.munzee.com/m/MS1721/2693/</t>
  </si>
  <si>
    <t>#174</t>
  </si>
  <si>
    <t>https://www.munzee.com/m/TecmjrB/3972/</t>
  </si>
  <si>
    <t>#175</t>
  </si>
  <si>
    <t>https://www.munzee.com/m/Jamspongeandouzy/4634</t>
  </si>
  <si>
    <t>FAMILY</t>
  </si>
  <si>
    <t>#176</t>
  </si>
  <si>
    <t>https://www.munzee.com/m/volki2000/945/</t>
  </si>
  <si>
    <t>#177</t>
  </si>
  <si>
    <t>https://www.munzee.com/m/MS1721/1499/</t>
  </si>
  <si>
    <t>#178</t>
  </si>
  <si>
    <t>lammy</t>
  </si>
  <si>
    <t>https://www.munzee.com/m/lammy/3938/</t>
  </si>
  <si>
    <t>#179</t>
  </si>
  <si>
    <t>georeyna</t>
  </si>
  <si>
    <t>https://www.munzee.com/m/georeyna/7980/</t>
  </si>
  <si>
    <t>#180</t>
  </si>
  <si>
    <t>https://www.munzee.com/m/ChandaBelle/2184/</t>
  </si>
  <si>
    <t>#181</t>
  </si>
  <si>
    <t>Belinha</t>
  </si>
  <si>
    <t>https://www.munzee.com/m/Belinha/340/</t>
  </si>
  <si>
    <t>#182</t>
  </si>
  <si>
    <t>https://www.munzee.com/m/Mieze/9805/</t>
  </si>
  <si>
    <t>#183</t>
  </si>
  <si>
    <t>Carrot Evolution</t>
  </si>
  <si>
    <t>carrot seed</t>
  </si>
  <si>
    <t>https://www.munzee.com/m/lammy/3943/</t>
  </si>
  <si>
    <t>#184</t>
  </si>
  <si>
    <t>https://www.munzee.com/m/Engel19/6717/</t>
  </si>
  <si>
    <t>#185</t>
  </si>
  <si>
    <t>https://www.munzee.com/m/Mieze/10608/</t>
  </si>
  <si>
    <t>#186</t>
  </si>
  <si>
    <t>https://www.munzee.com/m/lammy/3945/</t>
  </si>
  <si>
    <t>#187</t>
  </si>
  <si>
    <t>https://www.munzee.com/m/Engel19/6906/</t>
  </si>
  <si>
    <t>#188</t>
  </si>
  <si>
    <t>https://www.munzee.com/m/IggiePiggie/1014/</t>
  </si>
  <si>
    <t>#189</t>
  </si>
  <si>
    <t>https://www.munzee.com/m/lammy/3946/</t>
  </si>
  <si>
    <t>#190</t>
  </si>
  <si>
    <t>https://www.munzee.com/m/Lehmis/16/</t>
  </si>
  <si>
    <t>#191</t>
  </si>
  <si>
    <t>https://www.munzee.com/m/Squonk/1827/</t>
  </si>
  <si>
    <t>#192</t>
  </si>
  <si>
    <t>https://www.munzee.com/m/par72/2815</t>
  </si>
  <si>
    <t>#193</t>
  </si>
  <si>
    <t>https://www.munzee.com/m/Mieze/10515/</t>
  </si>
  <si>
    <t>#194</t>
  </si>
  <si>
    <t>einkilorind</t>
  </si>
  <si>
    <t>https://www.munzee.com/m/einkilorind/2947/</t>
  </si>
  <si>
    <t>#195</t>
  </si>
  <si>
    <t>https://www.munzee.com/m/SusiUndStrolch/4724/</t>
  </si>
  <si>
    <t>#196</t>
  </si>
  <si>
    <t>teamkiwii</t>
  </si>
  <si>
    <t>https://www.munzee.com/m/teamkiwii/6841/</t>
  </si>
  <si>
    <t>#197</t>
  </si>
  <si>
    <t>https://www.munzee.com/m/IggiePiggie/1021/</t>
  </si>
  <si>
    <t>#198</t>
  </si>
  <si>
    <t>https://www.munzee.com/m/SusiUndStrolch/4659/</t>
  </si>
  <si>
    <t>#199</t>
  </si>
  <si>
    <t>https://www.munzee.com/m/teamkiwii/6839/</t>
  </si>
  <si>
    <t>#200</t>
  </si>
  <si>
    <t>https://www.munzee.com/m/NoahCache/1072/</t>
  </si>
  <si>
    <t>#201</t>
  </si>
  <si>
    <t>https://www.munzee.com/m/Syrtene/1308/</t>
  </si>
  <si>
    <t>#202</t>
  </si>
  <si>
    <t>https://www.munzee.com/m/geckofreund/1900/</t>
  </si>
  <si>
    <t>#203</t>
  </si>
  <si>
    <t>https://www.munzee.com/m/NoahCache/603/</t>
  </si>
  <si>
    <t>#204</t>
  </si>
  <si>
    <t>https://www.munzee.com/m/Syrtene/1984/</t>
  </si>
  <si>
    <t>#205</t>
  </si>
  <si>
    <t>https://www.munzee.com/m/geckofreund/1897/</t>
  </si>
  <si>
    <t>#206</t>
  </si>
  <si>
    <t>https://www.munzee.com/m/NoahCache/1778/</t>
  </si>
  <si>
    <t>#207</t>
  </si>
  <si>
    <t>https://www.munzee.com/m/Syrtene/2268/</t>
  </si>
  <si>
    <t>#208</t>
  </si>
  <si>
    <t>https://www.munzee.com/m/geckofreund/1390/</t>
  </si>
  <si>
    <t>#209</t>
  </si>
  <si>
    <t>https://www.munzee.com/m/NoahCache/1966/</t>
  </si>
  <si>
    <t>#210</t>
  </si>
  <si>
    <t>https://www.munzee.com/m/Syrtene/2331/</t>
  </si>
  <si>
    <t>#211</t>
  </si>
  <si>
    <t>https://www.munzee.com/m/geckofreund/1379/</t>
  </si>
  <si>
    <t>#212</t>
  </si>
  <si>
    <t>https://www.munzee.com/m/NoahCache/2240/</t>
  </si>
  <si>
    <t>#213</t>
  </si>
  <si>
    <t>https://www.munzee.com/m/Syrtene/2559/</t>
  </si>
  <si>
    <t>#214</t>
  </si>
  <si>
    <t>https://www.munzee.com/m/geckofreund/1790/</t>
  </si>
  <si>
    <t>#215</t>
  </si>
  <si>
    <t>https://www.munzee.com/m/NoahCache/1394/</t>
  </si>
  <si>
    <t>#216</t>
  </si>
  <si>
    <t>https://www.munzee.com/m/Syrtene/1415/</t>
  </si>
  <si>
    <t>#217</t>
  </si>
  <si>
    <t>https://www.munzee.com/m/geckofreund/1915/</t>
  </si>
  <si>
    <t>#218</t>
  </si>
  <si>
    <t>https://www.munzee.com/m/NoahCache/1497/</t>
  </si>
  <si>
    <t>#219</t>
  </si>
  <si>
    <t>https://www.munzee.com/m/Syrtene/1072/</t>
  </si>
  <si>
    <t>#220</t>
  </si>
  <si>
    <t>https://www.munzee.com/m/ChandaBelle/2080/</t>
  </si>
  <si>
    <t>#221</t>
  </si>
  <si>
    <t>Belita</t>
  </si>
  <si>
    <t>https://www.munzee.com/m/Belita/644/</t>
  </si>
  <si>
    <t>#222</t>
  </si>
  <si>
    <t>https://www.munzee.com/m/Belinha/629/</t>
  </si>
  <si>
    <t>#223</t>
  </si>
  <si>
    <t>https://www.munzee.com/m/Drazoria/375</t>
  </si>
  <si>
    <t>#224</t>
  </si>
  <si>
    <t>MrIVV</t>
  </si>
  <si>
    <t>https://www.munzee.com/m/MrIVV/1991/</t>
  </si>
  <si>
    <t>#225</t>
  </si>
  <si>
    <t>MPeters82</t>
  </si>
  <si>
    <t>https://www.munzee.com/m/MPeters82/1426/</t>
  </si>
  <si>
    <t>#226</t>
  </si>
  <si>
    <t>https://www.munzee.com/m/volki2000/1882/</t>
  </si>
  <si>
    <t>#227</t>
  </si>
  <si>
    <t>https://www.munzee.com/m/remstaler/12705/</t>
  </si>
  <si>
    <t>#228</t>
  </si>
  <si>
    <t>https://www.munzee.com/m/Loewenjaeger/727/</t>
  </si>
  <si>
    <t>#229</t>
  </si>
  <si>
    <t>https://www.munzee.com/m/Bluelady77/766/</t>
  </si>
  <si>
    <t>#230</t>
  </si>
  <si>
    <t>JoergTh</t>
  </si>
  <si>
    <t>https://www.munzee.com/m/JoergTh/1308/</t>
  </si>
  <si>
    <t>#231</t>
  </si>
  <si>
    <t>https://www.munzee.com/m/Tinake1309/393</t>
  </si>
  <si>
    <t>#232</t>
  </si>
  <si>
    <t>https://www.munzee.com/m/remstaler/12701/</t>
  </si>
  <si>
    <t>#233</t>
  </si>
  <si>
    <t>https://www.munzee.com/m/Lehmis/976/</t>
  </si>
  <si>
    <t>#234</t>
  </si>
  <si>
    <t>https://www.munzee.com/m/1SheMarine/6562/</t>
  </si>
  <si>
    <t>#235</t>
  </si>
  <si>
    <t>https://www.munzee.com/m/georeyna/7979/</t>
  </si>
  <si>
    <t>#236</t>
  </si>
  <si>
    <t xml:space="preserve">Ankie249 </t>
  </si>
  <si>
    <t>https://www.munzee.com/m/ankie249/2883/</t>
  </si>
  <si>
    <t>#237</t>
  </si>
  <si>
    <t>https://www.munzee.com/m/starman99/606/</t>
  </si>
  <si>
    <t>#238</t>
  </si>
  <si>
    <t>Cidinho</t>
  </si>
  <si>
    <t>https://www.munzee.com/m/Cidinho/895/</t>
  </si>
  <si>
    <t>#239</t>
  </si>
  <si>
    <t>https://www.munzee.com/m/ChandaBelle/2212/</t>
  </si>
  <si>
    <t>#240</t>
  </si>
  <si>
    <t>Ankie249</t>
  </si>
  <si>
    <t>https://www.munzee.com/m/ankie249/2796/</t>
  </si>
  <si>
    <t>#241</t>
  </si>
  <si>
    <t>https://www.munzee.com/m/remstaler/11407/</t>
  </si>
  <si>
    <t>#242</t>
  </si>
  <si>
    <t>https://www.munzee.com/m/Engel19/6465/</t>
  </si>
  <si>
    <t>#243</t>
  </si>
  <si>
    <t>https://www.munzee.com/m/MS1721/1832/</t>
  </si>
  <si>
    <t>#244</t>
  </si>
  <si>
    <t>123xilef</t>
  </si>
  <si>
    <t>https://www.munzee.com/m/123xilef/4689/</t>
  </si>
  <si>
    <t>#245</t>
  </si>
  <si>
    <t>jokerFG</t>
  </si>
  <si>
    <t>https://www.munzee.com/m/jokerFG/1976</t>
  </si>
  <si>
    <t>#246</t>
  </si>
  <si>
    <t>https://www.munzee.com/m/munz619/3201/</t>
  </si>
  <si>
    <t>#247</t>
  </si>
  <si>
    <t>https://www.munzee.com/m/ChandaBelle/2076/</t>
  </si>
  <si>
    <t>#248</t>
  </si>
  <si>
    <t>https://www.munzee.com/m/TecmjrB/4031/</t>
  </si>
  <si>
    <t>#249</t>
  </si>
  <si>
    <t>https://www.munzee.com/m/Engel19/6724/</t>
  </si>
  <si>
    <t>#250</t>
  </si>
  <si>
    <t>https://www.munzee.com/m/Mieze/10617/</t>
  </si>
  <si>
    <t>#251</t>
  </si>
  <si>
    <t>https://www.munzee.com/m/Jamspongeandouzy/4596/</t>
  </si>
  <si>
    <t>SUBMARINE</t>
  </si>
  <si>
    <t>#252</t>
  </si>
  <si>
    <t>PelicanRouge</t>
  </si>
  <si>
    <t>https://www.munzee.com/m/PelicanRouge/800/</t>
  </si>
  <si>
    <t>#253</t>
  </si>
  <si>
    <t>https://www.munzee.com/m/Engel19/6910/</t>
  </si>
  <si>
    <t>#254</t>
  </si>
  <si>
    <t>silleb</t>
  </si>
  <si>
    <t>https://www.munzee.com/m/silleb/1357/</t>
  </si>
  <si>
    <t>#255</t>
  </si>
  <si>
    <t>https://www.munzee.com/m/ChandaBelle/2189/</t>
  </si>
  <si>
    <t>#256</t>
  </si>
  <si>
    <t>https://www.munzee.com/m/SusiUndStrolch/4654/</t>
  </si>
  <si>
    <t>#257</t>
  </si>
  <si>
    <t>https://www.munzee.com/m/munz619/3208/</t>
  </si>
  <si>
    <t>#258</t>
  </si>
  <si>
    <t>rgforsythe</t>
  </si>
  <si>
    <t>https://www.munzee.com/m/rgforsythe/6269</t>
  </si>
  <si>
    <t>#259</t>
  </si>
  <si>
    <t>https://www.munzee.com/m/SusiUndStrolch/4569/</t>
  </si>
  <si>
    <t>#260</t>
  </si>
  <si>
    <t>https://www.munzee.com/m/geckofreund/1899/</t>
  </si>
  <si>
    <t>#261</t>
  </si>
  <si>
    <t>https://www.munzee.com/m/NoahCache/1218/</t>
  </si>
  <si>
    <t>#262</t>
  </si>
  <si>
    <t>https://www.munzee.com/m/Syrtene/1170/</t>
  </si>
  <si>
    <t>#263</t>
  </si>
  <si>
    <t>https://www.munzee.com/m/geckofreund/1793/</t>
  </si>
  <si>
    <t>#264</t>
  </si>
  <si>
    <t>https://www.munzee.com/m/NoahCache/1204/</t>
  </si>
  <si>
    <t>#265</t>
  </si>
  <si>
    <t>https://www.munzee.com/m/Syrtene/1071/</t>
  </si>
  <si>
    <t>#266</t>
  </si>
  <si>
    <t>https://www.munzee.com/m/geckofreund/1710/</t>
  </si>
  <si>
    <t>#267</t>
  </si>
  <si>
    <t>https://www.munzee.com/m/NoahCache/1202/</t>
  </si>
  <si>
    <t>#268</t>
  </si>
  <si>
    <t>https://www.munzee.com/m/Syrtene/1077/</t>
  </si>
  <si>
    <t>#269</t>
  </si>
  <si>
    <t>https://www.munzee.com/m/geckofreund/1384/</t>
  </si>
  <si>
    <t>#270</t>
  </si>
  <si>
    <t>https://www.munzee.com/m/NoahCache/2293/</t>
  </si>
  <si>
    <t>#271</t>
  </si>
  <si>
    <t>https://www.munzee.com/m/Syrtene/2771/</t>
  </si>
  <si>
    <t>#272</t>
  </si>
  <si>
    <t>https://www.munzee.com/m/geckofreund/2433/</t>
  </si>
  <si>
    <t>#273</t>
  </si>
  <si>
    <t>https://www.munzee.com/m/NoahCache/1773/</t>
  </si>
  <si>
    <t>#274</t>
  </si>
  <si>
    <t>https://www.munzee.com/m/Syrtene/1800/</t>
  </si>
  <si>
    <t>#275</t>
  </si>
  <si>
    <t>https://www.munzee.com/m/geckofreund/1917/</t>
  </si>
  <si>
    <t>#276</t>
  </si>
  <si>
    <t>https://www.munzee.com/m/NoahCache/1369/</t>
  </si>
  <si>
    <t>#277</t>
  </si>
  <si>
    <t>https://www.munzee.com/m/Syrtene/2323/</t>
  </si>
  <si>
    <t>#278</t>
  </si>
  <si>
    <t>https://www.munzee.com/m/geckofreund/1916/</t>
  </si>
  <si>
    <t>#279</t>
  </si>
  <si>
    <t>https://www.munzee.com/m/NoahCache/1078/</t>
  </si>
  <si>
    <t>#280</t>
  </si>
  <si>
    <t>https://www.munzee.com/m/starman99/605/</t>
  </si>
  <si>
    <t>#281</t>
  </si>
  <si>
    <t>https://www.munzee.com/m/Jamspongeandouzy/4606/</t>
  </si>
  <si>
    <t>CARROT</t>
  </si>
  <si>
    <t>#282</t>
  </si>
  <si>
    <t>https://www.munzee.com/m/IggiePiggie/1006/</t>
  </si>
  <si>
    <t>#283</t>
  </si>
  <si>
    <t>JustinasR</t>
  </si>
  <si>
    <t>https://www.munzee.com/m/JustinasR/2369</t>
  </si>
  <si>
    <t>#284</t>
  </si>
  <si>
    <t>T72</t>
  </si>
  <si>
    <t>https://www.munzee.com/m/T72/3500/</t>
  </si>
  <si>
    <t>#285</t>
  </si>
  <si>
    <t>stineB</t>
  </si>
  <si>
    <t>https://www.munzee.com/m/stineB/5750/</t>
  </si>
  <si>
    <t>#286</t>
  </si>
  <si>
    <t>GeoHubi</t>
  </si>
  <si>
    <t>https://www.munzee.com/m/GeoHubi/6354/</t>
  </si>
  <si>
    <t>#287</t>
  </si>
  <si>
    <t>https://www.munzee.com/m/levesund/5673/</t>
  </si>
  <si>
    <t>#288</t>
  </si>
  <si>
    <t>https://www.munzee.com/m/JustinasR/2363</t>
  </si>
  <si>
    <t>#289</t>
  </si>
  <si>
    <t>https://www.munzee.com/m/Lehmis/985/</t>
  </si>
  <si>
    <t>#290</t>
  </si>
  <si>
    <t>https://www.munzee.com/m/remstaler/12728/</t>
  </si>
  <si>
    <t>#291</t>
  </si>
  <si>
    <t>hz</t>
  </si>
  <si>
    <t>https://www.munzee.com/m/hz/3788/</t>
  </si>
  <si>
    <t>#292</t>
  </si>
  <si>
    <t>https://www.munzee.com/m/MrIVV/1995/</t>
  </si>
  <si>
    <t>#293</t>
  </si>
  <si>
    <t>https://www.munzee.com/m/remstaler/12718/</t>
  </si>
  <si>
    <t>#294</t>
  </si>
  <si>
    <t>halizwein</t>
  </si>
  <si>
    <t>https://www.munzee.com/m/halizwein/8014/</t>
  </si>
  <si>
    <t>#295</t>
  </si>
  <si>
    <t>ankie249</t>
  </si>
  <si>
    <t>https://www.munzee.com/m/ankie249/2929/</t>
  </si>
  <si>
    <t>#296</t>
  </si>
  <si>
    <t>https://www.munzee.com/m/MS1721/1500/</t>
  </si>
  <si>
    <t>#297</t>
  </si>
  <si>
    <t>https://www.munzee.com/m/volki2000/1452/</t>
  </si>
  <si>
    <t>#298</t>
  </si>
  <si>
    <t>https://www.munzee.com/m/stineB/5829/</t>
  </si>
  <si>
    <t>#299</t>
  </si>
  <si>
    <t>https://www.munzee.com/m/GeoHubi/6195/</t>
  </si>
  <si>
    <t>#300</t>
  </si>
  <si>
    <t>https://www.munzee.com/m/SusiUndStrolch/4913/</t>
  </si>
  <si>
    <t>#301</t>
  </si>
  <si>
    <t>https://www.munzee.com/m/ChandaBelle/3052/</t>
  </si>
  <si>
    <t>#302</t>
  </si>
  <si>
    <t>https://www.munzee.com/m/Engel19/6718/</t>
  </si>
  <si>
    <t>#303</t>
  </si>
  <si>
    <t>https://www.munzee.com/m/SusiUndStrolch/4910/</t>
  </si>
  <si>
    <t>#304</t>
  </si>
  <si>
    <t>https://www.munzee.com/m/ChandaBelle/3012/</t>
  </si>
  <si>
    <t>#305</t>
  </si>
  <si>
    <t>https://www.munzee.com/m/volki2000/896/</t>
  </si>
  <si>
    <t>#306</t>
  </si>
  <si>
    <t>https://www.munzee.com/m/SusiUndStrolch/4856/</t>
  </si>
  <si>
    <t>#307</t>
  </si>
  <si>
    <t>https://www.munzee.com/m/Engel19/6904</t>
  </si>
  <si>
    <t>#308</t>
  </si>
  <si>
    <t>https://www.munzee.com/m/ChandaBelle/3046/</t>
  </si>
  <si>
    <t>#309</t>
  </si>
  <si>
    <t>https://www.munzee.com/m/Mieze/11140/</t>
  </si>
  <si>
    <t>#310</t>
  </si>
  <si>
    <t>https://www.munzee.com/m/Engel19/7001/</t>
  </si>
  <si>
    <t>#311</t>
  </si>
  <si>
    <t>https://www.munzee.com/m/ChandaBelle/3016/</t>
  </si>
  <si>
    <t>#312</t>
  </si>
  <si>
    <t>https://www.munzee.com/m/levesund/5686/</t>
  </si>
  <si>
    <t>#313</t>
  </si>
  <si>
    <t>https://www.munzee.com/m/Engel19/6721/</t>
  </si>
  <si>
    <t>#314</t>
  </si>
  <si>
    <t>https://www.munzee.com/m/ChandaBelle/3006/</t>
  </si>
  <si>
    <t>#315</t>
  </si>
  <si>
    <t>https://www.munzee.com/m/Mieze/11129/</t>
  </si>
  <si>
    <t>#316</t>
  </si>
  <si>
    <t>https://www.munzee.com/m/Lehmis/971/</t>
  </si>
  <si>
    <t>#317</t>
  </si>
  <si>
    <t>https://www.munzee.com/m/ChandaBelle/2196/</t>
  </si>
  <si>
    <t>#318</t>
  </si>
  <si>
    <t>https://www.munzee.com/m/Syrtene/1614/</t>
  </si>
  <si>
    <t>#319</t>
  </si>
  <si>
    <t>https://www.munzee.com/m/NoahCache/1786/</t>
  </si>
  <si>
    <t>#320</t>
  </si>
  <si>
    <t>https://www.munzee.com/m/geckofreund/1684/</t>
  </si>
  <si>
    <t>#321</t>
  </si>
  <si>
    <t>https://www.munzee.com/m/Syrtene/1798/</t>
  </si>
  <si>
    <t>#322</t>
  </si>
  <si>
    <t>https://www.munzee.com/m/NoahCache/1611/</t>
  </si>
  <si>
    <t>#323</t>
  </si>
  <si>
    <t>https://www.munzee.com/m/geckofreund/1661/</t>
  </si>
  <si>
    <t>#324</t>
  </si>
  <si>
    <t>https://www.munzee.com/m/Syrtene/1986/</t>
  </si>
  <si>
    <t>#325</t>
  </si>
  <si>
    <t>https://www.munzee.com/m/NoahCache/1965/</t>
  </si>
  <si>
    <t>#326</t>
  </si>
  <si>
    <t>https://www.munzee.com/m/geckofreund/1652/</t>
  </si>
  <si>
    <t>#327</t>
  </si>
  <si>
    <t>https://www.munzee.com/m/Syrtene/2795/</t>
  </si>
  <si>
    <t>#328</t>
  </si>
  <si>
    <t>https://www.munzee.com/m/NoahCache/2521/</t>
  </si>
  <si>
    <t>#329</t>
  </si>
  <si>
    <t>https://www.munzee.com/m/geckofreund/1638/</t>
  </si>
  <si>
    <t>#330</t>
  </si>
  <si>
    <t>https://www.munzee.com/m/Syrtene/1982/</t>
  </si>
  <si>
    <t>#331</t>
  </si>
  <si>
    <t>https://www.munzee.com/m/NoahCache/1967/</t>
  </si>
  <si>
    <t>#332</t>
  </si>
  <si>
    <t>https://www.munzee.com/m/geckofreund/1953/</t>
  </si>
  <si>
    <t>#333</t>
  </si>
  <si>
    <t>https://www.munzee.com/m/Syrtene/2322/</t>
  </si>
  <si>
    <t>#334</t>
  </si>
  <si>
    <t>https://www.munzee.com/m/NoahCache/2017/</t>
  </si>
  <si>
    <t>#335</t>
  </si>
  <si>
    <t>https://www.munzee.com/m/geckofreund/2432/</t>
  </si>
  <si>
    <t>#336</t>
  </si>
  <si>
    <t>https://www.munzee.com/m/Syrtene/2316/</t>
  </si>
  <si>
    <t>#337</t>
  </si>
  <si>
    <t xml:space="preserve">Felix11 </t>
  </si>
  <si>
    <t>https://www.munzee.com/m/Felix11/4386/</t>
  </si>
  <si>
    <t>#338</t>
  </si>
  <si>
    <t>https://www.munzee.com/m/Tabata2/6308</t>
  </si>
  <si>
    <t>#339</t>
  </si>
  <si>
    <t>https://www.munzee.com/m/teamsturms/1194/</t>
  </si>
  <si>
    <t>#340</t>
  </si>
  <si>
    <t>https://www.munzee.com/m/pikespice/4457/</t>
  </si>
  <si>
    <t>#341</t>
  </si>
  <si>
    <t>https://www.munzee.com/m/remstaler/12789/</t>
  </si>
  <si>
    <t>#342</t>
  </si>
  <si>
    <t>Cachoholic</t>
  </si>
  <si>
    <t>https://www.munzee.com/m/Cachoholic/205/</t>
  </si>
  <si>
    <t>#343</t>
  </si>
  <si>
    <t>https://www.munzee.com/m/hz/3964/</t>
  </si>
  <si>
    <t>#344</t>
  </si>
  <si>
    <t>spdx2</t>
  </si>
  <si>
    <t>https://www.munzee.com/m/spdx2/2012/</t>
  </si>
  <si>
    <t>#345</t>
  </si>
  <si>
    <t>https://www.munzee.com/m/ill/2674</t>
  </si>
  <si>
    <t>#346</t>
  </si>
  <si>
    <t>https://www.munzee.com/m/pikespice/4418/</t>
  </si>
  <si>
    <t>#347</t>
  </si>
  <si>
    <t>https://www.munzee.com/m/volki2000/1342/</t>
  </si>
  <si>
    <t>#348</t>
  </si>
  <si>
    <t>https://www.munzee.com/m/remstaler/12794/</t>
  </si>
  <si>
    <t>#349</t>
  </si>
  <si>
    <t>https://www.munzee.com/m/Jamspongeandouzy/4600</t>
  </si>
  <si>
    <t>#350</t>
  </si>
  <si>
    <t>https://www.munzee.com/m/MrIVV/2041/</t>
  </si>
  <si>
    <t>#351</t>
  </si>
  <si>
    <t>https://www.munzee.com/m/Tabata2/6123</t>
  </si>
  <si>
    <t>#352</t>
  </si>
  <si>
    <t>https://www.munzee.com/m/charlottedavina/970/</t>
  </si>
  <si>
    <t>#353</t>
  </si>
  <si>
    <t>kiwiwe</t>
  </si>
  <si>
    <t>https://www.munzee.com/m/kiwiwe/2040/</t>
  </si>
  <si>
    <t>#354</t>
  </si>
  <si>
    <t>kasimir</t>
  </si>
  <si>
    <t>https://www.munzee.com/m/kasimir/12586/</t>
  </si>
  <si>
    <t>#355</t>
  </si>
  <si>
    <t>iScreamBIue</t>
  </si>
  <si>
    <t>https://www.munzee.com/m/iScreamBIue/1087</t>
  </si>
  <si>
    <t>#356</t>
  </si>
  <si>
    <t>https://www.munzee.com/m/Cachoholic/211/</t>
  </si>
  <si>
    <t>Please do NOT delete the following line. You will need it if you want to load the CSV file back to the map!</t>
  </si>
  <si>
    <t>URL: gardenpainter.ide.sk</t>
  </si>
  <si>
    <t>Sportpark Evolutions RT 2</t>
  </si>
  <si>
    <t>Spreadsheet:</t>
  </si>
  <si>
    <t>Sportpark Evos 1</t>
  </si>
  <si>
    <t>sep=</t>
  </si>
  <si>
    <t>https://www.munzee.com/m/Lehmis/982/</t>
  </si>
  <si>
    <t>https://www.munzee.com/m/iScreamBIue/1039/</t>
  </si>
  <si>
    <t>https://www.munzee.com/m/einkilorind/2949/</t>
  </si>
  <si>
    <t>https://www.munzee.com/m/Lehmis/964/</t>
  </si>
  <si>
    <t>https://www.munzee.com/m/Engel19/7477/</t>
  </si>
  <si>
    <t>https://www.munzee.com/m/ankie249/3816/</t>
  </si>
  <si>
    <t>https://www.munzee.com/m/Lehmis/1392/</t>
  </si>
  <si>
    <t>https://www.munzee.com/m/Engel19/7396/</t>
  </si>
  <si>
    <t>https://www.munzee.com/m/ankie249/3489/</t>
  </si>
  <si>
    <t>https://www.munzee.com/m/Lehmis/1404/</t>
  </si>
  <si>
    <t>https://www.munzee.com/m/Engel19/7344/</t>
  </si>
  <si>
    <t>https://www.munzee.com/m/ankie249/3369/</t>
  </si>
  <si>
    <t>https://www.munzee.com/m/ill/3168</t>
  </si>
  <si>
    <t>https://www.munzee.com/m/Lehmis/1477/</t>
  </si>
  <si>
    <t>Field Evolution</t>
  </si>
  <si>
    <t>potted plant</t>
  </si>
  <si>
    <t>https://www.munzee.com/m/ChandaBelle/3013/</t>
  </si>
  <si>
    <t>https://www.munzee.com/m/Lehmis/961/</t>
  </si>
  <si>
    <t>https://www.munzee.com/m/Syrtene/2801/</t>
  </si>
  <si>
    <t>https://www.munzee.com/m/geckofreund/3438/</t>
  </si>
  <si>
    <t>https://www.munzee.com/m/NoahCache/2529/</t>
  </si>
  <si>
    <t>https://www.munzee.com/m/Syrtene/2842/</t>
  </si>
  <si>
    <t>https://www.munzee.com/m/geckofreund/3486/</t>
  </si>
  <si>
    <t>https://www.munzee.com/m/NoahCache/2732/</t>
  </si>
  <si>
    <t>https://www.munzee.com/m/Syrtene/2889/</t>
  </si>
  <si>
    <t>https://www.munzee.com/m/geckofreund/3828/</t>
  </si>
  <si>
    <t>https://www.munzee.com/m/NoahCache/2750/</t>
  </si>
  <si>
    <t>https://www.munzee.com/m/Syrtene/3115/</t>
  </si>
  <si>
    <t>https://www.munzee.com/m/geckofreund/3921/</t>
  </si>
  <si>
    <t>https://www.munzee.com/m/NoahCache/2797/</t>
  </si>
  <si>
    <t>https://www.munzee.com/m/Syrtene/3212/</t>
  </si>
  <si>
    <t>GoofyButterfly</t>
  </si>
  <si>
    <t>https://www.munzee.com/m/GoofyButterfly/8393</t>
  </si>
  <si>
    <t>https://www.munzee.com/m/NoahCache/2839/</t>
  </si>
  <si>
    <t>https://www.munzee.com/m/Patterc/2510/</t>
  </si>
  <si>
    <t>crazycolorado</t>
  </si>
  <si>
    <t>https://www.munzee.com/m/Crazycolorado/2954/</t>
  </si>
  <si>
    <t>Lehmich</t>
  </si>
  <si>
    <t>https://www.munzee.com/m/Lehmich/207/</t>
  </si>
  <si>
    <t>barefootguru</t>
  </si>
  <si>
    <t>https://www.munzee.com/m/barefootguru/5038/</t>
  </si>
  <si>
    <t>amigoth2de</t>
  </si>
  <si>
    <t>https://www.munzee.com/m/amigoth2de/1446/</t>
  </si>
  <si>
    <t>Teamkiwii</t>
  </si>
  <si>
    <t>https://www.munzee.com/m/teamkiwii/7762/</t>
  </si>
  <si>
    <t>https://www.munzee.com/m/teamkiwii/7855/</t>
  </si>
  <si>
    <t>https://www.munzee.com/m/Kyrandia/2944/</t>
  </si>
  <si>
    <t>https://www.munzee.com/m/hz/4237/</t>
  </si>
  <si>
    <t>https://www.munzee.com/m/teamkiwii/8145/</t>
  </si>
  <si>
    <t>3Tiger</t>
  </si>
  <si>
    <t>https://www.munzee.com/m/3Tiger/6383/</t>
  </si>
  <si>
    <t>jacksparrow</t>
  </si>
  <si>
    <t>https://www.munzee.com/m/JackSparrow/17524</t>
  </si>
  <si>
    <t>https://www.munzee.com/m/teamkiwii/7301/</t>
  </si>
  <si>
    <t>proximity</t>
  </si>
  <si>
    <t>https://www.munzee.com/m/Lehmich/205/</t>
  </si>
  <si>
    <t>https://www.munzee.com/m/einkilorind/2876/</t>
  </si>
  <si>
    <t>FIELD</t>
  </si>
  <si>
    <t>https://www.munzee.com/m/teamkiwii/7296/</t>
  </si>
  <si>
    <t>SAFARIBUS</t>
  </si>
  <si>
    <t>https://www.munzee.com/m/JackSparrow/17702</t>
  </si>
  <si>
    <t>https://www.munzee.com/m/Lehmis/1393/</t>
  </si>
  <si>
    <t>https://www.munzee.com/m/Lehmich/196/</t>
  </si>
  <si>
    <t>https://www.munzee.com/m/barefootguru/5029/</t>
  </si>
  <si>
    <t>https://www.munzee.com/m/Lehmis/1405/</t>
  </si>
  <si>
    <t>https://www.munzee.com/m/Patterc/2851/</t>
  </si>
  <si>
    <t>granitente</t>
  </si>
  <si>
    <t>https://www.munzee.com/m/granitente/4154/</t>
  </si>
  <si>
    <t>https://www.munzee.com/m/spdx2/2266/</t>
  </si>
  <si>
    <t>https://www.munzee.com/m/munz619/4666/</t>
  </si>
  <si>
    <t>error</t>
  </si>
  <si>
    <t>stacybuckwyk</t>
  </si>
  <si>
    <t>https://www.munzee.com/m/Stacybuckwyk/169/</t>
  </si>
  <si>
    <t xml:space="preserve">Safaribus </t>
  </si>
  <si>
    <t>https://www.munzee.com/m/Syrtene/2780/</t>
  </si>
  <si>
    <t>https://www.munzee.com/m/geckofreund/3922/</t>
  </si>
  <si>
    <t>https://www.munzee.com/m/NoahCache/2763/</t>
  </si>
  <si>
    <t>https://www.munzee.com/m/Syrtene/2798/</t>
  </si>
  <si>
    <t>https://www.munzee.com/m/geckofreund/3241/</t>
  </si>
  <si>
    <t>https://www.munzee.com/m/NoahCache/2730/</t>
  </si>
  <si>
    <t>https://www.munzee.com/m/Syrtene/2562/</t>
  </si>
  <si>
    <t>https://www.munzee.com/m/geckofreund/2862/</t>
  </si>
  <si>
    <t>https://www.munzee.com/m/NoahCache/2800/</t>
  </si>
  <si>
    <t>https://www.munzee.com/m/Syrtene/1985/</t>
  </si>
  <si>
    <t>https://www.munzee.com/m/geckofreund/2437/</t>
  </si>
  <si>
    <t>https://www.munzee.com/m/NoahCache/1960/</t>
  </si>
  <si>
    <t>https://www.munzee.com/m/Syrtene/1983/</t>
  </si>
  <si>
    <t>https://www.munzee.com/m/JackSparrow/17566</t>
  </si>
  <si>
    <t>https://www.munzee.com/m/barefootguru/5041/</t>
  </si>
  <si>
    <t>https://www.munzee.com/m/Engel19/7778/</t>
  </si>
  <si>
    <t>https://www.munzee.com/m/hz/4238/</t>
  </si>
  <si>
    <t>https://www.munzee.com/m/Engel19/7467/</t>
  </si>
  <si>
    <t>pikeike76</t>
  </si>
  <si>
    <t>https://www.munzee.com/m/pikeike76/1446/</t>
  </si>
  <si>
    <t>Deployes</t>
  </si>
  <si>
    <t>Safari Truck</t>
  </si>
  <si>
    <t>https://www.munzee.com/m/teamkiwii/8137/</t>
  </si>
  <si>
    <t>50 feet</t>
  </si>
  <si>
    <t>https://www.munzee.com/m/teamkiwii/7298/</t>
  </si>
  <si>
    <t>https://www.munzee.com/m/volki2000/1691/</t>
  </si>
  <si>
    <t>https://www.munzee.com/m/MS1721/2696/</t>
  </si>
  <si>
    <t>https://www.munzee.com/m/Lehmis/987/</t>
  </si>
  <si>
    <t>https://www.munzee.com/m/jokerFG/2663</t>
  </si>
  <si>
    <t>https://www.munzee.com/m/Patterc/2849/</t>
  </si>
  <si>
    <t>G1000</t>
  </si>
  <si>
    <t>https://www.munzee.com/m/G1000/733/</t>
  </si>
  <si>
    <t>kiitokurre</t>
  </si>
  <si>
    <t>https://www.munzee.com/m/Kiitokurre/6522/</t>
  </si>
  <si>
    <t>https://www.munzee.com/m/MS1721/3418/</t>
  </si>
  <si>
    <t>https://www.munzee.com/m/Lehmich/387/</t>
  </si>
  <si>
    <t>https://www.munzee.com/m/einkilorind/3247/</t>
  </si>
  <si>
    <t>mortonfox</t>
  </si>
  <si>
    <t>https://www.munzee.com/m/mortonfox/6696/</t>
  </si>
  <si>
    <t>https://www.munzee.com/m/Lehmis/1043/</t>
  </si>
  <si>
    <t>https://www.munzee.com/m/JackSparrow/17558</t>
  </si>
  <si>
    <t>https://www.munzee.com/m/barefootguru/5026/</t>
  </si>
  <si>
    <t>https://www.munzee.com/m/3Tiger/6382</t>
  </si>
  <si>
    <t>https://www.munzee.com/m/hz/4231/</t>
  </si>
  <si>
    <t>https://www.munzee.com/m/NoahCache/2829/</t>
  </si>
  <si>
    <t>MeanderingMonkeys</t>
  </si>
  <si>
    <t>https://www.munzee.com/m/MeanderingMonkeys/8210/</t>
  </si>
  <si>
    <t>https://www.munzee.com/m/geckofreund/3478/</t>
  </si>
  <si>
    <t>https://www.munzee.com/m/NoahCache/2530/</t>
  </si>
  <si>
    <t>https://www.munzee.com/m/Syrtene/2224/</t>
  </si>
  <si>
    <t>https://www.munzee.com/m/geckofreund/2439/</t>
  </si>
  <si>
    <t>https://www.munzee.com/m/NoahCache/2195/</t>
  </si>
  <si>
    <t>Carnation Evolution</t>
  </si>
  <si>
    <t>carnation seed</t>
  </si>
  <si>
    <t>https://www.munzee.com/m/Syrtene/2056/</t>
  </si>
  <si>
    <t>https://www.munzee.com/m/geckofreund/2681/</t>
  </si>
  <si>
    <t>https://www.munzee.com/m/NoahCache/2028/</t>
  </si>
  <si>
    <t>https://www.munzee.com/m/Syrtene/1723/</t>
  </si>
  <si>
    <t>https://www.munzee.com/m/geckofreund/2521/</t>
  </si>
  <si>
    <t>https://www.munzee.com/m/NoahCache/1872/</t>
  </si>
  <si>
    <t>WHITECARNATIONBLOSSOM</t>
  </si>
  <si>
    <t>https://www.munzee.com/m/Syrtene/1890/</t>
  </si>
  <si>
    <t>https://www.munzee.com/m/geckofreund/2308/</t>
  </si>
  <si>
    <t>REDCARNATIONBLOSSOM</t>
  </si>
  <si>
    <t>https://www.munzee.com/m/NoahCache/2197/</t>
  </si>
  <si>
    <t>VIOLETCARNATIONBLOSSOM</t>
  </si>
  <si>
    <t>https://www.munzee.com/m/munz619/4081/</t>
  </si>
  <si>
    <t>https://www.munzee.com/m/3Tiger/6379/</t>
  </si>
  <si>
    <t>taska1981</t>
  </si>
  <si>
    <t>https://www.munzee.com/m/taska1981/5664/</t>
  </si>
  <si>
    <t>https://www.munzee.com/m/Lehmis/1421/</t>
  </si>
  <si>
    <t>https://www.munzee.com/m/Engel19/6920/</t>
  </si>
  <si>
    <t>https://www.munzee.com/m/hz/3764/</t>
  </si>
  <si>
    <t>https://www.munzee.com/m/Lehmis/1296/</t>
  </si>
  <si>
    <t>https://www.munzee.com/m/Engel19/7004/</t>
  </si>
  <si>
    <t>https://www.munzee.com/m/3Tiger/6498</t>
  </si>
  <si>
    <t>Viivic</t>
  </si>
  <si>
    <t>https://www.munzee.com/m/Viivic/1466/</t>
  </si>
  <si>
    <t>https://www.munzee.com/m/Engel19/7031/</t>
  </si>
  <si>
    <t>Eggs Evolution</t>
  </si>
  <si>
    <t>chick</t>
  </si>
  <si>
    <t>https://www.munzee.com/m/ChandaBelle/3015/</t>
  </si>
  <si>
    <t>https://www.munzee.com/m/MS1721/3259/</t>
  </si>
  <si>
    <t>https://www.munzee.com/m/teamkiwii/7295/</t>
  </si>
  <si>
    <t>https://www.munzee.com/m/Lehmis/1395/</t>
  </si>
  <si>
    <t>https://www.munzee.com/m/Lehmich/199/</t>
  </si>
  <si>
    <t>VLoopSouth</t>
  </si>
  <si>
    <t>https://www.munzee.com/m/VLoopSouth/527/</t>
  </si>
  <si>
    <t>https://www.munzee.com/m/teamkiwii/7305/</t>
  </si>
  <si>
    <t>https://www.munzee.com/m/ankie249/3298/</t>
  </si>
  <si>
    <t>Joroma80</t>
  </si>
  <si>
    <t>https://www.munzee.com/m/joroma80/3984</t>
  </si>
  <si>
    <t>July CW '22</t>
  </si>
  <si>
    <t>https://www.munzee.com/m/teamkiwii/7200/</t>
  </si>
  <si>
    <t>https://www.munzee.com/m/ankie249/3289/</t>
  </si>
  <si>
    <t>xkristal7</t>
  </si>
  <si>
    <t>https://www.munzee.com/m/xkristal7/308/</t>
  </si>
  <si>
    <t>https://www.munzee.com/m/teamkiwii/7180/</t>
  </si>
  <si>
    <t>https://www.munzee.com/m/ankie249/3236/</t>
  </si>
  <si>
    <t>https://www.munzee.com/m/xkristal7/287/</t>
  </si>
  <si>
    <t>https://www.munzee.com/m/volki2000/1804/</t>
  </si>
  <si>
    <t>https://www.munzee.com/m/Lehmis/989/</t>
  </si>
  <si>
    <t>https://www.munzee.com/m/NoahCache/2344/</t>
  </si>
  <si>
    <t>https://www.munzee.com/m/Syrtene/2843/</t>
  </si>
  <si>
    <t>https://www.munzee.com/m/geckofreund/3227/</t>
  </si>
  <si>
    <t>https://www.munzee.com/m/NoahCache/2242/</t>
  </si>
  <si>
    <t>https://www.munzee.com/m/Syrtene/2388/</t>
  </si>
  <si>
    <t>https://www.munzee.com/m/geckofreund/2908/</t>
  </si>
  <si>
    <t>https://www.munzee.com/m/NoahCache/1962/</t>
  </si>
  <si>
    <t>https://www.munzee.com/m/Syrtene/1691/</t>
  </si>
  <si>
    <t>https://www.munzee.com/m/geckofreund/2307/</t>
  </si>
  <si>
    <t>https://www.munzee.com/m/NoahCache/2203/</t>
  </si>
  <si>
    <t>https://www.munzee.com/m/Syrtene/2229/</t>
  </si>
  <si>
    <t>https://www.munzee.com/m/geckofreund/2305/</t>
  </si>
  <si>
    <t>https://www.munzee.com/m/NoahCache/2206/</t>
  </si>
  <si>
    <t>https://www.munzee.com/m/Syrtene/2233/</t>
  </si>
  <si>
    <t>https://www.munzee.com/m/geckofreund/2684/</t>
  </si>
  <si>
    <t>https://www.munzee.com/m/NoahCache/2248/</t>
  </si>
  <si>
    <t>https://www.munzee.com/m/Syrtene/2235/</t>
  </si>
  <si>
    <t>https://www.munzee.com/m/geckofreund/1776/</t>
  </si>
  <si>
    <t>https://www.munzee.com/m/NoahCache/1963/</t>
  </si>
  <si>
    <t>lison55</t>
  </si>
  <si>
    <t>https://www.munzee.com/m/lison55/4572/</t>
  </si>
  <si>
    <t>https://www.munzee.com/m/Lehmis/1394/</t>
  </si>
  <si>
    <t>lanyasummer</t>
  </si>
  <si>
    <t>https://www.munzee.com/m/Lanyasummer/4131/</t>
  </si>
  <si>
    <t>https://www.munzee.com/m/ChandaBelle/3014/</t>
  </si>
  <si>
    <t>https://www.munzee.com/m/Patterc/2852/</t>
  </si>
  <si>
    <t>https://www.munzee.com/m/Engel19/7043/</t>
  </si>
  <si>
    <t>CoffeeBender</t>
  </si>
  <si>
    <t>https://www.munzee.com/m/CoffeeBender/4219/</t>
  </si>
  <si>
    <t>https://www.munzee.com/m/Belita/958/</t>
  </si>
  <si>
    <t>https://www.munzee.com/m/Belinha/1031/</t>
  </si>
  <si>
    <t>https://www.munzee.com/m/ChandaBelle/3050/</t>
  </si>
  <si>
    <t>https://www.munzee.com/m/Belita/1089/</t>
  </si>
  <si>
    <t>https://www.munzee.com/m/Lehmis/1286/</t>
  </si>
  <si>
    <t>https://www.munzee.com/m/ChandaBelle/3047/</t>
  </si>
  <si>
    <t>https://www.munzee.com/m/Belita/1094/</t>
  </si>
  <si>
    <t>mandello</t>
  </si>
  <si>
    <t>https://www.munzee.com/m/mandello/6117/</t>
  </si>
  <si>
    <t>https://www.munzee.com/m/ChandaBelle/3044/</t>
  </si>
  <si>
    <t>https://www.munzee.com/m/Engel19/6826/</t>
  </si>
  <si>
    <t>https://www.munzee.com/m/ChandaBelle/3045/</t>
  </si>
  <si>
    <t>https://www.munzee.com/m/ankie249/3295/</t>
  </si>
  <si>
    <t>https://www.munzee.com/m/hz/4233/</t>
  </si>
  <si>
    <t>https://www.munzee.com/m/3Tiger/6370</t>
  </si>
  <si>
    <t>https://www.munzee.com/m/ankie249/3372/</t>
  </si>
  <si>
    <t>https://www.munzee.com/m/Kiitokurre/6412/</t>
  </si>
  <si>
    <t>https://www.munzee.com/m/G1000/734/</t>
  </si>
  <si>
    <t>https://www.munzee.com/m/Lehmich/397/</t>
  </si>
  <si>
    <t>https://www.munzee.com/m/mandello/5825/</t>
  </si>
  <si>
    <t>https://www.munzee.com/m/3Tiger/5654</t>
  </si>
  <si>
    <t>https://www.munzee.com/m/3Tiger/5797/</t>
  </si>
  <si>
    <t>noaha</t>
  </si>
  <si>
    <t>https://www.munzee.com/m/noaha/335/BK7W75/</t>
  </si>
  <si>
    <t>https://www.munzee.com/m/3Tiger/5803</t>
  </si>
  <si>
    <t>https://www.munzee.com/m/noaha/368/</t>
  </si>
  <si>
    <t>https://www.munzee.com/m/volki2000/1838/</t>
  </si>
  <si>
    <t>https://www.munzee.com/m/NoahCache/2298/</t>
  </si>
  <si>
    <t>https://www.munzee.com/m/Syrtene/2391/</t>
  </si>
  <si>
    <t>https://www.munzee.com/m/geckofreund/3031/</t>
  </si>
  <si>
    <t>https://www.munzee.com/m/NoahCache/2523/</t>
  </si>
  <si>
    <t>https://www.munzee.com/m/Syrtene/2567/</t>
  </si>
  <si>
    <t>https://www.munzee.com/m/geckofreund/3032/</t>
  </si>
  <si>
    <t>https://www.munzee.com/m/NoahCache/2339/</t>
  </si>
  <si>
    <t>https://www.munzee.com/m/Syrtene/2275/</t>
  </si>
  <si>
    <t>https://www.munzee.com/m/geckofreund/2860/</t>
  </si>
  <si>
    <t>https://www.munzee.com/m/NoahCache/2296/</t>
  </si>
  <si>
    <t>https://www.munzee.com/m/Syrtene/2328/</t>
  </si>
  <si>
    <t>https://www.munzee.com/m/geckofreund/2868/</t>
  </si>
  <si>
    <t>https://www.munzee.com/m/NoahCache/2469/</t>
  </si>
  <si>
    <t>https://www.munzee.com/m/Syrtene/2503/</t>
  </si>
  <si>
    <t>https://www.munzee.com/m/geckofreund/2870/</t>
  </si>
  <si>
    <t>https://www.munzee.com/m/NoahCache/2468/</t>
  </si>
  <si>
    <t>https://www.munzee.com/m/xkristal7/235/</t>
  </si>
  <si>
    <t>https://www.munzee.com/m/Syrtene/1981/</t>
  </si>
  <si>
    <t>https://www.munzee.com/m/G1000/1272</t>
  </si>
  <si>
    <t>https://www.munzee.com/m/Engel19/7146/</t>
  </si>
  <si>
    <t>https://www.munzee.com/m/mortonfox/6700/</t>
  </si>
  <si>
    <t>https://www.munzee.com/m/Engel19/7339/</t>
  </si>
  <si>
    <t>https://www.munzee.com/m/pikeike76/1444/</t>
  </si>
  <si>
    <t>https://www.munzee.com/m/Engel19/7047/</t>
  </si>
  <si>
    <t>https://www.munzee.com/m/Engel19/6807/</t>
  </si>
  <si>
    <t>https://www.munzee.com/m/Engel19/6806/</t>
  </si>
  <si>
    <t>https://www.munzee.com/m/Johnsjen/1622/</t>
  </si>
  <si>
    <t>https://www.munzee.com/m/MPeters82/1356/</t>
  </si>
  <si>
    <t>https://www.munzee.com/m/Lehmis/979/</t>
  </si>
  <si>
    <t>https://www.munzee.com/m/Lehmich/204/</t>
  </si>
  <si>
    <t>https://www.munzee.com/m/lison55/4554/</t>
  </si>
  <si>
    <t>https://www.munzee.com/m/granitente/4185/</t>
  </si>
  <si>
    <t>https://www.munzee.com/m/Patterc/2506/</t>
  </si>
  <si>
    <t>https://www.munzee.com/m/Lehmis/1045/</t>
  </si>
  <si>
    <t>https://www.munzee.com/m/3Tiger/6237/</t>
  </si>
  <si>
    <t>https://www.munzee.com/m/Lehmich/193/</t>
  </si>
  <si>
    <t>https://www.munzee.com/m/NoahCache/2029/</t>
  </si>
  <si>
    <t>https://www.munzee.com/m/Syrtene/2057/</t>
  </si>
  <si>
    <t>PEAS</t>
  </si>
  <si>
    <t>https://www.munzee.com/m/geckofreund/2502/</t>
  </si>
  <si>
    <t>https://www.munzee.com/m/NoahCache/2033/</t>
  </si>
  <si>
    <t>https://www.munzee.com/m/Syrtene/2314/</t>
  </si>
  <si>
    <t>https://www.munzee.com/m/geckofreund/2688/</t>
  </si>
  <si>
    <t>https://www.munzee.com/m/NoahCache/2038/</t>
  </si>
  <si>
    <t>https://www.munzee.com/m/Syrtene/2499/</t>
  </si>
  <si>
    <t>https://www.munzee.com/m/geckofreund/2915/</t>
  </si>
  <si>
    <t>https://www.munzee.com/m/NoahCache/3088/</t>
  </si>
  <si>
    <t>https://www.munzee.com/m/Syrtene/3377/</t>
  </si>
  <si>
    <t>https://www.munzee.com/m/geckofreund/3171/</t>
  </si>
  <si>
    <t>https://www.munzee.com/m/NoahCache/2986/</t>
  </si>
  <si>
    <t>https://www.munzee.com/m/Syrtene/3135/</t>
  </si>
  <si>
    <t>https://www.munzee.com/m/geckofreund/3177/</t>
  </si>
  <si>
    <t>https://www.munzee.com/m/3Tiger/6322/</t>
  </si>
  <si>
    <t>https://www.munzee.com/m/Syrtene/3024/</t>
  </si>
  <si>
    <t>https://www.munzee.com/m/NoahCache/1777/</t>
  </si>
  <si>
    <t>https://www.munzee.com/m/Engel19/7776/</t>
  </si>
  <si>
    <t>https://www.munzee.com/m/mandello/5813/</t>
  </si>
  <si>
    <t>https://www.munzee.com/m/ankie249/3370/</t>
  </si>
  <si>
    <t>https://www.munzee.com/m/Engel19/6829/</t>
  </si>
  <si>
    <t>https://www.munzee.com/m/mortonfox/6690/</t>
  </si>
  <si>
    <t>https://www.munzee.com/m/ankie249/3237/</t>
  </si>
  <si>
    <t>https://www.munzee.com/m/Engel19/6808/</t>
  </si>
  <si>
    <t>https://www.munzee.com/m/ankie249/3235/</t>
  </si>
  <si>
    <t>https://www.munzee.com/m/Lehmis/1391/</t>
  </si>
  <si>
    <t>2mctwins</t>
  </si>
  <si>
    <t>2mcrwins2</t>
  </si>
  <si>
    <t>https://www.munzee.com/m/3Tiger/6377/</t>
  </si>
  <si>
    <t>https://www.munzee.com/m/pikeike76/1448/</t>
  </si>
  <si>
    <t>Peas</t>
  </si>
  <si>
    <t>https://www.munzee.com/m/Lehmich/390/</t>
  </si>
  <si>
    <t>https://www.munzee.com/m/mandello/5596/</t>
  </si>
  <si>
    <t>https://www.munzee.com/m/geckofreund/2691/</t>
  </si>
  <si>
    <t>https://www.munzee.com/m/NoahCache/2440/</t>
  </si>
  <si>
    <t>https://www.munzee.com/m/Syrtene/2309/</t>
  </si>
  <si>
    <t>https://www.munzee.com/m/geckofreund/2857/</t>
  </si>
  <si>
    <t>https://www.munzee.com/m/NoahCache/2290/</t>
  </si>
  <si>
    <t>https://www.munzee.com/m/Syrtene/2299/</t>
  </si>
  <si>
    <t>https://www.munzee.com/m/geckofreund/2951/</t>
  </si>
  <si>
    <t>https://www.munzee.com/m/NoahCache/3348/</t>
  </si>
  <si>
    <t>https://www.munzee.com/m/Syrtene/7875/</t>
  </si>
  <si>
    <t>https://www.munzee.com/m/geckofreund/2965/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</si>
</sst>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mm d"/>
    <numFmt numFmtId="166" formatCode="mmm yyyy"/>
  </numFmts>
  <fonts count="20">
    <font>
      <sz val="10.0"/>
      <color rgb="FF000000"/>
      <name val="Arial"/>
    </font>
    <font/>
    <font>
      <sz val="36.0"/>
    </font>
    <font>
      <b/>
      <sz val="18.0"/>
      <color rgb="FF980000"/>
    </font>
    <font>
      <b/>
      <sz val="12.0"/>
    </font>
    <font>
      <u/>
      <sz val="18.0"/>
      <color rgb="FF0000FF"/>
    </font>
    <font>
      <u/>
      <color rgb="FF0000FF"/>
    </font>
    <font>
      <b/>
      <sz val="12.0"/>
      <color rgb="FF000000"/>
      <name val="Inconsolata"/>
    </font>
    <font>
      <b/>
      <u/>
      <sz val="12.0"/>
      <color rgb="FF0000FF"/>
    </font>
    <font>
      <u/>
      <color rgb="FF0000FF"/>
    </font>
    <font>
      <color rgb="FF000000"/>
      <name val="Arial"/>
    </font>
    <font>
      <color rgb="FF000000"/>
    </font>
    <font>
      <u/>
      <sz val="11.0"/>
      <color rgb="FF1155CC"/>
      <name val="&quot;Helvetica Neue&quot;"/>
    </font>
    <font>
      <color rgb="FFFF0000"/>
    </font>
    <font>
      <b/>
      <sz val="36.0"/>
    </font>
    <font>
      <u/>
      <color rgb="FF0000FF"/>
    </font>
    <font>
      <b/>
      <u/>
      <sz val="12.0"/>
      <color rgb="FF0000FF"/>
    </font>
    <font>
      <sz val="9.0"/>
    </font>
    <font>
      <u/>
      <color rgb="FF1155CC"/>
    </font>
    <font>
      <u/>
      <color rgb="FF0000FF"/>
      <name val="-webkit-standard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45F06"/>
        <bgColor rgb="FFB45F06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5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horizontal="center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3" fontId="10" numFmtId="0" xfId="0" applyAlignment="1" applyFont="1">
      <alignment horizontal="left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8" fontId="1" numFmtId="0" xfId="0" applyAlignment="1" applyFill="1" applyFont="1">
      <alignment horizontal="center" readingOrder="0"/>
    </xf>
    <xf borderId="0" fillId="0" fontId="11" numFmtId="0" xfId="0" applyAlignment="1" applyFont="1">
      <alignment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0" fontId="1" numFmtId="166" xfId="0" applyAlignment="1" applyFont="1" applyNumberFormat="1">
      <alignment readingOrder="0"/>
    </xf>
    <xf borderId="0" fillId="3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4" numFmtId="10" xfId="0" applyFont="1" applyNumberFormat="1"/>
    <xf borderId="0" fillId="0" fontId="15" numFmtId="0" xfId="0" applyFont="1"/>
    <xf borderId="0" fillId="0" fontId="4" numFmtId="0" xfId="0" applyFont="1"/>
    <xf borderId="0" fillId="0" fontId="16" numFmtId="0" xfId="0" applyFont="1"/>
    <xf borderId="0" fillId="0" fontId="17" numFmtId="0" xfId="0" applyAlignment="1" applyFont="1">
      <alignment readingOrder="0"/>
    </xf>
    <xf borderId="0" fillId="6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0" fontId="18" numFmtId="0" xfId="0" applyAlignment="1" applyFont="1">
      <alignment readingOrder="0"/>
    </xf>
    <xf borderId="0" fillId="13" fontId="1" numFmtId="0" xfId="0" applyAlignment="1" applyFill="1" applyFont="1">
      <alignment readingOrder="0"/>
    </xf>
    <xf borderId="0" fillId="11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0" fontId="19" numFmtId="0" xfId="0" applyAlignment="1" applyFont="1">
      <alignment readingOrder="0"/>
    </xf>
    <xf borderId="0" fillId="1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2686050</xdr:colOff>
      <xdr:row>0</xdr:row>
      <xdr:rowOff>0</xdr:rowOff>
    </xdr:from>
    <xdr:ext cx="3819525" cy="321945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0</xdr:row>
      <xdr:rowOff>0</xdr:rowOff>
    </xdr:from>
    <xdr:ext cx="3343275" cy="3333750"/>
    <xdr:pic>
      <xdr:nvPicPr>
        <xdr:cNvPr id="0" name="image2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abyw/2226/" TargetMode="External"/><Relationship Id="rId190" Type="http://schemas.openxmlformats.org/officeDocument/2006/relationships/hyperlink" Target="https://www.munzee.com/m/Squonk/1827/" TargetMode="External"/><Relationship Id="rId42" Type="http://schemas.openxmlformats.org/officeDocument/2006/relationships/hyperlink" Target="https://www.munzee.com/m/Renata/1351" TargetMode="External"/><Relationship Id="rId41" Type="http://schemas.openxmlformats.org/officeDocument/2006/relationships/hyperlink" Target="https://www.munzee.com/m/cvdchiller/7416" TargetMode="External"/><Relationship Id="rId44" Type="http://schemas.openxmlformats.org/officeDocument/2006/relationships/hyperlink" Target="https://www.munzee.com/m/cvdchiller/7426/" TargetMode="External"/><Relationship Id="rId194" Type="http://schemas.openxmlformats.org/officeDocument/2006/relationships/hyperlink" Target="https://www.munzee.com/m/SusiUndStrolch/4724/" TargetMode="External"/><Relationship Id="rId43" Type="http://schemas.openxmlformats.org/officeDocument/2006/relationships/hyperlink" Target="https://www.munzee.com/m/Syrtene/2772/" TargetMode="External"/><Relationship Id="rId193" Type="http://schemas.openxmlformats.org/officeDocument/2006/relationships/hyperlink" Target="https://www.munzee.com/m/einkilorind/2947/" TargetMode="External"/><Relationship Id="rId46" Type="http://schemas.openxmlformats.org/officeDocument/2006/relationships/hyperlink" Target="https://www.munzee.com/m/Syrtene/679/" TargetMode="External"/><Relationship Id="rId192" Type="http://schemas.openxmlformats.org/officeDocument/2006/relationships/hyperlink" Target="https://www.munzee.com/m/Mieze/10515/" TargetMode="External"/><Relationship Id="rId45" Type="http://schemas.openxmlformats.org/officeDocument/2006/relationships/hyperlink" Target="https://www.munzee.com/m/NoahCache/700/" TargetMode="External"/><Relationship Id="rId191" Type="http://schemas.openxmlformats.org/officeDocument/2006/relationships/hyperlink" Target="https://www.munzee.com/m/par72/2815" TargetMode="External"/><Relationship Id="rId48" Type="http://schemas.openxmlformats.org/officeDocument/2006/relationships/hyperlink" Target="https://www.munzee.com/m/NoahCache/697/" TargetMode="External"/><Relationship Id="rId187" Type="http://schemas.openxmlformats.org/officeDocument/2006/relationships/hyperlink" Target="https://www.munzee.com/m/IggiePiggie/1014/" TargetMode="External"/><Relationship Id="rId47" Type="http://schemas.openxmlformats.org/officeDocument/2006/relationships/hyperlink" Target="https://www.munzee.com/m/Mieze/9749/" TargetMode="External"/><Relationship Id="rId186" Type="http://schemas.openxmlformats.org/officeDocument/2006/relationships/hyperlink" Target="https://www.munzee.com/m/Engel19/6906/" TargetMode="External"/><Relationship Id="rId185" Type="http://schemas.openxmlformats.org/officeDocument/2006/relationships/hyperlink" Target="https://www.munzee.com/m/lammy/3945/" TargetMode="External"/><Relationship Id="rId49" Type="http://schemas.openxmlformats.org/officeDocument/2006/relationships/hyperlink" Target="https://www.munzee.com/m/Syrtene/699/" TargetMode="External"/><Relationship Id="rId184" Type="http://schemas.openxmlformats.org/officeDocument/2006/relationships/hyperlink" Target="https://www.munzee.com/m/Mieze/10608/" TargetMode="External"/><Relationship Id="rId189" Type="http://schemas.openxmlformats.org/officeDocument/2006/relationships/hyperlink" Target="https://www.munzee.com/m/Lehmis/16/" TargetMode="External"/><Relationship Id="rId188" Type="http://schemas.openxmlformats.org/officeDocument/2006/relationships/hyperlink" Target="https://www.munzee.com/m/lammy/3946/" TargetMode="External"/><Relationship Id="rId31" Type="http://schemas.openxmlformats.org/officeDocument/2006/relationships/hyperlink" Target="https://www.munzee.com/m/charlottedavina/864/" TargetMode="External"/><Relationship Id="rId30" Type="http://schemas.openxmlformats.org/officeDocument/2006/relationships/hyperlink" Target="https://www.munzee.com/m/Rimgaude/580" TargetMode="External"/><Relationship Id="rId33" Type="http://schemas.openxmlformats.org/officeDocument/2006/relationships/hyperlink" Target="https://www.munzee.com/m/1SheMarine/6267/" TargetMode="External"/><Relationship Id="rId183" Type="http://schemas.openxmlformats.org/officeDocument/2006/relationships/hyperlink" Target="https://www.munzee.com/m/Engel19/6717/" TargetMode="External"/><Relationship Id="rId32" Type="http://schemas.openxmlformats.org/officeDocument/2006/relationships/hyperlink" Target="https://www.munzee.com/m/babyw/2212/" TargetMode="External"/><Relationship Id="rId182" Type="http://schemas.openxmlformats.org/officeDocument/2006/relationships/hyperlink" Target="https://www.munzee.com/m/lammy/3943/" TargetMode="External"/><Relationship Id="rId35" Type="http://schemas.openxmlformats.org/officeDocument/2006/relationships/hyperlink" Target="https://www.munzee.com/m/Tabata2/6319/" TargetMode="External"/><Relationship Id="rId181" Type="http://schemas.openxmlformats.org/officeDocument/2006/relationships/hyperlink" Target="https://www.munzee.com/m/Mieze/9805/" TargetMode="External"/><Relationship Id="rId34" Type="http://schemas.openxmlformats.org/officeDocument/2006/relationships/hyperlink" Target="https://www.munzee.com/m/Engel19/6905/" TargetMode="External"/><Relationship Id="rId180" Type="http://schemas.openxmlformats.org/officeDocument/2006/relationships/hyperlink" Target="https://www.munzee.com/m/Belinha/340/" TargetMode="External"/><Relationship Id="rId37" Type="http://schemas.openxmlformats.org/officeDocument/2006/relationships/hyperlink" Target="https://www.munzee.com/m/Vidas/1328" TargetMode="External"/><Relationship Id="rId176" Type="http://schemas.openxmlformats.org/officeDocument/2006/relationships/hyperlink" Target="https://www.munzee.com/m/MS1721/1499/" TargetMode="External"/><Relationship Id="rId297" Type="http://schemas.openxmlformats.org/officeDocument/2006/relationships/hyperlink" Target="https://www.munzee.com/m/stineB/5829/" TargetMode="External"/><Relationship Id="rId36" Type="http://schemas.openxmlformats.org/officeDocument/2006/relationships/hyperlink" Target="https://www.munzee.com/m/Big100HD/6060/" TargetMode="External"/><Relationship Id="rId175" Type="http://schemas.openxmlformats.org/officeDocument/2006/relationships/hyperlink" Target="https://www.munzee.com/m/volki2000/945/" TargetMode="External"/><Relationship Id="rId296" Type="http://schemas.openxmlformats.org/officeDocument/2006/relationships/hyperlink" Target="https://www.munzee.com/m/volki2000/1452/" TargetMode="External"/><Relationship Id="rId39" Type="http://schemas.openxmlformats.org/officeDocument/2006/relationships/hyperlink" Target="https://www.munzee.com/m/Rimgaude/577" TargetMode="External"/><Relationship Id="rId174" Type="http://schemas.openxmlformats.org/officeDocument/2006/relationships/hyperlink" Target="https://www.munzee.com/m/Jamspongeandouzy/4634" TargetMode="External"/><Relationship Id="rId295" Type="http://schemas.openxmlformats.org/officeDocument/2006/relationships/hyperlink" Target="https://www.munzee.com/m/MS1721/1500/" TargetMode="External"/><Relationship Id="rId38" Type="http://schemas.openxmlformats.org/officeDocument/2006/relationships/hyperlink" Target="https://www.munzee.com/m/Renata/1350/" TargetMode="External"/><Relationship Id="rId173" Type="http://schemas.openxmlformats.org/officeDocument/2006/relationships/hyperlink" Target="https://www.munzee.com/m/TecmjrB/3972/" TargetMode="External"/><Relationship Id="rId294" Type="http://schemas.openxmlformats.org/officeDocument/2006/relationships/hyperlink" Target="https://www.munzee.com/m/ankie249/2929/" TargetMode="External"/><Relationship Id="rId179" Type="http://schemas.openxmlformats.org/officeDocument/2006/relationships/hyperlink" Target="https://www.munzee.com/m/ChandaBelle/2184/" TargetMode="External"/><Relationship Id="rId178" Type="http://schemas.openxmlformats.org/officeDocument/2006/relationships/hyperlink" Target="https://www.munzee.com/m/georeyna/7980/" TargetMode="External"/><Relationship Id="rId299" Type="http://schemas.openxmlformats.org/officeDocument/2006/relationships/hyperlink" Target="https://www.munzee.com/m/SusiUndStrolch/4913/" TargetMode="External"/><Relationship Id="rId177" Type="http://schemas.openxmlformats.org/officeDocument/2006/relationships/hyperlink" Target="https://www.munzee.com/m/lammy/3938/" TargetMode="External"/><Relationship Id="rId298" Type="http://schemas.openxmlformats.org/officeDocument/2006/relationships/hyperlink" Target="https://www.munzee.com/m/GeoHubi/6195/" TargetMode="External"/><Relationship Id="rId20" Type="http://schemas.openxmlformats.org/officeDocument/2006/relationships/hyperlink" Target="https://www.munzee.com/m/Tabata2/6315/" TargetMode="External"/><Relationship Id="rId22" Type="http://schemas.openxmlformats.org/officeDocument/2006/relationships/hyperlink" Target="https://www.munzee.com/m/TexasBandits/3697/" TargetMode="External"/><Relationship Id="rId21" Type="http://schemas.openxmlformats.org/officeDocument/2006/relationships/hyperlink" Target="https://www.munzee.com/m/janzattic/6117" TargetMode="External"/><Relationship Id="rId24" Type="http://schemas.openxmlformats.org/officeDocument/2006/relationships/hyperlink" Target="https://www.munzee.com/m/Elektrikoer/2147" TargetMode="External"/><Relationship Id="rId23" Type="http://schemas.openxmlformats.org/officeDocument/2006/relationships/hyperlink" Target="https://www.munzee.com/m/remstaler/11343/" TargetMode="External"/><Relationship Id="rId26" Type="http://schemas.openxmlformats.org/officeDocument/2006/relationships/hyperlink" Target="https://www.munzee.com/m/TexasBandits/3705/" TargetMode="External"/><Relationship Id="rId25" Type="http://schemas.openxmlformats.org/officeDocument/2006/relationships/hyperlink" Target="https://www.munzee.com/m/IggiePiggie/1017/" TargetMode="External"/><Relationship Id="rId28" Type="http://schemas.openxmlformats.org/officeDocument/2006/relationships/hyperlink" Target="https://www.munzee.com/m/Tabata2/6318" TargetMode="External"/><Relationship Id="rId27" Type="http://schemas.openxmlformats.org/officeDocument/2006/relationships/hyperlink" Target="https://www.munzee.com/m/starman99/611/" TargetMode="External"/><Relationship Id="rId29" Type="http://schemas.openxmlformats.org/officeDocument/2006/relationships/hyperlink" Target="https://www.munzee.com/m/Vidas/1324" TargetMode="External"/><Relationship Id="rId11" Type="http://schemas.openxmlformats.org/officeDocument/2006/relationships/hyperlink" Target="https://www.munzee.com/m/Syrtene/1989/" TargetMode="External"/><Relationship Id="rId10" Type="http://schemas.openxmlformats.org/officeDocument/2006/relationships/hyperlink" Target="https://www.munzee.com/m/Mieze/9721/" TargetMode="External"/><Relationship Id="rId13" Type="http://schemas.openxmlformats.org/officeDocument/2006/relationships/hyperlink" Target="https://www.munzee.com/m/mbagger/4376/" TargetMode="External"/><Relationship Id="rId12" Type="http://schemas.openxmlformats.org/officeDocument/2006/relationships/hyperlink" Target="https://www.munzee.com/m/geckofreund/1904/" TargetMode="External"/><Relationship Id="rId15" Type="http://schemas.openxmlformats.org/officeDocument/2006/relationships/hyperlink" Target="https://www.munzee.com/m/remstaler/11351/" TargetMode="External"/><Relationship Id="rId198" Type="http://schemas.openxmlformats.org/officeDocument/2006/relationships/hyperlink" Target="https://www.munzee.com/m/teamkiwii/6839/" TargetMode="External"/><Relationship Id="rId14" Type="http://schemas.openxmlformats.org/officeDocument/2006/relationships/hyperlink" Target="https://www.munzee.com/m/Syrtene/675/" TargetMode="External"/><Relationship Id="rId197" Type="http://schemas.openxmlformats.org/officeDocument/2006/relationships/hyperlink" Target="https://www.munzee.com/m/SusiUndStrolch/4659/" TargetMode="External"/><Relationship Id="rId17" Type="http://schemas.openxmlformats.org/officeDocument/2006/relationships/hyperlink" Target="https://www.munzee.com/m/munz619/3207/" TargetMode="External"/><Relationship Id="rId196" Type="http://schemas.openxmlformats.org/officeDocument/2006/relationships/hyperlink" Target="https://www.munzee.com/m/IggiePiggie/1021/" TargetMode="External"/><Relationship Id="rId16" Type="http://schemas.openxmlformats.org/officeDocument/2006/relationships/hyperlink" Target="https://www.munzee.com/m/IggiePiggie/1011/" TargetMode="External"/><Relationship Id="rId195" Type="http://schemas.openxmlformats.org/officeDocument/2006/relationships/hyperlink" Target="https://www.munzee.com/m/teamkiwii/6841/" TargetMode="External"/><Relationship Id="rId19" Type="http://schemas.openxmlformats.org/officeDocument/2006/relationships/hyperlink" Target="https://www.munzee.com/m/starman99/610/" TargetMode="External"/><Relationship Id="rId18" Type="http://schemas.openxmlformats.org/officeDocument/2006/relationships/hyperlink" Target="https://www.munzee.com/m/remstaler/11328/" TargetMode="External"/><Relationship Id="rId199" Type="http://schemas.openxmlformats.org/officeDocument/2006/relationships/hyperlink" Target="https://www.munzee.com/m/NoahCache/1072/" TargetMode="External"/><Relationship Id="rId84" Type="http://schemas.openxmlformats.org/officeDocument/2006/relationships/hyperlink" Target="https://www.munzee.com/m/Mieze/11128/" TargetMode="External"/><Relationship Id="rId83" Type="http://schemas.openxmlformats.org/officeDocument/2006/relationships/hyperlink" Target="https://www.munzee.com/m/remstaler/12232/" TargetMode="External"/><Relationship Id="rId86" Type="http://schemas.openxmlformats.org/officeDocument/2006/relationships/hyperlink" Target="https://www.munzee.com/m/remstaler/11406/" TargetMode="External"/><Relationship Id="rId85" Type="http://schemas.openxmlformats.org/officeDocument/2006/relationships/hyperlink" Target="https://www.munzee.com/m/Jamspongeandouzy/4635/" TargetMode="External"/><Relationship Id="rId88" Type="http://schemas.openxmlformats.org/officeDocument/2006/relationships/hyperlink" Target="https://www.munzee.com/m/mbagger/4363/" TargetMode="External"/><Relationship Id="rId150" Type="http://schemas.openxmlformats.org/officeDocument/2006/relationships/hyperlink" Target="https://www.munzee.com/m/geckofreund/2435/" TargetMode="External"/><Relationship Id="rId271" Type="http://schemas.openxmlformats.org/officeDocument/2006/relationships/hyperlink" Target="https://www.munzee.com/m/geckofreund/2433/" TargetMode="External"/><Relationship Id="rId87" Type="http://schemas.openxmlformats.org/officeDocument/2006/relationships/hyperlink" Target="https://www.munzee.com/m/Mieze/9746/" TargetMode="External"/><Relationship Id="rId270" Type="http://schemas.openxmlformats.org/officeDocument/2006/relationships/hyperlink" Target="https://www.munzee.com/m/Syrtene/2771/" TargetMode="External"/><Relationship Id="rId89" Type="http://schemas.openxmlformats.org/officeDocument/2006/relationships/hyperlink" Target="https://www.munzee.com/m/kwd/4509/" TargetMode="External"/><Relationship Id="rId80" Type="http://schemas.openxmlformats.org/officeDocument/2006/relationships/hyperlink" Target="https://www.munzee.com/m/remstaler/12138/" TargetMode="External"/><Relationship Id="rId82" Type="http://schemas.openxmlformats.org/officeDocument/2006/relationships/hyperlink" Target="https://www.munzee.com/m/Johnsjen/1630/" TargetMode="External"/><Relationship Id="rId81" Type="http://schemas.openxmlformats.org/officeDocument/2006/relationships/hyperlink" Target="https://www.munzee.com/m/Drazoria/380" TargetMode="External"/><Relationship Id="rId1" Type="http://schemas.openxmlformats.org/officeDocument/2006/relationships/hyperlink" Target="https://www.munzee.com/m/ChandaBelle/2098/" TargetMode="External"/><Relationship Id="rId2" Type="http://schemas.openxmlformats.org/officeDocument/2006/relationships/hyperlink" Target="https://www.munzee.com/m/Syrtene/1804/" TargetMode="External"/><Relationship Id="rId3" Type="http://schemas.openxmlformats.org/officeDocument/2006/relationships/hyperlink" Target="https://www.munzee.com/m/volki2000/746/" TargetMode="External"/><Relationship Id="rId149" Type="http://schemas.openxmlformats.org/officeDocument/2006/relationships/hyperlink" Target="https://www.munzee.com/m/Syrtene/2266/" TargetMode="External"/><Relationship Id="rId4" Type="http://schemas.openxmlformats.org/officeDocument/2006/relationships/hyperlink" Target="https://www.munzee.com/m/Patterc/1209/" TargetMode="External"/><Relationship Id="rId148" Type="http://schemas.openxmlformats.org/officeDocument/2006/relationships/hyperlink" Target="https://www.munzee.com/m/NoahCache/1774/" TargetMode="External"/><Relationship Id="rId269" Type="http://schemas.openxmlformats.org/officeDocument/2006/relationships/hyperlink" Target="https://www.munzee.com/m/NoahCache/2293/" TargetMode="External"/><Relationship Id="rId9" Type="http://schemas.openxmlformats.org/officeDocument/2006/relationships/hyperlink" Target="https://www.munzee.com/m/BonnieB1/2266/" TargetMode="External"/><Relationship Id="rId143" Type="http://schemas.openxmlformats.org/officeDocument/2006/relationships/hyperlink" Target="https://www.munzee.com/m/Mieze/11137/" TargetMode="External"/><Relationship Id="rId264" Type="http://schemas.openxmlformats.org/officeDocument/2006/relationships/hyperlink" Target="https://www.munzee.com/m/Syrtene/1071/" TargetMode="External"/><Relationship Id="rId142" Type="http://schemas.openxmlformats.org/officeDocument/2006/relationships/hyperlink" Target="https://www.munzee.com/m/soule122/953/" TargetMode="External"/><Relationship Id="rId263" Type="http://schemas.openxmlformats.org/officeDocument/2006/relationships/hyperlink" Target="https://www.munzee.com/m/NoahCache/1204/" TargetMode="External"/><Relationship Id="rId141" Type="http://schemas.openxmlformats.org/officeDocument/2006/relationships/hyperlink" Target="https://www.munzee.com/m/remstaler/12788/" TargetMode="External"/><Relationship Id="rId262" Type="http://schemas.openxmlformats.org/officeDocument/2006/relationships/hyperlink" Target="https://www.munzee.com/m/geckofreund/1793/" TargetMode="External"/><Relationship Id="rId140" Type="http://schemas.openxmlformats.org/officeDocument/2006/relationships/hyperlink" Target="https://www.munzee.com/m/Engel19/6998/" TargetMode="External"/><Relationship Id="rId261" Type="http://schemas.openxmlformats.org/officeDocument/2006/relationships/hyperlink" Target="https://www.munzee.com/m/Syrtene/1170/" TargetMode="External"/><Relationship Id="rId5" Type="http://schemas.openxmlformats.org/officeDocument/2006/relationships/hyperlink" Target="https://www.munzee.com/m/Syrtene/2561/" TargetMode="External"/><Relationship Id="rId147" Type="http://schemas.openxmlformats.org/officeDocument/2006/relationships/hyperlink" Target="https://www.munzee.com/m/geckofreund/1633/" TargetMode="External"/><Relationship Id="rId268" Type="http://schemas.openxmlformats.org/officeDocument/2006/relationships/hyperlink" Target="https://www.munzee.com/m/geckofreund/1384/" TargetMode="External"/><Relationship Id="rId6" Type="http://schemas.openxmlformats.org/officeDocument/2006/relationships/hyperlink" Target="https://www.munzee.com/m/geckofreund/1774/" TargetMode="External"/><Relationship Id="rId146" Type="http://schemas.openxmlformats.org/officeDocument/2006/relationships/hyperlink" Target="https://www.munzee.com/m/Syrtene/1073/" TargetMode="External"/><Relationship Id="rId267" Type="http://schemas.openxmlformats.org/officeDocument/2006/relationships/hyperlink" Target="https://www.munzee.com/m/Syrtene/1077/" TargetMode="External"/><Relationship Id="rId7" Type="http://schemas.openxmlformats.org/officeDocument/2006/relationships/hyperlink" Target="https://www.munzee.com/m/Mieze/9744/" TargetMode="External"/><Relationship Id="rId145" Type="http://schemas.openxmlformats.org/officeDocument/2006/relationships/hyperlink" Target="https://www.munzee.com/m/NoahCache/691/" TargetMode="External"/><Relationship Id="rId266" Type="http://schemas.openxmlformats.org/officeDocument/2006/relationships/hyperlink" Target="https://www.munzee.com/m/NoahCache/1202/" TargetMode="External"/><Relationship Id="rId8" Type="http://schemas.openxmlformats.org/officeDocument/2006/relationships/hyperlink" Target="https://www.munzee.com/m/NoahCache/1958/" TargetMode="External"/><Relationship Id="rId144" Type="http://schemas.openxmlformats.org/officeDocument/2006/relationships/hyperlink" Target="https://www.munzee.com/m/Engel19/7029/" TargetMode="External"/><Relationship Id="rId265" Type="http://schemas.openxmlformats.org/officeDocument/2006/relationships/hyperlink" Target="https://www.munzee.com/m/geckofreund/1710/" TargetMode="External"/><Relationship Id="rId73" Type="http://schemas.openxmlformats.org/officeDocument/2006/relationships/hyperlink" Target="https://www.munzee.com/m/babyw/2211/" TargetMode="External"/><Relationship Id="rId72" Type="http://schemas.openxmlformats.org/officeDocument/2006/relationships/hyperlink" Target="https://www.munzee.com/m/Bluelady77/765/" TargetMode="External"/><Relationship Id="rId75" Type="http://schemas.openxmlformats.org/officeDocument/2006/relationships/hyperlink" Target="https://www.munzee.com/m/Engel19/6912/" TargetMode="External"/><Relationship Id="rId74" Type="http://schemas.openxmlformats.org/officeDocument/2006/relationships/hyperlink" Target="https://www.munzee.com/m/kwd/4633/" TargetMode="External"/><Relationship Id="rId77" Type="http://schemas.openxmlformats.org/officeDocument/2006/relationships/hyperlink" Target="https://www.munzee.com/m/Jamspongeandouzy/4599" TargetMode="External"/><Relationship Id="rId260" Type="http://schemas.openxmlformats.org/officeDocument/2006/relationships/hyperlink" Target="https://www.munzee.com/m/NoahCache/1218/" TargetMode="External"/><Relationship Id="rId76" Type="http://schemas.openxmlformats.org/officeDocument/2006/relationships/hyperlink" Target="https://www.munzee.com/m/volki2000/1874/" TargetMode="External"/><Relationship Id="rId79" Type="http://schemas.openxmlformats.org/officeDocument/2006/relationships/hyperlink" Target="https://www.munzee.com/m/Engel19/6720/" TargetMode="External"/><Relationship Id="rId78" Type="http://schemas.openxmlformats.org/officeDocument/2006/relationships/hyperlink" Target="https://www.munzee.com/m/kwd/4538/" TargetMode="External"/><Relationship Id="rId71" Type="http://schemas.openxmlformats.org/officeDocument/2006/relationships/hyperlink" Target="https://www.munzee.com/m/Loewenjaeger/729/" TargetMode="External"/><Relationship Id="rId70" Type="http://schemas.openxmlformats.org/officeDocument/2006/relationships/hyperlink" Target="https://www.munzee.com/m/redshark78/1877/" TargetMode="External"/><Relationship Id="rId139" Type="http://schemas.openxmlformats.org/officeDocument/2006/relationships/hyperlink" Target="https://www.munzee.com/m/Anubisz/192/" TargetMode="External"/><Relationship Id="rId138" Type="http://schemas.openxmlformats.org/officeDocument/2006/relationships/hyperlink" Target="https://www.munzee.com/m/Squonk/2193/" TargetMode="External"/><Relationship Id="rId259" Type="http://schemas.openxmlformats.org/officeDocument/2006/relationships/hyperlink" Target="https://www.munzee.com/m/geckofreund/1899/" TargetMode="External"/><Relationship Id="rId137" Type="http://schemas.openxmlformats.org/officeDocument/2006/relationships/hyperlink" Target="https://www.munzee.com/m/pikespice/4431/" TargetMode="External"/><Relationship Id="rId258" Type="http://schemas.openxmlformats.org/officeDocument/2006/relationships/hyperlink" Target="https://www.munzee.com/m/SusiUndStrolch/4569/" TargetMode="External"/><Relationship Id="rId132" Type="http://schemas.openxmlformats.org/officeDocument/2006/relationships/hyperlink" Target="https://www.munzee.com/m/teamsturms/829/" TargetMode="External"/><Relationship Id="rId253" Type="http://schemas.openxmlformats.org/officeDocument/2006/relationships/hyperlink" Target="https://www.munzee.com/m/silleb/1357/" TargetMode="External"/><Relationship Id="rId131" Type="http://schemas.openxmlformats.org/officeDocument/2006/relationships/hyperlink" Target="https://www.munzee.com/m/IggiePiggie/1010/" TargetMode="External"/><Relationship Id="rId252" Type="http://schemas.openxmlformats.org/officeDocument/2006/relationships/hyperlink" Target="https://www.munzee.com/m/Engel19/6910/" TargetMode="External"/><Relationship Id="rId130" Type="http://schemas.openxmlformats.org/officeDocument/2006/relationships/hyperlink" Target="https://www.munzee.com/m/levesund/5877/" TargetMode="External"/><Relationship Id="rId251" Type="http://schemas.openxmlformats.org/officeDocument/2006/relationships/hyperlink" Target="https://www.munzee.com/m/PelicanRouge/800/" TargetMode="External"/><Relationship Id="rId250" Type="http://schemas.openxmlformats.org/officeDocument/2006/relationships/hyperlink" Target="https://www.munzee.com/m/Jamspongeandouzy/4596/" TargetMode="External"/><Relationship Id="rId136" Type="http://schemas.openxmlformats.org/officeDocument/2006/relationships/hyperlink" Target="https://www.munzee.com/m/Engel19/6908/" TargetMode="External"/><Relationship Id="rId257" Type="http://schemas.openxmlformats.org/officeDocument/2006/relationships/hyperlink" Target="https://www.munzee.com/m/rgforsythe/6269" TargetMode="External"/><Relationship Id="rId135" Type="http://schemas.openxmlformats.org/officeDocument/2006/relationships/hyperlink" Target="https://www.munzee.com/m/remstaler/12134/" TargetMode="External"/><Relationship Id="rId256" Type="http://schemas.openxmlformats.org/officeDocument/2006/relationships/hyperlink" Target="https://www.munzee.com/m/munz619/3208/" TargetMode="External"/><Relationship Id="rId134" Type="http://schemas.openxmlformats.org/officeDocument/2006/relationships/hyperlink" Target="https://www.munzee.com/m/Squonk/2023/" TargetMode="External"/><Relationship Id="rId255" Type="http://schemas.openxmlformats.org/officeDocument/2006/relationships/hyperlink" Target="https://www.munzee.com/m/SusiUndStrolch/4654/" TargetMode="External"/><Relationship Id="rId133" Type="http://schemas.openxmlformats.org/officeDocument/2006/relationships/hyperlink" Target="https://www.munzee.com/m/Kyrandia/2200/" TargetMode="External"/><Relationship Id="rId254" Type="http://schemas.openxmlformats.org/officeDocument/2006/relationships/hyperlink" Target="https://www.munzee.com/m/ChandaBelle/2189/" TargetMode="External"/><Relationship Id="rId62" Type="http://schemas.openxmlformats.org/officeDocument/2006/relationships/hyperlink" Target="https://www.munzee.com/m/cvdchiller/7455" TargetMode="External"/><Relationship Id="rId61" Type="http://schemas.openxmlformats.org/officeDocument/2006/relationships/hyperlink" Target="https://www.munzee.com/m/ChandaBelle/3042/" TargetMode="External"/><Relationship Id="rId64" Type="http://schemas.openxmlformats.org/officeDocument/2006/relationships/hyperlink" Target="https://www.munzee.com/m/ChandaBelle/3011/" TargetMode="External"/><Relationship Id="rId63" Type="http://schemas.openxmlformats.org/officeDocument/2006/relationships/hyperlink" Target="https://www.munzee.com/m/CambridgeHannons/899/" TargetMode="External"/><Relationship Id="rId66" Type="http://schemas.openxmlformats.org/officeDocument/2006/relationships/hyperlink" Target="https://www.munzee.com/m/Tinake1309/384/" TargetMode="External"/><Relationship Id="rId172" Type="http://schemas.openxmlformats.org/officeDocument/2006/relationships/hyperlink" Target="https://www.munzee.com/m/MS1721/2693/" TargetMode="External"/><Relationship Id="rId293" Type="http://schemas.openxmlformats.org/officeDocument/2006/relationships/hyperlink" Target="https://www.munzee.com/m/halizwein/8014/" TargetMode="External"/><Relationship Id="rId65" Type="http://schemas.openxmlformats.org/officeDocument/2006/relationships/hyperlink" Target="https://www.munzee.com/m/Bluelady77/762/" TargetMode="External"/><Relationship Id="rId171" Type="http://schemas.openxmlformats.org/officeDocument/2006/relationships/hyperlink" Target="https://www.munzee.com/m/ill/2867" TargetMode="External"/><Relationship Id="rId292" Type="http://schemas.openxmlformats.org/officeDocument/2006/relationships/hyperlink" Target="https://www.munzee.com/m/remstaler/12718/" TargetMode="External"/><Relationship Id="rId68" Type="http://schemas.openxmlformats.org/officeDocument/2006/relationships/hyperlink" Target="https://www.munzee.com/m/Lehmis/972/" TargetMode="External"/><Relationship Id="rId170" Type="http://schemas.openxmlformats.org/officeDocument/2006/relationships/hyperlink" Target="https://www.munzee.com/m/jesterjeff007/1563" TargetMode="External"/><Relationship Id="rId291" Type="http://schemas.openxmlformats.org/officeDocument/2006/relationships/hyperlink" Target="https://www.munzee.com/m/MrIVV/1995/" TargetMode="External"/><Relationship Id="rId67" Type="http://schemas.openxmlformats.org/officeDocument/2006/relationships/hyperlink" Target="https://www.munzee.com/m/ChandaBelle/2750/" TargetMode="External"/><Relationship Id="rId290" Type="http://schemas.openxmlformats.org/officeDocument/2006/relationships/hyperlink" Target="https://www.munzee.com/m/hz/3788/" TargetMode="External"/><Relationship Id="rId60" Type="http://schemas.openxmlformats.org/officeDocument/2006/relationships/hyperlink" Target="https://www.munzee.com/m/par72/2813" TargetMode="External"/><Relationship Id="rId165" Type="http://schemas.openxmlformats.org/officeDocument/2006/relationships/hyperlink" Target="https://www.munzee.com/m/Lehmis/975/" TargetMode="External"/><Relationship Id="rId286" Type="http://schemas.openxmlformats.org/officeDocument/2006/relationships/hyperlink" Target="https://www.munzee.com/m/levesund/5673/" TargetMode="External"/><Relationship Id="rId69" Type="http://schemas.openxmlformats.org/officeDocument/2006/relationships/hyperlink" Target="https://www.munzee.com/m/TecmjrB/3983/" TargetMode="External"/><Relationship Id="rId164" Type="http://schemas.openxmlformats.org/officeDocument/2006/relationships/hyperlink" Target="https://www.munzee.com/m/Squonk/2207/" TargetMode="External"/><Relationship Id="rId285" Type="http://schemas.openxmlformats.org/officeDocument/2006/relationships/hyperlink" Target="https://www.munzee.com/m/GeoHubi/6354/" TargetMode="External"/><Relationship Id="rId163" Type="http://schemas.openxmlformats.org/officeDocument/2006/relationships/hyperlink" Target="https://www.munzee.com/m/SusiUndStrolch/4506/" TargetMode="External"/><Relationship Id="rId284" Type="http://schemas.openxmlformats.org/officeDocument/2006/relationships/hyperlink" Target="https://www.munzee.com/m/stineB/5750/" TargetMode="External"/><Relationship Id="rId162" Type="http://schemas.openxmlformats.org/officeDocument/2006/relationships/hyperlink" Target="https://www.munzee.com/m/geckofreund/1662/" TargetMode="External"/><Relationship Id="rId283" Type="http://schemas.openxmlformats.org/officeDocument/2006/relationships/hyperlink" Target="https://www.munzee.com/m/T72/3500/" TargetMode="External"/><Relationship Id="rId169" Type="http://schemas.openxmlformats.org/officeDocument/2006/relationships/hyperlink" Target="https://www.munzee.com/m/TexasBandits/3705/" TargetMode="External"/><Relationship Id="rId168" Type="http://schemas.openxmlformats.org/officeDocument/2006/relationships/hyperlink" Target="https://www.munzee.com/m/Lehmis/1052/" TargetMode="External"/><Relationship Id="rId289" Type="http://schemas.openxmlformats.org/officeDocument/2006/relationships/hyperlink" Target="https://www.munzee.com/m/remstaler/12728/" TargetMode="External"/><Relationship Id="rId167" Type="http://schemas.openxmlformats.org/officeDocument/2006/relationships/hyperlink" Target="https://www.munzee.com/m/volki2000/1687/" TargetMode="External"/><Relationship Id="rId288" Type="http://schemas.openxmlformats.org/officeDocument/2006/relationships/hyperlink" Target="https://www.munzee.com/m/Lehmis/985/" TargetMode="External"/><Relationship Id="rId166" Type="http://schemas.openxmlformats.org/officeDocument/2006/relationships/hyperlink" Target="https://www.munzee.com/m/Jamspongeandouzy/4607" TargetMode="External"/><Relationship Id="rId287" Type="http://schemas.openxmlformats.org/officeDocument/2006/relationships/hyperlink" Target="https://www.munzee.com/m/JustinasR/2363" TargetMode="External"/><Relationship Id="rId51" Type="http://schemas.openxmlformats.org/officeDocument/2006/relationships/hyperlink" Target="https://www.munzee.com/m/NoahCache/707/" TargetMode="External"/><Relationship Id="rId50" Type="http://schemas.openxmlformats.org/officeDocument/2006/relationships/hyperlink" Target="https://www.munzee.com/m/geckofreund/1629/" TargetMode="External"/><Relationship Id="rId53" Type="http://schemas.openxmlformats.org/officeDocument/2006/relationships/hyperlink" Target="https://www.munzee.com/m/geckofreund/1706/" TargetMode="External"/><Relationship Id="rId52" Type="http://schemas.openxmlformats.org/officeDocument/2006/relationships/hyperlink" Target="https://www.munzee.com/m/Syrtene/694/" TargetMode="External"/><Relationship Id="rId55" Type="http://schemas.openxmlformats.org/officeDocument/2006/relationships/hyperlink" Target="https://www.munzee.com/m/starman99/685/" TargetMode="External"/><Relationship Id="rId161" Type="http://schemas.openxmlformats.org/officeDocument/2006/relationships/hyperlink" Target="https://www.munzee.com/m/Syrtene/1988/" TargetMode="External"/><Relationship Id="rId282" Type="http://schemas.openxmlformats.org/officeDocument/2006/relationships/hyperlink" Target="https://www.munzee.com/m/JustinasR/2369" TargetMode="External"/><Relationship Id="rId54" Type="http://schemas.openxmlformats.org/officeDocument/2006/relationships/hyperlink" Target="https://www.munzee.com/m/cvdchiller/7452/" TargetMode="External"/><Relationship Id="rId160" Type="http://schemas.openxmlformats.org/officeDocument/2006/relationships/hyperlink" Target="https://www.munzee.com/m/NoahCache/1783/" TargetMode="External"/><Relationship Id="rId281" Type="http://schemas.openxmlformats.org/officeDocument/2006/relationships/hyperlink" Target="https://www.munzee.com/m/IggiePiggie/1006/" TargetMode="External"/><Relationship Id="rId57" Type="http://schemas.openxmlformats.org/officeDocument/2006/relationships/hyperlink" Target="https://www.munzee.com/m/Mieze/10611/" TargetMode="External"/><Relationship Id="rId280" Type="http://schemas.openxmlformats.org/officeDocument/2006/relationships/hyperlink" Target="https://www.munzee.com/m/Jamspongeandouzy/4606/" TargetMode="External"/><Relationship Id="rId56" Type="http://schemas.openxmlformats.org/officeDocument/2006/relationships/hyperlink" Target="https://www.munzee.com/m/ChandaBelle/3008/" TargetMode="External"/><Relationship Id="rId159" Type="http://schemas.openxmlformats.org/officeDocument/2006/relationships/hyperlink" Target="https://www.munzee.com/m/geckofreund/1902/" TargetMode="External"/><Relationship Id="rId59" Type="http://schemas.openxmlformats.org/officeDocument/2006/relationships/hyperlink" Target="https://www.munzee.com/m/Loewenjaeger/733/" TargetMode="External"/><Relationship Id="rId154" Type="http://schemas.openxmlformats.org/officeDocument/2006/relationships/hyperlink" Target="https://www.munzee.com/m/NoahCache/597/" TargetMode="External"/><Relationship Id="rId275" Type="http://schemas.openxmlformats.org/officeDocument/2006/relationships/hyperlink" Target="https://www.munzee.com/m/NoahCache/1369/" TargetMode="External"/><Relationship Id="rId58" Type="http://schemas.openxmlformats.org/officeDocument/2006/relationships/hyperlink" Target="https://www.munzee.com/m/remstaler/11334/" TargetMode="External"/><Relationship Id="rId153" Type="http://schemas.openxmlformats.org/officeDocument/2006/relationships/hyperlink" Target="https://www.munzee.com/m/geckofreund/1049/" TargetMode="External"/><Relationship Id="rId274" Type="http://schemas.openxmlformats.org/officeDocument/2006/relationships/hyperlink" Target="https://www.munzee.com/m/geckofreund/1917/" TargetMode="External"/><Relationship Id="rId152" Type="http://schemas.openxmlformats.org/officeDocument/2006/relationships/hyperlink" Target="https://www.munzee.com/m/Syrtene/1799/" TargetMode="External"/><Relationship Id="rId273" Type="http://schemas.openxmlformats.org/officeDocument/2006/relationships/hyperlink" Target="https://www.munzee.com/m/Syrtene/1800/" TargetMode="External"/><Relationship Id="rId151" Type="http://schemas.openxmlformats.org/officeDocument/2006/relationships/hyperlink" Target="https://www.munzee.com/m/NoahCache/1075/" TargetMode="External"/><Relationship Id="rId272" Type="http://schemas.openxmlformats.org/officeDocument/2006/relationships/hyperlink" Target="https://www.munzee.com/m/NoahCache/1773/" TargetMode="External"/><Relationship Id="rId158" Type="http://schemas.openxmlformats.org/officeDocument/2006/relationships/hyperlink" Target="https://www.munzee.com/m/Syrtene/1801/" TargetMode="External"/><Relationship Id="rId279" Type="http://schemas.openxmlformats.org/officeDocument/2006/relationships/hyperlink" Target="https://www.munzee.com/m/starman99/605/" TargetMode="External"/><Relationship Id="rId157" Type="http://schemas.openxmlformats.org/officeDocument/2006/relationships/hyperlink" Target="https://www.munzee.com/m/NoahCache/716/" TargetMode="External"/><Relationship Id="rId278" Type="http://schemas.openxmlformats.org/officeDocument/2006/relationships/hyperlink" Target="https://www.munzee.com/m/NoahCache/1078/" TargetMode="External"/><Relationship Id="rId156" Type="http://schemas.openxmlformats.org/officeDocument/2006/relationships/hyperlink" Target="https://www.munzee.com/m/geckofreund/2966/" TargetMode="External"/><Relationship Id="rId277" Type="http://schemas.openxmlformats.org/officeDocument/2006/relationships/hyperlink" Target="https://www.munzee.com/m/geckofreund/1916/" TargetMode="External"/><Relationship Id="rId155" Type="http://schemas.openxmlformats.org/officeDocument/2006/relationships/hyperlink" Target="https://www.munzee.com/m/Syrtene/1225/" TargetMode="External"/><Relationship Id="rId276" Type="http://schemas.openxmlformats.org/officeDocument/2006/relationships/hyperlink" Target="https://www.munzee.com/m/Syrtene/2323/" TargetMode="External"/><Relationship Id="rId107" Type="http://schemas.openxmlformats.org/officeDocument/2006/relationships/hyperlink" Target="https://www.munzee.com/m/charlottedavina/860/" TargetMode="External"/><Relationship Id="rId228" Type="http://schemas.openxmlformats.org/officeDocument/2006/relationships/hyperlink" Target="https://www.munzee.com/m/Bluelady77/766/" TargetMode="External"/><Relationship Id="rId349" Type="http://schemas.openxmlformats.org/officeDocument/2006/relationships/hyperlink" Target="https://www.munzee.com/m/MrIVV/2041/" TargetMode="External"/><Relationship Id="rId106" Type="http://schemas.openxmlformats.org/officeDocument/2006/relationships/hyperlink" Target="https://www.munzee.com/m/geckofreund/1786/" TargetMode="External"/><Relationship Id="rId227" Type="http://schemas.openxmlformats.org/officeDocument/2006/relationships/hyperlink" Target="https://www.munzee.com/m/Loewenjaeger/727/" TargetMode="External"/><Relationship Id="rId348" Type="http://schemas.openxmlformats.org/officeDocument/2006/relationships/hyperlink" Target="https://www.munzee.com/m/Jamspongeandouzy/4600" TargetMode="External"/><Relationship Id="rId105" Type="http://schemas.openxmlformats.org/officeDocument/2006/relationships/hyperlink" Target="https://www.munzee.com/m/Syrtene/1987/" TargetMode="External"/><Relationship Id="rId226" Type="http://schemas.openxmlformats.org/officeDocument/2006/relationships/hyperlink" Target="https://www.munzee.com/m/remstaler/12705/" TargetMode="External"/><Relationship Id="rId347" Type="http://schemas.openxmlformats.org/officeDocument/2006/relationships/hyperlink" Target="https://www.munzee.com/m/remstaler/12794/" TargetMode="External"/><Relationship Id="rId104" Type="http://schemas.openxmlformats.org/officeDocument/2006/relationships/hyperlink" Target="https://www.munzee.com/m/NoahCache/1074/" TargetMode="External"/><Relationship Id="rId225" Type="http://schemas.openxmlformats.org/officeDocument/2006/relationships/hyperlink" Target="https://www.munzee.com/m/volki2000/1882/" TargetMode="External"/><Relationship Id="rId346" Type="http://schemas.openxmlformats.org/officeDocument/2006/relationships/hyperlink" Target="https://www.munzee.com/m/volki2000/1342/" TargetMode="External"/><Relationship Id="rId109" Type="http://schemas.openxmlformats.org/officeDocument/2006/relationships/hyperlink" Target="https://www.munzee.com/m/par72/2491" TargetMode="External"/><Relationship Id="rId108" Type="http://schemas.openxmlformats.org/officeDocument/2006/relationships/hyperlink" Target="https://www.munzee.com/m/babyw/2225/" TargetMode="External"/><Relationship Id="rId229" Type="http://schemas.openxmlformats.org/officeDocument/2006/relationships/hyperlink" Target="https://www.munzee.com/m/JoergTh/1308/" TargetMode="External"/><Relationship Id="rId220" Type="http://schemas.openxmlformats.org/officeDocument/2006/relationships/hyperlink" Target="https://www.munzee.com/m/Belita/644/" TargetMode="External"/><Relationship Id="rId341" Type="http://schemas.openxmlformats.org/officeDocument/2006/relationships/hyperlink" Target="https://www.munzee.com/m/Cachoholic/205/" TargetMode="External"/><Relationship Id="rId340" Type="http://schemas.openxmlformats.org/officeDocument/2006/relationships/hyperlink" Target="https://www.munzee.com/m/remstaler/12789/" TargetMode="External"/><Relationship Id="rId103" Type="http://schemas.openxmlformats.org/officeDocument/2006/relationships/hyperlink" Target="https://www.munzee.com/m/geckofreund/1665/" TargetMode="External"/><Relationship Id="rId224" Type="http://schemas.openxmlformats.org/officeDocument/2006/relationships/hyperlink" Target="https://www.munzee.com/m/MPeters82/1426/" TargetMode="External"/><Relationship Id="rId345" Type="http://schemas.openxmlformats.org/officeDocument/2006/relationships/hyperlink" Target="https://www.munzee.com/m/pikespice/4418/" TargetMode="External"/><Relationship Id="rId102" Type="http://schemas.openxmlformats.org/officeDocument/2006/relationships/hyperlink" Target="https://www.munzee.com/m/Syrtene/1809/" TargetMode="External"/><Relationship Id="rId223" Type="http://schemas.openxmlformats.org/officeDocument/2006/relationships/hyperlink" Target="https://www.munzee.com/m/MrIVV/1991/" TargetMode="External"/><Relationship Id="rId344" Type="http://schemas.openxmlformats.org/officeDocument/2006/relationships/hyperlink" Target="https://www.munzee.com/m/ill/2674" TargetMode="External"/><Relationship Id="rId101" Type="http://schemas.openxmlformats.org/officeDocument/2006/relationships/hyperlink" Target="https://www.munzee.com/m/NoahCache/1224/" TargetMode="External"/><Relationship Id="rId222" Type="http://schemas.openxmlformats.org/officeDocument/2006/relationships/hyperlink" Target="https://www.munzee.com/m/Drazoria/375" TargetMode="External"/><Relationship Id="rId343" Type="http://schemas.openxmlformats.org/officeDocument/2006/relationships/hyperlink" Target="https://www.munzee.com/m/spdx2/2012/" TargetMode="External"/><Relationship Id="rId100" Type="http://schemas.openxmlformats.org/officeDocument/2006/relationships/hyperlink" Target="https://www.munzee.com/m/geckofreund/1905/" TargetMode="External"/><Relationship Id="rId221" Type="http://schemas.openxmlformats.org/officeDocument/2006/relationships/hyperlink" Target="https://www.munzee.com/m/Belinha/629/" TargetMode="External"/><Relationship Id="rId342" Type="http://schemas.openxmlformats.org/officeDocument/2006/relationships/hyperlink" Target="https://www.munzee.com/m/hz/3964/" TargetMode="External"/><Relationship Id="rId217" Type="http://schemas.openxmlformats.org/officeDocument/2006/relationships/hyperlink" Target="https://www.munzee.com/m/NoahCache/1497/" TargetMode="External"/><Relationship Id="rId338" Type="http://schemas.openxmlformats.org/officeDocument/2006/relationships/hyperlink" Target="https://www.munzee.com/m/teamsturms/1194/" TargetMode="External"/><Relationship Id="rId216" Type="http://schemas.openxmlformats.org/officeDocument/2006/relationships/hyperlink" Target="https://www.munzee.com/m/geckofreund/1915/" TargetMode="External"/><Relationship Id="rId337" Type="http://schemas.openxmlformats.org/officeDocument/2006/relationships/hyperlink" Target="https://www.munzee.com/m/Tabata2/6308" TargetMode="External"/><Relationship Id="rId215" Type="http://schemas.openxmlformats.org/officeDocument/2006/relationships/hyperlink" Target="https://www.munzee.com/m/Syrtene/1415/" TargetMode="External"/><Relationship Id="rId336" Type="http://schemas.openxmlformats.org/officeDocument/2006/relationships/hyperlink" Target="https://www.munzee.com/m/Felix11/4386/" TargetMode="External"/><Relationship Id="rId214" Type="http://schemas.openxmlformats.org/officeDocument/2006/relationships/hyperlink" Target="https://www.munzee.com/m/NoahCache/1394/" TargetMode="External"/><Relationship Id="rId335" Type="http://schemas.openxmlformats.org/officeDocument/2006/relationships/hyperlink" Target="https://www.munzee.com/m/Syrtene/2316/" TargetMode="External"/><Relationship Id="rId219" Type="http://schemas.openxmlformats.org/officeDocument/2006/relationships/hyperlink" Target="https://www.munzee.com/m/ChandaBelle/2080/" TargetMode="External"/><Relationship Id="rId218" Type="http://schemas.openxmlformats.org/officeDocument/2006/relationships/hyperlink" Target="https://www.munzee.com/m/Syrtene/1072/" TargetMode="External"/><Relationship Id="rId339" Type="http://schemas.openxmlformats.org/officeDocument/2006/relationships/hyperlink" Target="https://www.munzee.com/m/pikespice/4457/" TargetMode="External"/><Relationship Id="rId330" Type="http://schemas.openxmlformats.org/officeDocument/2006/relationships/hyperlink" Target="https://www.munzee.com/m/NoahCache/1967/" TargetMode="External"/><Relationship Id="rId213" Type="http://schemas.openxmlformats.org/officeDocument/2006/relationships/hyperlink" Target="https://www.munzee.com/m/geckofreund/1790/" TargetMode="External"/><Relationship Id="rId334" Type="http://schemas.openxmlformats.org/officeDocument/2006/relationships/hyperlink" Target="https://www.munzee.com/m/geckofreund/2432/" TargetMode="External"/><Relationship Id="rId212" Type="http://schemas.openxmlformats.org/officeDocument/2006/relationships/hyperlink" Target="https://www.munzee.com/m/Syrtene/2559/" TargetMode="External"/><Relationship Id="rId333" Type="http://schemas.openxmlformats.org/officeDocument/2006/relationships/hyperlink" Target="https://www.munzee.com/m/NoahCache/2017/" TargetMode="External"/><Relationship Id="rId211" Type="http://schemas.openxmlformats.org/officeDocument/2006/relationships/hyperlink" Target="https://www.munzee.com/m/NoahCache/2240/" TargetMode="External"/><Relationship Id="rId332" Type="http://schemas.openxmlformats.org/officeDocument/2006/relationships/hyperlink" Target="https://www.munzee.com/m/Syrtene/2322/" TargetMode="External"/><Relationship Id="rId210" Type="http://schemas.openxmlformats.org/officeDocument/2006/relationships/hyperlink" Target="https://www.munzee.com/m/geckofreund/1379/" TargetMode="External"/><Relationship Id="rId331" Type="http://schemas.openxmlformats.org/officeDocument/2006/relationships/hyperlink" Target="https://www.munzee.com/m/geckofreund/1953/" TargetMode="External"/><Relationship Id="rId129" Type="http://schemas.openxmlformats.org/officeDocument/2006/relationships/hyperlink" Target="https://www.munzee.com/m/Engel19/6722/" TargetMode="External"/><Relationship Id="rId128" Type="http://schemas.openxmlformats.org/officeDocument/2006/relationships/hyperlink" Target="https://www.munzee.com/m/remstaler/11908/" TargetMode="External"/><Relationship Id="rId249" Type="http://schemas.openxmlformats.org/officeDocument/2006/relationships/hyperlink" Target="https://www.munzee.com/m/Mieze/10617/" TargetMode="External"/><Relationship Id="rId127" Type="http://schemas.openxmlformats.org/officeDocument/2006/relationships/hyperlink" Target="https://www.munzee.com/m/Newfruit/4312" TargetMode="External"/><Relationship Id="rId248" Type="http://schemas.openxmlformats.org/officeDocument/2006/relationships/hyperlink" Target="https://www.munzee.com/m/Engel19/6724/" TargetMode="External"/><Relationship Id="rId126" Type="http://schemas.openxmlformats.org/officeDocument/2006/relationships/hyperlink" Target="https://www.munzee.com/m/newbee/4947" TargetMode="External"/><Relationship Id="rId247" Type="http://schemas.openxmlformats.org/officeDocument/2006/relationships/hyperlink" Target="https://www.munzee.com/m/TecmjrB/4031/" TargetMode="External"/><Relationship Id="rId121" Type="http://schemas.openxmlformats.org/officeDocument/2006/relationships/hyperlink" Target="https://www.munzee.com/m/cvdchiller/7425" TargetMode="External"/><Relationship Id="rId242" Type="http://schemas.openxmlformats.org/officeDocument/2006/relationships/hyperlink" Target="https://www.munzee.com/m/MS1721/1832/" TargetMode="External"/><Relationship Id="rId120" Type="http://schemas.openxmlformats.org/officeDocument/2006/relationships/hyperlink" Target="https://www.munzee.com/m/starman99/602/" TargetMode="External"/><Relationship Id="rId241" Type="http://schemas.openxmlformats.org/officeDocument/2006/relationships/hyperlink" Target="https://www.munzee.com/m/Engel19/6465/" TargetMode="External"/><Relationship Id="rId240" Type="http://schemas.openxmlformats.org/officeDocument/2006/relationships/hyperlink" Target="https://www.munzee.com/m/remstaler/11407/" TargetMode="External"/><Relationship Id="rId125" Type="http://schemas.openxmlformats.org/officeDocument/2006/relationships/hyperlink" Target="https://www.munzee.com/m/shrekmiester/4677" TargetMode="External"/><Relationship Id="rId246" Type="http://schemas.openxmlformats.org/officeDocument/2006/relationships/hyperlink" Target="https://www.munzee.com/m/ChandaBelle/2076/" TargetMode="External"/><Relationship Id="rId124" Type="http://schemas.openxmlformats.org/officeDocument/2006/relationships/hyperlink" Target="https://www.munzee.com/m/Lehmis/246/" TargetMode="External"/><Relationship Id="rId245" Type="http://schemas.openxmlformats.org/officeDocument/2006/relationships/hyperlink" Target="https://www.munzee.com/m/munz619/3201/" TargetMode="External"/><Relationship Id="rId123" Type="http://schemas.openxmlformats.org/officeDocument/2006/relationships/hyperlink" Target="https://www.munzee.com/m/Squonk/2020/" TargetMode="External"/><Relationship Id="rId244" Type="http://schemas.openxmlformats.org/officeDocument/2006/relationships/hyperlink" Target="https://www.munzee.com/m/jokerFG/1976" TargetMode="External"/><Relationship Id="rId122" Type="http://schemas.openxmlformats.org/officeDocument/2006/relationships/hyperlink" Target="https://www.munzee.com/m/SusiUndStrolch/4518/" TargetMode="External"/><Relationship Id="rId243" Type="http://schemas.openxmlformats.org/officeDocument/2006/relationships/hyperlink" Target="https://www.munzee.com/m/123xilef/4689/" TargetMode="External"/><Relationship Id="rId95" Type="http://schemas.openxmlformats.org/officeDocument/2006/relationships/hyperlink" Target="https://www.munzee.com/m/NoahCache/1775/" TargetMode="External"/><Relationship Id="rId94" Type="http://schemas.openxmlformats.org/officeDocument/2006/relationships/hyperlink" Target="https://www.munzee.com/m/geckofreund/1663/" TargetMode="External"/><Relationship Id="rId97" Type="http://schemas.openxmlformats.org/officeDocument/2006/relationships/hyperlink" Target="https://www.munzee.com/m/geckofreund/1169/" TargetMode="External"/><Relationship Id="rId96" Type="http://schemas.openxmlformats.org/officeDocument/2006/relationships/hyperlink" Target="https://www.munzee.com/m/Syrtene/1882/" TargetMode="External"/><Relationship Id="rId99" Type="http://schemas.openxmlformats.org/officeDocument/2006/relationships/hyperlink" Target="https://www.munzee.com/m/Syrtene/1301/" TargetMode="External"/><Relationship Id="rId98" Type="http://schemas.openxmlformats.org/officeDocument/2006/relationships/hyperlink" Target="https://www.munzee.com/m/NoahCache/1865/" TargetMode="External"/><Relationship Id="rId91" Type="http://schemas.openxmlformats.org/officeDocument/2006/relationships/hyperlink" Target="https://www.munzee.com/m/Mieze/9714/" TargetMode="External"/><Relationship Id="rId90" Type="http://schemas.openxmlformats.org/officeDocument/2006/relationships/hyperlink" Target="https://www.munzee.com/m/geckofreund/3237/" TargetMode="External"/><Relationship Id="rId93" Type="http://schemas.openxmlformats.org/officeDocument/2006/relationships/hyperlink" Target="https://www.munzee.com/m/Syrtene/1805/" TargetMode="External"/><Relationship Id="rId92" Type="http://schemas.openxmlformats.org/officeDocument/2006/relationships/hyperlink" Target="https://www.munzee.com/m/NoahCache/1959/" TargetMode="External"/><Relationship Id="rId118" Type="http://schemas.openxmlformats.org/officeDocument/2006/relationships/hyperlink" Target="https://www.munzee.com/m/Vidas/1325" TargetMode="External"/><Relationship Id="rId239" Type="http://schemas.openxmlformats.org/officeDocument/2006/relationships/hyperlink" Target="https://www.munzee.com/m/ankie249/2796/" TargetMode="External"/><Relationship Id="rId117" Type="http://schemas.openxmlformats.org/officeDocument/2006/relationships/hyperlink" Target="https://www.munzee.com/m/IggiePiggie/1005/" TargetMode="External"/><Relationship Id="rId238" Type="http://schemas.openxmlformats.org/officeDocument/2006/relationships/hyperlink" Target="https://www.munzee.com/m/ChandaBelle/2212/" TargetMode="External"/><Relationship Id="rId116" Type="http://schemas.openxmlformats.org/officeDocument/2006/relationships/hyperlink" Target="https://www.munzee.com/m/SusiUndStrolch/4600/" TargetMode="External"/><Relationship Id="rId237" Type="http://schemas.openxmlformats.org/officeDocument/2006/relationships/hyperlink" Target="https://www.munzee.com/m/Cidinho/895/" TargetMode="External"/><Relationship Id="rId115" Type="http://schemas.openxmlformats.org/officeDocument/2006/relationships/hyperlink" Target="https://www.munzee.com/m/ChandaBelle/1994/" TargetMode="External"/><Relationship Id="rId236" Type="http://schemas.openxmlformats.org/officeDocument/2006/relationships/hyperlink" Target="https://www.munzee.com/m/starman99/606/" TargetMode="External"/><Relationship Id="rId119" Type="http://schemas.openxmlformats.org/officeDocument/2006/relationships/hyperlink" Target="https://www.munzee.com/m/SusiUndStrolch/4570/" TargetMode="External"/><Relationship Id="rId110" Type="http://schemas.openxmlformats.org/officeDocument/2006/relationships/hyperlink" Target="https://www.munzee.com/m/1SheMarine/6223/" TargetMode="External"/><Relationship Id="rId231" Type="http://schemas.openxmlformats.org/officeDocument/2006/relationships/hyperlink" Target="https://www.munzee.com/m/remstaler/12701/" TargetMode="External"/><Relationship Id="rId352" Type="http://schemas.openxmlformats.org/officeDocument/2006/relationships/hyperlink" Target="https://www.munzee.com/m/kiwiwe/2040/" TargetMode="External"/><Relationship Id="rId230" Type="http://schemas.openxmlformats.org/officeDocument/2006/relationships/hyperlink" Target="https://www.munzee.com/m/Tinake1309/393" TargetMode="External"/><Relationship Id="rId351" Type="http://schemas.openxmlformats.org/officeDocument/2006/relationships/hyperlink" Target="https://www.munzee.com/m/charlottedavina/970/" TargetMode="External"/><Relationship Id="rId350" Type="http://schemas.openxmlformats.org/officeDocument/2006/relationships/hyperlink" Target="https://www.munzee.com/m/Tabata2/6123" TargetMode="External"/><Relationship Id="rId114" Type="http://schemas.openxmlformats.org/officeDocument/2006/relationships/hyperlink" Target="https://www.munzee.com/m/Elektrikoer/2276" TargetMode="External"/><Relationship Id="rId235" Type="http://schemas.openxmlformats.org/officeDocument/2006/relationships/hyperlink" Target="https://www.munzee.com/m/ankie249/2883/" TargetMode="External"/><Relationship Id="rId356" Type="http://schemas.openxmlformats.org/officeDocument/2006/relationships/drawing" Target="../drawings/drawing2.xml"/><Relationship Id="rId113" Type="http://schemas.openxmlformats.org/officeDocument/2006/relationships/hyperlink" Target="https://www.munzee.com/m/SusiUndStrolch/4601/" TargetMode="External"/><Relationship Id="rId234" Type="http://schemas.openxmlformats.org/officeDocument/2006/relationships/hyperlink" Target="https://www.munzee.com/m/georeyna/7979/" TargetMode="External"/><Relationship Id="rId355" Type="http://schemas.openxmlformats.org/officeDocument/2006/relationships/hyperlink" Target="https://www.munzee.com/m/Cachoholic/211/" TargetMode="External"/><Relationship Id="rId112" Type="http://schemas.openxmlformats.org/officeDocument/2006/relationships/hyperlink" Target="https://www.munzee.com/m/ChandaBelle/1981/" TargetMode="External"/><Relationship Id="rId233" Type="http://schemas.openxmlformats.org/officeDocument/2006/relationships/hyperlink" Target="https://www.munzee.com/m/1SheMarine/6562/" TargetMode="External"/><Relationship Id="rId354" Type="http://schemas.openxmlformats.org/officeDocument/2006/relationships/hyperlink" Target="https://www.munzee.com/m/iScreamBIue/1087" TargetMode="External"/><Relationship Id="rId111" Type="http://schemas.openxmlformats.org/officeDocument/2006/relationships/hyperlink" Target="https://www.munzee.com/m/benotje/1057/" TargetMode="External"/><Relationship Id="rId232" Type="http://schemas.openxmlformats.org/officeDocument/2006/relationships/hyperlink" Target="https://www.munzee.com/m/Lehmis/976/" TargetMode="External"/><Relationship Id="rId353" Type="http://schemas.openxmlformats.org/officeDocument/2006/relationships/hyperlink" Target="https://www.munzee.com/m/kasimir/12586/" TargetMode="External"/><Relationship Id="rId305" Type="http://schemas.openxmlformats.org/officeDocument/2006/relationships/hyperlink" Target="https://www.munzee.com/m/SusiUndStrolch/4856/" TargetMode="External"/><Relationship Id="rId304" Type="http://schemas.openxmlformats.org/officeDocument/2006/relationships/hyperlink" Target="https://www.munzee.com/m/volki2000/896/" TargetMode="External"/><Relationship Id="rId303" Type="http://schemas.openxmlformats.org/officeDocument/2006/relationships/hyperlink" Target="https://www.munzee.com/m/ChandaBelle/3012/" TargetMode="External"/><Relationship Id="rId302" Type="http://schemas.openxmlformats.org/officeDocument/2006/relationships/hyperlink" Target="https://www.munzee.com/m/SusiUndStrolch/4910/" TargetMode="External"/><Relationship Id="rId309" Type="http://schemas.openxmlformats.org/officeDocument/2006/relationships/hyperlink" Target="https://www.munzee.com/m/Engel19/7001/" TargetMode="External"/><Relationship Id="rId308" Type="http://schemas.openxmlformats.org/officeDocument/2006/relationships/hyperlink" Target="https://www.munzee.com/m/Mieze/11140/" TargetMode="External"/><Relationship Id="rId307" Type="http://schemas.openxmlformats.org/officeDocument/2006/relationships/hyperlink" Target="https://www.munzee.com/m/ChandaBelle/3046/" TargetMode="External"/><Relationship Id="rId306" Type="http://schemas.openxmlformats.org/officeDocument/2006/relationships/hyperlink" Target="https://www.munzee.com/m/Engel19/6904" TargetMode="External"/><Relationship Id="rId301" Type="http://schemas.openxmlformats.org/officeDocument/2006/relationships/hyperlink" Target="https://www.munzee.com/m/Engel19/6718/" TargetMode="External"/><Relationship Id="rId300" Type="http://schemas.openxmlformats.org/officeDocument/2006/relationships/hyperlink" Target="https://www.munzee.com/m/ChandaBelle/3052/" TargetMode="External"/><Relationship Id="rId206" Type="http://schemas.openxmlformats.org/officeDocument/2006/relationships/hyperlink" Target="https://www.munzee.com/m/Syrtene/2268/" TargetMode="External"/><Relationship Id="rId327" Type="http://schemas.openxmlformats.org/officeDocument/2006/relationships/hyperlink" Target="https://www.munzee.com/m/NoahCache/2521/" TargetMode="External"/><Relationship Id="rId205" Type="http://schemas.openxmlformats.org/officeDocument/2006/relationships/hyperlink" Target="https://www.munzee.com/m/NoahCache/1778/" TargetMode="External"/><Relationship Id="rId326" Type="http://schemas.openxmlformats.org/officeDocument/2006/relationships/hyperlink" Target="https://www.munzee.com/m/Syrtene/2795/" TargetMode="External"/><Relationship Id="rId204" Type="http://schemas.openxmlformats.org/officeDocument/2006/relationships/hyperlink" Target="https://www.munzee.com/m/geckofreund/1897/" TargetMode="External"/><Relationship Id="rId325" Type="http://schemas.openxmlformats.org/officeDocument/2006/relationships/hyperlink" Target="https://www.munzee.com/m/geckofreund/1652/" TargetMode="External"/><Relationship Id="rId203" Type="http://schemas.openxmlformats.org/officeDocument/2006/relationships/hyperlink" Target="https://www.munzee.com/m/Syrtene/1984/" TargetMode="External"/><Relationship Id="rId324" Type="http://schemas.openxmlformats.org/officeDocument/2006/relationships/hyperlink" Target="https://www.munzee.com/m/NoahCache/1965/" TargetMode="External"/><Relationship Id="rId209" Type="http://schemas.openxmlformats.org/officeDocument/2006/relationships/hyperlink" Target="https://www.munzee.com/m/Syrtene/2331/" TargetMode="External"/><Relationship Id="rId208" Type="http://schemas.openxmlformats.org/officeDocument/2006/relationships/hyperlink" Target="https://www.munzee.com/m/NoahCache/1966/" TargetMode="External"/><Relationship Id="rId329" Type="http://schemas.openxmlformats.org/officeDocument/2006/relationships/hyperlink" Target="https://www.munzee.com/m/Syrtene/1982/" TargetMode="External"/><Relationship Id="rId207" Type="http://schemas.openxmlformats.org/officeDocument/2006/relationships/hyperlink" Target="https://www.munzee.com/m/geckofreund/1390/" TargetMode="External"/><Relationship Id="rId328" Type="http://schemas.openxmlformats.org/officeDocument/2006/relationships/hyperlink" Target="https://www.munzee.com/m/geckofreund/1638/" TargetMode="External"/><Relationship Id="rId202" Type="http://schemas.openxmlformats.org/officeDocument/2006/relationships/hyperlink" Target="https://www.munzee.com/m/NoahCache/603/" TargetMode="External"/><Relationship Id="rId323" Type="http://schemas.openxmlformats.org/officeDocument/2006/relationships/hyperlink" Target="https://www.munzee.com/m/Syrtene/1986/" TargetMode="External"/><Relationship Id="rId201" Type="http://schemas.openxmlformats.org/officeDocument/2006/relationships/hyperlink" Target="https://www.munzee.com/m/geckofreund/1900/" TargetMode="External"/><Relationship Id="rId322" Type="http://schemas.openxmlformats.org/officeDocument/2006/relationships/hyperlink" Target="https://www.munzee.com/m/geckofreund/1661/" TargetMode="External"/><Relationship Id="rId200" Type="http://schemas.openxmlformats.org/officeDocument/2006/relationships/hyperlink" Target="https://www.munzee.com/m/Syrtene/1308/" TargetMode="External"/><Relationship Id="rId321" Type="http://schemas.openxmlformats.org/officeDocument/2006/relationships/hyperlink" Target="https://www.munzee.com/m/NoahCache/1611/" TargetMode="External"/><Relationship Id="rId320" Type="http://schemas.openxmlformats.org/officeDocument/2006/relationships/hyperlink" Target="https://www.munzee.com/m/Syrtene/1798/" TargetMode="External"/><Relationship Id="rId316" Type="http://schemas.openxmlformats.org/officeDocument/2006/relationships/hyperlink" Target="https://www.munzee.com/m/ChandaBelle/2196/" TargetMode="External"/><Relationship Id="rId315" Type="http://schemas.openxmlformats.org/officeDocument/2006/relationships/hyperlink" Target="https://www.munzee.com/m/Lehmis/971/" TargetMode="External"/><Relationship Id="rId314" Type="http://schemas.openxmlformats.org/officeDocument/2006/relationships/hyperlink" Target="https://www.munzee.com/m/Mieze/11129/" TargetMode="External"/><Relationship Id="rId313" Type="http://schemas.openxmlformats.org/officeDocument/2006/relationships/hyperlink" Target="https://www.munzee.com/m/ChandaBelle/3006/" TargetMode="External"/><Relationship Id="rId319" Type="http://schemas.openxmlformats.org/officeDocument/2006/relationships/hyperlink" Target="https://www.munzee.com/m/geckofreund/1684/" TargetMode="External"/><Relationship Id="rId318" Type="http://schemas.openxmlformats.org/officeDocument/2006/relationships/hyperlink" Target="https://www.munzee.com/m/NoahCache/1786/" TargetMode="External"/><Relationship Id="rId317" Type="http://schemas.openxmlformats.org/officeDocument/2006/relationships/hyperlink" Target="https://www.munzee.com/m/Syrtene/1614/" TargetMode="External"/><Relationship Id="rId312" Type="http://schemas.openxmlformats.org/officeDocument/2006/relationships/hyperlink" Target="https://www.munzee.com/m/Engel19/6721/" TargetMode="External"/><Relationship Id="rId311" Type="http://schemas.openxmlformats.org/officeDocument/2006/relationships/hyperlink" Target="https://www.munzee.com/m/levesund/5686/" TargetMode="External"/><Relationship Id="rId310" Type="http://schemas.openxmlformats.org/officeDocument/2006/relationships/hyperlink" Target="https://www.munzee.com/m/ChandaBelle/3016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hz/4237/" TargetMode="External"/><Relationship Id="rId190" Type="http://schemas.openxmlformats.org/officeDocument/2006/relationships/hyperlink" Target="https://www.munzee.com/m/volki2000/1838/" TargetMode="External"/><Relationship Id="rId42" Type="http://schemas.openxmlformats.org/officeDocument/2006/relationships/hyperlink" Target="https://www.munzee.com/m/3Tiger/6383/" TargetMode="External"/><Relationship Id="rId41" Type="http://schemas.openxmlformats.org/officeDocument/2006/relationships/hyperlink" Target="https://www.munzee.com/m/teamkiwii/8145/" TargetMode="External"/><Relationship Id="rId44" Type="http://schemas.openxmlformats.org/officeDocument/2006/relationships/hyperlink" Target="https://www.munzee.com/m/teamkiwii/7301/" TargetMode="External"/><Relationship Id="rId194" Type="http://schemas.openxmlformats.org/officeDocument/2006/relationships/hyperlink" Target="https://www.munzee.com/m/NoahCache/2523/" TargetMode="External"/><Relationship Id="rId43" Type="http://schemas.openxmlformats.org/officeDocument/2006/relationships/hyperlink" Target="https://www.munzee.com/m/JackSparrow/17524" TargetMode="External"/><Relationship Id="rId193" Type="http://schemas.openxmlformats.org/officeDocument/2006/relationships/hyperlink" Target="https://www.munzee.com/m/geckofreund/3031/" TargetMode="External"/><Relationship Id="rId46" Type="http://schemas.openxmlformats.org/officeDocument/2006/relationships/hyperlink" Target="https://www.munzee.com/m/einkilorind/2876/" TargetMode="External"/><Relationship Id="rId192" Type="http://schemas.openxmlformats.org/officeDocument/2006/relationships/hyperlink" Target="https://www.munzee.com/m/Syrtene/2391/" TargetMode="External"/><Relationship Id="rId45" Type="http://schemas.openxmlformats.org/officeDocument/2006/relationships/hyperlink" Target="https://www.munzee.com/m/Lehmich/205/" TargetMode="External"/><Relationship Id="rId191" Type="http://schemas.openxmlformats.org/officeDocument/2006/relationships/hyperlink" Target="https://www.munzee.com/m/NoahCache/2298/" TargetMode="External"/><Relationship Id="rId48" Type="http://schemas.openxmlformats.org/officeDocument/2006/relationships/hyperlink" Target="https://www.munzee.com/m/JackSparrow/17702" TargetMode="External"/><Relationship Id="rId187" Type="http://schemas.openxmlformats.org/officeDocument/2006/relationships/hyperlink" Target="https://www.munzee.com/m/noaha/335/BK7W75/" TargetMode="External"/><Relationship Id="rId47" Type="http://schemas.openxmlformats.org/officeDocument/2006/relationships/hyperlink" Target="https://www.munzee.com/m/teamkiwii/7296/" TargetMode="External"/><Relationship Id="rId186" Type="http://schemas.openxmlformats.org/officeDocument/2006/relationships/hyperlink" Target="https://www.munzee.com/m/3Tiger/5797/" TargetMode="External"/><Relationship Id="rId185" Type="http://schemas.openxmlformats.org/officeDocument/2006/relationships/hyperlink" Target="https://www.munzee.com/m/3Tiger/5654" TargetMode="External"/><Relationship Id="rId49" Type="http://schemas.openxmlformats.org/officeDocument/2006/relationships/hyperlink" Target="https://www.munzee.com/m/Lehmis/1393/" TargetMode="External"/><Relationship Id="rId184" Type="http://schemas.openxmlformats.org/officeDocument/2006/relationships/hyperlink" Target="https://www.munzee.com/m/mandello/5825/" TargetMode="External"/><Relationship Id="rId189" Type="http://schemas.openxmlformats.org/officeDocument/2006/relationships/hyperlink" Target="https://www.munzee.com/m/noaha/368/" TargetMode="External"/><Relationship Id="rId188" Type="http://schemas.openxmlformats.org/officeDocument/2006/relationships/hyperlink" Target="https://www.munzee.com/m/3Tiger/5803" TargetMode="External"/><Relationship Id="rId31" Type="http://schemas.openxmlformats.org/officeDocument/2006/relationships/hyperlink" Target="https://www.munzee.com/m/NoahCache/2839/" TargetMode="External"/><Relationship Id="rId30" Type="http://schemas.openxmlformats.org/officeDocument/2006/relationships/hyperlink" Target="https://www.munzee.com/m/GoofyButterfly/8393" TargetMode="External"/><Relationship Id="rId33" Type="http://schemas.openxmlformats.org/officeDocument/2006/relationships/hyperlink" Target="https://www.munzee.com/m/Crazycolorado/2954/" TargetMode="External"/><Relationship Id="rId183" Type="http://schemas.openxmlformats.org/officeDocument/2006/relationships/hyperlink" Target="https://www.munzee.com/m/Lehmich/397/" TargetMode="External"/><Relationship Id="rId32" Type="http://schemas.openxmlformats.org/officeDocument/2006/relationships/hyperlink" Target="https://www.munzee.com/m/Patterc/2510/" TargetMode="External"/><Relationship Id="rId182" Type="http://schemas.openxmlformats.org/officeDocument/2006/relationships/hyperlink" Target="https://www.munzee.com/m/G1000/734/" TargetMode="External"/><Relationship Id="rId35" Type="http://schemas.openxmlformats.org/officeDocument/2006/relationships/hyperlink" Target="https://www.munzee.com/m/barefootguru/5038/" TargetMode="External"/><Relationship Id="rId181" Type="http://schemas.openxmlformats.org/officeDocument/2006/relationships/hyperlink" Target="https://www.munzee.com/m/Kiitokurre/6412/" TargetMode="External"/><Relationship Id="rId34" Type="http://schemas.openxmlformats.org/officeDocument/2006/relationships/hyperlink" Target="https://www.munzee.com/m/Lehmich/207/" TargetMode="External"/><Relationship Id="rId180" Type="http://schemas.openxmlformats.org/officeDocument/2006/relationships/hyperlink" Target="https://www.munzee.com/m/ankie249/3372/" TargetMode="External"/><Relationship Id="rId37" Type="http://schemas.openxmlformats.org/officeDocument/2006/relationships/hyperlink" Target="https://www.munzee.com/m/teamkiwii/7762/" TargetMode="External"/><Relationship Id="rId176" Type="http://schemas.openxmlformats.org/officeDocument/2006/relationships/hyperlink" Target="https://www.munzee.com/m/ChandaBelle/3045/" TargetMode="External"/><Relationship Id="rId36" Type="http://schemas.openxmlformats.org/officeDocument/2006/relationships/hyperlink" Target="https://www.munzee.com/m/amigoth2de/1446/" TargetMode="External"/><Relationship Id="rId175" Type="http://schemas.openxmlformats.org/officeDocument/2006/relationships/hyperlink" Target="https://www.munzee.com/m/Engel19/6826/" TargetMode="External"/><Relationship Id="rId39" Type="http://schemas.openxmlformats.org/officeDocument/2006/relationships/hyperlink" Target="https://www.munzee.com/m/Kyrandia/2944/" TargetMode="External"/><Relationship Id="rId174" Type="http://schemas.openxmlformats.org/officeDocument/2006/relationships/hyperlink" Target="https://www.munzee.com/m/ChandaBelle/3044/" TargetMode="External"/><Relationship Id="rId38" Type="http://schemas.openxmlformats.org/officeDocument/2006/relationships/hyperlink" Target="https://www.munzee.com/m/teamkiwii/7855/" TargetMode="External"/><Relationship Id="rId173" Type="http://schemas.openxmlformats.org/officeDocument/2006/relationships/hyperlink" Target="https://www.munzee.com/m/mandello/6117/" TargetMode="External"/><Relationship Id="rId179" Type="http://schemas.openxmlformats.org/officeDocument/2006/relationships/hyperlink" Target="https://www.munzee.com/m/3Tiger/6370" TargetMode="External"/><Relationship Id="rId178" Type="http://schemas.openxmlformats.org/officeDocument/2006/relationships/hyperlink" Target="https://www.munzee.com/m/hz/4233/" TargetMode="External"/><Relationship Id="rId177" Type="http://schemas.openxmlformats.org/officeDocument/2006/relationships/hyperlink" Target="https://www.munzee.com/m/ankie249/3295/" TargetMode="External"/><Relationship Id="rId20" Type="http://schemas.openxmlformats.org/officeDocument/2006/relationships/hyperlink" Target="https://www.munzee.com/m/Syrtene/2842/" TargetMode="External"/><Relationship Id="rId22" Type="http://schemas.openxmlformats.org/officeDocument/2006/relationships/hyperlink" Target="https://www.munzee.com/m/NoahCache/2732/" TargetMode="External"/><Relationship Id="rId21" Type="http://schemas.openxmlformats.org/officeDocument/2006/relationships/hyperlink" Target="https://www.munzee.com/m/geckofreund/3486/" TargetMode="External"/><Relationship Id="rId24" Type="http://schemas.openxmlformats.org/officeDocument/2006/relationships/hyperlink" Target="https://www.munzee.com/m/geckofreund/3828/" TargetMode="External"/><Relationship Id="rId23" Type="http://schemas.openxmlformats.org/officeDocument/2006/relationships/hyperlink" Target="https://www.munzee.com/m/Syrtene/2889/" TargetMode="External"/><Relationship Id="rId26" Type="http://schemas.openxmlformats.org/officeDocument/2006/relationships/hyperlink" Target="https://www.munzee.com/m/Syrtene/3115/" TargetMode="External"/><Relationship Id="rId25" Type="http://schemas.openxmlformats.org/officeDocument/2006/relationships/hyperlink" Target="https://www.munzee.com/m/NoahCache/2750/" TargetMode="External"/><Relationship Id="rId28" Type="http://schemas.openxmlformats.org/officeDocument/2006/relationships/hyperlink" Target="https://www.munzee.com/m/NoahCache/2797/" TargetMode="External"/><Relationship Id="rId27" Type="http://schemas.openxmlformats.org/officeDocument/2006/relationships/hyperlink" Target="https://www.munzee.com/m/geckofreund/3921/" TargetMode="External"/><Relationship Id="rId29" Type="http://schemas.openxmlformats.org/officeDocument/2006/relationships/hyperlink" Target="https://www.munzee.com/m/Syrtene/3212/" TargetMode="External"/><Relationship Id="rId11" Type="http://schemas.openxmlformats.org/officeDocument/2006/relationships/hyperlink" Target="https://www.munzee.com/m/Engel19/7344/" TargetMode="External"/><Relationship Id="rId10" Type="http://schemas.openxmlformats.org/officeDocument/2006/relationships/hyperlink" Target="https://www.munzee.com/m/Lehmis/1404/" TargetMode="External"/><Relationship Id="rId13" Type="http://schemas.openxmlformats.org/officeDocument/2006/relationships/hyperlink" Target="https://www.munzee.com/m/ill/3168" TargetMode="External"/><Relationship Id="rId12" Type="http://schemas.openxmlformats.org/officeDocument/2006/relationships/hyperlink" Target="https://www.munzee.com/m/ankie249/3369/" TargetMode="External"/><Relationship Id="rId15" Type="http://schemas.openxmlformats.org/officeDocument/2006/relationships/hyperlink" Target="https://www.munzee.com/m/ChandaBelle/3013/" TargetMode="External"/><Relationship Id="rId198" Type="http://schemas.openxmlformats.org/officeDocument/2006/relationships/hyperlink" Target="https://www.munzee.com/m/Syrtene/2275/" TargetMode="External"/><Relationship Id="rId14" Type="http://schemas.openxmlformats.org/officeDocument/2006/relationships/hyperlink" Target="https://www.munzee.com/m/Lehmis/1477/" TargetMode="External"/><Relationship Id="rId197" Type="http://schemas.openxmlformats.org/officeDocument/2006/relationships/hyperlink" Target="https://www.munzee.com/m/NoahCache/2339/" TargetMode="External"/><Relationship Id="rId17" Type="http://schemas.openxmlformats.org/officeDocument/2006/relationships/hyperlink" Target="https://www.munzee.com/m/Syrtene/2801/" TargetMode="External"/><Relationship Id="rId196" Type="http://schemas.openxmlformats.org/officeDocument/2006/relationships/hyperlink" Target="https://www.munzee.com/m/geckofreund/3032/" TargetMode="External"/><Relationship Id="rId16" Type="http://schemas.openxmlformats.org/officeDocument/2006/relationships/hyperlink" Target="https://www.munzee.com/m/Lehmis/961/" TargetMode="External"/><Relationship Id="rId195" Type="http://schemas.openxmlformats.org/officeDocument/2006/relationships/hyperlink" Target="https://www.munzee.com/m/Syrtene/2567/" TargetMode="External"/><Relationship Id="rId19" Type="http://schemas.openxmlformats.org/officeDocument/2006/relationships/hyperlink" Target="https://www.munzee.com/m/NoahCache/2529/" TargetMode="External"/><Relationship Id="rId18" Type="http://schemas.openxmlformats.org/officeDocument/2006/relationships/hyperlink" Target="https://www.munzee.com/m/geckofreund/3438/" TargetMode="External"/><Relationship Id="rId199" Type="http://schemas.openxmlformats.org/officeDocument/2006/relationships/hyperlink" Target="https://www.munzee.com/m/geckofreund/2860/" TargetMode="External"/><Relationship Id="rId84" Type="http://schemas.openxmlformats.org/officeDocument/2006/relationships/hyperlink" Target="https://www.munzee.com/m/G1000/733/" TargetMode="External"/><Relationship Id="rId83" Type="http://schemas.openxmlformats.org/officeDocument/2006/relationships/hyperlink" Target="https://www.munzee.com/m/Patterc/2849/" TargetMode="External"/><Relationship Id="rId86" Type="http://schemas.openxmlformats.org/officeDocument/2006/relationships/hyperlink" Target="https://www.munzee.com/m/MS1721/3418/" TargetMode="External"/><Relationship Id="rId85" Type="http://schemas.openxmlformats.org/officeDocument/2006/relationships/hyperlink" Target="https://www.munzee.com/m/Kiitokurre/6522/" TargetMode="External"/><Relationship Id="rId88" Type="http://schemas.openxmlformats.org/officeDocument/2006/relationships/hyperlink" Target="https://www.munzee.com/m/einkilorind/3247/" TargetMode="External"/><Relationship Id="rId150" Type="http://schemas.openxmlformats.org/officeDocument/2006/relationships/hyperlink" Target="https://www.munzee.com/m/Syrtene/2229/" TargetMode="External"/><Relationship Id="rId87" Type="http://schemas.openxmlformats.org/officeDocument/2006/relationships/hyperlink" Target="https://www.munzee.com/m/Lehmich/387/" TargetMode="External"/><Relationship Id="rId89" Type="http://schemas.openxmlformats.org/officeDocument/2006/relationships/hyperlink" Target="https://www.munzee.com/m/mortonfox/6696/" TargetMode="External"/><Relationship Id="rId80" Type="http://schemas.openxmlformats.org/officeDocument/2006/relationships/hyperlink" Target="https://www.munzee.com/m/MS1721/2696/" TargetMode="External"/><Relationship Id="rId82" Type="http://schemas.openxmlformats.org/officeDocument/2006/relationships/hyperlink" Target="https://www.munzee.com/m/jokerFG/2663" TargetMode="External"/><Relationship Id="rId81" Type="http://schemas.openxmlformats.org/officeDocument/2006/relationships/hyperlink" Target="https://www.munzee.com/m/Lehmis/987/" TargetMode="External"/><Relationship Id="rId1" Type="http://schemas.openxmlformats.org/officeDocument/2006/relationships/hyperlink" Target="https://www.munzee.com/m/Lehmis/982/" TargetMode="External"/><Relationship Id="rId2" Type="http://schemas.openxmlformats.org/officeDocument/2006/relationships/hyperlink" Target="https://www.munzee.com/m/iScreamBIue/1039/" TargetMode="External"/><Relationship Id="rId3" Type="http://schemas.openxmlformats.org/officeDocument/2006/relationships/hyperlink" Target="https://www.munzee.com/m/einkilorind/2949/" TargetMode="External"/><Relationship Id="rId149" Type="http://schemas.openxmlformats.org/officeDocument/2006/relationships/hyperlink" Target="https://www.munzee.com/m/NoahCache/2203/" TargetMode="External"/><Relationship Id="rId4" Type="http://schemas.openxmlformats.org/officeDocument/2006/relationships/hyperlink" Target="https://www.munzee.com/m/Lehmis/964/" TargetMode="External"/><Relationship Id="rId148" Type="http://schemas.openxmlformats.org/officeDocument/2006/relationships/hyperlink" Target="https://www.munzee.com/m/geckofreund/2307/" TargetMode="External"/><Relationship Id="rId9" Type="http://schemas.openxmlformats.org/officeDocument/2006/relationships/hyperlink" Target="https://www.munzee.com/m/ankie249/3489/" TargetMode="External"/><Relationship Id="rId143" Type="http://schemas.openxmlformats.org/officeDocument/2006/relationships/hyperlink" Target="https://www.munzee.com/m/NoahCache/2242/" TargetMode="External"/><Relationship Id="rId264" Type="http://schemas.openxmlformats.org/officeDocument/2006/relationships/hyperlink" Target="https://www.munzee.com/m/geckofreund/2951/" TargetMode="External"/><Relationship Id="rId142" Type="http://schemas.openxmlformats.org/officeDocument/2006/relationships/hyperlink" Target="https://www.munzee.com/m/geckofreund/3227/" TargetMode="External"/><Relationship Id="rId263" Type="http://schemas.openxmlformats.org/officeDocument/2006/relationships/hyperlink" Target="https://www.munzee.com/m/Syrtene/2299/" TargetMode="External"/><Relationship Id="rId141" Type="http://schemas.openxmlformats.org/officeDocument/2006/relationships/hyperlink" Target="https://www.munzee.com/m/Syrtene/2843/" TargetMode="External"/><Relationship Id="rId262" Type="http://schemas.openxmlformats.org/officeDocument/2006/relationships/hyperlink" Target="https://www.munzee.com/m/NoahCache/2290/" TargetMode="External"/><Relationship Id="rId140" Type="http://schemas.openxmlformats.org/officeDocument/2006/relationships/hyperlink" Target="https://www.munzee.com/m/NoahCache/2344/" TargetMode="External"/><Relationship Id="rId261" Type="http://schemas.openxmlformats.org/officeDocument/2006/relationships/hyperlink" Target="https://www.munzee.com/m/geckofreund/2857/" TargetMode="External"/><Relationship Id="rId5" Type="http://schemas.openxmlformats.org/officeDocument/2006/relationships/hyperlink" Target="https://www.munzee.com/m/Engel19/7477/" TargetMode="External"/><Relationship Id="rId147" Type="http://schemas.openxmlformats.org/officeDocument/2006/relationships/hyperlink" Target="https://www.munzee.com/m/Syrtene/1691/" TargetMode="External"/><Relationship Id="rId268" Type="http://schemas.openxmlformats.org/officeDocument/2006/relationships/drawing" Target="../drawings/drawing3.xml"/><Relationship Id="rId6" Type="http://schemas.openxmlformats.org/officeDocument/2006/relationships/hyperlink" Target="https://www.munzee.com/m/ankie249/3816/" TargetMode="External"/><Relationship Id="rId146" Type="http://schemas.openxmlformats.org/officeDocument/2006/relationships/hyperlink" Target="https://www.munzee.com/m/NoahCache/1962/" TargetMode="External"/><Relationship Id="rId267" Type="http://schemas.openxmlformats.org/officeDocument/2006/relationships/hyperlink" Target="https://www.munzee.com/m/geckofreund/2965/" TargetMode="External"/><Relationship Id="rId7" Type="http://schemas.openxmlformats.org/officeDocument/2006/relationships/hyperlink" Target="https://www.munzee.com/m/Lehmis/1392/" TargetMode="External"/><Relationship Id="rId145" Type="http://schemas.openxmlformats.org/officeDocument/2006/relationships/hyperlink" Target="https://www.munzee.com/m/geckofreund/2908/" TargetMode="External"/><Relationship Id="rId266" Type="http://schemas.openxmlformats.org/officeDocument/2006/relationships/hyperlink" Target="https://www.munzee.com/m/Syrtene/7875/" TargetMode="External"/><Relationship Id="rId8" Type="http://schemas.openxmlformats.org/officeDocument/2006/relationships/hyperlink" Target="https://www.munzee.com/m/Engel19/7396/" TargetMode="External"/><Relationship Id="rId144" Type="http://schemas.openxmlformats.org/officeDocument/2006/relationships/hyperlink" Target="https://www.munzee.com/m/Syrtene/2388/" TargetMode="External"/><Relationship Id="rId265" Type="http://schemas.openxmlformats.org/officeDocument/2006/relationships/hyperlink" Target="https://www.munzee.com/m/NoahCache/3348/" TargetMode="External"/><Relationship Id="rId73" Type="http://schemas.openxmlformats.org/officeDocument/2006/relationships/hyperlink" Target="https://www.munzee.com/m/Engel19/7778/" TargetMode="External"/><Relationship Id="rId72" Type="http://schemas.openxmlformats.org/officeDocument/2006/relationships/hyperlink" Target="https://www.munzee.com/m/barefootguru/5041/" TargetMode="External"/><Relationship Id="rId75" Type="http://schemas.openxmlformats.org/officeDocument/2006/relationships/hyperlink" Target="https://www.munzee.com/m/Engel19/7467/" TargetMode="External"/><Relationship Id="rId74" Type="http://schemas.openxmlformats.org/officeDocument/2006/relationships/hyperlink" Target="https://www.munzee.com/m/hz/4238/" TargetMode="External"/><Relationship Id="rId77" Type="http://schemas.openxmlformats.org/officeDocument/2006/relationships/hyperlink" Target="https://www.munzee.com/m/teamkiwii/8137/" TargetMode="External"/><Relationship Id="rId260" Type="http://schemas.openxmlformats.org/officeDocument/2006/relationships/hyperlink" Target="https://www.munzee.com/m/Syrtene/2309/" TargetMode="External"/><Relationship Id="rId76" Type="http://schemas.openxmlformats.org/officeDocument/2006/relationships/hyperlink" Target="https://www.munzee.com/m/pikeike76/1446/" TargetMode="External"/><Relationship Id="rId79" Type="http://schemas.openxmlformats.org/officeDocument/2006/relationships/hyperlink" Target="https://www.munzee.com/m/volki2000/1691/" TargetMode="External"/><Relationship Id="rId78" Type="http://schemas.openxmlformats.org/officeDocument/2006/relationships/hyperlink" Target="https://www.munzee.com/m/teamkiwii/7298/" TargetMode="External"/><Relationship Id="rId71" Type="http://schemas.openxmlformats.org/officeDocument/2006/relationships/hyperlink" Target="https://www.munzee.com/m/JackSparrow/17566" TargetMode="External"/><Relationship Id="rId70" Type="http://schemas.openxmlformats.org/officeDocument/2006/relationships/hyperlink" Target="https://www.munzee.com/m/Syrtene/1983/" TargetMode="External"/><Relationship Id="rId139" Type="http://schemas.openxmlformats.org/officeDocument/2006/relationships/hyperlink" Target="https://www.munzee.com/m/Lehmis/989/" TargetMode="External"/><Relationship Id="rId138" Type="http://schemas.openxmlformats.org/officeDocument/2006/relationships/hyperlink" Target="https://www.munzee.com/m/volki2000/1804/" TargetMode="External"/><Relationship Id="rId259" Type="http://schemas.openxmlformats.org/officeDocument/2006/relationships/hyperlink" Target="https://www.munzee.com/m/NoahCache/2440/" TargetMode="External"/><Relationship Id="rId137" Type="http://schemas.openxmlformats.org/officeDocument/2006/relationships/hyperlink" Target="https://www.munzee.com/m/xkristal7/287/" TargetMode="External"/><Relationship Id="rId258" Type="http://schemas.openxmlformats.org/officeDocument/2006/relationships/hyperlink" Target="https://www.munzee.com/m/geckofreund/2691/" TargetMode="External"/><Relationship Id="rId132" Type="http://schemas.openxmlformats.org/officeDocument/2006/relationships/hyperlink" Target="https://www.munzee.com/m/teamkiwii/7200/" TargetMode="External"/><Relationship Id="rId253" Type="http://schemas.openxmlformats.org/officeDocument/2006/relationships/hyperlink" Target="https://www.munzee.com/m/Lehmis/1391/" TargetMode="External"/><Relationship Id="rId131" Type="http://schemas.openxmlformats.org/officeDocument/2006/relationships/hyperlink" Target="https://www.munzee.com/m/joroma80/3984" TargetMode="External"/><Relationship Id="rId252" Type="http://schemas.openxmlformats.org/officeDocument/2006/relationships/hyperlink" Target="https://www.munzee.com/m/ankie249/3235/" TargetMode="External"/><Relationship Id="rId130" Type="http://schemas.openxmlformats.org/officeDocument/2006/relationships/hyperlink" Target="https://www.munzee.com/m/ankie249/3298/" TargetMode="External"/><Relationship Id="rId251" Type="http://schemas.openxmlformats.org/officeDocument/2006/relationships/hyperlink" Target="https://www.munzee.com/m/Engel19/6808/" TargetMode="External"/><Relationship Id="rId250" Type="http://schemas.openxmlformats.org/officeDocument/2006/relationships/hyperlink" Target="https://www.munzee.com/m/ankie249/3237/" TargetMode="External"/><Relationship Id="rId136" Type="http://schemas.openxmlformats.org/officeDocument/2006/relationships/hyperlink" Target="https://www.munzee.com/m/ankie249/3236/" TargetMode="External"/><Relationship Id="rId257" Type="http://schemas.openxmlformats.org/officeDocument/2006/relationships/hyperlink" Target="https://www.munzee.com/m/mandello/5596/" TargetMode="External"/><Relationship Id="rId135" Type="http://schemas.openxmlformats.org/officeDocument/2006/relationships/hyperlink" Target="https://www.munzee.com/m/teamkiwii/7180/" TargetMode="External"/><Relationship Id="rId256" Type="http://schemas.openxmlformats.org/officeDocument/2006/relationships/hyperlink" Target="https://www.munzee.com/m/Lehmich/390/" TargetMode="External"/><Relationship Id="rId134" Type="http://schemas.openxmlformats.org/officeDocument/2006/relationships/hyperlink" Target="https://www.munzee.com/m/xkristal7/308/" TargetMode="External"/><Relationship Id="rId255" Type="http://schemas.openxmlformats.org/officeDocument/2006/relationships/hyperlink" Target="https://www.munzee.com/m/pikeike76/1448/" TargetMode="External"/><Relationship Id="rId133" Type="http://schemas.openxmlformats.org/officeDocument/2006/relationships/hyperlink" Target="https://www.munzee.com/m/ankie249/3289/" TargetMode="External"/><Relationship Id="rId254" Type="http://schemas.openxmlformats.org/officeDocument/2006/relationships/hyperlink" Target="https://www.munzee.com/m/3Tiger/6377/" TargetMode="External"/><Relationship Id="rId62" Type="http://schemas.openxmlformats.org/officeDocument/2006/relationships/hyperlink" Target="https://www.munzee.com/m/geckofreund/3241/" TargetMode="External"/><Relationship Id="rId61" Type="http://schemas.openxmlformats.org/officeDocument/2006/relationships/hyperlink" Target="https://www.munzee.com/m/Syrtene/2798/" TargetMode="External"/><Relationship Id="rId64" Type="http://schemas.openxmlformats.org/officeDocument/2006/relationships/hyperlink" Target="https://www.munzee.com/m/Syrtene/2562/" TargetMode="External"/><Relationship Id="rId63" Type="http://schemas.openxmlformats.org/officeDocument/2006/relationships/hyperlink" Target="https://www.munzee.com/m/NoahCache/2730/" TargetMode="External"/><Relationship Id="rId66" Type="http://schemas.openxmlformats.org/officeDocument/2006/relationships/hyperlink" Target="https://www.munzee.com/m/NoahCache/2800/" TargetMode="External"/><Relationship Id="rId172" Type="http://schemas.openxmlformats.org/officeDocument/2006/relationships/hyperlink" Target="https://www.munzee.com/m/Belita/1094/" TargetMode="External"/><Relationship Id="rId65" Type="http://schemas.openxmlformats.org/officeDocument/2006/relationships/hyperlink" Target="https://www.munzee.com/m/geckofreund/2862/" TargetMode="External"/><Relationship Id="rId171" Type="http://schemas.openxmlformats.org/officeDocument/2006/relationships/hyperlink" Target="https://www.munzee.com/m/ChandaBelle/3047/" TargetMode="External"/><Relationship Id="rId68" Type="http://schemas.openxmlformats.org/officeDocument/2006/relationships/hyperlink" Target="https://www.munzee.com/m/geckofreund/2437/" TargetMode="External"/><Relationship Id="rId170" Type="http://schemas.openxmlformats.org/officeDocument/2006/relationships/hyperlink" Target="https://www.munzee.com/m/Lehmis/1286/" TargetMode="External"/><Relationship Id="rId67" Type="http://schemas.openxmlformats.org/officeDocument/2006/relationships/hyperlink" Target="https://www.munzee.com/m/Syrtene/1985/" TargetMode="External"/><Relationship Id="rId60" Type="http://schemas.openxmlformats.org/officeDocument/2006/relationships/hyperlink" Target="https://www.munzee.com/m/NoahCache/2763/" TargetMode="External"/><Relationship Id="rId165" Type="http://schemas.openxmlformats.org/officeDocument/2006/relationships/hyperlink" Target="https://www.munzee.com/m/CoffeeBender/4219/" TargetMode="External"/><Relationship Id="rId69" Type="http://schemas.openxmlformats.org/officeDocument/2006/relationships/hyperlink" Target="https://www.munzee.com/m/NoahCache/1960/" TargetMode="External"/><Relationship Id="rId164" Type="http://schemas.openxmlformats.org/officeDocument/2006/relationships/hyperlink" Target="https://www.munzee.com/m/Engel19/7043/" TargetMode="External"/><Relationship Id="rId163" Type="http://schemas.openxmlformats.org/officeDocument/2006/relationships/hyperlink" Target="https://www.munzee.com/m/Patterc/2852/" TargetMode="External"/><Relationship Id="rId162" Type="http://schemas.openxmlformats.org/officeDocument/2006/relationships/hyperlink" Target="https://www.munzee.com/m/ChandaBelle/3014/" TargetMode="External"/><Relationship Id="rId169" Type="http://schemas.openxmlformats.org/officeDocument/2006/relationships/hyperlink" Target="https://www.munzee.com/m/Belita/1089/" TargetMode="External"/><Relationship Id="rId168" Type="http://schemas.openxmlformats.org/officeDocument/2006/relationships/hyperlink" Target="https://www.munzee.com/m/ChandaBelle/3050/" TargetMode="External"/><Relationship Id="rId167" Type="http://schemas.openxmlformats.org/officeDocument/2006/relationships/hyperlink" Target="https://www.munzee.com/m/Belinha/1031/" TargetMode="External"/><Relationship Id="rId166" Type="http://schemas.openxmlformats.org/officeDocument/2006/relationships/hyperlink" Target="https://www.munzee.com/m/Belita/958/" TargetMode="External"/><Relationship Id="rId51" Type="http://schemas.openxmlformats.org/officeDocument/2006/relationships/hyperlink" Target="https://www.munzee.com/m/barefootguru/5029/" TargetMode="External"/><Relationship Id="rId50" Type="http://schemas.openxmlformats.org/officeDocument/2006/relationships/hyperlink" Target="https://www.munzee.com/m/Lehmich/196/" TargetMode="External"/><Relationship Id="rId53" Type="http://schemas.openxmlformats.org/officeDocument/2006/relationships/hyperlink" Target="https://www.munzee.com/m/Patterc/2851/" TargetMode="External"/><Relationship Id="rId52" Type="http://schemas.openxmlformats.org/officeDocument/2006/relationships/hyperlink" Target="https://www.munzee.com/m/Lehmis/1405/" TargetMode="External"/><Relationship Id="rId55" Type="http://schemas.openxmlformats.org/officeDocument/2006/relationships/hyperlink" Target="https://www.munzee.com/m/spdx2/2266/" TargetMode="External"/><Relationship Id="rId161" Type="http://schemas.openxmlformats.org/officeDocument/2006/relationships/hyperlink" Target="https://www.munzee.com/m/Lanyasummer/4131/" TargetMode="External"/><Relationship Id="rId54" Type="http://schemas.openxmlformats.org/officeDocument/2006/relationships/hyperlink" Target="https://www.munzee.com/m/granitente/4154/" TargetMode="External"/><Relationship Id="rId160" Type="http://schemas.openxmlformats.org/officeDocument/2006/relationships/hyperlink" Target="https://www.munzee.com/m/Lehmis/1394/" TargetMode="External"/><Relationship Id="rId57" Type="http://schemas.openxmlformats.org/officeDocument/2006/relationships/hyperlink" Target="https://www.munzee.com/m/Stacybuckwyk/169/" TargetMode="External"/><Relationship Id="rId56" Type="http://schemas.openxmlformats.org/officeDocument/2006/relationships/hyperlink" Target="https://www.munzee.com/m/munz619/4666/" TargetMode="External"/><Relationship Id="rId159" Type="http://schemas.openxmlformats.org/officeDocument/2006/relationships/hyperlink" Target="https://www.munzee.com/m/lison55/4572/" TargetMode="External"/><Relationship Id="rId59" Type="http://schemas.openxmlformats.org/officeDocument/2006/relationships/hyperlink" Target="https://www.munzee.com/m/geckofreund/3922/" TargetMode="External"/><Relationship Id="rId154" Type="http://schemas.openxmlformats.org/officeDocument/2006/relationships/hyperlink" Target="https://www.munzee.com/m/geckofreund/2684/" TargetMode="External"/><Relationship Id="rId58" Type="http://schemas.openxmlformats.org/officeDocument/2006/relationships/hyperlink" Target="https://www.munzee.com/m/Syrtene/2780/" TargetMode="External"/><Relationship Id="rId153" Type="http://schemas.openxmlformats.org/officeDocument/2006/relationships/hyperlink" Target="https://www.munzee.com/m/Syrtene/2233/" TargetMode="External"/><Relationship Id="rId152" Type="http://schemas.openxmlformats.org/officeDocument/2006/relationships/hyperlink" Target="https://www.munzee.com/m/NoahCache/2206/" TargetMode="External"/><Relationship Id="rId151" Type="http://schemas.openxmlformats.org/officeDocument/2006/relationships/hyperlink" Target="https://www.munzee.com/m/geckofreund/2305/" TargetMode="External"/><Relationship Id="rId158" Type="http://schemas.openxmlformats.org/officeDocument/2006/relationships/hyperlink" Target="https://www.munzee.com/m/NoahCache/1963/" TargetMode="External"/><Relationship Id="rId157" Type="http://schemas.openxmlformats.org/officeDocument/2006/relationships/hyperlink" Target="https://www.munzee.com/m/geckofreund/1776/" TargetMode="External"/><Relationship Id="rId156" Type="http://schemas.openxmlformats.org/officeDocument/2006/relationships/hyperlink" Target="https://www.munzee.com/m/Syrtene/2235/" TargetMode="External"/><Relationship Id="rId155" Type="http://schemas.openxmlformats.org/officeDocument/2006/relationships/hyperlink" Target="https://www.munzee.com/m/NoahCache/2248/" TargetMode="External"/><Relationship Id="rId107" Type="http://schemas.openxmlformats.org/officeDocument/2006/relationships/hyperlink" Target="https://www.munzee.com/m/geckofreund/2521/" TargetMode="External"/><Relationship Id="rId228" Type="http://schemas.openxmlformats.org/officeDocument/2006/relationships/hyperlink" Target="https://www.munzee.com/m/Syrtene/2057/" TargetMode="External"/><Relationship Id="rId106" Type="http://schemas.openxmlformats.org/officeDocument/2006/relationships/hyperlink" Target="https://www.munzee.com/m/Syrtene/1723/" TargetMode="External"/><Relationship Id="rId227" Type="http://schemas.openxmlformats.org/officeDocument/2006/relationships/hyperlink" Target="https://www.munzee.com/m/NoahCache/2029/" TargetMode="External"/><Relationship Id="rId105" Type="http://schemas.openxmlformats.org/officeDocument/2006/relationships/hyperlink" Target="https://www.munzee.com/m/NoahCache/2028/" TargetMode="External"/><Relationship Id="rId226" Type="http://schemas.openxmlformats.org/officeDocument/2006/relationships/hyperlink" Target="https://www.munzee.com/m/Lehmich/193/" TargetMode="External"/><Relationship Id="rId104" Type="http://schemas.openxmlformats.org/officeDocument/2006/relationships/hyperlink" Target="https://www.munzee.com/m/geckofreund/2681/" TargetMode="External"/><Relationship Id="rId225" Type="http://schemas.openxmlformats.org/officeDocument/2006/relationships/hyperlink" Target="https://www.munzee.com/m/3Tiger/6237/" TargetMode="External"/><Relationship Id="rId109" Type="http://schemas.openxmlformats.org/officeDocument/2006/relationships/hyperlink" Target="https://www.munzee.com/m/Syrtene/1890/" TargetMode="External"/><Relationship Id="rId108" Type="http://schemas.openxmlformats.org/officeDocument/2006/relationships/hyperlink" Target="https://www.munzee.com/m/NoahCache/1872/" TargetMode="External"/><Relationship Id="rId229" Type="http://schemas.openxmlformats.org/officeDocument/2006/relationships/hyperlink" Target="https://www.munzee.com/m/geckofreund/2502/" TargetMode="External"/><Relationship Id="rId220" Type="http://schemas.openxmlformats.org/officeDocument/2006/relationships/hyperlink" Target="https://www.munzee.com/m/Lehmich/204/" TargetMode="External"/><Relationship Id="rId103" Type="http://schemas.openxmlformats.org/officeDocument/2006/relationships/hyperlink" Target="https://www.munzee.com/m/Syrtene/2056/" TargetMode="External"/><Relationship Id="rId224" Type="http://schemas.openxmlformats.org/officeDocument/2006/relationships/hyperlink" Target="https://www.munzee.com/m/Lehmis/1045/" TargetMode="External"/><Relationship Id="rId102" Type="http://schemas.openxmlformats.org/officeDocument/2006/relationships/hyperlink" Target="https://www.munzee.com/m/NoahCache/2195/" TargetMode="External"/><Relationship Id="rId223" Type="http://schemas.openxmlformats.org/officeDocument/2006/relationships/hyperlink" Target="https://www.munzee.com/m/Patterc/2506/" TargetMode="External"/><Relationship Id="rId101" Type="http://schemas.openxmlformats.org/officeDocument/2006/relationships/hyperlink" Target="https://www.munzee.com/m/geckofreund/2439/" TargetMode="External"/><Relationship Id="rId222" Type="http://schemas.openxmlformats.org/officeDocument/2006/relationships/hyperlink" Target="https://www.munzee.com/m/granitente/4185/" TargetMode="External"/><Relationship Id="rId100" Type="http://schemas.openxmlformats.org/officeDocument/2006/relationships/hyperlink" Target="https://www.munzee.com/m/Syrtene/2224/" TargetMode="External"/><Relationship Id="rId221" Type="http://schemas.openxmlformats.org/officeDocument/2006/relationships/hyperlink" Target="https://www.munzee.com/m/lison55/4554/" TargetMode="External"/><Relationship Id="rId217" Type="http://schemas.openxmlformats.org/officeDocument/2006/relationships/hyperlink" Target="https://www.munzee.com/m/Johnsjen/1622/" TargetMode="External"/><Relationship Id="rId216" Type="http://schemas.openxmlformats.org/officeDocument/2006/relationships/hyperlink" Target="https://www.munzee.com/m/Engel19/6806/" TargetMode="External"/><Relationship Id="rId215" Type="http://schemas.openxmlformats.org/officeDocument/2006/relationships/hyperlink" Target="https://www.munzee.com/m/Engel19/6807/" TargetMode="External"/><Relationship Id="rId214" Type="http://schemas.openxmlformats.org/officeDocument/2006/relationships/hyperlink" Target="https://www.munzee.com/m/Engel19/7047/" TargetMode="External"/><Relationship Id="rId219" Type="http://schemas.openxmlformats.org/officeDocument/2006/relationships/hyperlink" Target="https://www.munzee.com/m/Lehmis/979/" TargetMode="External"/><Relationship Id="rId218" Type="http://schemas.openxmlformats.org/officeDocument/2006/relationships/hyperlink" Target="https://www.munzee.com/m/MPeters82/1356/" TargetMode="External"/><Relationship Id="rId213" Type="http://schemas.openxmlformats.org/officeDocument/2006/relationships/hyperlink" Target="https://www.munzee.com/m/pikeike76/1444/" TargetMode="External"/><Relationship Id="rId212" Type="http://schemas.openxmlformats.org/officeDocument/2006/relationships/hyperlink" Target="https://www.munzee.com/m/Engel19/7339/" TargetMode="External"/><Relationship Id="rId211" Type="http://schemas.openxmlformats.org/officeDocument/2006/relationships/hyperlink" Target="https://www.munzee.com/m/mortonfox/6700/" TargetMode="External"/><Relationship Id="rId210" Type="http://schemas.openxmlformats.org/officeDocument/2006/relationships/hyperlink" Target="https://www.munzee.com/m/Engel19/7146/" TargetMode="External"/><Relationship Id="rId129" Type="http://schemas.openxmlformats.org/officeDocument/2006/relationships/hyperlink" Target="https://www.munzee.com/m/teamkiwii/7305/" TargetMode="External"/><Relationship Id="rId128" Type="http://schemas.openxmlformats.org/officeDocument/2006/relationships/hyperlink" Target="https://www.munzee.com/m/VLoopSouth/527/" TargetMode="External"/><Relationship Id="rId249" Type="http://schemas.openxmlformats.org/officeDocument/2006/relationships/hyperlink" Target="https://www.munzee.com/m/mortonfox/6690/" TargetMode="External"/><Relationship Id="rId127" Type="http://schemas.openxmlformats.org/officeDocument/2006/relationships/hyperlink" Target="https://www.munzee.com/m/Lehmich/199/" TargetMode="External"/><Relationship Id="rId248" Type="http://schemas.openxmlformats.org/officeDocument/2006/relationships/hyperlink" Target="https://www.munzee.com/m/Engel19/6829/" TargetMode="External"/><Relationship Id="rId126" Type="http://schemas.openxmlformats.org/officeDocument/2006/relationships/hyperlink" Target="https://www.munzee.com/m/Lehmis/1395/" TargetMode="External"/><Relationship Id="rId247" Type="http://schemas.openxmlformats.org/officeDocument/2006/relationships/hyperlink" Target="https://www.munzee.com/m/ankie249/3370/" TargetMode="External"/><Relationship Id="rId121" Type="http://schemas.openxmlformats.org/officeDocument/2006/relationships/hyperlink" Target="https://www.munzee.com/m/Viivic/1466/" TargetMode="External"/><Relationship Id="rId242" Type="http://schemas.openxmlformats.org/officeDocument/2006/relationships/hyperlink" Target="https://www.munzee.com/m/3Tiger/6322/" TargetMode="External"/><Relationship Id="rId120" Type="http://schemas.openxmlformats.org/officeDocument/2006/relationships/hyperlink" Target="https://www.munzee.com/m/3Tiger/6498" TargetMode="External"/><Relationship Id="rId241" Type="http://schemas.openxmlformats.org/officeDocument/2006/relationships/hyperlink" Target="https://www.munzee.com/m/geckofreund/3177/" TargetMode="External"/><Relationship Id="rId240" Type="http://schemas.openxmlformats.org/officeDocument/2006/relationships/hyperlink" Target="https://www.munzee.com/m/Syrtene/3135/" TargetMode="External"/><Relationship Id="rId125" Type="http://schemas.openxmlformats.org/officeDocument/2006/relationships/hyperlink" Target="https://www.munzee.com/m/teamkiwii/7295/" TargetMode="External"/><Relationship Id="rId246" Type="http://schemas.openxmlformats.org/officeDocument/2006/relationships/hyperlink" Target="https://www.munzee.com/m/mandello/5813/" TargetMode="External"/><Relationship Id="rId124" Type="http://schemas.openxmlformats.org/officeDocument/2006/relationships/hyperlink" Target="https://www.munzee.com/m/MS1721/3259/" TargetMode="External"/><Relationship Id="rId245" Type="http://schemas.openxmlformats.org/officeDocument/2006/relationships/hyperlink" Target="https://www.munzee.com/m/Engel19/7776/" TargetMode="External"/><Relationship Id="rId123" Type="http://schemas.openxmlformats.org/officeDocument/2006/relationships/hyperlink" Target="https://www.munzee.com/m/ChandaBelle/3015/" TargetMode="External"/><Relationship Id="rId244" Type="http://schemas.openxmlformats.org/officeDocument/2006/relationships/hyperlink" Target="https://www.munzee.com/m/NoahCache/1777/" TargetMode="External"/><Relationship Id="rId122" Type="http://schemas.openxmlformats.org/officeDocument/2006/relationships/hyperlink" Target="https://www.munzee.com/m/Engel19/7031/" TargetMode="External"/><Relationship Id="rId243" Type="http://schemas.openxmlformats.org/officeDocument/2006/relationships/hyperlink" Target="https://www.munzee.com/m/Syrtene/3024/" TargetMode="External"/><Relationship Id="rId95" Type="http://schemas.openxmlformats.org/officeDocument/2006/relationships/hyperlink" Target="https://www.munzee.com/m/hz/4231/" TargetMode="External"/><Relationship Id="rId94" Type="http://schemas.openxmlformats.org/officeDocument/2006/relationships/hyperlink" Target="https://www.munzee.com/m/3Tiger/6382" TargetMode="External"/><Relationship Id="rId97" Type="http://schemas.openxmlformats.org/officeDocument/2006/relationships/hyperlink" Target="https://www.munzee.com/m/MeanderingMonkeys/8210/" TargetMode="External"/><Relationship Id="rId96" Type="http://schemas.openxmlformats.org/officeDocument/2006/relationships/hyperlink" Target="https://www.munzee.com/m/NoahCache/2829/" TargetMode="External"/><Relationship Id="rId99" Type="http://schemas.openxmlformats.org/officeDocument/2006/relationships/hyperlink" Target="https://www.munzee.com/m/NoahCache/2530/" TargetMode="External"/><Relationship Id="rId98" Type="http://schemas.openxmlformats.org/officeDocument/2006/relationships/hyperlink" Target="https://www.munzee.com/m/geckofreund/3478/" TargetMode="External"/><Relationship Id="rId91" Type="http://schemas.openxmlformats.org/officeDocument/2006/relationships/hyperlink" Target="https://www.munzee.com/m/JackSparrow/17558" TargetMode="External"/><Relationship Id="rId90" Type="http://schemas.openxmlformats.org/officeDocument/2006/relationships/hyperlink" Target="https://www.munzee.com/m/Lehmis/1043/" TargetMode="External"/><Relationship Id="rId93" Type="http://schemas.openxmlformats.org/officeDocument/2006/relationships/hyperlink" Target="https://www.munzee.com/m/ChandaBelle/3013/" TargetMode="External"/><Relationship Id="rId92" Type="http://schemas.openxmlformats.org/officeDocument/2006/relationships/hyperlink" Target="https://www.munzee.com/m/barefootguru/5026/" TargetMode="External"/><Relationship Id="rId118" Type="http://schemas.openxmlformats.org/officeDocument/2006/relationships/hyperlink" Target="https://www.munzee.com/m/Lehmis/1296/" TargetMode="External"/><Relationship Id="rId239" Type="http://schemas.openxmlformats.org/officeDocument/2006/relationships/hyperlink" Target="https://www.munzee.com/m/NoahCache/2986/" TargetMode="External"/><Relationship Id="rId117" Type="http://schemas.openxmlformats.org/officeDocument/2006/relationships/hyperlink" Target="https://www.munzee.com/m/hz/3764/" TargetMode="External"/><Relationship Id="rId238" Type="http://schemas.openxmlformats.org/officeDocument/2006/relationships/hyperlink" Target="https://www.munzee.com/m/geckofreund/3171/" TargetMode="External"/><Relationship Id="rId116" Type="http://schemas.openxmlformats.org/officeDocument/2006/relationships/hyperlink" Target="https://www.munzee.com/m/Engel19/6920/" TargetMode="External"/><Relationship Id="rId237" Type="http://schemas.openxmlformats.org/officeDocument/2006/relationships/hyperlink" Target="https://www.munzee.com/m/Syrtene/3377/" TargetMode="External"/><Relationship Id="rId115" Type="http://schemas.openxmlformats.org/officeDocument/2006/relationships/hyperlink" Target="https://www.munzee.com/m/Lehmis/1421/" TargetMode="External"/><Relationship Id="rId236" Type="http://schemas.openxmlformats.org/officeDocument/2006/relationships/hyperlink" Target="https://www.munzee.com/m/NoahCache/3088/" TargetMode="External"/><Relationship Id="rId119" Type="http://schemas.openxmlformats.org/officeDocument/2006/relationships/hyperlink" Target="https://www.munzee.com/m/Engel19/7004/" TargetMode="External"/><Relationship Id="rId110" Type="http://schemas.openxmlformats.org/officeDocument/2006/relationships/hyperlink" Target="https://www.munzee.com/m/geckofreund/2308/" TargetMode="External"/><Relationship Id="rId231" Type="http://schemas.openxmlformats.org/officeDocument/2006/relationships/hyperlink" Target="https://www.munzee.com/m/Syrtene/2314/" TargetMode="External"/><Relationship Id="rId230" Type="http://schemas.openxmlformats.org/officeDocument/2006/relationships/hyperlink" Target="https://www.munzee.com/m/NoahCache/2033/" TargetMode="External"/><Relationship Id="rId114" Type="http://schemas.openxmlformats.org/officeDocument/2006/relationships/hyperlink" Target="https://www.munzee.com/m/taska1981/5664/" TargetMode="External"/><Relationship Id="rId235" Type="http://schemas.openxmlformats.org/officeDocument/2006/relationships/hyperlink" Target="https://www.munzee.com/m/geckofreund/2915/" TargetMode="External"/><Relationship Id="rId113" Type="http://schemas.openxmlformats.org/officeDocument/2006/relationships/hyperlink" Target="https://www.munzee.com/m/3Tiger/6379/" TargetMode="External"/><Relationship Id="rId234" Type="http://schemas.openxmlformats.org/officeDocument/2006/relationships/hyperlink" Target="https://www.munzee.com/m/Syrtene/2499/" TargetMode="External"/><Relationship Id="rId112" Type="http://schemas.openxmlformats.org/officeDocument/2006/relationships/hyperlink" Target="https://www.munzee.com/m/munz619/4081/" TargetMode="External"/><Relationship Id="rId233" Type="http://schemas.openxmlformats.org/officeDocument/2006/relationships/hyperlink" Target="https://www.munzee.com/m/NoahCache/2038/" TargetMode="External"/><Relationship Id="rId111" Type="http://schemas.openxmlformats.org/officeDocument/2006/relationships/hyperlink" Target="https://www.munzee.com/m/NoahCache/2197/" TargetMode="External"/><Relationship Id="rId232" Type="http://schemas.openxmlformats.org/officeDocument/2006/relationships/hyperlink" Target="https://www.munzee.com/m/geckofreund/2688/" TargetMode="External"/><Relationship Id="rId206" Type="http://schemas.openxmlformats.org/officeDocument/2006/relationships/hyperlink" Target="https://www.munzee.com/m/NoahCache/2468/" TargetMode="External"/><Relationship Id="rId205" Type="http://schemas.openxmlformats.org/officeDocument/2006/relationships/hyperlink" Target="https://www.munzee.com/m/geckofreund/2870/" TargetMode="External"/><Relationship Id="rId204" Type="http://schemas.openxmlformats.org/officeDocument/2006/relationships/hyperlink" Target="https://www.munzee.com/m/Syrtene/2503/" TargetMode="External"/><Relationship Id="rId203" Type="http://schemas.openxmlformats.org/officeDocument/2006/relationships/hyperlink" Target="https://www.munzee.com/m/NoahCache/2469/" TargetMode="External"/><Relationship Id="rId209" Type="http://schemas.openxmlformats.org/officeDocument/2006/relationships/hyperlink" Target="https://www.munzee.com/m/G1000/1272" TargetMode="External"/><Relationship Id="rId208" Type="http://schemas.openxmlformats.org/officeDocument/2006/relationships/hyperlink" Target="https://www.munzee.com/m/Syrtene/1981/" TargetMode="External"/><Relationship Id="rId207" Type="http://schemas.openxmlformats.org/officeDocument/2006/relationships/hyperlink" Target="https://www.munzee.com/m/xkristal7/235/" TargetMode="External"/><Relationship Id="rId202" Type="http://schemas.openxmlformats.org/officeDocument/2006/relationships/hyperlink" Target="https://www.munzee.com/m/geckofreund/2868/" TargetMode="External"/><Relationship Id="rId201" Type="http://schemas.openxmlformats.org/officeDocument/2006/relationships/hyperlink" Target="https://www.munzee.com/m/Syrtene/2328/" TargetMode="External"/><Relationship Id="rId200" Type="http://schemas.openxmlformats.org/officeDocument/2006/relationships/hyperlink" Target="https://www.munzee.com/m/NoahCache/229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6.5"/>
    <col customWidth="1" min="3" max="3" width="6.88"/>
    <col customWidth="1" min="4" max="4" width="15.13"/>
    <col customWidth="1" min="5" max="5" width="25.88"/>
    <col customWidth="1" min="6" max="6" width="20.13"/>
    <col customWidth="1" min="7" max="7" width="14.88"/>
    <col customWidth="1" min="8" max="8" width="18.75"/>
    <col customWidth="1" min="9" max="9" width="39.0"/>
    <col customWidth="1" min="10" max="10" width="16.0"/>
    <col customWidth="1" min="11" max="11" width="4.75"/>
    <col hidden="1" min="13" max="13" width="12.63"/>
    <col customWidth="1" min="14" max="14" width="14.0"/>
  </cols>
  <sheetData>
    <row r="1" ht="69.0" customHeight="1">
      <c r="A1" s="1"/>
      <c r="B1" s="2" t="s">
        <v>0</v>
      </c>
      <c r="C1" s="3"/>
      <c r="D1" s="3"/>
      <c r="E1" s="3"/>
      <c r="F1" s="4"/>
      <c r="G1" s="4"/>
      <c r="I1" s="5" t="s">
        <v>1</v>
      </c>
    </row>
    <row r="2" ht="26.25" customHeight="1">
      <c r="A2" s="3"/>
      <c r="C2" s="3"/>
      <c r="D2" s="3"/>
      <c r="E2" s="3"/>
      <c r="F2" s="6" t="s">
        <v>2</v>
      </c>
      <c r="G2" s="7">
        <f>G4/G3</f>
        <v>0.9971910112</v>
      </c>
      <c r="I2" s="8" t="str">
        <f>HYPERLINK("https://docs.google.com/spreadsheets/d/1kz_9X3qo6HXUuEyMn9ZP9m2dcWwOk5y0xV45GJo6dxQ/edit#gid=1853335497","Peace Garden RT")</f>
        <v>Peace Garden RT</v>
      </c>
    </row>
    <row r="3" ht="29.25" customHeight="1">
      <c r="A3" s="3"/>
      <c r="B3" s="9" t="s">
        <v>3</v>
      </c>
      <c r="C3" s="3"/>
      <c r="D3" s="3"/>
      <c r="E3" s="3"/>
      <c r="F3" s="6" t="s">
        <v>4</v>
      </c>
      <c r="G3" s="6">
        <v>356.0</v>
      </c>
      <c r="I3" s="8" t="str">
        <f>HYPERLINK("https://docs.google.com/spreadsheets/d/1-AvO8enz9WYlMpeekGWPkVxNvZ-f63S0L3yfu1YfDxw/edit#gid=2146230308","Appenzeller Sennenhund")</f>
        <v>Appenzeller Sennenhund</v>
      </c>
    </row>
    <row r="4" ht="27.0" customHeight="1">
      <c r="A4" s="3"/>
      <c r="B4" s="3"/>
      <c r="C4" s="3"/>
      <c r="D4" s="3"/>
      <c r="E4" s="3"/>
      <c r="F4" s="6" t="s">
        <v>5</v>
      </c>
      <c r="G4" s="10">
        <f>COUNTIF(H10:I365,"https://www.munzee.com/m/*")-COUNTIF(L10:L365,"Not Deployed")</f>
        <v>355</v>
      </c>
      <c r="I4" s="8" t="str">
        <f>HYPERLINK("https://docs.google.com/spreadsheets/d/1M-9WjrBwHgMI7UEQybxwY9m5QzD-xlodk_m6EeZiFSc/edit#gid=0","Flats @ Appenzeller RT")</f>
        <v>Flats @ Appenzeller RT</v>
      </c>
    </row>
    <row r="5" ht="32.25" customHeight="1">
      <c r="A5" s="3"/>
      <c r="B5" s="11" t="str">
        <f>HYPERLINK("https://www.munzee.com/map/u0webbzb7/14.67240669908158","Munzee Map : https://www.munzee.com/map/u0webbzb7/14.67240669908158")</f>
        <v>Munzee Map : https://www.munzee.com/map/u0webbzb7/14.67240669908158</v>
      </c>
      <c r="C5" s="3"/>
      <c r="D5" s="3"/>
      <c r="E5" s="3"/>
      <c r="F5" s="6" t="s">
        <v>6</v>
      </c>
      <c r="G5" s="12">
        <f>COUNTIF(H10:H365,"&lt;&gt;")-G4</f>
        <v>1</v>
      </c>
      <c r="I5" s="8" t="s">
        <v>7</v>
      </c>
    </row>
    <row r="6" ht="28.5" customHeight="1">
      <c r="A6" s="3"/>
      <c r="B6" s="11" t="str">
        <f>HYPERLINK("https://bit.ly/2GKkhGM","Spreadsheet: https://bit.ly/2GKkhGM")</f>
        <v>Spreadsheet: https://bit.ly/2GKkhGM</v>
      </c>
      <c r="C6" s="3"/>
      <c r="D6" s="3"/>
      <c r="E6" s="3"/>
      <c r="F6" s="6" t="s">
        <v>8</v>
      </c>
      <c r="G6" s="10">
        <f>G3-G4-G5</f>
        <v>0</v>
      </c>
      <c r="I6" s="8" t="str">
        <f>HYPERLINK("https://docs.google.com/spreadsheets/d/1aI0bKfEEFTLr6o8ldqbYlgtuFZvJtm8U0SGwebFzZyU/edit#gid=1478538501","Mixed Garden")</f>
        <v>Mixed Garden</v>
      </c>
    </row>
    <row r="7" ht="27.0" customHeight="1">
      <c r="A7" s="3"/>
      <c r="B7" s="13" t="s">
        <v>9</v>
      </c>
      <c r="C7" s="3"/>
      <c r="D7" s="3"/>
      <c r="E7" s="3"/>
      <c r="F7" s="4"/>
      <c r="G7" s="14"/>
    </row>
    <row r="8">
      <c r="A8" s="3"/>
      <c r="B8" s="3"/>
      <c r="C8" s="3"/>
      <c r="D8" s="3"/>
      <c r="F8" s="4"/>
      <c r="G8" s="14"/>
    </row>
    <row r="9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4" t="s">
        <v>15</v>
      </c>
      <c r="G9" s="4" t="s">
        <v>16</v>
      </c>
      <c r="H9" s="3" t="s">
        <v>17</v>
      </c>
      <c r="I9" s="3" t="s">
        <v>18</v>
      </c>
      <c r="J9" s="3" t="s">
        <v>19</v>
      </c>
      <c r="L9" s="3" t="s">
        <v>20</v>
      </c>
      <c r="N9" s="3" t="s">
        <v>21</v>
      </c>
    </row>
    <row r="10">
      <c r="A10" s="3" t="s">
        <v>22</v>
      </c>
      <c r="B10" s="3">
        <v>1.0</v>
      </c>
      <c r="C10" s="3">
        <v>1.0</v>
      </c>
      <c r="D10" s="3">
        <v>48.4779549740222</v>
      </c>
      <c r="E10" s="3">
        <v>9.18290676702758</v>
      </c>
      <c r="F10" s="15" t="s">
        <v>23</v>
      </c>
      <c r="G10" s="4" t="s">
        <v>24</v>
      </c>
      <c r="H10" s="3" t="s">
        <v>25</v>
      </c>
      <c r="I10" s="16" t="s">
        <v>26</v>
      </c>
      <c r="L10" t="str">
        <f>IFERROR(__xludf.DUMMYFUNCTION("IFERROR(IMPORTXML(I10, ""//p[@class='status-date']""), """")"),"")</f>
        <v/>
      </c>
      <c r="N10" t="str">
        <f>IFERROR(__xludf.DUMMYFUNCTION("IFERROR(UPPER(LEFT(REGEXEXTRACT(IMPORTXML(I10, ""//img[@class='pull-left pin']/@src""),""[^/]+$""), LEN(REGEXEXTRACT(IMPORTXML(I10, ""//img[@class='pull-left pin']/@src""),""[^/]+$""))-4)), """")"),"")</f>
        <v/>
      </c>
    </row>
    <row r="11">
      <c r="A11" s="3" t="s">
        <v>27</v>
      </c>
      <c r="B11" s="3">
        <v>1.0</v>
      </c>
      <c r="C11" s="3">
        <v>2.0</v>
      </c>
      <c r="D11" s="3">
        <v>48.4780041325499</v>
      </c>
      <c r="E11" s="3">
        <v>9.18311050953184</v>
      </c>
      <c r="F11" s="15" t="s">
        <v>23</v>
      </c>
      <c r="G11" s="4" t="s">
        <v>24</v>
      </c>
      <c r="H11" s="3" t="s">
        <v>28</v>
      </c>
      <c r="I11" s="16" t="s">
        <v>29</v>
      </c>
      <c r="L11" t="str">
        <f>IFERROR(__xludf.DUMMYFUNCTION("IFERROR(IMPORTXML(I11, ""//p[@class='status-date']""), """")"),"")</f>
        <v/>
      </c>
      <c r="N11" t="str">
        <f>IFERROR(__xludf.DUMMYFUNCTION("IFERROR(UPPER(LEFT(REGEXEXTRACT(IMPORTXML(I11, ""//img[@class='pull-left pin']/@src""),""[^/]+$""), LEN(REGEXEXTRACT(IMPORTXML(I11, ""//img[@class='pull-left pin']/@src""),""[^/]+$""))-4)), """")"),"")</f>
        <v/>
      </c>
    </row>
    <row r="12">
      <c r="A12" s="3" t="s">
        <v>30</v>
      </c>
      <c r="B12" s="3">
        <v>1.0</v>
      </c>
      <c r="C12" s="3">
        <v>4.0</v>
      </c>
      <c r="D12" s="3">
        <v>48.4781024496054</v>
      </c>
      <c r="E12" s="3">
        <v>9.18351799513266</v>
      </c>
      <c r="F12" s="15" t="s">
        <v>23</v>
      </c>
      <c r="G12" s="4" t="s">
        <v>24</v>
      </c>
      <c r="H12" s="3" t="s">
        <v>31</v>
      </c>
      <c r="I12" s="16" t="s">
        <v>32</v>
      </c>
      <c r="L12" t="str">
        <f>IFERROR(__xludf.DUMMYFUNCTION("IFERROR(IMPORTXML(I12, ""//p[@class='status-date']""), """")"),"")</f>
        <v/>
      </c>
      <c r="N12" t="str">
        <f>IFERROR(__xludf.DUMMYFUNCTION("IFERROR(UPPER(LEFT(REGEXEXTRACT(IMPORTXML(I12, ""//img[@class='pull-left pin']/@src""),""[^/]+$""), LEN(REGEXEXTRACT(IMPORTXML(I12, ""//img[@class='pull-left pin']/@src""),""[^/]+$""))-4)), """")"),"")</f>
        <v/>
      </c>
    </row>
    <row r="13">
      <c r="A13" s="3" t="s">
        <v>33</v>
      </c>
      <c r="B13" s="3">
        <v>1.0</v>
      </c>
      <c r="C13" s="3">
        <v>6.0</v>
      </c>
      <c r="D13" s="3">
        <v>48.478200766661</v>
      </c>
      <c r="E13" s="3">
        <v>9.18392548152314</v>
      </c>
      <c r="F13" s="15" t="s">
        <v>23</v>
      </c>
      <c r="G13" s="4" t="s">
        <v>24</v>
      </c>
      <c r="H13" s="17" t="s">
        <v>34</v>
      </c>
      <c r="I13" s="16" t="s">
        <v>35</v>
      </c>
      <c r="L13" t="str">
        <f>IFERROR(__xludf.DUMMYFUNCTION("IFERROR(IMPORTXML(I13, ""//p[@class='status-date']""), """")"),"")</f>
        <v/>
      </c>
      <c r="N13" t="str">
        <f>IFERROR(__xludf.DUMMYFUNCTION("IFERROR(UPPER(LEFT(REGEXEXTRACT(IMPORTXML(I13, ""//img[@class='pull-left pin']/@src""),""[^/]+$""), LEN(REGEXEXTRACT(IMPORTXML(I13, ""//img[@class='pull-left pin']/@src""),""[^/]+$""))-4)), """")"),"")</f>
        <v/>
      </c>
    </row>
    <row r="14">
      <c r="A14" s="3" t="s">
        <v>36</v>
      </c>
      <c r="B14" s="3">
        <v>1.0</v>
      </c>
      <c r="C14" s="3">
        <v>7.0</v>
      </c>
      <c r="D14" s="3">
        <v>48.4782499251887</v>
      </c>
      <c r="E14" s="3">
        <v>9.18412922501454</v>
      </c>
      <c r="F14" s="15" t="s">
        <v>23</v>
      </c>
      <c r="G14" s="4" t="s">
        <v>24</v>
      </c>
      <c r="H14" s="3" t="s">
        <v>28</v>
      </c>
      <c r="I14" s="16" t="s">
        <v>37</v>
      </c>
      <c r="L14" t="str">
        <f>IFERROR(__xludf.DUMMYFUNCTION("IFERROR(IMPORTXML(I14, ""//p[@class='status-date']""), """")"),"")</f>
        <v/>
      </c>
      <c r="N14" t="str">
        <f>IFERROR(__xludf.DUMMYFUNCTION("IFERROR(UPPER(LEFT(REGEXEXTRACT(IMPORTXML(I14, ""//img[@class='pull-left pin']/@src""),""[^/]+$""), LEN(REGEXEXTRACT(IMPORTXML(I14, ""//img[@class='pull-left pin']/@src""),""[^/]+$""))-4)), """")"),"")</f>
        <v/>
      </c>
    </row>
    <row r="15">
      <c r="A15" s="3" t="s">
        <v>38</v>
      </c>
      <c r="B15" s="3">
        <v>1.0</v>
      </c>
      <c r="C15" s="3">
        <v>8.0</v>
      </c>
      <c r="D15" s="3">
        <v>48.4782990837165</v>
      </c>
      <c r="E15" s="3">
        <v>9.18433296870341</v>
      </c>
      <c r="F15" s="15" t="s">
        <v>23</v>
      </c>
      <c r="G15" s="4" t="s">
        <v>24</v>
      </c>
      <c r="H15" s="17" t="s">
        <v>39</v>
      </c>
      <c r="I15" s="16" t="s">
        <v>40</v>
      </c>
      <c r="L15" t="str">
        <f>IFERROR(__xludf.DUMMYFUNCTION("IFERROR(IMPORTXML(I15, ""//p[@class='status-date']""), """")"),"")</f>
        <v/>
      </c>
      <c r="N15" t="str">
        <f>IFERROR(__xludf.DUMMYFUNCTION("IFERROR(UPPER(LEFT(REGEXEXTRACT(IMPORTXML(I15, ""//img[@class='pull-left pin']/@src""),""[^/]+$""), LEN(REGEXEXTRACT(IMPORTXML(I15, ""//img[@class='pull-left pin']/@src""),""[^/]+$""))-4)), """")"),"")</f>
        <v/>
      </c>
    </row>
    <row r="16">
      <c r="A16" s="3" t="s">
        <v>41</v>
      </c>
      <c r="B16" s="3">
        <v>1.0</v>
      </c>
      <c r="C16" s="3">
        <v>9.0</v>
      </c>
      <c r="D16" s="3">
        <v>48.4783482422443</v>
      </c>
      <c r="E16" s="3">
        <v>9.18453671258976</v>
      </c>
      <c r="F16" s="15" t="s">
        <v>23</v>
      </c>
      <c r="G16" s="4" t="s">
        <v>24</v>
      </c>
      <c r="H16" s="3" t="s">
        <v>42</v>
      </c>
      <c r="I16" s="16" t="s">
        <v>43</v>
      </c>
      <c r="L16" t="str">
        <f>IFERROR(__xludf.DUMMYFUNCTION("IFERROR(IMPORTXML(I16, ""//p[@class='status-date']""), """")"),"")</f>
        <v/>
      </c>
      <c r="N16" t="str">
        <f>IFERROR(__xludf.DUMMYFUNCTION("IFERROR(UPPER(LEFT(REGEXEXTRACT(IMPORTXML(I16, ""//img[@class='pull-left pin']/@src""),""[^/]+$""), LEN(REGEXEXTRACT(IMPORTXML(I16, ""//img[@class='pull-left pin']/@src""),""[^/]+$""))-4)), """")"),"")</f>
        <v/>
      </c>
    </row>
    <row r="17">
      <c r="A17" s="3" t="s">
        <v>44</v>
      </c>
      <c r="B17" s="3">
        <v>1.0</v>
      </c>
      <c r="C17" s="3">
        <v>10.0</v>
      </c>
      <c r="D17" s="3">
        <v>48.478397400772</v>
      </c>
      <c r="E17" s="3">
        <v>9.18474045667346</v>
      </c>
      <c r="F17" s="15" t="s">
        <v>23</v>
      </c>
      <c r="G17" s="4" t="s">
        <v>24</v>
      </c>
      <c r="H17" s="3" t="s">
        <v>45</v>
      </c>
      <c r="I17" s="16" t="s">
        <v>46</v>
      </c>
      <c r="L17" t="str">
        <f>IFERROR(__xludf.DUMMYFUNCTION("IFERROR(IMPORTXML(I17, ""//p[@class='status-date']""), """")"),"")</f>
        <v/>
      </c>
      <c r="N17" t="str">
        <f>IFERROR(__xludf.DUMMYFUNCTION("IFERROR(UPPER(LEFT(REGEXEXTRACT(IMPORTXML(I17, ""//img[@class='pull-left pin']/@src""),""[^/]+$""), LEN(REGEXEXTRACT(IMPORTXML(I17, ""//img[@class='pull-left pin']/@src""),""[^/]+$""))-4)), """")"),"")</f>
        <v/>
      </c>
    </row>
    <row r="18">
      <c r="A18" s="3" t="s">
        <v>47</v>
      </c>
      <c r="B18" s="3">
        <v>1.0</v>
      </c>
      <c r="C18" s="3">
        <v>12.0</v>
      </c>
      <c r="D18" s="3">
        <v>48.4784957178275</v>
      </c>
      <c r="E18" s="3">
        <v>9.1851479454333</v>
      </c>
      <c r="F18" s="15" t="s">
        <v>23</v>
      </c>
      <c r="G18" s="4" t="s">
        <v>24</v>
      </c>
      <c r="H18" s="17" t="s">
        <v>48</v>
      </c>
      <c r="I18" s="16" t="s">
        <v>49</v>
      </c>
      <c r="L18" t="str">
        <f>IFERROR(__xludf.DUMMYFUNCTION("IFERROR(IMPORTXML(I18, ""//p[@class='status-date']""), """")"),"")</f>
        <v/>
      </c>
      <c r="N18" t="str">
        <f>IFERROR(__xludf.DUMMYFUNCTION("IFERROR(UPPER(LEFT(REGEXEXTRACT(IMPORTXML(I18, ""//img[@class='pull-left pin']/@src""),""[^/]+$""), LEN(REGEXEXTRACT(IMPORTXML(I18, ""//img[@class='pull-left pin']/@src""),""[^/]+$""))-4)), """")"),"")</f>
        <v/>
      </c>
    </row>
    <row r="19">
      <c r="A19" s="3" t="s">
        <v>50</v>
      </c>
      <c r="B19" s="3">
        <v>1.0</v>
      </c>
      <c r="C19" s="3">
        <v>13.0</v>
      </c>
      <c r="D19" s="3">
        <v>48.4785448763553</v>
      </c>
      <c r="E19" s="3">
        <v>9.18535169010931</v>
      </c>
      <c r="F19" s="15" t="s">
        <v>23</v>
      </c>
      <c r="G19" s="4" t="s">
        <v>24</v>
      </c>
      <c r="H19" s="17" t="s">
        <v>42</v>
      </c>
      <c r="I19" s="16" t="s">
        <v>51</v>
      </c>
      <c r="L19" t="str">
        <f>IFERROR(__xludf.DUMMYFUNCTION("IFERROR(IMPORTXML(I19, ""//p[@class='status-date']""), """")"),"")</f>
        <v/>
      </c>
      <c r="N19" t="str">
        <f>IFERROR(__xludf.DUMMYFUNCTION("IFERROR(UPPER(LEFT(REGEXEXTRACT(IMPORTXML(I19, ""//img[@class='pull-left pin']/@src""),""[^/]+$""), LEN(REGEXEXTRACT(IMPORTXML(I19, ""//img[@class='pull-left pin']/@src""),""[^/]+$""))-4)), """")"),"")</f>
        <v/>
      </c>
    </row>
    <row r="20">
      <c r="A20" s="3" t="s">
        <v>52</v>
      </c>
      <c r="B20" s="3">
        <v>1.0</v>
      </c>
      <c r="C20" s="3">
        <v>17.0</v>
      </c>
      <c r="D20" s="3">
        <v>48.4787415104663</v>
      </c>
      <c r="E20" s="3">
        <v>9.18616667078788</v>
      </c>
      <c r="F20" s="15" t="s">
        <v>23</v>
      </c>
      <c r="G20" s="4" t="s">
        <v>24</v>
      </c>
      <c r="H20" s="3" t="s">
        <v>28</v>
      </c>
      <c r="I20" s="16" t="s">
        <v>53</v>
      </c>
      <c r="L20" t="str">
        <f>IFERROR(__xludf.DUMMYFUNCTION("IFERROR(IMPORTXML(I20, ""//p[@class='status-date']""), """")"),"")</f>
        <v/>
      </c>
      <c r="N20" t="str">
        <f>IFERROR(__xludf.DUMMYFUNCTION("IFERROR(UPPER(LEFT(REGEXEXTRACT(IMPORTXML(I20, ""//img[@class='pull-left pin']/@src""),""[^/]+$""), LEN(REGEXEXTRACT(IMPORTXML(I20, ""//img[@class='pull-left pin']/@src""),""[^/]+$""))-4)), """")"),"")</f>
        <v/>
      </c>
    </row>
    <row r="21">
      <c r="A21" s="3" t="s">
        <v>54</v>
      </c>
      <c r="B21" s="3">
        <v>1.0</v>
      </c>
      <c r="C21" s="3">
        <v>18.0</v>
      </c>
      <c r="D21" s="3">
        <v>48.4787906689941</v>
      </c>
      <c r="E21" s="3">
        <v>9.18637041645115</v>
      </c>
      <c r="F21" s="18" t="s">
        <v>55</v>
      </c>
      <c r="G21" s="4" t="s">
        <v>56</v>
      </c>
      <c r="H21" s="17" t="s">
        <v>39</v>
      </c>
      <c r="I21" s="16" t="s">
        <v>57</v>
      </c>
      <c r="L21" t="str">
        <f>IFERROR(__xludf.DUMMYFUNCTION("IFERROR(IMPORTXML(I21, ""//p[@class='status-date']""), """")"),"")</f>
        <v/>
      </c>
      <c r="N21" t="str">
        <f>IFERROR(__xludf.DUMMYFUNCTION("IFERROR(UPPER(LEFT(REGEXEXTRACT(IMPORTXML(I21, ""//img[@class='pull-left pin']/@src""),""[^/]+$""), LEN(REGEXEXTRACT(IMPORTXML(I21, ""//img[@class='pull-left pin']/@src""),""[^/]+$""))-4)), """")"),"")</f>
        <v/>
      </c>
    </row>
    <row r="22">
      <c r="A22" s="3" t="s">
        <v>58</v>
      </c>
      <c r="B22" s="3">
        <v>1.0</v>
      </c>
      <c r="C22" s="3">
        <v>19.0</v>
      </c>
      <c r="D22" s="3">
        <v>48.4788398275219</v>
      </c>
      <c r="E22" s="3">
        <v>9.18657416231178</v>
      </c>
      <c r="F22" s="18" t="s">
        <v>55</v>
      </c>
      <c r="G22" s="4" t="s">
        <v>56</v>
      </c>
      <c r="H22" s="17" t="s">
        <v>59</v>
      </c>
      <c r="I22" s="16" t="s">
        <v>60</v>
      </c>
      <c r="L22" t="str">
        <f>IFERROR(__xludf.DUMMYFUNCTION("IFERROR(IMPORTXML(I22, ""//p[@class='status-date']""), """")"),"")</f>
        <v/>
      </c>
      <c r="N22" t="str">
        <f>IFERROR(__xludf.DUMMYFUNCTION("IFERROR(UPPER(LEFT(REGEXEXTRACT(IMPORTXML(I22, ""//img[@class='pull-left pin']/@src""),""[^/]+$""), LEN(REGEXEXTRACT(IMPORTXML(I22, ""//img[@class='pull-left pin']/@src""),""[^/]+$""))-4)), """")"),"")</f>
        <v/>
      </c>
    </row>
    <row r="23">
      <c r="A23" s="3" t="s">
        <v>61</v>
      </c>
      <c r="B23" s="3">
        <v>1.0</v>
      </c>
      <c r="C23" s="3">
        <v>20.0</v>
      </c>
      <c r="D23" s="3">
        <v>48.4788889860496</v>
      </c>
      <c r="E23" s="3">
        <v>9.18677790836989</v>
      </c>
      <c r="F23" s="18" t="s">
        <v>55</v>
      </c>
      <c r="G23" s="4" t="s">
        <v>56</v>
      </c>
      <c r="H23" s="3" t="s">
        <v>28</v>
      </c>
      <c r="I23" s="16" t="s">
        <v>62</v>
      </c>
      <c r="L23" t="str">
        <f>IFERROR(__xludf.DUMMYFUNCTION("IFERROR(IMPORTXML(I23, ""//p[@class='status-date']""), """")"),"")</f>
        <v/>
      </c>
      <c r="N23" t="str">
        <f>IFERROR(__xludf.DUMMYFUNCTION("IFERROR(UPPER(LEFT(REGEXEXTRACT(IMPORTXML(I23, ""//img[@class='pull-left pin']/@src""),""[^/]+$""), LEN(REGEXEXTRACT(IMPORTXML(I23, ""//img[@class='pull-left pin']/@src""),""[^/]+$""))-4)), """")"),"")</f>
        <v/>
      </c>
    </row>
    <row r="24">
      <c r="A24" s="3" t="s">
        <v>63</v>
      </c>
      <c r="B24" s="3">
        <v>2.0</v>
      </c>
      <c r="C24" s="3">
        <v>5.0</v>
      </c>
      <c r="D24" s="3">
        <v>48.4780165456704</v>
      </c>
      <c r="E24" s="3">
        <v>9.18379587971151</v>
      </c>
      <c r="F24" s="15" t="s">
        <v>23</v>
      </c>
      <c r="G24" s="4" t="s">
        <v>24</v>
      </c>
      <c r="H24" s="3" t="s">
        <v>64</v>
      </c>
      <c r="I24" s="16" t="s">
        <v>65</v>
      </c>
      <c r="L24" t="str">
        <f>IFERROR(__xludf.DUMMYFUNCTION("IFERROR(IMPORTXML(I24, ""//p[@class='status-date']""), """")"),"")</f>
        <v/>
      </c>
      <c r="N24" t="str">
        <f>IFERROR(__xludf.DUMMYFUNCTION("IFERROR(UPPER(LEFT(REGEXEXTRACT(IMPORTXML(I24, ""//img[@class='pull-left pin']/@src""),""[^/]+$""), LEN(REGEXEXTRACT(IMPORTXML(I24, ""//img[@class='pull-left pin']/@src""),""[^/]+$""))-4)), """")"),"")</f>
        <v/>
      </c>
    </row>
    <row r="25">
      <c r="A25" s="3" t="s">
        <v>66</v>
      </c>
      <c r="B25" s="3">
        <v>2.0</v>
      </c>
      <c r="C25" s="3">
        <v>6.0</v>
      </c>
      <c r="D25" s="3">
        <v>48.4780657041982</v>
      </c>
      <c r="E25" s="3">
        <v>9.18399962246303</v>
      </c>
      <c r="F25" s="15" t="s">
        <v>23</v>
      </c>
      <c r="G25" s="4" t="s">
        <v>24</v>
      </c>
      <c r="H25" s="3" t="s">
        <v>67</v>
      </c>
      <c r="I25" s="16" t="s">
        <v>68</v>
      </c>
      <c r="L25" t="str">
        <f>IFERROR(__xludf.DUMMYFUNCTION("IFERROR(IMPORTXML(I25, ""//p[@class='status-date']""), """")"),"")</f>
        <v/>
      </c>
      <c r="N25" t="str">
        <f>IFERROR(__xludf.DUMMYFUNCTION("IFERROR(UPPER(LEFT(REGEXEXTRACT(IMPORTXML(I25, ""//img[@class='pull-left pin']/@src""),""[^/]+$""), LEN(REGEXEXTRACT(IMPORTXML(I25, ""//img[@class='pull-left pin']/@src""),""[^/]+$""))-4)), """")"),"")</f>
        <v/>
      </c>
    </row>
    <row r="26">
      <c r="A26" s="3" t="s">
        <v>69</v>
      </c>
      <c r="B26" s="3">
        <v>2.0</v>
      </c>
      <c r="C26" s="3">
        <v>7.0</v>
      </c>
      <c r="D26" s="3">
        <v>48.478114862726</v>
      </c>
      <c r="E26" s="3">
        <v>9.18420336541203</v>
      </c>
      <c r="F26" s="15" t="s">
        <v>23</v>
      </c>
      <c r="G26" s="4" t="s">
        <v>24</v>
      </c>
      <c r="H26" s="3" t="s">
        <v>70</v>
      </c>
      <c r="I26" s="16" t="s">
        <v>71</v>
      </c>
      <c r="L26" t="str">
        <f>IFERROR(__xludf.DUMMYFUNCTION("IFERROR(IMPORTXML(I26, ""//p[@class='status-date']""), """")"),"")</f>
        <v/>
      </c>
      <c r="N26" t="str">
        <f>IFERROR(__xludf.DUMMYFUNCTION("IFERROR(UPPER(LEFT(REGEXEXTRACT(IMPORTXML(I26, ""//img[@class='pull-left pin']/@src""),""[^/]+$""), LEN(REGEXEXTRACT(IMPORTXML(I26, ""//img[@class='pull-left pin']/@src""),""[^/]+$""))-4)), """")"),"")</f>
        <v/>
      </c>
    </row>
    <row r="27">
      <c r="A27" s="3" t="s">
        <v>72</v>
      </c>
      <c r="B27" s="3">
        <v>2.0</v>
      </c>
      <c r="C27" s="3">
        <v>8.0</v>
      </c>
      <c r="D27" s="3">
        <v>48.4781640212537</v>
      </c>
      <c r="E27" s="3">
        <v>9.18440710855839</v>
      </c>
      <c r="F27" s="15" t="s">
        <v>23</v>
      </c>
      <c r="G27" s="4" t="s">
        <v>24</v>
      </c>
      <c r="H27" s="3" t="s">
        <v>64</v>
      </c>
      <c r="I27" s="16" t="s">
        <v>73</v>
      </c>
      <c r="L27" t="str">
        <f>IFERROR(__xludf.DUMMYFUNCTION("IFERROR(IMPORTXML(I27, ""//p[@class='status-date']""), """")"),"")</f>
        <v/>
      </c>
      <c r="N27" t="str">
        <f>IFERROR(__xludf.DUMMYFUNCTION("IFERROR(UPPER(LEFT(REGEXEXTRACT(IMPORTXML(I27, ""//img[@class='pull-left pin']/@src""),""[^/]+$""), LEN(REGEXEXTRACT(IMPORTXML(I27, ""//img[@class='pull-left pin']/@src""),""[^/]+$""))-4)), """")"),"")</f>
        <v/>
      </c>
    </row>
    <row r="28">
      <c r="A28" s="3" t="s">
        <v>74</v>
      </c>
      <c r="B28" s="3">
        <v>2.0</v>
      </c>
      <c r="C28" s="3">
        <v>9.0</v>
      </c>
      <c r="D28" s="3">
        <v>48.4782131797815</v>
      </c>
      <c r="E28" s="3">
        <v>9.18461085190222</v>
      </c>
      <c r="F28" s="15" t="s">
        <v>23</v>
      </c>
      <c r="G28" s="4" t="s">
        <v>24</v>
      </c>
      <c r="H28" s="3" t="s">
        <v>75</v>
      </c>
      <c r="I28" s="16" t="s">
        <v>76</v>
      </c>
      <c r="L28" s="3" t="s">
        <v>77</v>
      </c>
      <c r="N28" s="3" t="s">
        <v>78</v>
      </c>
    </row>
    <row r="29">
      <c r="A29" s="3" t="s">
        <v>79</v>
      </c>
      <c r="B29" s="3">
        <v>2.0</v>
      </c>
      <c r="C29" s="3">
        <v>10.0</v>
      </c>
      <c r="D29" s="3">
        <v>48.4782623383092</v>
      </c>
      <c r="E29" s="3">
        <v>9.18481459544352</v>
      </c>
      <c r="F29" s="15" t="s">
        <v>23</v>
      </c>
      <c r="G29" s="4" t="s">
        <v>24</v>
      </c>
      <c r="H29" s="3" t="s">
        <v>80</v>
      </c>
      <c r="I29" s="16" t="s">
        <v>81</v>
      </c>
      <c r="L29" t="str">
        <f>IFERROR(__xludf.DUMMYFUNCTION("IFERROR(IMPORTXML(I29, ""//p[@class='status-date']""), """")"),"")</f>
        <v/>
      </c>
      <c r="N29" t="str">
        <f>IFERROR(__xludf.DUMMYFUNCTION("IFERROR(UPPER(LEFT(REGEXEXTRACT(IMPORTXML(I29, ""//img[@class='pull-left pin']/@src""),""[^/]+$""), LEN(REGEXEXTRACT(IMPORTXML(I29, ""//img[@class='pull-left pin']/@src""),""[^/]+$""))-4)), """")"),"")</f>
        <v/>
      </c>
    </row>
    <row r="30">
      <c r="A30" s="3" t="s">
        <v>82</v>
      </c>
      <c r="B30" s="3">
        <v>2.0</v>
      </c>
      <c r="C30" s="3">
        <v>13.0</v>
      </c>
      <c r="D30" s="3">
        <v>48.4784098138925</v>
      </c>
      <c r="E30" s="3">
        <v>9.18542582725206</v>
      </c>
      <c r="F30" s="15" t="s">
        <v>23</v>
      </c>
      <c r="G30" s="4" t="s">
        <v>24</v>
      </c>
      <c r="H30" s="19" t="s">
        <v>83</v>
      </c>
      <c r="L30" t="str">
        <f>IFERROR(__xludf.DUMMYFUNCTION("IFERROR(IMPORTXML(I30, ""//p[@class='status-date']""), """")"),"")</f>
        <v/>
      </c>
      <c r="N30" t="str">
        <f>IFERROR(__xludf.DUMMYFUNCTION("IFERROR(UPPER(LEFT(REGEXEXTRACT(IMPORTXML(I30, ""//img[@class='pull-left pin']/@src""),""[^/]+$""), LEN(REGEXEXTRACT(IMPORTXML(I30, ""//img[@class='pull-left pin']/@src""),""[^/]+$""))-4)), """")"),"")</f>
        <v/>
      </c>
    </row>
    <row r="31">
      <c r="A31" s="3" t="s">
        <v>84</v>
      </c>
      <c r="B31" s="3">
        <v>2.0</v>
      </c>
      <c r="C31" s="3">
        <v>14.0</v>
      </c>
      <c r="D31" s="3">
        <v>48.4784589724203</v>
      </c>
      <c r="E31" s="3">
        <v>9.18562957158315</v>
      </c>
      <c r="F31" s="15" t="s">
        <v>23</v>
      </c>
      <c r="G31" s="4" t="s">
        <v>24</v>
      </c>
      <c r="H31" s="20" t="s">
        <v>85</v>
      </c>
      <c r="I31" s="16" t="s">
        <v>86</v>
      </c>
      <c r="L31" t="str">
        <f>IFERROR(__xludf.DUMMYFUNCTION("IFERROR(IMPORTXML(I31, ""//p[@class='status-date']""), """")"),"")</f>
        <v/>
      </c>
      <c r="N31" t="str">
        <f>IFERROR(__xludf.DUMMYFUNCTION("IFERROR(UPPER(LEFT(REGEXEXTRACT(IMPORTXML(I31, ""//img[@class='pull-left pin']/@src""),""[^/]+$""), LEN(REGEXEXTRACT(IMPORTXML(I31, ""//img[@class='pull-left pin']/@src""),""[^/]+$""))-4)), """")"),"")</f>
        <v/>
      </c>
    </row>
    <row r="32">
      <c r="A32" s="3" t="s">
        <v>87</v>
      </c>
      <c r="B32" s="3">
        <v>2.0</v>
      </c>
      <c r="C32" s="3">
        <v>15.0</v>
      </c>
      <c r="D32" s="3">
        <v>48.478508130948</v>
      </c>
      <c r="E32" s="3">
        <v>9.18583331611159</v>
      </c>
      <c r="F32" s="15" t="s">
        <v>23</v>
      </c>
      <c r="G32" s="4" t="s">
        <v>24</v>
      </c>
      <c r="H32" s="3" t="s">
        <v>88</v>
      </c>
      <c r="I32" s="16" t="s">
        <v>89</v>
      </c>
      <c r="L32" t="str">
        <f>IFERROR(__xludf.DUMMYFUNCTION("IFERROR(IMPORTXML(I32, ""//p[@class='status-date']""), """")"),"")</f>
        <v/>
      </c>
      <c r="N32" t="str">
        <f>IFERROR(__xludf.DUMMYFUNCTION("IFERROR(UPPER(LEFT(REGEXEXTRACT(IMPORTXML(I32, ""//img[@class='pull-left pin']/@src""),""[^/]+$""), LEN(REGEXEXTRACT(IMPORTXML(I32, ""//img[@class='pull-left pin']/@src""),""[^/]+$""))-4)), """")"),"")</f>
        <v/>
      </c>
    </row>
    <row r="33">
      <c r="A33" s="3" t="s">
        <v>90</v>
      </c>
      <c r="B33" s="3">
        <v>2.0</v>
      </c>
      <c r="C33" s="3">
        <v>16.0</v>
      </c>
      <c r="D33" s="3">
        <v>48.4785572894758</v>
      </c>
      <c r="E33" s="3">
        <v>9.18603706083752</v>
      </c>
      <c r="F33" s="18" t="s">
        <v>55</v>
      </c>
      <c r="G33" s="4" t="s">
        <v>56</v>
      </c>
      <c r="H33" s="3" t="s">
        <v>64</v>
      </c>
      <c r="I33" s="16" t="s">
        <v>91</v>
      </c>
      <c r="L33" t="str">
        <f>IFERROR(__xludf.DUMMYFUNCTION("IFERROR(IMPORTXML(I33, ""//p[@class='status-date']""), """")"),"")</f>
        <v/>
      </c>
      <c r="N33" t="str">
        <f>IFERROR(__xludf.DUMMYFUNCTION("IFERROR(UPPER(LEFT(REGEXEXTRACT(IMPORTXML(I33, ""//img[@class='pull-left pin']/@src""),""[^/]+$""), LEN(REGEXEXTRACT(IMPORTXML(I33, ""//img[@class='pull-left pin']/@src""),""[^/]+$""))-4)), """")"),"")</f>
        <v/>
      </c>
    </row>
    <row r="34">
      <c r="A34" s="3" t="s">
        <v>92</v>
      </c>
      <c r="B34" s="3">
        <v>2.0</v>
      </c>
      <c r="C34" s="3">
        <v>17.0</v>
      </c>
      <c r="D34" s="3">
        <v>48.4786064480036</v>
      </c>
      <c r="E34" s="3">
        <v>9.18624080576091</v>
      </c>
      <c r="F34" s="18" t="s">
        <v>55</v>
      </c>
      <c r="G34" s="4" t="s">
        <v>56</v>
      </c>
      <c r="H34" s="3" t="s">
        <v>93</v>
      </c>
      <c r="I34" s="16" t="s">
        <v>94</v>
      </c>
      <c r="L34" t="str">
        <f>IFERROR(__xludf.DUMMYFUNCTION("IFERROR(IMPORTXML(I34, ""//p[@class='status-date']""), """")"),"")</f>
        <v/>
      </c>
      <c r="N34" t="str">
        <f>IFERROR(__xludf.DUMMYFUNCTION("IFERROR(UPPER(LEFT(REGEXEXTRACT(IMPORTXML(I34, ""//img[@class='pull-left pin']/@src""),""[^/]+$""), LEN(REGEXEXTRACT(IMPORTXML(I34, ""//img[@class='pull-left pin']/@src""),""[^/]+$""))-4)), """")"),"")</f>
        <v/>
      </c>
    </row>
    <row r="35">
      <c r="A35" s="3" t="s">
        <v>95</v>
      </c>
      <c r="B35" s="3">
        <v>2.0</v>
      </c>
      <c r="C35" s="3">
        <v>18.0</v>
      </c>
      <c r="D35" s="3">
        <v>48.4786556065313</v>
      </c>
      <c r="E35" s="3">
        <v>9.18644455088167</v>
      </c>
      <c r="F35" s="18" t="s">
        <v>55</v>
      </c>
      <c r="G35" s="4" t="s">
        <v>56</v>
      </c>
      <c r="H35" s="3" t="s">
        <v>67</v>
      </c>
      <c r="I35" s="16" t="s">
        <v>96</v>
      </c>
      <c r="L35" t="str">
        <f>IFERROR(__xludf.DUMMYFUNCTION("IFERROR(IMPORTXML(I35, ""//p[@class='status-date']""), """")"),"")</f>
        <v/>
      </c>
      <c r="N35" t="str">
        <f>IFERROR(__xludf.DUMMYFUNCTION("IFERROR(UPPER(LEFT(REGEXEXTRACT(IMPORTXML(I35, ""//img[@class='pull-left pin']/@src""),""[^/]+$""), LEN(REGEXEXTRACT(IMPORTXML(I35, ""//img[@class='pull-left pin']/@src""),""[^/]+$""))-4)), """")"),"")</f>
        <v/>
      </c>
    </row>
    <row r="36">
      <c r="A36" s="3" t="s">
        <v>97</v>
      </c>
      <c r="B36" s="3">
        <v>2.0</v>
      </c>
      <c r="C36" s="3">
        <v>19.0</v>
      </c>
      <c r="D36" s="3">
        <v>48.4787047650591</v>
      </c>
      <c r="E36" s="3">
        <v>9.1866482961999</v>
      </c>
      <c r="F36" s="18" t="s">
        <v>55</v>
      </c>
      <c r="G36" s="4" t="s">
        <v>56</v>
      </c>
      <c r="H36" s="3" t="s">
        <v>88</v>
      </c>
      <c r="I36" s="16" t="s">
        <v>98</v>
      </c>
      <c r="L36" t="str">
        <f>IFERROR(__xludf.DUMMYFUNCTION("IFERROR(IMPORTXML(I36, ""//p[@class='status-date']""), """")"),"")</f>
        <v/>
      </c>
      <c r="N36" t="str">
        <f>IFERROR(__xludf.DUMMYFUNCTION("IFERROR(UPPER(LEFT(REGEXEXTRACT(IMPORTXML(I36, ""//img[@class='pull-left pin']/@src""),""[^/]+$""), LEN(REGEXEXTRACT(IMPORTXML(I36, ""//img[@class='pull-left pin']/@src""),""[^/]+$""))-4)), """")"),"")</f>
        <v/>
      </c>
    </row>
    <row r="37">
      <c r="A37" s="3" t="s">
        <v>99</v>
      </c>
      <c r="B37" s="3">
        <v>2.0</v>
      </c>
      <c r="C37" s="3">
        <v>20.0</v>
      </c>
      <c r="D37" s="3">
        <v>48.4787539235869</v>
      </c>
      <c r="E37" s="3">
        <v>9.18685204171561</v>
      </c>
      <c r="F37" s="18" t="s">
        <v>55</v>
      </c>
      <c r="G37" s="4" t="s">
        <v>56</v>
      </c>
      <c r="H37" s="3" t="s">
        <v>75</v>
      </c>
      <c r="I37" s="16" t="s">
        <v>100</v>
      </c>
      <c r="L37" t="str">
        <f>IFERROR(__xludf.DUMMYFUNCTION("IFERROR(IMPORTXML(I37, ""//p[@class='status-date']""), """")"),"")</f>
        <v/>
      </c>
      <c r="N37" t="str">
        <f>IFERROR(__xludf.DUMMYFUNCTION("IFERROR(UPPER(LEFT(REGEXEXTRACT(IMPORTXML(I37, ""//img[@class='pull-left pin']/@src""),""[^/]+$""), LEN(REGEXEXTRACT(IMPORTXML(I37, ""//img[@class='pull-left pin']/@src""),""[^/]+$""))-4)), """")"),"")</f>
        <v/>
      </c>
    </row>
    <row r="38">
      <c r="A38" s="3" t="s">
        <v>101</v>
      </c>
      <c r="B38" s="3">
        <v>3.0</v>
      </c>
      <c r="C38" s="3">
        <v>3.0</v>
      </c>
      <c r="D38" s="3">
        <v>48.4777831661521</v>
      </c>
      <c r="E38" s="3">
        <v>9.18346253717072</v>
      </c>
      <c r="F38" s="15" t="s">
        <v>23</v>
      </c>
      <c r="G38" s="4" t="s">
        <v>24</v>
      </c>
      <c r="H38" s="3" t="s">
        <v>80</v>
      </c>
      <c r="I38" s="16" t="s">
        <v>102</v>
      </c>
      <c r="L38" t="str">
        <f>IFERROR(__xludf.DUMMYFUNCTION("IFERROR(IMPORTXML(I38, ""//p[@class='status-date']""), """")"),"")</f>
        <v/>
      </c>
      <c r="N38" t="str">
        <f>IFERROR(__xludf.DUMMYFUNCTION("IFERROR(UPPER(LEFT(REGEXEXTRACT(IMPORTXML(I38, ""//img[@class='pull-left pin']/@src""),""[^/]+$""), LEN(REGEXEXTRACT(IMPORTXML(I38, ""//img[@class='pull-left pin']/@src""),""[^/]+$""))-4)), """")"),"")</f>
        <v/>
      </c>
    </row>
    <row r="39">
      <c r="A39" s="3" t="s">
        <v>103</v>
      </c>
      <c r="B39" s="3">
        <v>3.0</v>
      </c>
      <c r="C39" s="3">
        <v>4.0</v>
      </c>
      <c r="D39" s="3">
        <v>48.4778323246799</v>
      </c>
      <c r="E39" s="3">
        <v>9.18366627898501</v>
      </c>
      <c r="F39" s="15" t="s">
        <v>23</v>
      </c>
      <c r="G39" s="4" t="s">
        <v>24</v>
      </c>
      <c r="H39" s="3" t="s">
        <v>104</v>
      </c>
      <c r="I39" s="16" t="s">
        <v>105</v>
      </c>
      <c r="L39" s="3" t="s">
        <v>77</v>
      </c>
      <c r="N39" s="3" t="s">
        <v>106</v>
      </c>
    </row>
    <row r="40">
      <c r="A40" s="3" t="s">
        <v>107</v>
      </c>
      <c r="B40" s="3">
        <v>3.0</v>
      </c>
      <c r="C40" s="3">
        <v>5.0</v>
      </c>
      <c r="D40" s="3">
        <v>48.4778814832076</v>
      </c>
      <c r="E40" s="3">
        <v>9.18387002099666</v>
      </c>
      <c r="F40" s="15" t="s">
        <v>23</v>
      </c>
      <c r="G40" s="4" t="s">
        <v>24</v>
      </c>
      <c r="H40" s="3" t="s">
        <v>108</v>
      </c>
      <c r="I40" s="16" t="s">
        <v>109</v>
      </c>
      <c r="L40" t="str">
        <f>IFERROR(__xludf.DUMMYFUNCTION("IFERROR(IMPORTXML(I40, ""//p[@class='status-date']""), """")"),"")</f>
        <v/>
      </c>
      <c r="N40" t="str">
        <f>IFERROR(__xludf.DUMMYFUNCTION("IFERROR(UPPER(LEFT(REGEXEXTRACT(IMPORTXML(I40, ""//img[@class='pull-left pin']/@src""),""[^/]+$""), LEN(REGEXEXTRACT(IMPORTXML(I40, ""//img[@class='pull-left pin']/@src""),""[^/]+$""))-4)), """")"),"")</f>
        <v/>
      </c>
    </row>
    <row r="41">
      <c r="A41" s="3" t="s">
        <v>110</v>
      </c>
      <c r="B41" s="3">
        <v>3.0</v>
      </c>
      <c r="C41" s="3">
        <v>7.0</v>
      </c>
      <c r="D41" s="3">
        <v>48.4779798002631</v>
      </c>
      <c r="E41" s="3">
        <v>9.18427750561227</v>
      </c>
      <c r="F41" s="15" t="s">
        <v>23</v>
      </c>
      <c r="G41" s="4" t="s">
        <v>24</v>
      </c>
      <c r="H41" s="3" t="s">
        <v>111</v>
      </c>
      <c r="I41" s="16" t="s">
        <v>112</v>
      </c>
      <c r="L41" t="str">
        <f>IFERROR(__xludf.DUMMYFUNCTION("IFERROR(IMPORTXML(I41, ""//p[@class='status-date']""), """")"),"")</f>
        <v/>
      </c>
      <c r="N41" t="str">
        <f>IFERROR(__xludf.DUMMYFUNCTION("IFERROR(UPPER(LEFT(REGEXEXTRACT(IMPORTXML(I41, ""//img[@class='pull-left pin']/@src""),""[^/]+$""), LEN(REGEXEXTRACT(IMPORTXML(I41, ""//img[@class='pull-left pin']/@src""),""[^/]+$""))-4)), """")"),"")</f>
        <v/>
      </c>
    </row>
    <row r="42">
      <c r="A42" s="3" t="s">
        <v>113</v>
      </c>
      <c r="B42" s="3">
        <v>3.0</v>
      </c>
      <c r="C42" s="3">
        <v>9.0</v>
      </c>
      <c r="D42" s="3">
        <v>48.4780781173187</v>
      </c>
      <c r="E42" s="3">
        <v>9.18468499101766</v>
      </c>
      <c r="F42" s="15" t="s">
        <v>23</v>
      </c>
      <c r="G42" s="4" t="s">
        <v>24</v>
      </c>
      <c r="H42" s="3" t="s">
        <v>114</v>
      </c>
      <c r="I42" s="16" t="s">
        <v>115</v>
      </c>
      <c r="L42" t="str">
        <f>IFERROR(__xludf.DUMMYFUNCTION("IFERROR(IMPORTXML(I42, ""//p[@class='status-date']""), """")"),"")</f>
        <v/>
      </c>
      <c r="N42" t="str">
        <f>IFERROR(__xludf.DUMMYFUNCTION("IFERROR(UPPER(LEFT(REGEXEXTRACT(IMPORTXML(I42, ""//img[@class='pull-left pin']/@src""),""[^/]+$""), LEN(REGEXEXTRACT(IMPORTXML(I42, ""//img[@class='pull-left pin']/@src""),""[^/]+$""))-4)), """")"),"")</f>
        <v/>
      </c>
    </row>
    <row r="43">
      <c r="A43" s="3" t="s">
        <v>116</v>
      </c>
      <c r="B43" s="3">
        <v>3.0</v>
      </c>
      <c r="C43" s="3">
        <v>10.0</v>
      </c>
      <c r="D43" s="3">
        <v>48.4781272758464</v>
      </c>
      <c r="E43" s="3">
        <v>9.18488873401656</v>
      </c>
      <c r="F43" s="15" t="s">
        <v>23</v>
      </c>
      <c r="G43" s="4" t="s">
        <v>24</v>
      </c>
      <c r="H43" s="3" t="s">
        <v>117</v>
      </c>
      <c r="I43" s="16" t="s">
        <v>118</v>
      </c>
      <c r="L43" t="str">
        <f>IFERROR(__xludf.DUMMYFUNCTION("IFERROR(IMPORTXML(I43, ""//p[@class='status-date']""), """")"),"")</f>
        <v/>
      </c>
      <c r="N43" t="str">
        <f>IFERROR(__xludf.DUMMYFUNCTION("IFERROR(UPPER(LEFT(REGEXEXTRACT(IMPORTXML(I43, ""//img[@class='pull-left pin']/@src""),""[^/]+$""), LEN(REGEXEXTRACT(IMPORTXML(I43, ""//img[@class='pull-left pin']/@src""),""[^/]+$""))-4)), """")"),"")</f>
        <v/>
      </c>
    </row>
    <row r="44">
      <c r="A44" s="3" t="s">
        <v>119</v>
      </c>
      <c r="B44" s="3">
        <v>3.0</v>
      </c>
      <c r="C44" s="3">
        <v>12.0</v>
      </c>
      <c r="D44" s="3">
        <v>48.478225592902</v>
      </c>
      <c r="E44" s="3">
        <v>9.18529622060657</v>
      </c>
      <c r="F44" s="15" t="s">
        <v>23</v>
      </c>
      <c r="G44" s="4" t="s">
        <v>24</v>
      </c>
      <c r="H44" s="3" t="s">
        <v>120</v>
      </c>
      <c r="I44" s="16" t="s">
        <v>121</v>
      </c>
      <c r="L44" t="str">
        <f>IFERROR(__xludf.DUMMYFUNCTION("IFERROR(IMPORTXML(I44, ""//p[@class='status-date']""), """")"),"")</f>
        <v/>
      </c>
      <c r="N44" t="str">
        <f>IFERROR(__xludf.DUMMYFUNCTION("IFERROR(UPPER(LEFT(REGEXEXTRACT(IMPORTXML(I44, ""//img[@class='pull-left pin']/@src""),""[^/]+$""), LEN(REGEXEXTRACT(IMPORTXML(I44, ""//img[@class='pull-left pin']/@src""),""[^/]+$""))-4)), """")"),"")</f>
        <v/>
      </c>
    </row>
    <row r="45">
      <c r="A45" s="3" t="s">
        <v>122</v>
      </c>
      <c r="B45" s="3">
        <v>3.0</v>
      </c>
      <c r="C45" s="3">
        <v>13.0</v>
      </c>
      <c r="D45" s="3">
        <v>48.4782747514297</v>
      </c>
      <c r="E45" s="3">
        <v>9.18549996419767</v>
      </c>
      <c r="F45" s="18" t="s">
        <v>55</v>
      </c>
      <c r="G45" s="4" t="s">
        <v>56</v>
      </c>
      <c r="H45" s="3" t="s">
        <v>80</v>
      </c>
      <c r="I45" s="16" t="s">
        <v>123</v>
      </c>
      <c r="L45" t="str">
        <f>IFERROR(__xludf.DUMMYFUNCTION("IFERROR(IMPORTXML(I45, ""//p[@class='status-date']""), """")"),"")</f>
        <v/>
      </c>
      <c r="N45" t="str">
        <f>IFERROR(__xludf.DUMMYFUNCTION("IFERROR(UPPER(LEFT(REGEXEXTRACT(IMPORTXML(I45, ""//img[@class='pull-left pin']/@src""),""[^/]+$""), LEN(REGEXEXTRACT(IMPORTXML(I45, ""//img[@class='pull-left pin']/@src""),""[^/]+$""))-4)), """")"),"")</f>
        <v/>
      </c>
    </row>
    <row r="46">
      <c r="A46" s="3" t="s">
        <v>124</v>
      </c>
      <c r="B46" s="3">
        <v>3.0</v>
      </c>
      <c r="C46" s="3">
        <v>14.0</v>
      </c>
      <c r="D46" s="3">
        <v>48.4783239099575</v>
      </c>
      <c r="E46" s="3">
        <v>9.18570370798625</v>
      </c>
      <c r="F46" s="18" t="s">
        <v>55</v>
      </c>
      <c r="G46" s="4" t="s">
        <v>56</v>
      </c>
      <c r="H46" s="20" t="s">
        <v>125</v>
      </c>
      <c r="I46" s="16" t="s">
        <v>126</v>
      </c>
      <c r="L46" t="str">
        <f>IFERROR(__xludf.DUMMYFUNCTION("IFERROR(IMPORTXML(I46, ""//p[@class='status-date']""), """")"),"")</f>
        <v/>
      </c>
      <c r="N46" t="str">
        <f>IFERROR(__xludf.DUMMYFUNCTION("IFERROR(UPPER(LEFT(REGEXEXTRACT(IMPORTXML(I46, ""//img[@class='pull-left pin']/@src""),""[^/]+$""), LEN(REGEXEXTRACT(IMPORTXML(I46, ""//img[@class='pull-left pin']/@src""),""[^/]+$""))-4)), """")"),"")</f>
        <v/>
      </c>
    </row>
    <row r="47">
      <c r="A47" s="3" t="s">
        <v>127</v>
      </c>
      <c r="B47" s="3">
        <v>3.0</v>
      </c>
      <c r="C47" s="3">
        <v>15.0</v>
      </c>
      <c r="D47" s="3">
        <v>48.4783730684852</v>
      </c>
      <c r="E47" s="3">
        <v>9.18590745197229</v>
      </c>
      <c r="F47" s="18" t="s">
        <v>55</v>
      </c>
      <c r="G47" s="4" t="s">
        <v>56</v>
      </c>
      <c r="H47" s="3" t="s">
        <v>104</v>
      </c>
      <c r="I47" s="16" t="s">
        <v>128</v>
      </c>
      <c r="L47" s="3" t="s">
        <v>77</v>
      </c>
      <c r="N47" s="3" t="s">
        <v>129</v>
      </c>
    </row>
    <row r="48">
      <c r="A48" s="3" t="s">
        <v>130</v>
      </c>
      <c r="B48" s="3">
        <v>3.0</v>
      </c>
      <c r="C48" s="3">
        <v>16.0</v>
      </c>
      <c r="D48" s="3">
        <v>48.478422227013</v>
      </c>
      <c r="E48" s="3">
        <v>9.1861111961557</v>
      </c>
      <c r="F48" s="18" t="s">
        <v>55</v>
      </c>
      <c r="G48" s="4" t="s">
        <v>56</v>
      </c>
      <c r="H48" s="3" t="s">
        <v>131</v>
      </c>
      <c r="I48" s="16" t="s">
        <v>132</v>
      </c>
      <c r="L48" t="str">
        <f>IFERROR(__xludf.DUMMYFUNCTION("IFERROR(IMPORTXML(I48, ""//p[@class='status-date']""), """")"),"")</f>
        <v/>
      </c>
      <c r="N48" t="str">
        <f>IFERROR(__xludf.DUMMYFUNCTION("IFERROR(UPPER(LEFT(REGEXEXTRACT(IMPORTXML(I48, ""//img[@class='pull-left pin']/@src""),""[^/]+$""), LEN(REGEXEXTRACT(IMPORTXML(I48, ""//img[@class='pull-left pin']/@src""),""[^/]+$""))-4)), """")"),"")</f>
        <v/>
      </c>
    </row>
    <row r="49">
      <c r="A49" s="3" t="s">
        <v>133</v>
      </c>
      <c r="B49" s="3">
        <v>3.0</v>
      </c>
      <c r="C49" s="3">
        <v>17.0</v>
      </c>
      <c r="D49" s="3">
        <v>48.4784713855408</v>
      </c>
      <c r="E49" s="3">
        <v>9.18631494053659</v>
      </c>
      <c r="F49" s="18" t="s">
        <v>55</v>
      </c>
      <c r="G49" s="4" t="s">
        <v>56</v>
      </c>
      <c r="H49" s="3" t="s">
        <v>108</v>
      </c>
      <c r="I49" s="16" t="s">
        <v>134</v>
      </c>
      <c r="L49" t="str">
        <f>IFERROR(__xludf.DUMMYFUNCTION("IFERROR(IMPORTXML(I49, ""//p[@class='status-date']""), """")"),"")</f>
        <v/>
      </c>
      <c r="N49" t="str">
        <f>IFERROR(__xludf.DUMMYFUNCTION("IFERROR(UPPER(LEFT(REGEXEXTRACT(IMPORTXML(I49, ""//img[@class='pull-left pin']/@src""),""[^/]+$""), LEN(REGEXEXTRACT(IMPORTXML(I49, ""//img[@class='pull-left pin']/@src""),""[^/]+$""))-4)), """")"),"")</f>
        <v/>
      </c>
    </row>
    <row r="50">
      <c r="A50" s="3" t="s">
        <v>135</v>
      </c>
      <c r="B50" s="3">
        <v>3.0</v>
      </c>
      <c r="C50" s="3">
        <v>18.0</v>
      </c>
      <c r="D50" s="3">
        <v>48.4785205440685</v>
      </c>
      <c r="E50" s="3">
        <v>9.18651868511483</v>
      </c>
      <c r="F50" s="18" t="s">
        <v>55</v>
      </c>
      <c r="G50" s="4" t="s">
        <v>56</v>
      </c>
      <c r="H50" s="3" t="s">
        <v>114</v>
      </c>
      <c r="I50" s="16" t="s">
        <v>136</v>
      </c>
      <c r="L50" t="str">
        <f>IFERROR(__xludf.DUMMYFUNCTION("IFERROR(IMPORTXML(I50, ""//p[@class='status-date']""), """")"),"")</f>
        <v/>
      </c>
      <c r="N50" t="str">
        <f>IFERROR(__xludf.DUMMYFUNCTION("IFERROR(UPPER(LEFT(REGEXEXTRACT(IMPORTXML(I50, ""//img[@class='pull-left pin']/@src""),""[^/]+$""), LEN(REGEXEXTRACT(IMPORTXML(I50, ""//img[@class='pull-left pin']/@src""),""[^/]+$""))-4)), """")"),"")</f>
        <v/>
      </c>
    </row>
    <row r="51">
      <c r="A51" s="3" t="s">
        <v>137</v>
      </c>
      <c r="B51" s="3">
        <v>3.0</v>
      </c>
      <c r="C51" s="3">
        <v>19.0</v>
      </c>
      <c r="D51" s="3">
        <v>48.4785697025963</v>
      </c>
      <c r="E51" s="3">
        <v>9.18672242989055</v>
      </c>
      <c r="F51" s="18" t="s">
        <v>55</v>
      </c>
      <c r="G51" s="4" t="s">
        <v>56</v>
      </c>
      <c r="H51" s="3" t="s">
        <v>138</v>
      </c>
      <c r="I51" s="16" t="s">
        <v>139</v>
      </c>
      <c r="L51" t="str">
        <f>IFERROR(__xludf.DUMMYFUNCTION("IFERROR(IMPORTXML(I51, ""//p[@class='status-date']""), """")"),"")</f>
        <v/>
      </c>
      <c r="N51" t="str">
        <f>IFERROR(__xludf.DUMMYFUNCTION("IFERROR(UPPER(LEFT(REGEXEXTRACT(IMPORTXML(I51, ""//img[@class='pull-left pin']/@src""),""[^/]+$""), LEN(REGEXEXTRACT(IMPORTXML(I51, ""//img[@class='pull-left pin']/@src""),""[^/]+$""))-4)), """")"),"")</f>
        <v/>
      </c>
    </row>
    <row r="52">
      <c r="A52" s="3" t="s">
        <v>140</v>
      </c>
      <c r="B52" s="3">
        <v>4.0</v>
      </c>
      <c r="C52" s="3">
        <v>3.0</v>
      </c>
      <c r="D52" s="3">
        <v>48.4776481036893</v>
      </c>
      <c r="E52" s="3">
        <v>9.18353667934343</v>
      </c>
      <c r="F52" s="15" t="s">
        <v>23</v>
      </c>
      <c r="G52" s="4" t="s">
        <v>24</v>
      </c>
      <c r="H52" s="3" t="s">
        <v>131</v>
      </c>
      <c r="I52" s="16" t="s">
        <v>141</v>
      </c>
      <c r="L52" t="str">
        <f>IFERROR(__xludf.DUMMYFUNCTION("IFERROR(IMPORTXML(I52, ""//p[@class='status-date']""), """")"),"")</f>
        <v/>
      </c>
      <c r="N52" t="str">
        <f>IFERROR(__xludf.DUMMYFUNCTION("IFERROR(UPPER(LEFT(REGEXEXTRACT(IMPORTXML(I52, ""//img[@class='pull-left pin']/@src""),""[^/]+$""), LEN(REGEXEXTRACT(IMPORTXML(I52, ""//img[@class='pull-left pin']/@src""),""[^/]+$""))-4)), """")"),"")</f>
        <v/>
      </c>
    </row>
    <row r="53">
      <c r="A53" s="3" t="s">
        <v>142</v>
      </c>
      <c r="B53" s="3">
        <v>4.0</v>
      </c>
      <c r="C53" s="3">
        <v>9.0</v>
      </c>
      <c r="D53" s="3">
        <v>48.4779430548559</v>
      </c>
      <c r="E53" s="3">
        <v>9.18475912993585</v>
      </c>
      <c r="F53" s="15" t="s">
        <v>23</v>
      </c>
      <c r="G53" s="4" t="s">
        <v>24</v>
      </c>
      <c r="H53" s="3" t="s">
        <v>28</v>
      </c>
      <c r="I53" s="16" t="s">
        <v>143</v>
      </c>
      <c r="L53" t="str">
        <f>IFERROR(__xludf.DUMMYFUNCTION("IFERROR(IMPORTXML(I53, ""//p[@class='status-date']""), """")"),"")</f>
        <v/>
      </c>
      <c r="N53" t="str">
        <f>IFERROR(__xludf.DUMMYFUNCTION("IFERROR(UPPER(LEFT(REGEXEXTRACT(IMPORTXML(I53, ""//img[@class='pull-left pin']/@src""),""[^/]+$""), LEN(REGEXEXTRACT(IMPORTXML(I53, ""//img[@class='pull-left pin']/@src""),""[^/]+$""))-4)), """")"),"")</f>
        <v/>
      </c>
    </row>
    <row r="54">
      <c r="A54" s="3" t="s">
        <v>144</v>
      </c>
      <c r="B54" s="3">
        <v>4.0</v>
      </c>
      <c r="C54" s="3">
        <v>10.0</v>
      </c>
      <c r="D54" s="3">
        <v>48.4779922133837</v>
      </c>
      <c r="E54" s="3">
        <v>9.18496287239224</v>
      </c>
      <c r="F54" s="15" t="s">
        <v>23</v>
      </c>
      <c r="G54" s="4" t="s">
        <v>24</v>
      </c>
      <c r="H54" s="3" t="s">
        <v>138</v>
      </c>
      <c r="I54" s="16" t="s">
        <v>145</v>
      </c>
      <c r="L54" t="str">
        <f>IFERROR(__xludf.DUMMYFUNCTION("IFERROR(IMPORTXML(I54, ""//p[@class='status-date']""), """")"),"")</f>
        <v/>
      </c>
      <c r="N54" t="str">
        <f>IFERROR(__xludf.DUMMYFUNCTION("IFERROR(UPPER(LEFT(REGEXEXTRACT(IMPORTXML(I54, ""//img[@class='pull-left pin']/@src""),""[^/]+$""), LEN(REGEXEXTRACT(IMPORTXML(I54, ""//img[@class='pull-left pin']/@src""),""[^/]+$""))-4)), """")"),"")</f>
        <v/>
      </c>
    </row>
    <row r="55">
      <c r="A55" s="3" t="s">
        <v>146</v>
      </c>
      <c r="B55" s="3">
        <v>4.0</v>
      </c>
      <c r="C55" s="3">
        <v>11.0</v>
      </c>
      <c r="D55" s="3">
        <v>48.4780413719115</v>
      </c>
      <c r="E55" s="3">
        <v>9.18516661504611</v>
      </c>
      <c r="F55" s="18" t="s">
        <v>55</v>
      </c>
      <c r="G55" s="4" t="s">
        <v>56</v>
      </c>
      <c r="H55" s="17" t="s">
        <v>45</v>
      </c>
      <c r="I55" s="16" t="s">
        <v>147</v>
      </c>
      <c r="L55" t="str">
        <f>IFERROR(__xludf.DUMMYFUNCTION("IFERROR(IMPORTXML(I55, ""//p[@class='status-date']""), """")"),"")</f>
        <v/>
      </c>
      <c r="N55" t="str">
        <f>IFERROR(__xludf.DUMMYFUNCTION("IFERROR(UPPER(LEFT(REGEXEXTRACT(IMPORTXML(I55, ""//img[@class='pull-left pin']/@src""),""[^/]+$""), LEN(REGEXEXTRACT(IMPORTXML(I55, ""//img[@class='pull-left pin']/@src""),""[^/]+$""))-4)), """")"),"")</f>
        <v/>
      </c>
    </row>
    <row r="56">
      <c r="A56" s="3" t="s">
        <v>148</v>
      </c>
      <c r="B56" s="3">
        <v>4.0</v>
      </c>
      <c r="C56" s="3">
        <v>12.0</v>
      </c>
      <c r="D56" s="3">
        <v>48.4780905304392</v>
      </c>
      <c r="E56" s="3">
        <v>9.18537035789734</v>
      </c>
      <c r="F56" s="18" t="s">
        <v>55</v>
      </c>
      <c r="G56" s="4" t="s">
        <v>56</v>
      </c>
      <c r="H56" s="3" t="s">
        <v>28</v>
      </c>
      <c r="I56" s="16" t="s">
        <v>149</v>
      </c>
      <c r="L56" t="str">
        <f>IFERROR(__xludf.DUMMYFUNCTION("IFERROR(IMPORTXML(I56, ""//p[@class='status-date']""), """")"),"")</f>
        <v/>
      </c>
      <c r="N56" t="str">
        <f>IFERROR(__xludf.DUMMYFUNCTION("IFERROR(UPPER(LEFT(REGEXEXTRACT(IMPORTXML(I56, ""//img[@class='pull-left pin']/@src""),""[^/]+$""), LEN(REGEXEXTRACT(IMPORTXML(I56, ""//img[@class='pull-left pin']/@src""),""[^/]+$""))-4)), """")"),"")</f>
        <v/>
      </c>
    </row>
    <row r="57">
      <c r="A57" s="3" t="s">
        <v>150</v>
      </c>
      <c r="B57" s="3">
        <v>4.0</v>
      </c>
      <c r="C57" s="3">
        <v>13.0</v>
      </c>
      <c r="D57" s="3">
        <v>48.478139688967</v>
      </c>
      <c r="E57" s="3">
        <v>9.18557410094604</v>
      </c>
      <c r="F57" s="18" t="s">
        <v>55</v>
      </c>
      <c r="G57" s="4" t="s">
        <v>56</v>
      </c>
      <c r="H57" s="17" t="s">
        <v>42</v>
      </c>
      <c r="I57" s="16" t="s">
        <v>151</v>
      </c>
      <c r="L57" t="str">
        <f>IFERROR(__xludf.DUMMYFUNCTION("IFERROR(IMPORTXML(I57, ""//p[@class='status-date']""), """")"),"")</f>
        <v/>
      </c>
      <c r="N57" t="str">
        <f>IFERROR(__xludf.DUMMYFUNCTION("IFERROR(UPPER(LEFT(REGEXEXTRACT(IMPORTXML(I57, ""//img[@class='pull-left pin']/@src""),""[^/]+$""), LEN(REGEXEXTRACT(IMPORTXML(I57, ""//img[@class='pull-left pin']/@src""),""[^/]+$""))-4)), """")"),"")</f>
        <v/>
      </c>
    </row>
    <row r="58">
      <c r="A58" s="3" t="s">
        <v>152</v>
      </c>
      <c r="B58" s="3">
        <v>4.0</v>
      </c>
      <c r="C58" s="3">
        <v>14.0</v>
      </c>
      <c r="D58" s="3">
        <v>48.4781888474948</v>
      </c>
      <c r="E58" s="3">
        <v>9.18577784419221</v>
      </c>
      <c r="F58" s="18" t="s">
        <v>55</v>
      </c>
      <c r="G58" s="4" t="s">
        <v>56</v>
      </c>
      <c r="H58" s="17" t="s">
        <v>45</v>
      </c>
      <c r="I58" s="16" t="s">
        <v>153</v>
      </c>
      <c r="L58" t="str">
        <f>IFERROR(__xludf.DUMMYFUNCTION("IFERROR(IMPORTXML(I58, ""//p[@class='status-date']""), """")"),"")</f>
        <v/>
      </c>
      <c r="N58" t="str">
        <f>IFERROR(__xludf.DUMMYFUNCTION("IFERROR(UPPER(LEFT(REGEXEXTRACT(IMPORTXML(I58, ""//img[@class='pull-left pin']/@src""),""[^/]+$""), LEN(REGEXEXTRACT(IMPORTXML(I58, ""//img[@class='pull-left pin']/@src""),""[^/]+$""))-4)), """")"),"")</f>
        <v/>
      </c>
    </row>
    <row r="59">
      <c r="A59" s="3" t="s">
        <v>154</v>
      </c>
      <c r="B59" s="3">
        <v>4.0</v>
      </c>
      <c r="C59" s="3">
        <v>15.0</v>
      </c>
      <c r="D59" s="3">
        <v>48.4782380060225</v>
      </c>
      <c r="E59" s="3">
        <v>9.18598158763575</v>
      </c>
      <c r="F59" s="18" t="s">
        <v>55</v>
      </c>
      <c r="G59" s="4" t="s">
        <v>56</v>
      </c>
      <c r="H59" s="3" t="s">
        <v>28</v>
      </c>
      <c r="I59" s="16" t="s">
        <v>155</v>
      </c>
      <c r="L59" t="str">
        <f>IFERROR(__xludf.DUMMYFUNCTION("IFERROR(IMPORTXML(I59, ""//p[@class='status-date']""), """")"),"")</f>
        <v/>
      </c>
      <c r="N59" t="str">
        <f>IFERROR(__xludf.DUMMYFUNCTION("IFERROR(UPPER(LEFT(REGEXEXTRACT(IMPORTXML(I59, ""//img[@class='pull-left pin']/@src""),""[^/]+$""), LEN(REGEXEXTRACT(IMPORTXML(I59, ""//img[@class='pull-left pin']/@src""),""[^/]+$""))-4)), """")"),"")</f>
        <v/>
      </c>
    </row>
    <row r="60">
      <c r="A60" s="3" t="s">
        <v>156</v>
      </c>
      <c r="B60" s="3">
        <v>4.0</v>
      </c>
      <c r="C60" s="3">
        <v>16.0</v>
      </c>
      <c r="D60" s="3">
        <v>48.4782871645503</v>
      </c>
      <c r="E60" s="3">
        <v>9.18618533127676</v>
      </c>
      <c r="F60" s="18" t="s">
        <v>55</v>
      </c>
      <c r="G60" s="4" t="s">
        <v>56</v>
      </c>
      <c r="H60" s="17" t="s">
        <v>39</v>
      </c>
      <c r="I60" s="16" t="s">
        <v>157</v>
      </c>
      <c r="L60" t="str">
        <f>IFERROR(__xludf.DUMMYFUNCTION("IFERROR(IMPORTXML(I60, ""//p[@class='status-date']""), """")"),"")</f>
        <v/>
      </c>
      <c r="N60" t="str">
        <f>IFERROR(__xludf.DUMMYFUNCTION("IFERROR(UPPER(LEFT(REGEXEXTRACT(IMPORTXML(I60, ""//img[@class='pull-left pin']/@src""),""[^/]+$""), LEN(REGEXEXTRACT(IMPORTXML(I60, ""//img[@class='pull-left pin']/@src""),""[^/]+$""))-4)), """")"),"")</f>
        <v/>
      </c>
    </row>
    <row r="61">
      <c r="A61" s="3" t="s">
        <v>158</v>
      </c>
      <c r="B61" s="3">
        <v>4.0</v>
      </c>
      <c r="C61" s="3">
        <v>17.0</v>
      </c>
      <c r="D61" s="3">
        <v>48.4783363230781</v>
      </c>
      <c r="E61" s="3">
        <v>9.18638907511513</v>
      </c>
      <c r="F61" s="18" t="s">
        <v>55</v>
      </c>
      <c r="G61" s="4" t="s">
        <v>56</v>
      </c>
      <c r="H61" s="17" t="s">
        <v>45</v>
      </c>
      <c r="I61" s="16" t="s">
        <v>159</v>
      </c>
      <c r="L61" t="str">
        <f>IFERROR(__xludf.DUMMYFUNCTION("IFERROR(IMPORTXML(I61, ""//p[@class='status-date']""), """")"),"")</f>
        <v/>
      </c>
      <c r="N61" t="str">
        <f>IFERROR(__xludf.DUMMYFUNCTION("IFERROR(UPPER(LEFT(REGEXEXTRACT(IMPORTXML(I61, ""//img[@class='pull-left pin']/@src""),""[^/]+$""), LEN(REGEXEXTRACT(IMPORTXML(I61, ""//img[@class='pull-left pin']/@src""),""[^/]+$""))-4)), """")"),"")</f>
        <v/>
      </c>
    </row>
    <row r="62">
      <c r="A62" s="3" t="s">
        <v>160</v>
      </c>
      <c r="B62" s="3">
        <v>4.0</v>
      </c>
      <c r="C62" s="3">
        <v>18.0</v>
      </c>
      <c r="D62" s="3">
        <v>48.4783854816058</v>
      </c>
      <c r="E62" s="3">
        <v>9.18659281915097</v>
      </c>
      <c r="F62" s="18" t="s">
        <v>55</v>
      </c>
      <c r="G62" s="4" t="s">
        <v>56</v>
      </c>
      <c r="H62" s="3" t="s">
        <v>28</v>
      </c>
      <c r="I62" s="16" t="s">
        <v>161</v>
      </c>
      <c r="L62" t="str">
        <f>IFERROR(__xludf.DUMMYFUNCTION("IFERROR(IMPORTXML(I62, ""//p[@class='status-date']""), """")"),"")</f>
        <v/>
      </c>
      <c r="N62" t="str">
        <f>IFERROR(__xludf.DUMMYFUNCTION("IFERROR(UPPER(LEFT(REGEXEXTRACT(IMPORTXML(I62, ""//img[@class='pull-left pin']/@src""),""[^/]+$""), LEN(REGEXEXTRACT(IMPORTXML(I62, ""//img[@class='pull-left pin']/@src""),""[^/]+$""))-4)), """")"),"")</f>
        <v/>
      </c>
    </row>
    <row r="63">
      <c r="A63" s="3" t="s">
        <v>162</v>
      </c>
      <c r="B63" s="3">
        <v>4.0</v>
      </c>
      <c r="C63" s="3">
        <v>19.0</v>
      </c>
      <c r="D63" s="3">
        <v>48.4784346401336</v>
      </c>
      <c r="E63" s="3">
        <v>9.18679656338429</v>
      </c>
      <c r="F63" s="18" t="s">
        <v>55</v>
      </c>
      <c r="G63" s="4" t="s">
        <v>56</v>
      </c>
      <c r="H63" s="17" t="s">
        <v>39</v>
      </c>
      <c r="I63" s="16" t="s">
        <v>163</v>
      </c>
      <c r="L63" t="str">
        <f>IFERROR(__xludf.DUMMYFUNCTION("IFERROR(IMPORTXML(I63, ""//p[@class='status-date']""), """")"),"")</f>
        <v/>
      </c>
      <c r="N63" t="str">
        <f>IFERROR(__xludf.DUMMYFUNCTION("IFERROR(UPPER(LEFT(REGEXEXTRACT(IMPORTXML(I63, ""//img[@class='pull-left pin']/@src""),""[^/]+$""), LEN(REGEXEXTRACT(IMPORTXML(I63, ""//img[@class='pull-left pin']/@src""),""[^/]+$""))-4)), """")"),"")</f>
        <v/>
      </c>
    </row>
    <row r="64">
      <c r="A64" s="3" t="s">
        <v>164</v>
      </c>
      <c r="B64" s="3">
        <v>5.0</v>
      </c>
      <c r="C64" s="3">
        <v>4.0</v>
      </c>
      <c r="D64" s="3">
        <v>48.4775621997544</v>
      </c>
      <c r="E64" s="3">
        <v>9.18381456204827</v>
      </c>
      <c r="F64" s="15" t="s">
        <v>23</v>
      </c>
      <c r="G64" s="4" t="s">
        <v>24</v>
      </c>
      <c r="H64" s="3" t="s">
        <v>138</v>
      </c>
      <c r="I64" s="16" t="s">
        <v>165</v>
      </c>
      <c r="L64" t="str">
        <f>IFERROR(__xludf.DUMMYFUNCTION("IFERROR(IMPORTXML(I64, ""//p[@class='status-date']""), """")"),"")</f>
        <v/>
      </c>
      <c r="N64" t="str">
        <f>IFERROR(__xludf.DUMMYFUNCTION("IFERROR(UPPER(LEFT(REGEXEXTRACT(IMPORTXML(I64, ""//img[@class='pull-left pin']/@src""),""[^/]+$""), LEN(REGEXEXTRACT(IMPORTXML(I64, ""//img[@class='pull-left pin']/@src""),""[^/]+$""))-4)), """")"),"")</f>
        <v/>
      </c>
    </row>
    <row r="65">
      <c r="A65" s="3" t="s">
        <v>166</v>
      </c>
      <c r="B65" s="3">
        <v>5.0</v>
      </c>
      <c r="C65" s="3">
        <v>6.0</v>
      </c>
      <c r="D65" s="3">
        <v>48.4776605168099</v>
      </c>
      <c r="E65" s="3">
        <v>9.18422204409944</v>
      </c>
      <c r="F65" s="15" t="s">
        <v>23</v>
      </c>
      <c r="G65" s="4" t="s">
        <v>24</v>
      </c>
      <c r="H65" s="3" t="s">
        <v>75</v>
      </c>
      <c r="I65" s="16" t="s">
        <v>167</v>
      </c>
      <c r="L65" t="str">
        <f>IFERROR(__xludf.DUMMYFUNCTION("IFERROR(IMPORTXML(I65, ""//p[@class='status-date']""), """")"),"")</f>
        <v/>
      </c>
      <c r="N65" t="str">
        <f>IFERROR(__xludf.DUMMYFUNCTION("IFERROR(UPPER(LEFT(REGEXEXTRACT(IMPORTXML(I65, ""//img[@class='pull-left pin']/@src""),""[^/]+$""), LEN(REGEXEXTRACT(IMPORTXML(I65, ""//img[@class='pull-left pin']/@src""),""[^/]+$""))-4)), """")"),"")</f>
        <v/>
      </c>
    </row>
    <row r="66">
      <c r="A66" s="3" t="s">
        <v>168</v>
      </c>
      <c r="B66" s="3">
        <v>5.0</v>
      </c>
      <c r="C66" s="3">
        <v>7.0</v>
      </c>
      <c r="D66" s="3">
        <v>48.4777096753377</v>
      </c>
      <c r="E66" s="3">
        <v>9.18442578542112</v>
      </c>
      <c r="F66" s="15" t="s">
        <v>23</v>
      </c>
      <c r="G66" s="4" t="s">
        <v>24</v>
      </c>
      <c r="H66" s="3" t="s">
        <v>25</v>
      </c>
      <c r="I66" s="16" t="s">
        <v>169</v>
      </c>
      <c r="L66" t="str">
        <f>IFERROR(__xludf.DUMMYFUNCTION("IFERROR(IMPORTXML(I66, ""//p[@class='status-date']""), """")"),"")</f>
        <v/>
      </c>
      <c r="N66" t="str">
        <f>IFERROR(__xludf.DUMMYFUNCTION("IFERROR(UPPER(LEFT(REGEXEXTRACT(IMPORTXML(I66, ""//img[@class='pull-left pin']/@src""),""[^/]+$""), LEN(REGEXEXTRACT(IMPORTXML(I66, ""//img[@class='pull-left pin']/@src""),""[^/]+$""))-4)), """")"),"")</f>
        <v/>
      </c>
    </row>
    <row r="67">
      <c r="A67" s="3" t="s">
        <v>170</v>
      </c>
      <c r="B67" s="3">
        <v>5.0</v>
      </c>
      <c r="C67" s="3">
        <v>8.0</v>
      </c>
      <c r="D67" s="3">
        <v>48.4777588338654</v>
      </c>
      <c r="E67" s="3">
        <v>9.18462952694017</v>
      </c>
      <c r="F67" s="15" t="s">
        <v>23</v>
      </c>
      <c r="G67" s="4" t="s">
        <v>24</v>
      </c>
      <c r="H67" s="3" t="s">
        <v>42</v>
      </c>
      <c r="I67" s="16" t="s">
        <v>171</v>
      </c>
      <c r="L67" t="str">
        <f>IFERROR(__xludf.DUMMYFUNCTION("IFERROR(IMPORTXML(I67, ""//p[@class='status-date']""), """")"),"")</f>
        <v/>
      </c>
      <c r="N67" t="str">
        <f>IFERROR(__xludf.DUMMYFUNCTION("IFERROR(UPPER(LEFT(REGEXEXTRACT(IMPORTXML(I67, ""//img[@class='pull-left pin']/@src""),""[^/]+$""), LEN(REGEXEXTRACT(IMPORTXML(I67, ""//img[@class='pull-left pin']/@src""),""[^/]+$""))-4)), """")"),"")</f>
        <v/>
      </c>
    </row>
    <row r="68">
      <c r="A68" s="3" t="s">
        <v>172</v>
      </c>
      <c r="B68" s="3">
        <v>5.0</v>
      </c>
      <c r="C68" s="3">
        <v>9.0</v>
      </c>
      <c r="D68" s="3">
        <v>48.4778079923932</v>
      </c>
      <c r="E68" s="3">
        <v>9.18483326865669</v>
      </c>
      <c r="F68" s="18" t="s">
        <v>55</v>
      </c>
      <c r="G68" s="4" t="s">
        <v>56</v>
      </c>
      <c r="H68" s="3" t="s">
        <v>64</v>
      </c>
      <c r="I68" s="16" t="s">
        <v>173</v>
      </c>
      <c r="L68" t="str">
        <f>IFERROR(__xludf.DUMMYFUNCTION("IFERROR(IMPORTXML(I68, ""//p[@class='status-date']""), """")"),"")</f>
        <v/>
      </c>
      <c r="N68" t="str">
        <f>IFERROR(__xludf.DUMMYFUNCTION("IFERROR(UPPER(LEFT(REGEXEXTRACT(IMPORTXML(I68, ""//img[@class='pull-left pin']/@src""),""[^/]+$""), LEN(REGEXEXTRACT(IMPORTXML(I68, ""//img[@class='pull-left pin']/@src""),""[^/]+$""))-4)), """")"),"")</f>
        <v/>
      </c>
    </row>
    <row r="69">
      <c r="A69" s="3" t="s">
        <v>174</v>
      </c>
      <c r="B69" s="3">
        <v>5.0</v>
      </c>
      <c r="C69" s="3">
        <v>10.0</v>
      </c>
      <c r="D69" s="3">
        <v>48.477857150921</v>
      </c>
      <c r="E69" s="3">
        <v>9.18503701057068</v>
      </c>
      <c r="F69" s="18" t="s">
        <v>55</v>
      </c>
      <c r="G69" s="4" t="s">
        <v>56</v>
      </c>
      <c r="H69" s="3" t="s">
        <v>175</v>
      </c>
      <c r="I69" s="16" t="s">
        <v>176</v>
      </c>
      <c r="L69" t="str">
        <f>IFERROR(__xludf.DUMMYFUNCTION("IFERROR(IMPORTXML(I69, ""//p[@class='status-date']""), """")"),"")</f>
        <v/>
      </c>
      <c r="N69" t="str">
        <f>IFERROR(__xludf.DUMMYFUNCTION("IFERROR(UPPER(LEFT(REGEXEXTRACT(IMPORTXML(I69, ""//img[@class='pull-left pin']/@src""),""[^/]+$""), LEN(REGEXEXTRACT(IMPORTXML(I69, ""//img[@class='pull-left pin']/@src""),""[^/]+$""))-4)), """")"),"")</f>
        <v/>
      </c>
    </row>
    <row r="70">
      <c r="A70" s="3" t="s">
        <v>177</v>
      </c>
      <c r="B70" s="3">
        <v>5.0</v>
      </c>
      <c r="C70" s="3">
        <v>11.0</v>
      </c>
      <c r="D70" s="3">
        <v>48.4779063094487</v>
      </c>
      <c r="E70" s="3">
        <v>9.18524075268203</v>
      </c>
      <c r="F70" s="18" t="s">
        <v>55</v>
      </c>
      <c r="G70" s="4" t="s">
        <v>56</v>
      </c>
      <c r="H70" s="3" t="s">
        <v>178</v>
      </c>
      <c r="I70" s="16" t="s">
        <v>179</v>
      </c>
      <c r="L70" t="str">
        <f>IFERROR(__xludf.DUMMYFUNCTION("IFERROR(IMPORTXML(I70, ""//p[@class='status-date']""), """")"),"")</f>
        <v/>
      </c>
      <c r="N70" t="str">
        <f>IFERROR(__xludf.DUMMYFUNCTION("IFERROR(UPPER(LEFT(REGEXEXTRACT(IMPORTXML(I70, ""//img[@class='pull-left pin']/@src""),""[^/]+$""), LEN(REGEXEXTRACT(IMPORTXML(I70, ""//img[@class='pull-left pin']/@src""),""[^/]+$""))-4)), """")"),"")</f>
        <v/>
      </c>
    </row>
    <row r="71">
      <c r="A71" s="3" t="s">
        <v>180</v>
      </c>
      <c r="B71" s="3">
        <v>5.0</v>
      </c>
      <c r="C71" s="3">
        <v>12.0</v>
      </c>
      <c r="D71" s="3">
        <v>48.4779554679765</v>
      </c>
      <c r="E71" s="3">
        <v>9.18544449499086</v>
      </c>
      <c r="F71" s="18" t="s">
        <v>55</v>
      </c>
      <c r="G71" s="4" t="s">
        <v>56</v>
      </c>
      <c r="H71" s="3" t="s">
        <v>25</v>
      </c>
      <c r="I71" s="16" t="s">
        <v>181</v>
      </c>
      <c r="L71" t="str">
        <f>IFERROR(__xludf.DUMMYFUNCTION("IFERROR(IMPORTXML(I71, ""//p[@class='status-date']""), """")"),"")</f>
        <v/>
      </c>
      <c r="N71" t="str">
        <f>IFERROR(__xludf.DUMMYFUNCTION("IFERROR(UPPER(LEFT(REGEXEXTRACT(IMPORTXML(I71, ""//img[@class='pull-left pin']/@src""),""[^/]+$""), LEN(REGEXEXTRACT(IMPORTXML(I71, ""//img[@class='pull-left pin']/@src""),""[^/]+$""))-4)), """")"),"")</f>
        <v/>
      </c>
    </row>
    <row r="72">
      <c r="A72" s="3" t="s">
        <v>182</v>
      </c>
      <c r="B72" s="3">
        <v>5.0</v>
      </c>
      <c r="C72" s="3">
        <v>13.0</v>
      </c>
      <c r="D72" s="3">
        <v>48.4780046265043</v>
      </c>
      <c r="E72" s="3">
        <v>9.18564823749716</v>
      </c>
      <c r="F72" s="18" t="s">
        <v>55</v>
      </c>
      <c r="G72" s="4" t="s">
        <v>56</v>
      </c>
      <c r="H72" s="3" t="s">
        <v>138</v>
      </c>
      <c r="I72" s="16" t="s">
        <v>183</v>
      </c>
      <c r="L72" t="str">
        <f>IFERROR(__xludf.DUMMYFUNCTION("IFERROR(IMPORTXML(I72, ""//p[@class='status-date']""), """")"),"")</f>
        <v/>
      </c>
      <c r="N72" t="str">
        <f>IFERROR(__xludf.DUMMYFUNCTION("IFERROR(UPPER(LEFT(REGEXEXTRACT(IMPORTXML(I72, ""//img[@class='pull-left pin']/@src""),""[^/]+$""), LEN(REGEXEXTRACT(IMPORTXML(I72, ""//img[@class='pull-left pin']/@src""),""[^/]+$""))-4)), """")"),"")</f>
        <v/>
      </c>
    </row>
    <row r="73">
      <c r="A73" s="3" t="s">
        <v>184</v>
      </c>
      <c r="B73" s="3">
        <v>5.0</v>
      </c>
      <c r="C73" s="3">
        <v>14.0</v>
      </c>
      <c r="D73" s="3">
        <v>48.478053785032</v>
      </c>
      <c r="E73" s="3">
        <v>9.18585198020082</v>
      </c>
      <c r="F73" s="18" t="s">
        <v>55</v>
      </c>
      <c r="G73" s="4" t="s">
        <v>56</v>
      </c>
      <c r="H73" s="3" t="s">
        <v>185</v>
      </c>
      <c r="I73" s="16" t="s">
        <v>186</v>
      </c>
      <c r="L73" t="str">
        <f>IFERROR(__xludf.DUMMYFUNCTION("IFERROR(IMPORTXML(I73, ""//p[@class='status-date']""), """")"),"")</f>
        <v/>
      </c>
      <c r="N73" t="str">
        <f>IFERROR(__xludf.DUMMYFUNCTION("IFERROR(UPPER(LEFT(REGEXEXTRACT(IMPORTXML(I73, ""//img[@class='pull-left pin']/@src""),""[^/]+$""), LEN(REGEXEXTRACT(IMPORTXML(I73, ""//img[@class='pull-left pin']/@src""),""[^/]+$""))-4)), """")"),"")</f>
        <v/>
      </c>
    </row>
    <row r="74">
      <c r="A74" s="3" t="s">
        <v>187</v>
      </c>
      <c r="B74" s="3">
        <v>5.0</v>
      </c>
      <c r="C74" s="3">
        <v>15.0</v>
      </c>
      <c r="D74" s="3">
        <v>48.4781029435598</v>
      </c>
      <c r="E74" s="3">
        <v>9.18605572310195</v>
      </c>
      <c r="F74" s="18" t="s">
        <v>55</v>
      </c>
      <c r="G74" s="4" t="s">
        <v>56</v>
      </c>
      <c r="H74" s="3" t="s">
        <v>25</v>
      </c>
      <c r="I74" s="16" t="s">
        <v>188</v>
      </c>
      <c r="L74" t="str">
        <f>IFERROR(__xludf.DUMMYFUNCTION("IFERROR(IMPORTXML(I74, ""//p[@class='status-date']""), """")"),"")</f>
        <v/>
      </c>
      <c r="N74" t="str">
        <f>IFERROR(__xludf.DUMMYFUNCTION("IFERROR(UPPER(LEFT(REGEXEXTRACT(IMPORTXML(I74, ""//img[@class='pull-left pin']/@src""),""[^/]+$""), LEN(REGEXEXTRACT(IMPORTXML(I74, ""//img[@class='pull-left pin']/@src""),""[^/]+$""))-4)), """")"),"")</f>
        <v/>
      </c>
    </row>
    <row r="75">
      <c r="A75" s="3" t="s">
        <v>189</v>
      </c>
      <c r="B75" s="3">
        <v>5.0</v>
      </c>
      <c r="C75" s="3">
        <v>16.0</v>
      </c>
      <c r="D75" s="3">
        <v>48.4781521020875</v>
      </c>
      <c r="E75" s="3">
        <v>9.18625946620045</v>
      </c>
      <c r="F75" s="18" t="s">
        <v>55</v>
      </c>
      <c r="G75" s="4" t="s">
        <v>56</v>
      </c>
      <c r="H75" s="3" t="s">
        <v>190</v>
      </c>
      <c r="I75" s="16" t="s">
        <v>191</v>
      </c>
      <c r="L75" t="str">
        <f>IFERROR(__xludf.DUMMYFUNCTION("IFERROR(IMPORTXML(I75, ""//p[@class='status-date']""), """")"),"")</f>
        <v/>
      </c>
      <c r="N75" t="str">
        <f>IFERROR(__xludf.DUMMYFUNCTION("IFERROR(UPPER(LEFT(REGEXEXTRACT(IMPORTXML(I75, ""//img[@class='pull-left pin']/@src""),""[^/]+$""), LEN(REGEXEXTRACT(IMPORTXML(I75, ""//img[@class='pull-left pin']/@src""),""[^/]+$""))-4)), """")"),"")</f>
        <v/>
      </c>
    </row>
    <row r="76">
      <c r="A76" s="3" t="s">
        <v>192</v>
      </c>
      <c r="B76" s="3">
        <v>5.0</v>
      </c>
      <c r="C76" s="3">
        <v>17.0</v>
      </c>
      <c r="D76" s="3">
        <v>48.4782012606153</v>
      </c>
      <c r="E76" s="3">
        <v>9.18646320949642</v>
      </c>
      <c r="F76" s="18" t="s">
        <v>55</v>
      </c>
      <c r="G76" s="4" t="s">
        <v>56</v>
      </c>
      <c r="H76" s="3" t="s">
        <v>193</v>
      </c>
      <c r="I76" s="16" t="s">
        <v>194</v>
      </c>
      <c r="J76" s="21">
        <v>44106.0</v>
      </c>
      <c r="L76" t="str">
        <f>IFERROR(__xludf.DUMMYFUNCTION("IFERROR(IMPORTXML(I76, ""//p[@class='status-date']""), """")"),"")</f>
        <v/>
      </c>
      <c r="N76" t="str">
        <f>IFERROR(__xludf.DUMMYFUNCTION("IFERROR(UPPER(LEFT(REGEXEXTRACT(IMPORTXML(I76, ""//img[@class='pull-left pin']/@src""),""[^/]+$""), LEN(REGEXEXTRACT(IMPORTXML(I76, ""//img[@class='pull-left pin']/@src""),""[^/]+$""))-4)), """")"),"")</f>
        <v/>
      </c>
    </row>
    <row r="77">
      <c r="A77" s="3" t="s">
        <v>195</v>
      </c>
      <c r="B77" s="3">
        <v>5.0</v>
      </c>
      <c r="C77" s="3">
        <v>18.0</v>
      </c>
      <c r="D77" s="3">
        <v>48.4782504191431</v>
      </c>
      <c r="E77" s="3">
        <v>9.18666695298986</v>
      </c>
      <c r="F77" s="18" t="s">
        <v>55</v>
      </c>
      <c r="G77" s="4" t="s">
        <v>56</v>
      </c>
      <c r="H77" s="3" t="s">
        <v>25</v>
      </c>
      <c r="I77" s="16" t="s">
        <v>196</v>
      </c>
      <c r="L77" t="str">
        <f>IFERROR(__xludf.DUMMYFUNCTION("IFERROR(IMPORTXML(I77, ""//p[@class='status-date']""), """")"),"")</f>
        <v/>
      </c>
      <c r="N77" t="str">
        <f>IFERROR(__xludf.DUMMYFUNCTION("IFERROR(UPPER(LEFT(REGEXEXTRACT(IMPORTXML(I77, ""//img[@class='pull-left pin']/@src""),""[^/]+$""), LEN(REGEXEXTRACT(IMPORTXML(I77, ""//img[@class='pull-left pin']/@src""),""[^/]+$""))-4)), """")"),"")</f>
        <v/>
      </c>
    </row>
    <row r="78">
      <c r="A78" s="3" t="s">
        <v>197</v>
      </c>
      <c r="B78" s="3">
        <v>5.0</v>
      </c>
      <c r="C78" s="3">
        <v>19.0</v>
      </c>
      <c r="D78" s="3">
        <v>48.4782995776708</v>
      </c>
      <c r="E78" s="3">
        <v>9.18687069668067</v>
      </c>
      <c r="F78" s="18" t="s">
        <v>55</v>
      </c>
      <c r="G78" s="4" t="s">
        <v>56</v>
      </c>
      <c r="H78" s="3" t="s">
        <v>198</v>
      </c>
      <c r="I78" s="16" t="s">
        <v>199</v>
      </c>
      <c r="L78" t="str">
        <f>IFERROR(__xludf.DUMMYFUNCTION("IFERROR(IMPORTXML(I78, ""//p[@class='status-date']""), """")"),"")</f>
        <v/>
      </c>
      <c r="N78" t="str">
        <f>IFERROR(__xludf.DUMMYFUNCTION("IFERROR(UPPER(LEFT(REGEXEXTRACT(IMPORTXML(I78, ""//img[@class='pull-left pin']/@src""),""[^/]+$""), LEN(REGEXEXTRACT(IMPORTXML(I78, ""//img[@class='pull-left pin']/@src""),""[^/]+$""))-4)), """")"),"")</f>
        <v/>
      </c>
    </row>
    <row r="79">
      <c r="A79" s="3" t="s">
        <v>200</v>
      </c>
      <c r="B79" s="3">
        <v>5.0</v>
      </c>
      <c r="C79" s="3">
        <v>20.0</v>
      </c>
      <c r="D79" s="3">
        <v>48.4783487361986</v>
      </c>
      <c r="E79" s="3">
        <v>9.18707444056895</v>
      </c>
      <c r="F79" s="18" t="s">
        <v>55</v>
      </c>
      <c r="G79" s="4" t="s">
        <v>56</v>
      </c>
      <c r="H79" s="3" t="s">
        <v>201</v>
      </c>
      <c r="I79" s="16" t="s">
        <v>202</v>
      </c>
      <c r="L79" t="str">
        <f>IFERROR(__xludf.DUMMYFUNCTION("IFERROR(IMPORTXML(I79, ""//p[@class='status-date']""), """")"),"")</f>
        <v/>
      </c>
      <c r="N79" t="str">
        <f>IFERROR(__xludf.DUMMYFUNCTION("IFERROR(UPPER(LEFT(REGEXEXTRACT(IMPORTXML(I79, ""//img[@class='pull-left pin']/@src""),""[^/]+$""), LEN(REGEXEXTRACT(IMPORTXML(I79, ""//img[@class='pull-left pin']/@src""),""[^/]+$""))-4)), """")"),"")</f>
        <v/>
      </c>
    </row>
    <row r="80">
      <c r="A80" s="3" t="s">
        <v>203</v>
      </c>
      <c r="B80" s="3">
        <v>6.0</v>
      </c>
      <c r="C80" s="3">
        <v>1.0</v>
      </c>
      <c r="D80" s="3">
        <v>48.4772796617083</v>
      </c>
      <c r="E80" s="3">
        <v>9.18327748331512</v>
      </c>
      <c r="F80" s="22" t="s">
        <v>23</v>
      </c>
      <c r="G80" s="4" t="s">
        <v>24</v>
      </c>
      <c r="H80" s="3" t="s">
        <v>204</v>
      </c>
      <c r="I80" s="16" t="s">
        <v>205</v>
      </c>
      <c r="L80" t="str">
        <f>IFERROR(__xludf.DUMMYFUNCTION("IFERROR(IMPORTXML(I80, ""//p[@class='status-date']""), """")"),"")</f>
        <v/>
      </c>
      <c r="N80" t="str">
        <f>IFERROR(__xludf.DUMMYFUNCTION("IFERROR(UPPER(LEFT(REGEXEXTRACT(IMPORTXML(I80, ""//img[@class='pull-left pin']/@src""),""[^/]+$""), LEN(REGEXEXTRACT(IMPORTXML(I80, ""//img[@class='pull-left pin']/@src""),""[^/]+$""))-4)), """")"),"")</f>
        <v/>
      </c>
    </row>
    <row r="81">
      <c r="A81" s="3" t="s">
        <v>206</v>
      </c>
      <c r="B81" s="3">
        <v>6.0</v>
      </c>
      <c r="C81" s="3">
        <v>2.0</v>
      </c>
      <c r="D81" s="3">
        <v>48.477328820236</v>
      </c>
      <c r="E81" s="3">
        <v>9.18348122310726</v>
      </c>
      <c r="F81" s="22" t="s">
        <v>23</v>
      </c>
      <c r="G81" s="4" t="s">
        <v>24</v>
      </c>
      <c r="H81" s="3" t="s">
        <v>175</v>
      </c>
      <c r="I81" s="16" t="s">
        <v>207</v>
      </c>
      <c r="L81" t="str">
        <f>IFERROR(__xludf.DUMMYFUNCTION("IFERROR(IMPORTXML(I81, ""//p[@class='status-date']""), """")"),"")</f>
        <v/>
      </c>
      <c r="N81" t="str">
        <f>IFERROR(__xludf.DUMMYFUNCTION("IFERROR(UPPER(LEFT(REGEXEXTRACT(IMPORTXML(I81, ""//img[@class='pull-left pin']/@src""),""[^/]+$""), LEN(REGEXEXTRACT(IMPORTXML(I81, ""//img[@class='pull-left pin']/@src""),""[^/]+$""))-4)), """")"),"")</f>
        <v/>
      </c>
    </row>
    <row r="82">
      <c r="A82" s="3" t="s">
        <v>208</v>
      </c>
      <c r="B82" s="3">
        <v>6.0</v>
      </c>
      <c r="C82" s="3">
        <v>4.0</v>
      </c>
      <c r="D82" s="3">
        <v>48.4774271372916</v>
      </c>
      <c r="E82" s="3">
        <v>9.18388870328374</v>
      </c>
      <c r="F82" s="22" t="s">
        <v>23</v>
      </c>
      <c r="G82" s="4" t="s">
        <v>24</v>
      </c>
      <c r="H82" s="3" t="s">
        <v>190</v>
      </c>
      <c r="I82" s="16" t="s">
        <v>209</v>
      </c>
      <c r="L82" t="str">
        <f>IFERROR(__xludf.DUMMYFUNCTION("IFERROR(IMPORTXML(I82, ""//p[@class='status-date']""), """")"),"")</f>
        <v/>
      </c>
      <c r="N82" t="str">
        <f>IFERROR(__xludf.DUMMYFUNCTION("IFERROR(UPPER(LEFT(REGEXEXTRACT(IMPORTXML(I82, ""//img[@class='pull-left pin']/@src""),""[^/]+$""), LEN(REGEXEXTRACT(IMPORTXML(I82, ""//img[@class='pull-left pin']/@src""),""[^/]+$""))-4)), """")"),"")</f>
        <v/>
      </c>
    </row>
    <row r="83">
      <c r="A83" s="3" t="s">
        <v>210</v>
      </c>
      <c r="B83" s="3">
        <v>6.0</v>
      </c>
      <c r="C83" s="3">
        <v>5.0</v>
      </c>
      <c r="D83" s="3">
        <v>48.4774762958193</v>
      </c>
      <c r="E83" s="3">
        <v>9.18409244366807</v>
      </c>
      <c r="F83" s="22" t="s">
        <v>23</v>
      </c>
      <c r="G83" s="4" t="s">
        <v>24</v>
      </c>
      <c r="H83" s="3" t="s">
        <v>114</v>
      </c>
      <c r="I83" s="16" t="s">
        <v>211</v>
      </c>
      <c r="L83" t="str">
        <f>IFERROR(__xludf.DUMMYFUNCTION("IFERROR(IMPORTXML(I83, ""//p[@class='status-date']""), """")"),"")</f>
        <v/>
      </c>
      <c r="N83" t="str">
        <f>IFERROR(__xludf.DUMMYFUNCTION("IFERROR(UPPER(LEFT(REGEXEXTRACT(IMPORTXML(I83, ""//img[@class='pull-left pin']/@src""),""[^/]+$""), LEN(REGEXEXTRACT(IMPORTXML(I83, ""//img[@class='pull-left pin']/@src""),""[^/]+$""))-4)), """")"),"")</f>
        <v/>
      </c>
    </row>
    <row r="84">
      <c r="A84" s="3" t="s">
        <v>212</v>
      </c>
      <c r="B84" s="3">
        <v>6.0</v>
      </c>
      <c r="C84" s="3">
        <v>6.0</v>
      </c>
      <c r="D84" s="3">
        <v>48.4775254543471</v>
      </c>
      <c r="E84" s="3">
        <v>9.18429618424988</v>
      </c>
      <c r="F84" s="18" t="s">
        <v>55</v>
      </c>
      <c r="G84" s="4" t="s">
        <v>56</v>
      </c>
      <c r="H84" s="3" t="s">
        <v>213</v>
      </c>
      <c r="I84" s="16" t="s">
        <v>214</v>
      </c>
      <c r="J84" s="3"/>
      <c r="L84" t="str">
        <f>IFERROR(__xludf.DUMMYFUNCTION("IFERROR(IMPORTXML(I84, ""//p[@class='status-date']""), """")"),"")</f>
        <v/>
      </c>
      <c r="N84" t="str">
        <f>IFERROR(__xludf.DUMMYFUNCTION("IFERROR(UPPER(LEFT(REGEXEXTRACT(IMPORTXML(I84, ""//img[@class='pull-left pin']/@src""),""[^/]+$""), LEN(REGEXEXTRACT(IMPORTXML(I84, ""//img[@class='pull-left pin']/@src""),""[^/]+$""))-4)), """")"),"")</f>
        <v/>
      </c>
    </row>
    <row r="85">
      <c r="A85" s="3" t="s">
        <v>215</v>
      </c>
      <c r="B85" s="3">
        <v>6.0</v>
      </c>
      <c r="C85" s="3">
        <v>7.0</v>
      </c>
      <c r="D85" s="3">
        <v>48.4775746128749</v>
      </c>
      <c r="E85" s="3">
        <v>9.18449992502917</v>
      </c>
      <c r="F85" s="18" t="s">
        <v>55</v>
      </c>
      <c r="G85" s="4" t="s">
        <v>56</v>
      </c>
      <c r="H85" s="3" t="s">
        <v>216</v>
      </c>
      <c r="I85" s="16" t="s">
        <v>217</v>
      </c>
      <c r="L85" t="str">
        <f>IFERROR(__xludf.DUMMYFUNCTION("IFERROR(IMPORTXML(I85, ""//p[@class='status-date']""), """")"),"")</f>
        <v/>
      </c>
      <c r="N85" t="str">
        <f>IFERROR(__xludf.DUMMYFUNCTION("IFERROR(UPPER(LEFT(REGEXEXTRACT(IMPORTXML(I85, ""//img[@class='pull-left pin']/@src""),""[^/]+$""), LEN(REGEXEXTRACT(IMPORTXML(I85, ""//img[@class='pull-left pin']/@src""),""[^/]+$""))-4)), """")"),"")</f>
        <v/>
      </c>
    </row>
    <row r="86">
      <c r="A86" s="3" t="s">
        <v>218</v>
      </c>
      <c r="B86" s="3">
        <v>6.0</v>
      </c>
      <c r="C86" s="3">
        <v>8.0</v>
      </c>
      <c r="D86" s="3">
        <v>48.4776237714026</v>
      </c>
      <c r="E86" s="3">
        <v>9.18470366600581</v>
      </c>
      <c r="F86" s="18" t="s">
        <v>55</v>
      </c>
      <c r="G86" s="4" t="s">
        <v>56</v>
      </c>
      <c r="H86" s="3" t="s">
        <v>31</v>
      </c>
      <c r="I86" s="16" t="s">
        <v>219</v>
      </c>
      <c r="L86" t="str">
        <f>IFERROR(__xludf.DUMMYFUNCTION("IFERROR(IMPORTXML(I86, ""//p[@class='status-date']""), """")"),"")</f>
        <v/>
      </c>
      <c r="N86" t="str">
        <f>IFERROR(__xludf.DUMMYFUNCTION("IFERROR(UPPER(LEFT(REGEXEXTRACT(IMPORTXML(I86, ""//img[@class='pull-left pin']/@src""),""[^/]+$""), LEN(REGEXEXTRACT(IMPORTXML(I86, ""//img[@class='pull-left pin']/@src""),""[^/]+$""))-4)), """")"),"")</f>
        <v/>
      </c>
    </row>
    <row r="87">
      <c r="A87" s="3" t="s">
        <v>220</v>
      </c>
      <c r="B87" s="3">
        <v>6.0</v>
      </c>
      <c r="C87" s="3">
        <v>9.0</v>
      </c>
      <c r="D87" s="3">
        <v>48.4776729299304</v>
      </c>
      <c r="E87" s="3">
        <v>9.18490740717993</v>
      </c>
      <c r="F87" s="18" t="s">
        <v>55</v>
      </c>
      <c r="G87" s="4" t="s">
        <v>56</v>
      </c>
      <c r="H87" s="3" t="s">
        <v>221</v>
      </c>
      <c r="I87" s="16" t="s">
        <v>222</v>
      </c>
      <c r="L87" s="3" t="s">
        <v>77</v>
      </c>
      <c r="N87" s="3" t="s">
        <v>223</v>
      </c>
    </row>
    <row r="88">
      <c r="A88" s="3" t="s">
        <v>224</v>
      </c>
      <c r="B88" s="3">
        <v>6.0</v>
      </c>
      <c r="C88" s="3">
        <v>10.0</v>
      </c>
      <c r="D88" s="3">
        <v>48.4777220884582</v>
      </c>
      <c r="E88" s="3">
        <v>9.18511114855141</v>
      </c>
      <c r="F88" s="18" t="s">
        <v>55</v>
      </c>
      <c r="G88" s="4" t="s">
        <v>56</v>
      </c>
      <c r="H88" s="3" t="s">
        <v>213</v>
      </c>
      <c r="I88" s="16" t="s">
        <v>225</v>
      </c>
      <c r="L88" t="str">
        <f>IFERROR(__xludf.DUMMYFUNCTION("IFERROR(IMPORTXML(I88, ""//p[@class='status-date']""), """")"),"")</f>
        <v/>
      </c>
      <c r="N88" t="str">
        <f>IFERROR(__xludf.DUMMYFUNCTION("IFERROR(UPPER(LEFT(REGEXEXTRACT(IMPORTXML(I88, ""//img[@class='pull-left pin']/@src""),""[^/]+$""), LEN(REGEXEXTRACT(IMPORTXML(I88, ""//img[@class='pull-left pin']/@src""),""[^/]+$""))-4)), """")"),"")</f>
        <v/>
      </c>
    </row>
    <row r="89">
      <c r="A89" s="3" t="s">
        <v>226</v>
      </c>
      <c r="B89" s="3">
        <v>6.0</v>
      </c>
      <c r="C89" s="3">
        <v>11.0</v>
      </c>
      <c r="D89" s="3">
        <v>48.477771246986</v>
      </c>
      <c r="E89" s="3">
        <v>9.18531489012036</v>
      </c>
      <c r="F89" s="18" t="s">
        <v>55</v>
      </c>
      <c r="G89" s="4" t="s">
        <v>56</v>
      </c>
      <c r="H89" s="3" t="s">
        <v>216</v>
      </c>
      <c r="I89" s="16" t="s">
        <v>227</v>
      </c>
      <c r="L89" t="str">
        <f>IFERROR(__xludf.DUMMYFUNCTION("IFERROR(IMPORTXML(I89, ""//p[@class='status-date']""), """")"),"")</f>
        <v/>
      </c>
      <c r="N89" t="str">
        <f>IFERROR(__xludf.DUMMYFUNCTION("IFERROR(UPPER(LEFT(REGEXEXTRACT(IMPORTXML(I89, ""//img[@class='pull-left pin']/@src""),""[^/]+$""), LEN(REGEXEXTRACT(IMPORTXML(I89, ""//img[@class='pull-left pin']/@src""),""[^/]+$""))-4)), """")"),"")</f>
        <v/>
      </c>
    </row>
    <row r="90">
      <c r="A90" s="3" t="s">
        <v>228</v>
      </c>
      <c r="B90" s="3">
        <v>6.0</v>
      </c>
      <c r="C90" s="3">
        <v>12.0</v>
      </c>
      <c r="D90" s="3">
        <v>48.4778204055137</v>
      </c>
      <c r="E90" s="3">
        <v>9.18551863188679</v>
      </c>
      <c r="F90" s="18" t="s">
        <v>55</v>
      </c>
      <c r="G90" s="4" t="s">
        <v>56</v>
      </c>
      <c r="H90" s="3" t="s">
        <v>64</v>
      </c>
      <c r="I90" s="16" t="s">
        <v>229</v>
      </c>
      <c r="L90" t="str">
        <f>IFERROR(__xludf.DUMMYFUNCTION("IFERROR(IMPORTXML(I90, ""//p[@class='status-date']""), """")"),"")</f>
        <v/>
      </c>
      <c r="N90" t="str">
        <f>IFERROR(__xludf.DUMMYFUNCTION("IFERROR(UPPER(LEFT(REGEXEXTRACT(IMPORTXML(I90, ""//img[@class='pull-left pin']/@src""),""[^/]+$""), LEN(REGEXEXTRACT(IMPORTXML(I90, ""//img[@class='pull-left pin']/@src""),""[^/]+$""))-4)), """")"),"")</f>
        <v/>
      </c>
    </row>
    <row r="91">
      <c r="A91" s="3" t="s">
        <v>230</v>
      </c>
      <c r="B91" s="3">
        <v>6.0</v>
      </c>
      <c r="C91" s="3">
        <v>13.0</v>
      </c>
      <c r="D91" s="3">
        <v>48.4778695640415</v>
      </c>
      <c r="E91" s="3">
        <v>9.18572237385058</v>
      </c>
      <c r="F91" s="18" t="s">
        <v>55</v>
      </c>
      <c r="G91" s="4" t="s">
        <v>56</v>
      </c>
      <c r="H91" s="3" t="s">
        <v>231</v>
      </c>
      <c r="I91" s="16" t="s">
        <v>232</v>
      </c>
      <c r="J91" s="21">
        <v>44106.0</v>
      </c>
      <c r="L91" t="str">
        <f>IFERROR(__xludf.DUMMYFUNCTION("IFERROR(IMPORTXML(I91, ""//p[@class='status-date']""), """")"),"")</f>
        <v/>
      </c>
      <c r="N91" t="str">
        <f>IFERROR(__xludf.DUMMYFUNCTION("IFERROR(UPPER(LEFT(REGEXEXTRACT(IMPORTXML(I91, ""//img[@class='pull-left pin']/@src""),""[^/]+$""), LEN(REGEXEXTRACT(IMPORTXML(I91, ""//img[@class='pull-left pin']/@src""),""[^/]+$""))-4)), """")"),"")</f>
        <v/>
      </c>
    </row>
    <row r="92">
      <c r="A92" s="3" t="s">
        <v>233</v>
      </c>
      <c r="B92" s="3">
        <v>6.0</v>
      </c>
      <c r="C92" s="3">
        <v>14.0</v>
      </c>
      <c r="D92" s="3">
        <v>48.4779187225693</v>
      </c>
      <c r="E92" s="3">
        <v>9.18592611601184</v>
      </c>
      <c r="F92" s="18" t="s">
        <v>55</v>
      </c>
      <c r="G92" s="4" t="s">
        <v>56</v>
      </c>
      <c r="H92" s="3" t="s">
        <v>234</v>
      </c>
      <c r="I92" s="16" t="s">
        <v>235</v>
      </c>
      <c r="L92" t="str">
        <f>IFERROR(__xludf.DUMMYFUNCTION("IFERROR(IMPORTXML(I92, ""//p[@class='status-date']""), """")"),"")</f>
        <v/>
      </c>
      <c r="N92" t="str">
        <f>IFERROR(__xludf.DUMMYFUNCTION("IFERROR(UPPER(LEFT(REGEXEXTRACT(IMPORTXML(I92, ""//img[@class='pull-left pin']/@src""),""[^/]+$""), LEN(REGEXEXTRACT(IMPORTXML(I92, ""//img[@class='pull-left pin']/@src""),""[^/]+$""))-4)), """")"),"")</f>
        <v/>
      </c>
    </row>
    <row r="93">
      <c r="A93" s="3" t="s">
        <v>236</v>
      </c>
      <c r="B93" s="3">
        <v>6.0</v>
      </c>
      <c r="C93" s="3">
        <v>15.0</v>
      </c>
      <c r="D93" s="3">
        <v>48.477967881097</v>
      </c>
      <c r="E93" s="3">
        <v>9.18612985837057</v>
      </c>
      <c r="F93" s="18" t="s">
        <v>55</v>
      </c>
      <c r="G93" s="4" t="s">
        <v>56</v>
      </c>
      <c r="H93" s="3" t="s">
        <v>64</v>
      </c>
      <c r="I93" s="16" t="s">
        <v>237</v>
      </c>
      <c r="L93" t="str">
        <f>IFERROR(__xludf.DUMMYFUNCTION("IFERROR(IMPORTXML(I93, ""//p[@class='status-date']""), """")"),"")</f>
        <v/>
      </c>
      <c r="N93" t="str">
        <f>IFERROR(__xludf.DUMMYFUNCTION("IFERROR(UPPER(LEFT(REGEXEXTRACT(IMPORTXML(I93, ""//img[@class='pull-left pin']/@src""),""[^/]+$""), LEN(REGEXEXTRACT(IMPORTXML(I93, ""//img[@class='pull-left pin']/@src""),""[^/]+$""))-4)), """")"),"")</f>
        <v/>
      </c>
    </row>
    <row r="94">
      <c r="A94" s="3" t="s">
        <v>238</v>
      </c>
      <c r="B94" s="3">
        <v>6.0</v>
      </c>
      <c r="C94" s="3">
        <v>16.0</v>
      </c>
      <c r="D94" s="3">
        <v>48.4780170396248</v>
      </c>
      <c r="E94" s="3">
        <v>9.18633360092667</v>
      </c>
      <c r="F94" s="18" t="s">
        <v>55</v>
      </c>
      <c r="G94" s="4" t="s">
        <v>56</v>
      </c>
      <c r="H94" s="3" t="s">
        <v>42</v>
      </c>
      <c r="I94" s="16" t="s">
        <v>239</v>
      </c>
      <c r="L94" t="str">
        <f>IFERROR(__xludf.DUMMYFUNCTION("IFERROR(IMPORTXML(I94, ""//p[@class='status-date']""), """")"),"")</f>
        <v/>
      </c>
      <c r="N94" t="str">
        <f>IFERROR(__xludf.DUMMYFUNCTION("IFERROR(UPPER(LEFT(REGEXEXTRACT(IMPORTXML(I94, ""//img[@class='pull-left pin']/@src""),""[^/]+$""), LEN(REGEXEXTRACT(IMPORTXML(I94, ""//img[@class='pull-left pin']/@src""),""[^/]+$""))-4)), """")"),"")</f>
        <v/>
      </c>
    </row>
    <row r="95">
      <c r="A95" s="3" t="s">
        <v>240</v>
      </c>
      <c r="B95" s="3">
        <v>6.0</v>
      </c>
      <c r="C95" s="3">
        <v>17.0</v>
      </c>
      <c r="D95" s="3">
        <v>48.4780661981525</v>
      </c>
      <c r="E95" s="3">
        <v>9.18653734368024</v>
      </c>
      <c r="F95" s="18" t="s">
        <v>55</v>
      </c>
      <c r="G95" s="4" t="s">
        <v>56</v>
      </c>
      <c r="H95" s="3" t="s">
        <v>221</v>
      </c>
      <c r="I95" s="16" t="s">
        <v>241</v>
      </c>
      <c r="L95" s="3" t="s">
        <v>77</v>
      </c>
      <c r="N95" s="3" t="s">
        <v>223</v>
      </c>
    </row>
    <row r="96">
      <c r="A96" s="3" t="s">
        <v>242</v>
      </c>
      <c r="B96" s="3">
        <v>6.0</v>
      </c>
      <c r="C96" s="3">
        <v>18.0</v>
      </c>
      <c r="D96" s="3">
        <v>48.4781153566803</v>
      </c>
      <c r="E96" s="3">
        <v>9.18674108663117</v>
      </c>
      <c r="F96" s="23" t="s">
        <v>243</v>
      </c>
      <c r="G96" s="4" t="s">
        <v>244</v>
      </c>
      <c r="H96" s="3" t="s">
        <v>64</v>
      </c>
      <c r="I96" s="16" t="s">
        <v>245</v>
      </c>
      <c r="L96" t="str">
        <f>IFERROR(__xludf.DUMMYFUNCTION("IFERROR(IMPORTXML(I96, ""//p[@class='status-date']""), """")"),"")</f>
        <v/>
      </c>
      <c r="N96" t="str">
        <f>IFERROR(__xludf.DUMMYFUNCTION("IFERROR(UPPER(LEFT(REGEXEXTRACT(IMPORTXML(I96, ""//img[@class='pull-left pin']/@src""),""[^/]+$""), LEN(REGEXEXTRACT(IMPORTXML(I96, ""//img[@class='pull-left pin']/@src""),""[^/]+$""))-4)), """")"),"")</f>
        <v/>
      </c>
    </row>
    <row r="97">
      <c r="A97" s="3" t="s">
        <v>246</v>
      </c>
      <c r="B97" s="3">
        <v>6.0</v>
      </c>
      <c r="C97" s="3">
        <v>19.0</v>
      </c>
      <c r="D97" s="3">
        <v>48.4781645152081</v>
      </c>
      <c r="E97" s="3">
        <v>9.18694482977957</v>
      </c>
      <c r="F97" s="23" t="s">
        <v>243</v>
      </c>
      <c r="G97" s="4" t="s">
        <v>244</v>
      </c>
      <c r="H97" s="3" t="s">
        <v>42</v>
      </c>
      <c r="I97" s="16" t="s">
        <v>247</v>
      </c>
      <c r="L97" t="str">
        <f>IFERROR(__xludf.DUMMYFUNCTION("IFERROR(IMPORTXML(I97, ""//p[@class='status-date']""), """")"),"")</f>
        <v/>
      </c>
      <c r="N97" t="str">
        <f>IFERROR(__xludf.DUMMYFUNCTION("IFERROR(UPPER(LEFT(REGEXEXTRACT(IMPORTXML(I97, ""//img[@class='pull-left pin']/@src""),""[^/]+$""), LEN(REGEXEXTRACT(IMPORTXML(I97, ""//img[@class='pull-left pin']/@src""),""[^/]+$""))-4)), """")"),"")</f>
        <v/>
      </c>
    </row>
    <row r="98">
      <c r="A98" s="3" t="s">
        <v>248</v>
      </c>
      <c r="B98" s="3">
        <v>6.0</v>
      </c>
      <c r="C98" s="3">
        <v>20.0</v>
      </c>
      <c r="D98" s="3">
        <v>48.4782136737358</v>
      </c>
      <c r="E98" s="3">
        <v>9.18714857312534</v>
      </c>
      <c r="F98" s="23" t="s">
        <v>243</v>
      </c>
      <c r="G98" s="4" t="s">
        <v>244</v>
      </c>
      <c r="H98" s="3" t="s">
        <v>59</v>
      </c>
      <c r="I98" s="16" t="s">
        <v>249</v>
      </c>
      <c r="L98" t="str">
        <f>IFERROR(__xludf.DUMMYFUNCTION("IFERROR(IMPORTXML(I98, ""//p[@class='status-date']""), """")"),"")</f>
        <v/>
      </c>
      <c r="N98" t="str">
        <f>IFERROR(__xludf.DUMMYFUNCTION("IFERROR(UPPER(LEFT(REGEXEXTRACT(IMPORTXML(I98, ""//img[@class='pull-left pin']/@src""),""[^/]+$""), LEN(REGEXEXTRACT(IMPORTXML(I98, ""//img[@class='pull-left pin']/@src""),""[^/]+$""))-4)), """")"),"")</f>
        <v/>
      </c>
    </row>
    <row r="99">
      <c r="A99" s="3" t="s">
        <v>250</v>
      </c>
      <c r="B99" s="3">
        <v>7.0</v>
      </c>
      <c r="C99" s="3">
        <v>1.0</v>
      </c>
      <c r="D99" s="3">
        <v>48.4771445992455</v>
      </c>
      <c r="E99" s="3">
        <v>9.18335162598077</v>
      </c>
      <c r="F99" s="15" t="s">
        <v>23</v>
      </c>
      <c r="G99" s="4" t="s">
        <v>24</v>
      </c>
      <c r="H99" s="3" t="s">
        <v>213</v>
      </c>
      <c r="I99" s="16" t="s">
        <v>251</v>
      </c>
      <c r="L99" t="str">
        <f>IFERROR(__xludf.DUMMYFUNCTION("IFERROR(IMPORTXML(I99, ""//p[@class='status-date']""), """")"),"")</f>
        <v/>
      </c>
      <c r="N99" t="str">
        <f>IFERROR(__xludf.DUMMYFUNCTION("IFERROR(UPPER(LEFT(REGEXEXTRACT(IMPORTXML(I99, ""//img[@class='pull-left pin']/@src""),""[^/]+$""), LEN(REGEXEXTRACT(IMPORTXML(I99, ""//img[@class='pull-left pin']/@src""),""[^/]+$""))-4)), """")"),"")</f>
        <v/>
      </c>
    </row>
    <row r="100">
      <c r="A100" s="3" t="s">
        <v>252</v>
      </c>
      <c r="B100" s="3">
        <v>7.0</v>
      </c>
      <c r="C100" s="3">
        <v>2.0</v>
      </c>
      <c r="D100" s="3">
        <v>48.4771937577733</v>
      </c>
      <c r="E100" s="3">
        <v>9.18355536523051</v>
      </c>
      <c r="F100" s="15" t="s">
        <v>23</v>
      </c>
      <c r="G100" s="4" t="s">
        <v>24</v>
      </c>
      <c r="H100" s="3" t="s">
        <v>39</v>
      </c>
      <c r="I100" s="16" t="s">
        <v>253</v>
      </c>
      <c r="L100" t="str">
        <f>IFERROR(__xludf.DUMMYFUNCTION("IFERROR(IMPORTXML(I100, ""//p[@class='status-date']""), """")"),"")</f>
        <v/>
      </c>
      <c r="N100" t="str">
        <f>IFERROR(__xludf.DUMMYFUNCTION("IFERROR(UPPER(LEFT(REGEXEXTRACT(IMPORTXML(I100, ""//img[@class='pull-left pin']/@src""),""[^/]+$""), LEN(REGEXEXTRACT(IMPORTXML(I100, ""//img[@class='pull-left pin']/@src""),""[^/]+$""))-4)), """")"),"")</f>
        <v/>
      </c>
    </row>
    <row r="101">
      <c r="A101" s="3" t="s">
        <v>254</v>
      </c>
      <c r="B101" s="3">
        <v>7.0</v>
      </c>
      <c r="C101" s="3">
        <v>3.0</v>
      </c>
      <c r="D101" s="3">
        <v>48.477242916301</v>
      </c>
      <c r="E101" s="3">
        <v>9.18375910467762</v>
      </c>
      <c r="F101" s="18" t="s">
        <v>55</v>
      </c>
      <c r="G101" s="4" t="s">
        <v>56</v>
      </c>
      <c r="H101" s="3" t="s">
        <v>42</v>
      </c>
      <c r="I101" s="16" t="s">
        <v>255</v>
      </c>
      <c r="L101" t="str">
        <f>IFERROR(__xludf.DUMMYFUNCTION("IFERROR(IMPORTXML(I101, ""//p[@class='status-date']""), """")"),"")</f>
        <v/>
      </c>
      <c r="N101" t="str">
        <f>IFERROR(__xludf.DUMMYFUNCTION("IFERROR(UPPER(LEFT(REGEXEXTRACT(IMPORTXML(I101, ""//img[@class='pull-left pin']/@src""),""[^/]+$""), LEN(REGEXEXTRACT(IMPORTXML(I101, ""//img[@class='pull-left pin']/@src""),""[^/]+$""))-4)), """")"),"")</f>
        <v/>
      </c>
    </row>
    <row r="102">
      <c r="A102" s="3" t="s">
        <v>256</v>
      </c>
      <c r="B102" s="3">
        <v>7.0</v>
      </c>
      <c r="C102" s="3">
        <v>4.0</v>
      </c>
      <c r="D102" s="3">
        <v>48.4772920748288</v>
      </c>
      <c r="E102" s="3">
        <v>9.18396284432219</v>
      </c>
      <c r="F102" s="18" t="s">
        <v>55</v>
      </c>
      <c r="G102" s="4" t="s">
        <v>56</v>
      </c>
      <c r="H102" s="17" t="s">
        <v>45</v>
      </c>
      <c r="I102" s="16" t="s">
        <v>257</v>
      </c>
      <c r="L102" t="str">
        <f>IFERROR(__xludf.DUMMYFUNCTION("IFERROR(IMPORTXML(I102, ""//p[@class='status-date']""), """")"),"")</f>
        <v/>
      </c>
      <c r="N102" t="str">
        <f>IFERROR(__xludf.DUMMYFUNCTION("IFERROR(UPPER(LEFT(REGEXEXTRACT(IMPORTXML(I102, ""//img[@class='pull-left pin']/@src""),""[^/]+$""), LEN(REGEXEXTRACT(IMPORTXML(I102, ""//img[@class='pull-left pin']/@src""),""[^/]+$""))-4)), """")"),"")</f>
        <v/>
      </c>
    </row>
    <row r="103">
      <c r="A103" s="3" t="s">
        <v>258</v>
      </c>
      <c r="B103" s="3">
        <v>7.0</v>
      </c>
      <c r="C103" s="3">
        <v>7.0</v>
      </c>
      <c r="D103" s="3">
        <v>48.4774395504121</v>
      </c>
      <c r="E103" s="3">
        <v>9.18457406444031</v>
      </c>
      <c r="F103" s="18" t="s">
        <v>55</v>
      </c>
      <c r="G103" s="4" t="s">
        <v>56</v>
      </c>
      <c r="H103" s="3" t="s">
        <v>28</v>
      </c>
      <c r="I103" s="16" t="s">
        <v>259</v>
      </c>
      <c r="L103" t="str">
        <f>IFERROR(__xludf.DUMMYFUNCTION("IFERROR(IMPORTXML(I103, ""//p[@class='status-date']""), """")"),"")</f>
        <v/>
      </c>
      <c r="N103" t="str">
        <f>IFERROR(__xludf.DUMMYFUNCTION("IFERROR(UPPER(LEFT(REGEXEXTRACT(IMPORTXML(I103, ""//img[@class='pull-left pin']/@src""),""[^/]+$""), LEN(REGEXEXTRACT(IMPORTXML(I103, ""//img[@class='pull-left pin']/@src""),""[^/]+$""))-4)), """")"),"")</f>
        <v/>
      </c>
    </row>
    <row r="104">
      <c r="A104" s="3" t="s">
        <v>260</v>
      </c>
      <c r="B104" s="3">
        <v>7.0</v>
      </c>
      <c r="C104" s="3">
        <v>8.0</v>
      </c>
      <c r="D104" s="3">
        <v>48.4774887089398</v>
      </c>
      <c r="E104" s="3">
        <v>9.18477780487455</v>
      </c>
      <c r="F104" s="18" t="s">
        <v>55</v>
      </c>
      <c r="G104" s="4" t="s">
        <v>56</v>
      </c>
      <c r="H104" s="17" t="s">
        <v>39</v>
      </c>
      <c r="I104" s="16" t="s">
        <v>261</v>
      </c>
      <c r="L104" t="str">
        <f>IFERROR(__xludf.DUMMYFUNCTION("IFERROR(IMPORTXML(I104, ""//p[@class='status-date']""), """")"),"")</f>
        <v/>
      </c>
      <c r="N104" t="str">
        <f>IFERROR(__xludf.DUMMYFUNCTION("IFERROR(UPPER(LEFT(REGEXEXTRACT(IMPORTXML(I104, ""//img[@class='pull-left pin']/@src""),""[^/]+$""), LEN(REGEXEXTRACT(IMPORTXML(I104, ""//img[@class='pull-left pin']/@src""),""[^/]+$""))-4)), """")"),"")</f>
        <v/>
      </c>
    </row>
    <row r="105">
      <c r="A105" s="3" t="s">
        <v>262</v>
      </c>
      <c r="B105" s="3">
        <v>7.0</v>
      </c>
      <c r="C105" s="3">
        <v>9.0</v>
      </c>
      <c r="D105" s="3">
        <v>48.4775378674676</v>
      </c>
      <c r="E105" s="3">
        <v>9.18498154550627</v>
      </c>
      <c r="F105" s="18" t="s">
        <v>55</v>
      </c>
      <c r="G105" s="4" t="s">
        <v>56</v>
      </c>
      <c r="H105" s="17" t="s">
        <v>45</v>
      </c>
      <c r="I105" s="16" t="s">
        <v>263</v>
      </c>
      <c r="L105" t="str">
        <f>IFERROR(__xludf.DUMMYFUNCTION("IFERROR(IMPORTXML(I105, ""//p[@class='status-date']""), """")"),"")</f>
        <v/>
      </c>
      <c r="N105" t="str">
        <f>IFERROR(__xludf.DUMMYFUNCTION("IFERROR(UPPER(LEFT(REGEXEXTRACT(IMPORTXML(I105, ""//img[@class='pull-left pin']/@src""),""[^/]+$""), LEN(REGEXEXTRACT(IMPORTXML(I105, ""//img[@class='pull-left pin']/@src""),""[^/]+$""))-4)), """")"),"")</f>
        <v/>
      </c>
    </row>
    <row r="106">
      <c r="A106" s="3" t="s">
        <v>264</v>
      </c>
      <c r="B106" s="3">
        <v>7.0</v>
      </c>
      <c r="C106" s="3">
        <v>10.0</v>
      </c>
      <c r="D106" s="3">
        <v>48.4775870259954</v>
      </c>
      <c r="E106" s="3">
        <v>9.18518528633535</v>
      </c>
      <c r="F106" s="18" t="s">
        <v>55</v>
      </c>
      <c r="G106" s="4" t="s">
        <v>56</v>
      </c>
      <c r="H106" s="3" t="s">
        <v>28</v>
      </c>
      <c r="I106" s="16" t="s">
        <v>265</v>
      </c>
      <c r="L106" t="str">
        <f>IFERROR(__xludf.DUMMYFUNCTION("IFERROR(IMPORTXML(I106, ""//p[@class='status-date']""), """")"),"")</f>
        <v/>
      </c>
      <c r="N106" t="str">
        <f>IFERROR(__xludf.DUMMYFUNCTION("IFERROR(UPPER(LEFT(REGEXEXTRACT(IMPORTXML(I106, ""//img[@class='pull-left pin']/@src""),""[^/]+$""), LEN(REGEXEXTRACT(IMPORTXML(I106, ""//img[@class='pull-left pin']/@src""),""[^/]+$""))-4)), """")"),"")</f>
        <v/>
      </c>
    </row>
    <row r="107">
      <c r="A107" s="3" t="s">
        <v>266</v>
      </c>
      <c r="B107" s="3">
        <v>7.0</v>
      </c>
      <c r="C107" s="3">
        <v>11.0</v>
      </c>
      <c r="D107" s="3">
        <v>48.4776361845231</v>
      </c>
      <c r="E107" s="3">
        <v>9.1853890273619</v>
      </c>
      <c r="F107" s="18" t="s">
        <v>55</v>
      </c>
      <c r="G107" s="4" t="s">
        <v>56</v>
      </c>
      <c r="H107" s="17" t="s">
        <v>39</v>
      </c>
      <c r="I107" s="16" t="s">
        <v>267</v>
      </c>
      <c r="L107" t="str">
        <f>IFERROR(__xludf.DUMMYFUNCTION("IFERROR(IMPORTXML(I107, ""//p[@class='status-date']""), """")"),"")</f>
        <v/>
      </c>
      <c r="N107" t="str">
        <f>IFERROR(__xludf.DUMMYFUNCTION("IFERROR(UPPER(LEFT(REGEXEXTRACT(IMPORTXML(I107, ""//img[@class='pull-left pin']/@src""),""[^/]+$""), LEN(REGEXEXTRACT(IMPORTXML(I107, ""//img[@class='pull-left pin']/@src""),""[^/]+$""))-4)), """")"),"")</f>
        <v/>
      </c>
    </row>
    <row r="108">
      <c r="A108" s="3" t="s">
        <v>268</v>
      </c>
      <c r="B108" s="3">
        <v>7.0</v>
      </c>
      <c r="C108" s="3">
        <v>12.0</v>
      </c>
      <c r="D108" s="3">
        <v>48.4776853430509</v>
      </c>
      <c r="E108" s="3">
        <v>9.18559276858582</v>
      </c>
      <c r="F108" s="18" t="s">
        <v>55</v>
      </c>
      <c r="G108" s="4" t="s">
        <v>56</v>
      </c>
      <c r="H108" s="17" t="s">
        <v>45</v>
      </c>
      <c r="I108" s="16" t="s">
        <v>269</v>
      </c>
      <c r="L108" t="str">
        <f>IFERROR(__xludf.DUMMYFUNCTION("IFERROR(IMPORTXML(I108, ""//p[@class='status-date']""), """")"),"")</f>
        <v/>
      </c>
      <c r="N108" t="str">
        <f>IFERROR(__xludf.DUMMYFUNCTION("IFERROR(UPPER(LEFT(REGEXEXTRACT(IMPORTXML(I108, ""//img[@class='pull-left pin']/@src""),""[^/]+$""), LEN(REGEXEXTRACT(IMPORTXML(I108, ""//img[@class='pull-left pin']/@src""),""[^/]+$""))-4)), """")"),"")</f>
        <v/>
      </c>
    </row>
    <row r="109">
      <c r="A109" s="3" t="s">
        <v>270</v>
      </c>
      <c r="B109" s="3">
        <v>7.0</v>
      </c>
      <c r="C109" s="3">
        <v>13.0</v>
      </c>
      <c r="D109" s="3">
        <v>48.4777345015786</v>
      </c>
      <c r="E109" s="3">
        <v>9.1857965100072</v>
      </c>
      <c r="F109" s="23" t="s">
        <v>243</v>
      </c>
      <c r="G109" s="4" t="s">
        <v>244</v>
      </c>
      <c r="H109" s="3" t="s">
        <v>28</v>
      </c>
      <c r="I109" s="16" t="s">
        <v>271</v>
      </c>
      <c r="L109" t="str">
        <f>IFERROR(__xludf.DUMMYFUNCTION("IFERROR(IMPORTXML(I109, ""//p[@class='status-date']""), """")"),"")</f>
        <v/>
      </c>
      <c r="N109" t="str">
        <f>IFERROR(__xludf.DUMMYFUNCTION("IFERROR(UPPER(LEFT(REGEXEXTRACT(IMPORTXML(I109, ""//img[@class='pull-left pin']/@src""),""[^/]+$""), LEN(REGEXEXTRACT(IMPORTXML(I109, ""//img[@class='pull-left pin']/@src""),""[^/]+$""))-4)), """")"),"")</f>
        <v/>
      </c>
    </row>
    <row r="110">
      <c r="A110" s="3" t="s">
        <v>272</v>
      </c>
      <c r="B110" s="3">
        <v>7.0</v>
      </c>
      <c r="C110" s="3">
        <v>14.0</v>
      </c>
      <c r="D110" s="3">
        <v>48.4777836601064</v>
      </c>
      <c r="E110" s="3">
        <v>9.18600025162595</v>
      </c>
      <c r="F110" s="23" t="s">
        <v>243</v>
      </c>
      <c r="G110" s="4" t="s">
        <v>244</v>
      </c>
      <c r="H110" s="17" t="s">
        <v>39</v>
      </c>
      <c r="I110" s="16" t="s">
        <v>273</v>
      </c>
      <c r="L110" t="str">
        <f>IFERROR(__xludf.DUMMYFUNCTION("IFERROR(IMPORTXML(I110, ""//p[@class='status-date']""), """")"),"")</f>
        <v/>
      </c>
      <c r="N110" t="str">
        <f>IFERROR(__xludf.DUMMYFUNCTION("IFERROR(UPPER(LEFT(REGEXEXTRACT(IMPORTXML(I110, ""//img[@class='pull-left pin']/@src""),""[^/]+$""), LEN(REGEXEXTRACT(IMPORTXML(I110, ""//img[@class='pull-left pin']/@src""),""[^/]+$""))-4)), """")"),"")</f>
        <v/>
      </c>
    </row>
    <row r="111">
      <c r="A111" s="3" t="s">
        <v>274</v>
      </c>
      <c r="B111" s="3">
        <v>7.0</v>
      </c>
      <c r="C111" s="3">
        <v>15.0</v>
      </c>
      <c r="D111" s="3">
        <v>48.4778328186342</v>
      </c>
      <c r="E111" s="3">
        <v>9.18620399344217</v>
      </c>
      <c r="F111" s="23" t="s">
        <v>243</v>
      </c>
      <c r="G111" s="4" t="s">
        <v>244</v>
      </c>
      <c r="H111" s="17" t="s">
        <v>45</v>
      </c>
      <c r="I111" s="16" t="s">
        <v>275</v>
      </c>
      <c r="L111" t="str">
        <f>IFERROR(__xludf.DUMMYFUNCTION("IFERROR(IMPORTXML(I111, ""//p[@class='status-date']""), """")"),"")</f>
        <v/>
      </c>
      <c r="N111" t="str">
        <f>IFERROR(__xludf.DUMMYFUNCTION("IFERROR(UPPER(LEFT(REGEXEXTRACT(IMPORTXML(I111, ""//img[@class='pull-left pin']/@src""),""[^/]+$""), LEN(REGEXEXTRACT(IMPORTXML(I111, ""//img[@class='pull-left pin']/@src""),""[^/]+$""))-4)), """")"),"")</f>
        <v/>
      </c>
    </row>
    <row r="112">
      <c r="A112" s="3" t="s">
        <v>276</v>
      </c>
      <c r="B112" s="3">
        <v>7.0</v>
      </c>
      <c r="C112" s="3">
        <v>16.0</v>
      </c>
      <c r="D112" s="3">
        <v>48.4778819771619</v>
      </c>
      <c r="E112" s="3">
        <v>9.18640773545587</v>
      </c>
      <c r="F112" s="23" t="s">
        <v>243</v>
      </c>
      <c r="G112" s="4" t="s">
        <v>244</v>
      </c>
      <c r="H112" s="3" t="s">
        <v>28</v>
      </c>
      <c r="I112" s="16" t="s">
        <v>277</v>
      </c>
      <c r="L112" t="str">
        <f>IFERROR(__xludf.DUMMYFUNCTION("IFERROR(IMPORTXML(I112, ""//p[@class='status-date']""), """")"),"")</f>
        <v/>
      </c>
      <c r="N112" t="str">
        <f>IFERROR(__xludf.DUMMYFUNCTION("IFERROR(UPPER(LEFT(REGEXEXTRACT(IMPORTXML(I112, ""//img[@class='pull-left pin']/@src""),""[^/]+$""), LEN(REGEXEXTRACT(IMPORTXML(I112, ""//img[@class='pull-left pin']/@src""),""[^/]+$""))-4)), """")"),"")</f>
        <v/>
      </c>
    </row>
    <row r="113">
      <c r="A113" s="3" t="s">
        <v>278</v>
      </c>
      <c r="B113" s="3">
        <v>7.0</v>
      </c>
      <c r="C113" s="3">
        <v>17.0</v>
      </c>
      <c r="D113" s="3">
        <v>48.4779311356897</v>
      </c>
      <c r="E113" s="3">
        <v>9.18661147766693</v>
      </c>
      <c r="F113" s="23" t="s">
        <v>243</v>
      </c>
      <c r="G113" s="4" t="s">
        <v>244</v>
      </c>
      <c r="H113" s="17" t="s">
        <v>39</v>
      </c>
      <c r="I113" s="16" t="s">
        <v>279</v>
      </c>
      <c r="L113" t="str">
        <f>IFERROR(__xludf.DUMMYFUNCTION("IFERROR(IMPORTXML(I113, ""//p[@class='status-date']""), """")"),"")</f>
        <v/>
      </c>
      <c r="N113" t="str">
        <f>IFERROR(__xludf.DUMMYFUNCTION("IFERROR(UPPER(LEFT(REGEXEXTRACT(IMPORTXML(I113, ""//img[@class='pull-left pin']/@src""),""[^/]+$""), LEN(REGEXEXTRACT(IMPORTXML(I113, ""//img[@class='pull-left pin']/@src""),""[^/]+$""))-4)), """")"),"")</f>
        <v/>
      </c>
    </row>
    <row r="114">
      <c r="A114" s="3" t="s">
        <v>280</v>
      </c>
      <c r="B114" s="3">
        <v>7.0</v>
      </c>
      <c r="C114" s="3">
        <v>18.0</v>
      </c>
      <c r="D114" s="3">
        <v>48.4779802942175</v>
      </c>
      <c r="E114" s="3">
        <v>9.18681522007546</v>
      </c>
      <c r="F114" s="23" t="s">
        <v>243</v>
      </c>
      <c r="G114" s="4" t="s">
        <v>244</v>
      </c>
      <c r="H114" s="17" t="s">
        <v>45</v>
      </c>
      <c r="I114" s="16" t="s">
        <v>281</v>
      </c>
      <c r="L114" t="str">
        <f>IFERROR(__xludf.DUMMYFUNCTION("IFERROR(IMPORTXML(I114, ""//p[@class='status-date']""), """")"),"")</f>
        <v/>
      </c>
      <c r="N114" t="str">
        <f>IFERROR(__xludf.DUMMYFUNCTION("IFERROR(UPPER(LEFT(REGEXEXTRACT(IMPORTXML(I114, ""//img[@class='pull-left pin']/@src""),""[^/]+$""), LEN(REGEXEXTRACT(IMPORTXML(I114, ""//img[@class='pull-left pin']/@src""),""[^/]+$""))-4)), """")"),"")</f>
        <v/>
      </c>
    </row>
    <row r="115">
      <c r="A115" s="3" t="s">
        <v>282</v>
      </c>
      <c r="B115" s="3">
        <v>7.0</v>
      </c>
      <c r="C115" s="3">
        <v>19.0</v>
      </c>
      <c r="D115" s="3">
        <v>48.4780294527452</v>
      </c>
      <c r="E115" s="3">
        <v>9.18701896268135</v>
      </c>
      <c r="F115" s="23" t="s">
        <v>243</v>
      </c>
      <c r="G115" s="4" t="s">
        <v>244</v>
      </c>
      <c r="H115" s="3" t="s">
        <v>28</v>
      </c>
      <c r="I115" s="16" t="s">
        <v>283</v>
      </c>
      <c r="L115" t="str">
        <f>IFERROR(__xludf.DUMMYFUNCTION("IFERROR(IMPORTXML(I115, ""//p[@class='status-date']""), """")"),"")</f>
        <v/>
      </c>
      <c r="N115" t="str">
        <f>IFERROR(__xludf.DUMMYFUNCTION("IFERROR(UPPER(LEFT(REGEXEXTRACT(IMPORTXML(I115, ""//img[@class='pull-left pin']/@src""),""[^/]+$""), LEN(REGEXEXTRACT(IMPORTXML(I115, ""//img[@class='pull-left pin']/@src""),""[^/]+$""))-4)), """")"),"")</f>
        <v/>
      </c>
    </row>
    <row r="116">
      <c r="A116" s="3" t="s">
        <v>284</v>
      </c>
      <c r="B116" s="3">
        <v>7.0</v>
      </c>
      <c r="C116" s="3">
        <v>20.0</v>
      </c>
      <c r="D116" s="3">
        <v>48.478078611273</v>
      </c>
      <c r="E116" s="3">
        <v>9.18722270548471</v>
      </c>
      <c r="F116" s="23" t="s">
        <v>243</v>
      </c>
      <c r="G116" s="4" t="s">
        <v>244</v>
      </c>
      <c r="H116" s="17" t="s">
        <v>39</v>
      </c>
      <c r="I116" s="16" t="s">
        <v>285</v>
      </c>
      <c r="L116" t="str">
        <f>IFERROR(__xludf.DUMMYFUNCTION("IFERROR(IMPORTXML(I116, ""//p[@class='status-date']""), """")"),"")</f>
        <v/>
      </c>
      <c r="N116" t="str">
        <f>IFERROR(__xludf.DUMMYFUNCTION("IFERROR(UPPER(LEFT(REGEXEXTRACT(IMPORTXML(I116, ""//img[@class='pull-left pin']/@src""),""[^/]+$""), LEN(REGEXEXTRACT(IMPORTXML(I116, ""//img[@class='pull-left pin']/@src""),""[^/]+$""))-4)), """")"),"")</f>
        <v/>
      </c>
    </row>
    <row r="117">
      <c r="A117" s="3" t="s">
        <v>286</v>
      </c>
      <c r="B117" s="3">
        <v>8.0</v>
      </c>
      <c r="C117" s="3">
        <v>1.0</v>
      </c>
      <c r="D117" s="3">
        <v>48.4770095367827</v>
      </c>
      <c r="E117" s="3">
        <v>9.18342576844884</v>
      </c>
      <c r="F117" s="18" t="s">
        <v>55</v>
      </c>
      <c r="G117" s="4" t="s">
        <v>56</v>
      </c>
      <c r="H117" s="3" t="s">
        <v>111</v>
      </c>
      <c r="I117" s="16" t="s">
        <v>287</v>
      </c>
      <c r="L117" t="str">
        <f>IFERROR(__xludf.DUMMYFUNCTION("IFERROR(IMPORTXML(I117, ""//p[@class='status-date']""), """")"),"")</f>
        <v/>
      </c>
      <c r="N117" t="str">
        <f>IFERROR(__xludf.DUMMYFUNCTION("IFERROR(UPPER(LEFT(REGEXEXTRACT(IMPORTXML(I117, ""//img[@class='pull-left pin']/@src""),""[^/]+$""), LEN(REGEXEXTRACT(IMPORTXML(I117, ""//img[@class='pull-left pin']/@src""),""[^/]+$""))-4)), """")"),"")</f>
        <v/>
      </c>
    </row>
    <row r="118">
      <c r="A118" s="3" t="s">
        <v>288</v>
      </c>
      <c r="B118" s="3">
        <v>8.0</v>
      </c>
      <c r="C118" s="3">
        <v>2.0</v>
      </c>
      <c r="D118" s="3">
        <v>48.4770586953104</v>
      </c>
      <c r="E118" s="3">
        <v>9.18362950715618</v>
      </c>
      <c r="F118" s="18" t="s">
        <v>55</v>
      </c>
      <c r="G118" s="4" t="s">
        <v>56</v>
      </c>
      <c r="H118" s="3" t="s">
        <v>114</v>
      </c>
      <c r="I118" s="16" t="s">
        <v>289</v>
      </c>
      <c r="L118" t="str">
        <f>IFERROR(__xludf.DUMMYFUNCTION("IFERROR(IMPORTXML(I118, ""//p[@class='status-date']""), """")"),"")</f>
        <v/>
      </c>
      <c r="N118" t="str">
        <f>IFERROR(__xludf.DUMMYFUNCTION("IFERROR(UPPER(LEFT(REGEXEXTRACT(IMPORTXML(I118, ""//img[@class='pull-left pin']/@src""),""[^/]+$""), LEN(REGEXEXTRACT(IMPORTXML(I118, ""//img[@class='pull-left pin']/@src""),""[^/]+$""))-4)), """")"),"")</f>
        <v/>
      </c>
    </row>
    <row r="119">
      <c r="A119" s="3" t="s">
        <v>290</v>
      </c>
      <c r="B119" s="3">
        <v>8.0</v>
      </c>
      <c r="C119" s="3">
        <v>3.0</v>
      </c>
      <c r="D119" s="3">
        <v>48.4771078538382</v>
      </c>
      <c r="E119" s="3">
        <v>9.18383324606088</v>
      </c>
      <c r="F119" s="18" t="s">
        <v>55</v>
      </c>
      <c r="G119" s="4" t="s">
        <v>56</v>
      </c>
      <c r="H119" s="3" t="s">
        <v>178</v>
      </c>
      <c r="I119" s="16" t="s">
        <v>291</v>
      </c>
      <c r="L119" t="str">
        <f>IFERROR(__xludf.DUMMYFUNCTION("IFERROR(IMPORTXML(I119, ""//p[@class='status-date']""), """")"),"")</f>
        <v/>
      </c>
      <c r="N119" t="str">
        <f>IFERROR(__xludf.DUMMYFUNCTION("IFERROR(UPPER(LEFT(REGEXEXTRACT(IMPORTXML(I119, ""//img[@class='pull-left pin']/@src""),""[^/]+$""), LEN(REGEXEXTRACT(IMPORTXML(I119, ""//img[@class='pull-left pin']/@src""),""[^/]+$""))-4)), """")"),"")</f>
        <v/>
      </c>
    </row>
    <row r="120">
      <c r="A120" s="3" t="s">
        <v>292</v>
      </c>
      <c r="B120" s="3">
        <v>8.0</v>
      </c>
      <c r="C120" s="3">
        <v>4.0</v>
      </c>
      <c r="D120" s="3">
        <v>48.477157012366</v>
      </c>
      <c r="E120" s="3">
        <v>9.18403698516306</v>
      </c>
      <c r="F120" s="18" t="s">
        <v>55</v>
      </c>
      <c r="G120" s="4" t="s">
        <v>56</v>
      </c>
      <c r="H120" s="3" t="s">
        <v>117</v>
      </c>
      <c r="I120" s="16" t="s">
        <v>293</v>
      </c>
      <c r="L120" t="str">
        <f>IFERROR(__xludf.DUMMYFUNCTION("IFERROR(IMPORTXML(I120, ""//p[@class='status-date']""), """")"),"")</f>
        <v/>
      </c>
      <c r="N120" t="str">
        <f>IFERROR(__xludf.DUMMYFUNCTION("IFERROR(UPPER(LEFT(REGEXEXTRACT(IMPORTXML(I120, ""//img[@class='pull-left pin']/@src""),""[^/]+$""), LEN(REGEXEXTRACT(IMPORTXML(I120, ""//img[@class='pull-left pin']/@src""),""[^/]+$""))-4)), """")"),"")</f>
        <v/>
      </c>
    </row>
    <row r="121">
      <c r="A121" s="3" t="s">
        <v>294</v>
      </c>
      <c r="B121" s="3">
        <v>8.0</v>
      </c>
      <c r="C121" s="3">
        <v>7.0</v>
      </c>
      <c r="D121" s="3">
        <v>48.4773044879492</v>
      </c>
      <c r="E121" s="3">
        <v>9.18464820365397</v>
      </c>
      <c r="F121" s="23" t="s">
        <v>243</v>
      </c>
      <c r="G121" s="4" t="s">
        <v>244</v>
      </c>
      <c r="H121" s="3" t="s">
        <v>295</v>
      </c>
      <c r="I121" s="16" t="s">
        <v>296</v>
      </c>
      <c r="L121" t="str">
        <f>IFERROR(__xludf.DUMMYFUNCTION("IFERROR(IMPORTXML(I121, ""//p[@class='status-date']""), """")"),"")</f>
        <v/>
      </c>
      <c r="N121" t="str">
        <f>IFERROR(__xludf.DUMMYFUNCTION("IFERROR(UPPER(LEFT(REGEXEXTRACT(IMPORTXML(I121, ""//img[@class='pull-left pin']/@src""),""[^/]+$""), LEN(REGEXEXTRACT(IMPORTXML(I121, ""//img[@class='pull-left pin']/@src""),""[^/]+$""))-4)), """")"),"")</f>
        <v/>
      </c>
    </row>
    <row r="122">
      <c r="A122" s="3" t="s">
        <v>297</v>
      </c>
      <c r="B122" s="3">
        <v>8.0</v>
      </c>
      <c r="C122" s="3">
        <v>8.0</v>
      </c>
      <c r="D122" s="3">
        <v>48.477353646477</v>
      </c>
      <c r="E122" s="3">
        <v>9.18485194354582</v>
      </c>
      <c r="F122" s="23" t="s">
        <v>243</v>
      </c>
      <c r="G122" s="4" t="s">
        <v>244</v>
      </c>
      <c r="H122" s="3" t="s">
        <v>25</v>
      </c>
      <c r="I122" s="16" t="s">
        <v>298</v>
      </c>
      <c r="L122" t="str">
        <f>IFERROR(__xludf.DUMMYFUNCTION("IFERROR(IMPORTXML(I122, ""//p[@class='status-date']""), """")"),"")</f>
        <v/>
      </c>
      <c r="N122" t="str">
        <f>IFERROR(__xludf.DUMMYFUNCTION("IFERROR(UPPER(LEFT(REGEXEXTRACT(IMPORTXML(I122, ""//img[@class='pull-left pin']/@src""),""[^/]+$""), LEN(REGEXEXTRACT(IMPORTXML(I122, ""//img[@class='pull-left pin']/@src""),""[^/]+$""))-4)), """")"),"")</f>
        <v/>
      </c>
    </row>
    <row r="123">
      <c r="A123" s="3" t="s">
        <v>299</v>
      </c>
      <c r="B123" s="3">
        <v>8.0</v>
      </c>
      <c r="C123" s="3">
        <v>9.0</v>
      </c>
      <c r="D123" s="3">
        <v>48.4774028050048</v>
      </c>
      <c r="E123" s="3">
        <v>9.18505568363502</v>
      </c>
      <c r="F123" s="23" t="s">
        <v>243</v>
      </c>
      <c r="G123" s="4" t="s">
        <v>244</v>
      </c>
      <c r="H123" s="3" t="s">
        <v>300</v>
      </c>
      <c r="I123" s="16" t="s">
        <v>301</v>
      </c>
      <c r="L123" t="str">
        <f>IFERROR(__xludf.DUMMYFUNCTION("IFERROR(IMPORTXML(I123, ""//p[@class='status-date']""), """")"),"")</f>
        <v/>
      </c>
      <c r="N123" t="str">
        <f>IFERROR(__xludf.DUMMYFUNCTION("IFERROR(UPPER(LEFT(REGEXEXTRACT(IMPORTXML(I123, ""//img[@class='pull-left pin']/@src""),""[^/]+$""), LEN(REGEXEXTRACT(IMPORTXML(I123, ""//img[@class='pull-left pin']/@src""),""[^/]+$""))-4)), """")"),"")</f>
        <v/>
      </c>
    </row>
    <row r="124">
      <c r="A124" s="3" t="s">
        <v>302</v>
      </c>
      <c r="B124" s="3">
        <v>8.0</v>
      </c>
      <c r="C124" s="3">
        <v>10.0</v>
      </c>
      <c r="D124" s="3">
        <v>48.4774519635325</v>
      </c>
      <c r="E124" s="3">
        <v>9.1852594239217</v>
      </c>
      <c r="F124" s="23" t="s">
        <v>243</v>
      </c>
      <c r="G124" s="4" t="s">
        <v>244</v>
      </c>
      <c r="H124" s="3" t="s">
        <v>93</v>
      </c>
      <c r="I124" s="16" t="s">
        <v>303</v>
      </c>
      <c r="L124" t="str">
        <f>IFERROR(__xludf.DUMMYFUNCTION("IFERROR(IMPORTXML(I124, ""//p[@class='status-date']""), """")"),"")</f>
        <v/>
      </c>
      <c r="N124" t="str">
        <f>IFERROR(__xludf.DUMMYFUNCTION("IFERROR(UPPER(LEFT(REGEXEXTRACT(IMPORTXML(I124, ""//img[@class='pull-left pin']/@src""),""[^/]+$""), LEN(REGEXEXTRACT(IMPORTXML(I124, ""//img[@class='pull-left pin']/@src""),""[^/]+$""))-4)), """")"),"")</f>
        <v/>
      </c>
    </row>
    <row r="125">
      <c r="A125" s="3" t="s">
        <v>304</v>
      </c>
      <c r="B125" s="3">
        <v>8.0</v>
      </c>
      <c r="C125" s="3">
        <v>11.0</v>
      </c>
      <c r="D125" s="3">
        <v>48.4775011220603</v>
      </c>
      <c r="E125" s="3">
        <v>9.18546316440574</v>
      </c>
      <c r="F125" s="23" t="s">
        <v>243</v>
      </c>
      <c r="G125" s="4" t="s">
        <v>244</v>
      </c>
      <c r="H125" s="3" t="s">
        <v>25</v>
      </c>
      <c r="I125" s="16" t="s">
        <v>305</v>
      </c>
      <c r="L125" t="str">
        <f>IFERROR(__xludf.DUMMYFUNCTION("IFERROR(IMPORTXML(I125, ""//p[@class='status-date']""), """")"),"")</f>
        <v/>
      </c>
      <c r="N125" t="str">
        <f>IFERROR(__xludf.DUMMYFUNCTION("IFERROR(UPPER(LEFT(REGEXEXTRACT(IMPORTXML(I125, ""//img[@class='pull-left pin']/@src""),""[^/]+$""), LEN(REGEXEXTRACT(IMPORTXML(I125, ""//img[@class='pull-left pin']/@src""),""[^/]+$""))-4)), """")"),"")</f>
        <v/>
      </c>
    </row>
    <row r="126">
      <c r="A126" s="3" t="s">
        <v>306</v>
      </c>
      <c r="B126" s="3">
        <v>8.0</v>
      </c>
      <c r="C126" s="3">
        <v>12.0</v>
      </c>
      <c r="D126" s="3">
        <v>48.4775502805881</v>
      </c>
      <c r="E126" s="3">
        <v>9.18566690508726</v>
      </c>
      <c r="F126" s="23" t="s">
        <v>243</v>
      </c>
      <c r="G126" s="4" t="s">
        <v>244</v>
      </c>
      <c r="H126" s="3" t="s">
        <v>300</v>
      </c>
      <c r="I126" s="16" t="s">
        <v>307</v>
      </c>
      <c r="L126" t="str">
        <f>IFERROR(__xludf.DUMMYFUNCTION("IFERROR(IMPORTXML(I126, ""//p[@class='status-date']""), """")"),"")</f>
        <v/>
      </c>
      <c r="N126" t="str">
        <f>IFERROR(__xludf.DUMMYFUNCTION("IFERROR(UPPER(LEFT(REGEXEXTRACT(IMPORTXML(I126, ""//img[@class='pull-left pin']/@src""),""[^/]+$""), LEN(REGEXEXTRACT(IMPORTXML(I126, ""//img[@class='pull-left pin']/@src""),""[^/]+$""))-4)), """")"),"")</f>
        <v/>
      </c>
    </row>
    <row r="127">
      <c r="A127" s="3" t="s">
        <v>308</v>
      </c>
      <c r="B127" s="3">
        <v>8.0</v>
      </c>
      <c r="C127" s="3">
        <v>13.0</v>
      </c>
      <c r="D127" s="3">
        <v>48.4775994391158</v>
      </c>
      <c r="E127" s="3">
        <v>9.18587064596624</v>
      </c>
      <c r="F127" s="23" t="s">
        <v>243</v>
      </c>
      <c r="G127" s="4" t="s">
        <v>244</v>
      </c>
      <c r="H127" s="3" t="s">
        <v>67</v>
      </c>
      <c r="I127" s="16" t="s">
        <v>309</v>
      </c>
      <c r="L127" t="str">
        <f>IFERROR(__xludf.DUMMYFUNCTION("IFERROR(IMPORTXML(I127, ""//p[@class='status-date']""), """")"),"")</f>
        <v/>
      </c>
      <c r="N127" t="str">
        <f>IFERROR(__xludf.DUMMYFUNCTION("IFERROR(UPPER(LEFT(REGEXEXTRACT(IMPORTXML(I127, ""//img[@class='pull-left pin']/@src""),""[^/]+$""), LEN(REGEXEXTRACT(IMPORTXML(I127, ""//img[@class='pull-left pin']/@src""),""[^/]+$""))-4)), """")"),"")</f>
        <v/>
      </c>
    </row>
    <row r="128">
      <c r="A128" s="3" t="s">
        <v>310</v>
      </c>
      <c r="B128" s="3">
        <v>8.0</v>
      </c>
      <c r="C128" s="3">
        <v>14.0</v>
      </c>
      <c r="D128" s="3">
        <v>48.4776485976436</v>
      </c>
      <c r="E128" s="3">
        <v>9.18607438704259</v>
      </c>
      <c r="F128" s="23" t="s">
        <v>243</v>
      </c>
      <c r="G128" s="4" t="s">
        <v>244</v>
      </c>
      <c r="H128" s="3" t="s">
        <v>104</v>
      </c>
      <c r="I128" s="16" t="s">
        <v>311</v>
      </c>
      <c r="L128" s="3" t="s">
        <v>77</v>
      </c>
      <c r="N128" t="str">
        <f>IFERROR(__xludf.DUMMYFUNCTION("IFERROR(UPPER(LEFT(REGEXEXTRACT(IMPORTXML(I128, ""//img[@class='pull-left pin']/@src""),""[^/]+$""), LEN(REGEXEXTRACT(IMPORTXML(I128, ""//img[@class='pull-left pin']/@src""),""[^/]+$""))-4)), """")"),"")</f>
        <v/>
      </c>
    </row>
    <row r="129">
      <c r="A129" s="3" t="s">
        <v>312</v>
      </c>
      <c r="B129" s="3">
        <v>8.0</v>
      </c>
      <c r="C129" s="3">
        <v>15.0</v>
      </c>
      <c r="D129" s="3">
        <v>48.4776977561713</v>
      </c>
      <c r="E129" s="3">
        <v>9.18627812831641</v>
      </c>
      <c r="F129" s="23" t="s">
        <v>243</v>
      </c>
      <c r="G129" s="4" t="s">
        <v>244</v>
      </c>
      <c r="H129" s="3" t="s">
        <v>300</v>
      </c>
      <c r="I129" s="16" t="s">
        <v>313</v>
      </c>
      <c r="L129" t="str">
        <f>IFERROR(__xludf.DUMMYFUNCTION("IFERROR(IMPORTXML(I129, ""//p[@class='status-date']""), """")"),"")</f>
        <v/>
      </c>
      <c r="N129" t="str">
        <f>IFERROR(__xludf.DUMMYFUNCTION("IFERROR(UPPER(LEFT(REGEXEXTRACT(IMPORTXML(I129, ""//img[@class='pull-left pin']/@src""),""[^/]+$""), LEN(REGEXEXTRACT(IMPORTXML(I129, ""//img[@class='pull-left pin']/@src""),""[^/]+$""))-4)), """")"),"")</f>
        <v/>
      </c>
    </row>
    <row r="130">
      <c r="A130" s="3" t="s">
        <v>314</v>
      </c>
      <c r="B130" s="3">
        <v>8.0</v>
      </c>
      <c r="C130" s="3">
        <v>16.0</v>
      </c>
      <c r="D130" s="3">
        <v>48.4777469146991</v>
      </c>
      <c r="E130" s="3">
        <v>9.18648186978771</v>
      </c>
      <c r="F130" s="23" t="s">
        <v>243</v>
      </c>
      <c r="G130" s="4" t="s">
        <v>244</v>
      </c>
      <c r="H130" s="3" t="s">
        <v>75</v>
      </c>
      <c r="I130" s="16" t="s">
        <v>315</v>
      </c>
      <c r="L130" s="3" t="s">
        <v>77</v>
      </c>
      <c r="N130" s="3" t="s">
        <v>316</v>
      </c>
    </row>
    <row r="131">
      <c r="A131" s="3" t="s">
        <v>317</v>
      </c>
      <c r="B131" s="3">
        <v>8.0</v>
      </c>
      <c r="C131" s="3">
        <v>17.0</v>
      </c>
      <c r="D131" s="3">
        <v>48.4777960732269</v>
      </c>
      <c r="E131" s="3">
        <v>9.18668561145636</v>
      </c>
      <c r="F131" s="23" t="s">
        <v>243</v>
      </c>
      <c r="G131" s="4" t="s">
        <v>244</v>
      </c>
      <c r="H131" s="3" t="s">
        <v>138</v>
      </c>
      <c r="I131" s="16" t="s">
        <v>318</v>
      </c>
      <c r="L131" t="str">
        <f>IFERROR(__xludf.DUMMYFUNCTION("IFERROR(IMPORTXML(I131, ""//p[@class='status-date']""), """")"),"")</f>
        <v/>
      </c>
      <c r="N131" t="str">
        <f>IFERROR(__xludf.DUMMYFUNCTION("IFERROR(UPPER(LEFT(REGEXEXTRACT(IMPORTXML(I131, ""//img[@class='pull-left pin']/@src""),""[^/]+$""), LEN(REGEXEXTRACT(IMPORTXML(I131, ""//img[@class='pull-left pin']/@src""),""[^/]+$""))-4)), """")"),"")</f>
        <v/>
      </c>
    </row>
    <row r="132">
      <c r="A132" s="3" t="s">
        <v>319</v>
      </c>
      <c r="B132" s="3">
        <v>8.0</v>
      </c>
      <c r="C132" s="3">
        <v>18.0</v>
      </c>
      <c r="D132" s="3">
        <v>48.4778452317546</v>
      </c>
      <c r="E132" s="3">
        <v>9.1868893533225</v>
      </c>
      <c r="F132" s="23" t="s">
        <v>243</v>
      </c>
      <c r="G132" s="4" t="s">
        <v>244</v>
      </c>
      <c r="H132" s="3" t="s">
        <v>300</v>
      </c>
      <c r="I132" s="16" t="s">
        <v>320</v>
      </c>
      <c r="L132" t="str">
        <f>IFERROR(__xludf.DUMMYFUNCTION("IFERROR(IMPORTXML(I132, ""//p[@class='status-date']""), """")"),"")</f>
        <v/>
      </c>
      <c r="N132" t="str">
        <f>IFERROR(__xludf.DUMMYFUNCTION("IFERROR(UPPER(LEFT(REGEXEXTRACT(IMPORTXML(I132, ""//img[@class='pull-left pin']/@src""),""[^/]+$""), LEN(REGEXEXTRACT(IMPORTXML(I132, ""//img[@class='pull-left pin']/@src""),""[^/]+$""))-4)), """")"),"")</f>
        <v/>
      </c>
    </row>
    <row r="133">
      <c r="A133" s="3" t="s">
        <v>321</v>
      </c>
      <c r="B133" s="3">
        <v>8.0</v>
      </c>
      <c r="C133" s="3">
        <v>19.0</v>
      </c>
      <c r="D133" s="3">
        <v>48.4778943902824</v>
      </c>
      <c r="E133" s="3">
        <v>9.18709309538599</v>
      </c>
      <c r="F133" s="23" t="s">
        <v>243</v>
      </c>
      <c r="G133" s="4" t="s">
        <v>244</v>
      </c>
      <c r="H133" s="3" t="s">
        <v>322</v>
      </c>
      <c r="I133" s="16" t="s">
        <v>323</v>
      </c>
      <c r="L133" s="3" t="s">
        <v>77</v>
      </c>
      <c r="N133" t="str">
        <f>IFERROR(__xludf.DUMMYFUNCTION("IFERROR(UPPER(LEFT(REGEXEXTRACT(IMPORTXML(I133, ""//img[@class='pull-left pin']/@src""),""[^/]+$""), LEN(REGEXEXTRACT(IMPORTXML(I133, ""//img[@class='pull-left pin']/@src""),""[^/]+$""))-4)), """")"),"")</f>
        <v/>
      </c>
    </row>
    <row r="134">
      <c r="A134" s="3" t="s">
        <v>324</v>
      </c>
      <c r="B134" s="3">
        <v>8.0</v>
      </c>
      <c r="C134" s="3">
        <v>20.0</v>
      </c>
      <c r="D134" s="3">
        <v>48.4779435488102</v>
      </c>
      <c r="E134" s="3">
        <v>9.18729683764695</v>
      </c>
      <c r="F134" s="23" t="s">
        <v>243</v>
      </c>
      <c r="G134" s="4" t="s">
        <v>244</v>
      </c>
      <c r="H134" s="3" t="s">
        <v>198</v>
      </c>
      <c r="I134" s="16" t="s">
        <v>325</v>
      </c>
      <c r="L134" t="str">
        <f>IFERROR(__xludf.DUMMYFUNCTION("IFERROR(IMPORTXML(I134, ""//p[@class='status-date']""), """")"),"")</f>
        <v/>
      </c>
      <c r="N134" t="str">
        <f>IFERROR(__xludf.DUMMYFUNCTION("IFERROR(UPPER(LEFT(REGEXEXTRACT(IMPORTXML(I134, ""//img[@class='pull-left pin']/@src""),""[^/]+$""), LEN(REGEXEXTRACT(IMPORTXML(I134, ""//img[@class='pull-left pin']/@src""),""[^/]+$""))-4)), """")"),"")</f>
        <v/>
      </c>
    </row>
    <row r="135">
      <c r="A135" s="3" t="s">
        <v>326</v>
      </c>
      <c r="B135" s="3">
        <v>9.0</v>
      </c>
      <c r="C135" s="3">
        <v>1.0</v>
      </c>
      <c r="D135" s="3">
        <v>48.47687447432</v>
      </c>
      <c r="E135" s="3">
        <v>9.18349991072</v>
      </c>
      <c r="F135" s="18" t="s">
        <v>55</v>
      </c>
      <c r="G135" s="4" t="s">
        <v>56</v>
      </c>
      <c r="H135" s="3" t="s">
        <v>327</v>
      </c>
      <c r="I135" s="16" t="s">
        <v>328</v>
      </c>
      <c r="L135" t="str">
        <f>IFERROR(__xludf.DUMMYFUNCTION("IFERROR(IMPORTXML(I135, ""//p[@class='status-date']""), """")"),"")</f>
        <v/>
      </c>
      <c r="N135" t="str">
        <f>IFERROR(__xludf.DUMMYFUNCTION("IFERROR(UPPER(LEFT(REGEXEXTRACT(IMPORTXML(I135, ""//img[@class='pull-left pin']/@src""),""[^/]+$""), LEN(REGEXEXTRACT(IMPORTXML(I135, ""//img[@class='pull-left pin']/@src""),""[^/]+$""))-4)), """")"),"")</f>
        <v/>
      </c>
    </row>
    <row r="136">
      <c r="A136" s="3" t="s">
        <v>329</v>
      </c>
      <c r="B136" s="3">
        <v>9.0</v>
      </c>
      <c r="C136" s="3">
        <v>2.0</v>
      </c>
      <c r="D136" s="3">
        <v>48.4769236328478</v>
      </c>
      <c r="E136" s="3">
        <v>9.18370364888494</v>
      </c>
      <c r="F136" s="18" t="s">
        <v>55</v>
      </c>
      <c r="G136" s="4" t="s">
        <v>56</v>
      </c>
      <c r="H136" s="3" t="s">
        <v>330</v>
      </c>
      <c r="I136" s="16" t="s">
        <v>331</v>
      </c>
      <c r="L136" t="str">
        <f>IFERROR(__xludf.DUMMYFUNCTION("IFERROR(IMPORTXML(I136, ""//p[@class='status-date']""), """")"),"")</f>
        <v/>
      </c>
      <c r="N136" t="str">
        <f>IFERROR(__xludf.DUMMYFUNCTION("IFERROR(UPPER(LEFT(REGEXEXTRACT(IMPORTXML(I136, ""//img[@class='pull-left pin']/@src""),""[^/]+$""), LEN(REGEXEXTRACT(IMPORTXML(I136, ""//img[@class='pull-left pin']/@src""),""[^/]+$""))-4)), """")"),"")</f>
        <v/>
      </c>
    </row>
    <row r="137">
      <c r="A137" s="3" t="s">
        <v>332</v>
      </c>
      <c r="B137" s="3">
        <v>9.0</v>
      </c>
      <c r="C137" s="3">
        <v>3.0</v>
      </c>
      <c r="D137" s="3">
        <v>48.4769727913755</v>
      </c>
      <c r="E137" s="3">
        <v>9.18390738724724</v>
      </c>
      <c r="F137" s="18" t="s">
        <v>55</v>
      </c>
      <c r="G137" s="4" t="s">
        <v>56</v>
      </c>
      <c r="H137" s="3" t="s">
        <v>333</v>
      </c>
      <c r="I137" s="16" t="s">
        <v>334</v>
      </c>
      <c r="L137" t="str">
        <f>IFERROR(__xludf.DUMMYFUNCTION("IFERROR(IMPORTXML(I137, ""//p[@class='status-date']""), """")"),"")</f>
        <v/>
      </c>
      <c r="N137" t="str">
        <f>IFERROR(__xludf.DUMMYFUNCTION("IFERROR(UPPER(LEFT(REGEXEXTRACT(IMPORTXML(I137, ""//img[@class='pull-left pin']/@src""),""[^/]+$""), LEN(REGEXEXTRACT(IMPORTXML(I137, ""//img[@class='pull-left pin']/@src""),""[^/]+$""))-4)), """")"),"")</f>
        <v/>
      </c>
    </row>
    <row r="138">
      <c r="A138" s="3" t="s">
        <v>335</v>
      </c>
      <c r="B138" s="3">
        <v>9.0</v>
      </c>
      <c r="C138" s="3">
        <v>4.0</v>
      </c>
      <c r="D138" s="3">
        <v>48.4770219499033</v>
      </c>
      <c r="E138" s="3">
        <v>9.18411112580702</v>
      </c>
      <c r="F138" s="18" t="s">
        <v>55</v>
      </c>
      <c r="G138" s="4" t="s">
        <v>56</v>
      </c>
      <c r="H138" s="3" t="s">
        <v>64</v>
      </c>
      <c r="I138" s="16" t="s">
        <v>336</v>
      </c>
      <c r="L138" t="str">
        <f>IFERROR(__xludf.DUMMYFUNCTION("IFERROR(IMPORTXML(I138, ""//p[@class='status-date']""), """")"),"")</f>
        <v/>
      </c>
      <c r="N138" t="str">
        <f>IFERROR(__xludf.DUMMYFUNCTION("IFERROR(UPPER(LEFT(REGEXEXTRACT(IMPORTXML(I138, ""//img[@class='pull-left pin']/@src""),""[^/]+$""), LEN(REGEXEXTRACT(IMPORTXML(I138, ""//img[@class='pull-left pin']/@src""),""[^/]+$""))-4)), """")"),"")</f>
        <v/>
      </c>
    </row>
    <row r="139">
      <c r="A139" s="3" t="s">
        <v>337</v>
      </c>
      <c r="B139" s="3">
        <v>9.0</v>
      </c>
      <c r="C139" s="3">
        <v>5.0</v>
      </c>
      <c r="D139" s="3">
        <v>48.4770711084311</v>
      </c>
      <c r="E139" s="3">
        <v>9.18431486456415</v>
      </c>
      <c r="F139" s="23" t="s">
        <v>243</v>
      </c>
      <c r="G139" s="4" t="s">
        <v>244</v>
      </c>
      <c r="H139" s="3" t="s">
        <v>216</v>
      </c>
      <c r="I139" s="16" t="s">
        <v>338</v>
      </c>
      <c r="L139" t="str">
        <f>IFERROR(__xludf.DUMMYFUNCTION("IFERROR(IMPORTXML(I139, ""//p[@class='status-date']""), """")"),"")</f>
        <v/>
      </c>
      <c r="N139" t="str">
        <f>IFERROR(__xludf.DUMMYFUNCTION("IFERROR(UPPER(LEFT(REGEXEXTRACT(IMPORTXML(I139, ""//img[@class='pull-left pin']/@src""),""[^/]+$""), LEN(REGEXEXTRACT(IMPORTXML(I139, ""//img[@class='pull-left pin']/@src""),""[^/]+$""))-4)), """")"),"")</f>
        <v/>
      </c>
    </row>
    <row r="140">
      <c r="A140" s="3" t="s">
        <v>339</v>
      </c>
      <c r="B140" s="3">
        <v>9.0</v>
      </c>
      <c r="C140" s="3">
        <v>6.0</v>
      </c>
      <c r="D140" s="3">
        <v>48.4771202669588</v>
      </c>
      <c r="E140" s="3">
        <v>9.18451860351876</v>
      </c>
      <c r="F140" s="23" t="s">
        <v>243</v>
      </c>
      <c r="G140" s="4" t="s">
        <v>244</v>
      </c>
      <c r="H140" s="3" t="s">
        <v>340</v>
      </c>
      <c r="I140" s="16" t="s">
        <v>341</v>
      </c>
      <c r="J140" s="24"/>
      <c r="L140" t="str">
        <f>IFERROR(__xludf.DUMMYFUNCTION("IFERROR(IMPORTXML(I140, ""//p[@class='status-date']""), """")"),"")</f>
        <v/>
      </c>
      <c r="N140" t="str">
        <f>IFERROR(__xludf.DUMMYFUNCTION("IFERROR(UPPER(LEFT(REGEXEXTRACT(IMPORTXML(I140, ""//img[@class='pull-left pin']/@src""),""[^/]+$""), LEN(REGEXEXTRACT(IMPORTXML(I140, ""//img[@class='pull-left pin']/@src""),""[^/]+$""))-4)), """")"),"")</f>
        <v/>
      </c>
    </row>
    <row r="141">
      <c r="A141" s="3" t="s">
        <v>342</v>
      </c>
      <c r="B141" s="3">
        <v>9.0</v>
      </c>
      <c r="C141" s="3">
        <v>7.0</v>
      </c>
      <c r="D141" s="3">
        <v>48.4771694254866</v>
      </c>
      <c r="E141" s="3">
        <v>9.18472234267073</v>
      </c>
      <c r="F141" s="25" t="s">
        <v>343</v>
      </c>
      <c r="G141" s="4" t="s">
        <v>344</v>
      </c>
      <c r="H141" s="3" t="s">
        <v>67</v>
      </c>
      <c r="I141" s="16" t="s">
        <v>345</v>
      </c>
      <c r="L141" t="str">
        <f>IFERROR(__xludf.DUMMYFUNCTION("IFERROR(IMPORTXML(I141, ""//p[@class='status-date']""), """")"),"")</f>
        <v/>
      </c>
      <c r="N141" t="str">
        <f>IFERROR(__xludf.DUMMYFUNCTION("IFERROR(UPPER(LEFT(REGEXEXTRACT(IMPORTXML(I141, ""//img[@class='pull-left pin']/@src""),""[^/]+$""), LEN(REGEXEXTRACT(IMPORTXML(I141, ""//img[@class='pull-left pin']/@src""),""[^/]+$""))-4)), """")"),"")</f>
        <v/>
      </c>
    </row>
    <row r="142">
      <c r="A142" s="3" t="s">
        <v>346</v>
      </c>
      <c r="B142" s="3">
        <v>9.0</v>
      </c>
      <c r="C142" s="3">
        <v>8.0</v>
      </c>
      <c r="D142" s="3">
        <v>48.4772185840144</v>
      </c>
      <c r="E142" s="3">
        <v>9.18492608202018</v>
      </c>
      <c r="F142" s="25" t="s">
        <v>343</v>
      </c>
      <c r="G142" s="4" t="s">
        <v>344</v>
      </c>
      <c r="H142" s="26" t="s">
        <v>347</v>
      </c>
      <c r="I142" s="16" t="s">
        <v>348</v>
      </c>
      <c r="L142" t="str">
        <f>IFERROR(__xludf.DUMMYFUNCTION("IFERROR(IMPORTXML(I142, ""//p[@class='status-date']""), """")"),"")</f>
        <v/>
      </c>
      <c r="N142" t="str">
        <f>IFERROR(__xludf.DUMMYFUNCTION("IFERROR(UPPER(LEFT(REGEXEXTRACT(IMPORTXML(I142, ""//img[@class='pull-left pin']/@src""),""[^/]+$""), LEN(REGEXEXTRACT(IMPORTXML(I142, ""//img[@class='pull-left pin']/@src""),""[^/]+$""))-4)), """")"),"")</f>
        <v/>
      </c>
    </row>
    <row r="143">
      <c r="A143" s="3" t="s">
        <v>349</v>
      </c>
      <c r="B143" s="3">
        <v>9.0</v>
      </c>
      <c r="C143" s="3">
        <v>9.0</v>
      </c>
      <c r="D143" s="3">
        <v>48.4772677425421</v>
      </c>
      <c r="E143" s="3">
        <v>9.18512982156698</v>
      </c>
      <c r="F143" s="25" t="s">
        <v>343</v>
      </c>
      <c r="G143" s="4" t="s">
        <v>344</v>
      </c>
      <c r="H143" s="3" t="s">
        <v>350</v>
      </c>
      <c r="I143" s="16" t="s">
        <v>351</v>
      </c>
      <c r="L143" t="str">
        <f>IFERROR(__xludf.DUMMYFUNCTION("IFERROR(IMPORTXML(I143, ""//p[@class='status-date']""), """")"),"")</f>
        <v/>
      </c>
      <c r="N143" t="str">
        <f>IFERROR(__xludf.DUMMYFUNCTION("IFERROR(UPPER(LEFT(REGEXEXTRACT(IMPORTXML(I143, ""//img[@class='pull-left pin']/@src""),""[^/]+$""), LEN(REGEXEXTRACT(IMPORTXML(I143, ""//img[@class='pull-left pin']/@src""),""[^/]+$""))-4)), """")"),"")</f>
        <v/>
      </c>
    </row>
    <row r="144">
      <c r="A144" s="3" t="s">
        <v>352</v>
      </c>
      <c r="B144" s="3">
        <v>9.0</v>
      </c>
      <c r="C144" s="3">
        <v>10.0</v>
      </c>
      <c r="D144" s="3">
        <v>48.4773169010699</v>
      </c>
      <c r="E144" s="3">
        <v>9.18533356131126</v>
      </c>
      <c r="F144" s="25" t="s">
        <v>343</v>
      </c>
      <c r="G144" s="4" t="s">
        <v>344</v>
      </c>
      <c r="H144" s="3" t="s">
        <v>322</v>
      </c>
      <c r="I144" s="16" t="s">
        <v>353</v>
      </c>
      <c r="L144" s="3" t="s">
        <v>77</v>
      </c>
      <c r="N144" t="str">
        <f>IFERROR(__xludf.DUMMYFUNCTION("IFERROR(UPPER(LEFT(REGEXEXTRACT(IMPORTXML(I144, ""//img[@class='pull-left pin']/@src""),""[^/]+$""), LEN(REGEXEXTRACT(IMPORTXML(I144, ""//img[@class='pull-left pin']/@src""),""[^/]+$""))-4)), """")"),"")</f>
        <v/>
      </c>
    </row>
    <row r="145">
      <c r="A145" s="3" t="s">
        <v>354</v>
      </c>
      <c r="B145" s="3">
        <v>9.0</v>
      </c>
      <c r="C145" s="3">
        <v>11.0</v>
      </c>
      <c r="D145" s="3">
        <v>48.4773660595977</v>
      </c>
      <c r="E145" s="3">
        <v>9.1855373012529</v>
      </c>
      <c r="F145" s="25" t="s">
        <v>343</v>
      </c>
      <c r="G145" s="4" t="s">
        <v>344</v>
      </c>
      <c r="H145" s="3" t="s">
        <v>64</v>
      </c>
      <c r="I145" s="16" t="s">
        <v>355</v>
      </c>
      <c r="L145" t="str">
        <f>IFERROR(__xludf.DUMMYFUNCTION("IFERROR(IMPORTXML(I145, ""//p[@class='status-date']""), """")"),"")</f>
        <v/>
      </c>
      <c r="N145" t="str">
        <f>IFERROR(__xludf.DUMMYFUNCTION("IFERROR(UPPER(LEFT(REGEXEXTRACT(IMPORTXML(I145, ""//img[@class='pull-left pin']/@src""),""[^/]+$""), LEN(REGEXEXTRACT(IMPORTXML(I145, ""//img[@class='pull-left pin']/@src""),""[^/]+$""))-4)), """")"),"")</f>
        <v/>
      </c>
    </row>
    <row r="146">
      <c r="A146" s="3" t="s">
        <v>356</v>
      </c>
      <c r="B146" s="3">
        <v>9.0</v>
      </c>
      <c r="C146" s="3">
        <v>12.0</v>
      </c>
      <c r="D146" s="3">
        <v>48.4774152181254</v>
      </c>
      <c r="E146" s="3">
        <v>9.18574104139202</v>
      </c>
      <c r="F146" s="23" t="s">
        <v>243</v>
      </c>
      <c r="G146" s="4" t="s">
        <v>244</v>
      </c>
      <c r="H146" s="3" t="s">
        <v>216</v>
      </c>
      <c r="I146" s="16" t="s">
        <v>357</v>
      </c>
      <c r="L146" t="str">
        <f>IFERROR(__xludf.DUMMYFUNCTION("IFERROR(IMPORTXML(I146, ""//p[@class='status-date']""), """")"),"")</f>
        <v/>
      </c>
      <c r="N146" t="str">
        <f>IFERROR(__xludf.DUMMYFUNCTION("IFERROR(UPPER(LEFT(REGEXEXTRACT(IMPORTXML(I146, ""//img[@class='pull-left pin']/@src""),""[^/]+$""), LEN(REGEXEXTRACT(IMPORTXML(I146, ""//img[@class='pull-left pin']/@src""),""[^/]+$""))-4)), """")"),"")</f>
        <v/>
      </c>
    </row>
    <row r="147">
      <c r="A147" s="3" t="s">
        <v>358</v>
      </c>
      <c r="B147" s="3">
        <v>9.0</v>
      </c>
      <c r="C147" s="3">
        <v>13.0</v>
      </c>
      <c r="D147" s="3">
        <v>48.4774643766532</v>
      </c>
      <c r="E147" s="3">
        <v>9.18594478172849</v>
      </c>
      <c r="F147" s="23" t="s">
        <v>243</v>
      </c>
      <c r="G147" s="4" t="s">
        <v>244</v>
      </c>
      <c r="H147" s="3" t="s">
        <v>359</v>
      </c>
      <c r="I147" s="16" t="s">
        <v>360</v>
      </c>
      <c r="L147" t="str">
        <f>IFERROR(__xludf.DUMMYFUNCTION("IFERROR(IMPORTXML(I147, ""//p[@class='status-date']""), """")"),"")</f>
        <v/>
      </c>
      <c r="N147" t="str">
        <f>IFERROR(__xludf.DUMMYFUNCTION("IFERROR(UPPER(LEFT(REGEXEXTRACT(IMPORTXML(I147, ""//img[@class='pull-left pin']/@src""),""[^/]+$""), LEN(REGEXEXTRACT(IMPORTXML(I147, ""//img[@class='pull-left pin']/@src""),""[^/]+$""))-4)), """")"),"")</f>
        <v/>
      </c>
    </row>
    <row r="148">
      <c r="A148" s="3" t="s">
        <v>361</v>
      </c>
      <c r="B148" s="3">
        <v>9.0</v>
      </c>
      <c r="C148" s="3">
        <v>14.0</v>
      </c>
      <c r="D148" s="3">
        <v>48.477513535181</v>
      </c>
      <c r="E148" s="3">
        <v>9.18614852226244</v>
      </c>
      <c r="F148" s="23" t="s">
        <v>243</v>
      </c>
      <c r="G148" s="4" t="s">
        <v>244</v>
      </c>
      <c r="H148" s="3" t="s">
        <v>322</v>
      </c>
      <c r="I148" s="16" t="s">
        <v>362</v>
      </c>
      <c r="L148" t="str">
        <f>IFERROR(__xludf.DUMMYFUNCTION("IFERROR(IMPORTXML(I148, ""//p[@class='status-date']""), """")"),"")</f>
        <v/>
      </c>
      <c r="N148" t="str">
        <f>IFERROR(__xludf.DUMMYFUNCTION("IFERROR(UPPER(LEFT(REGEXEXTRACT(IMPORTXML(I148, ""//img[@class='pull-left pin']/@src""),""[^/]+$""), LEN(REGEXEXTRACT(IMPORTXML(I148, ""//img[@class='pull-left pin']/@src""),""[^/]+$""))-4)), """")"),"")</f>
        <v/>
      </c>
    </row>
    <row r="149">
      <c r="A149" s="3" t="s">
        <v>363</v>
      </c>
      <c r="B149" s="3">
        <v>9.0</v>
      </c>
      <c r="C149" s="3">
        <v>15.0</v>
      </c>
      <c r="D149" s="3">
        <v>48.4775626937087</v>
      </c>
      <c r="E149" s="3">
        <v>9.18635226299386</v>
      </c>
      <c r="F149" s="23" t="s">
        <v>243</v>
      </c>
      <c r="G149" s="4" t="s">
        <v>244</v>
      </c>
      <c r="H149" s="3" t="s">
        <v>364</v>
      </c>
      <c r="I149" s="16" t="s">
        <v>365</v>
      </c>
      <c r="L149" t="str">
        <f>IFERROR(__xludf.DUMMYFUNCTION("IFERROR(IMPORTXML(I149, ""//p[@class='status-date']""), """")"),"")</f>
        <v/>
      </c>
      <c r="N149" t="str">
        <f>IFERROR(__xludf.DUMMYFUNCTION("IFERROR(UPPER(LEFT(REGEXEXTRACT(IMPORTXML(I149, ""//img[@class='pull-left pin']/@src""),""[^/]+$""), LEN(REGEXEXTRACT(IMPORTXML(I149, ""//img[@class='pull-left pin']/@src""),""[^/]+$""))-4)), """")"),"")</f>
        <v/>
      </c>
    </row>
    <row r="150">
      <c r="A150" s="3" t="s">
        <v>366</v>
      </c>
      <c r="B150" s="3">
        <v>9.0</v>
      </c>
      <c r="C150" s="3">
        <v>16.0</v>
      </c>
      <c r="D150" s="3">
        <v>48.4776118522365</v>
      </c>
      <c r="E150" s="3">
        <v>9.18655600392264</v>
      </c>
      <c r="F150" s="23" t="s">
        <v>243</v>
      </c>
      <c r="G150" s="4" t="s">
        <v>244</v>
      </c>
      <c r="H150" s="3" t="s">
        <v>216</v>
      </c>
      <c r="I150" s="16" t="s">
        <v>367</v>
      </c>
      <c r="L150" t="str">
        <f>IFERROR(__xludf.DUMMYFUNCTION("IFERROR(IMPORTXML(I150, ""//p[@class='status-date']""), """")"),"")</f>
        <v/>
      </c>
      <c r="N150" t="str">
        <f>IFERROR(__xludf.DUMMYFUNCTION("IFERROR(UPPER(LEFT(REGEXEXTRACT(IMPORTXML(I150, ""//img[@class='pull-left pin']/@src""),""[^/]+$""), LEN(REGEXEXTRACT(IMPORTXML(I150, ""//img[@class='pull-left pin']/@src""),""[^/]+$""))-4)), """")"),"")</f>
        <v/>
      </c>
    </row>
    <row r="151">
      <c r="A151" s="3" t="s">
        <v>368</v>
      </c>
      <c r="B151" s="3">
        <v>9.0</v>
      </c>
      <c r="C151" s="3">
        <v>17.0</v>
      </c>
      <c r="D151" s="3">
        <v>48.4776610107643</v>
      </c>
      <c r="E151" s="3">
        <v>9.1867597450489</v>
      </c>
      <c r="F151" s="23" t="s">
        <v>243</v>
      </c>
      <c r="G151" s="4" t="s">
        <v>244</v>
      </c>
      <c r="H151" s="3" t="s">
        <v>64</v>
      </c>
      <c r="I151" s="16" t="s">
        <v>369</v>
      </c>
      <c r="L151" t="str">
        <f>IFERROR(__xludf.DUMMYFUNCTION("IFERROR(IMPORTXML(I151, ""//p[@class='status-date']""), """")"),"")</f>
        <v/>
      </c>
      <c r="N151" t="str">
        <f>IFERROR(__xludf.DUMMYFUNCTION("IFERROR(UPPER(LEFT(REGEXEXTRACT(IMPORTXML(I151, ""//img[@class='pull-left pin']/@src""),""[^/]+$""), LEN(REGEXEXTRACT(IMPORTXML(I151, ""//img[@class='pull-left pin']/@src""),""[^/]+$""))-4)), """")"),"")</f>
        <v/>
      </c>
    </row>
    <row r="152">
      <c r="A152" s="3" t="s">
        <v>370</v>
      </c>
      <c r="B152" s="3">
        <v>9.0</v>
      </c>
      <c r="C152" s="3">
        <v>18.0</v>
      </c>
      <c r="D152" s="3">
        <v>48.477710169292</v>
      </c>
      <c r="E152" s="3">
        <v>9.18696348637263</v>
      </c>
      <c r="F152" s="23" t="s">
        <v>243</v>
      </c>
      <c r="G152" s="4" t="s">
        <v>244</v>
      </c>
      <c r="H152" s="3" t="s">
        <v>371</v>
      </c>
      <c r="I152" s="16" t="s">
        <v>372</v>
      </c>
      <c r="L152" t="str">
        <f>IFERROR(__xludf.DUMMYFUNCTION("IFERROR(IMPORTXML(I152, ""//p[@class='status-date']""), """")"),"")</f>
        <v/>
      </c>
      <c r="N152" t="str">
        <f>IFERROR(__xludf.DUMMYFUNCTION("IFERROR(UPPER(LEFT(REGEXEXTRACT(IMPORTXML(I152, ""//img[@class='pull-left pin']/@src""),""[^/]+$""), LEN(REGEXEXTRACT(IMPORTXML(I152, ""//img[@class='pull-left pin']/@src""),""[^/]+$""))-4)), """")"),"")</f>
        <v/>
      </c>
    </row>
    <row r="153">
      <c r="A153" s="3" t="s">
        <v>373</v>
      </c>
      <c r="B153" s="3">
        <v>9.0</v>
      </c>
      <c r="C153" s="3">
        <v>19.0</v>
      </c>
      <c r="D153" s="3">
        <v>48.4777593278198</v>
      </c>
      <c r="E153" s="3">
        <v>9.18716722789372</v>
      </c>
      <c r="F153" s="23" t="s">
        <v>243</v>
      </c>
      <c r="G153" s="4" t="s">
        <v>244</v>
      </c>
      <c r="H153" s="3" t="s">
        <v>42</v>
      </c>
      <c r="I153" s="16" t="s">
        <v>374</v>
      </c>
      <c r="L153" t="str">
        <f>IFERROR(__xludf.DUMMYFUNCTION("IFERROR(IMPORTXML(I153, ""//p[@class='status-date']""), """")"),"")</f>
        <v/>
      </c>
      <c r="N153" t="str">
        <f>IFERROR(__xludf.DUMMYFUNCTION("IFERROR(UPPER(LEFT(REGEXEXTRACT(IMPORTXML(I153, ""//img[@class='pull-left pin']/@src""),""[^/]+$""), LEN(REGEXEXTRACT(IMPORTXML(I153, ""//img[@class='pull-left pin']/@src""),""[^/]+$""))-4)), """")"),"")</f>
        <v/>
      </c>
    </row>
    <row r="154">
      <c r="A154" s="3" t="s">
        <v>375</v>
      </c>
      <c r="B154" s="3">
        <v>9.0</v>
      </c>
      <c r="C154" s="3">
        <v>20.0</v>
      </c>
      <c r="D154" s="3">
        <v>48.4778084863476</v>
      </c>
      <c r="E154" s="3">
        <v>9.18737096961217</v>
      </c>
      <c r="F154" s="23" t="s">
        <v>243</v>
      </c>
      <c r="G154" s="4" t="s">
        <v>244</v>
      </c>
      <c r="H154" s="3" t="s">
        <v>216</v>
      </c>
      <c r="I154" s="16" t="s">
        <v>376</v>
      </c>
      <c r="L154" t="str">
        <f>IFERROR(__xludf.DUMMYFUNCTION("IFERROR(IMPORTXML(I154, ""//p[@class='status-date']""), """")"),"")</f>
        <v/>
      </c>
      <c r="N154" t="str">
        <f>IFERROR(__xludf.DUMMYFUNCTION("IFERROR(UPPER(LEFT(REGEXEXTRACT(IMPORTXML(I154, ""//img[@class='pull-left pin']/@src""),""[^/]+$""), LEN(REGEXEXTRACT(IMPORTXML(I154, ""//img[@class='pull-left pin']/@src""),""[^/]+$""))-4)), """")"),"")</f>
        <v/>
      </c>
    </row>
    <row r="155">
      <c r="A155" s="3" t="s">
        <v>377</v>
      </c>
      <c r="B155" s="3">
        <v>10.0</v>
      </c>
      <c r="C155" s="3">
        <v>1.0</v>
      </c>
      <c r="D155" s="3">
        <v>48.4767394118572</v>
      </c>
      <c r="E155" s="3">
        <v>9.18357405279334</v>
      </c>
      <c r="F155" s="18" t="s">
        <v>55</v>
      </c>
      <c r="G155" s="4" t="s">
        <v>56</v>
      </c>
      <c r="H155" s="3" t="s">
        <v>45</v>
      </c>
      <c r="I155" s="16" t="s">
        <v>378</v>
      </c>
      <c r="L155" t="str">
        <f>IFERROR(__xludf.DUMMYFUNCTION("IFERROR(IMPORTXML(I155, ""//p[@class='status-date']""), """")"),"")</f>
        <v/>
      </c>
      <c r="N155" t="str">
        <f>IFERROR(__xludf.DUMMYFUNCTION("IFERROR(UPPER(LEFT(REGEXEXTRACT(IMPORTXML(I155, ""//img[@class='pull-left pin']/@src""),""[^/]+$""), LEN(REGEXEXTRACT(IMPORTXML(I155, ""//img[@class='pull-left pin']/@src""),""[^/]+$""))-4)), """")"),"")</f>
        <v/>
      </c>
    </row>
    <row r="156">
      <c r="A156" s="3" t="s">
        <v>379</v>
      </c>
      <c r="B156" s="3">
        <v>10.0</v>
      </c>
      <c r="C156" s="3">
        <v>2.0</v>
      </c>
      <c r="D156" s="3">
        <v>48.476788570385</v>
      </c>
      <c r="E156" s="3">
        <v>9.18377779041588</v>
      </c>
      <c r="F156" s="18" t="s">
        <v>55</v>
      </c>
      <c r="G156" s="4" t="s">
        <v>56</v>
      </c>
      <c r="H156" s="3" t="s">
        <v>28</v>
      </c>
      <c r="I156" s="16" t="s">
        <v>380</v>
      </c>
      <c r="L156" t="str">
        <f>IFERROR(__xludf.DUMMYFUNCTION("IFERROR(IMPORTXML(I156, ""//p[@class='status-date']""), """")"),"")</f>
        <v/>
      </c>
      <c r="N156" t="str">
        <f>IFERROR(__xludf.DUMMYFUNCTION("IFERROR(UPPER(LEFT(REGEXEXTRACT(IMPORTXML(I156, ""//img[@class='pull-left pin']/@src""),""[^/]+$""), LEN(REGEXEXTRACT(IMPORTXML(I156, ""//img[@class='pull-left pin']/@src""),""[^/]+$""))-4)), """")"),"")</f>
        <v/>
      </c>
    </row>
    <row r="157">
      <c r="A157" s="3" t="s">
        <v>381</v>
      </c>
      <c r="B157" s="3">
        <v>10.0</v>
      </c>
      <c r="C157" s="3">
        <v>3.0</v>
      </c>
      <c r="D157" s="3">
        <v>48.4768377289127</v>
      </c>
      <c r="E157" s="3">
        <v>9.18398152823579</v>
      </c>
      <c r="F157" s="23" t="s">
        <v>243</v>
      </c>
      <c r="G157" s="4" t="s">
        <v>244</v>
      </c>
      <c r="H157" s="3" t="s">
        <v>39</v>
      </c>
      <c r="I157" s="16" t="s">
        <v>382</v>
      </c>
      <c r="L157" t="str">
        <f>IFERROR(__xludf.DUMMYFUNCTION("IFERROR(IMPORTXML(I157, ""//p[@class='status-date']""), """")"),"")</f>
        <v/>
      </c>
      <c r="N157" t="str">
        <f>IFERROR(__xludf.DUMMYFUNCTION("IFERROR(UPPER(LEFT(REGEXEXTRACT(IMPORTXML(I157, ""//img[@class='pull-left pin']/@src""),""[^/]+$""), LEN(REGEXEXTRACT(IMPORTXML(I157, ""//img[@class='pull-left pin']/@src""),""[^/]+$""))-4)), """")"),"")</f>
        <v/>
      </c>
    </row>
    <row r="158">
      <c r="A158" s="3" t="s">
        <v>383</v>
      </c>
      <c r="B158" s="3">
        <v>10.0</v>
      </c>
      <c r="C158" s="3">
        <v>4.0</v>
      </c>
      <c r="D158" s="3">
        <v>48.4768868874405</v>
      </c>
      <c r="E158" s="3">
        <v>9.18418526625305</v>
      </c>
      <c r="F158" s="23" t="s">
        <v>243</v>
      </c>
      <c r="G158" s="4" t="s">
        <v>244</v>
      </c>
      <c r="H158" s="3" t="s">
        <v>45</v>
      </c>
      <c r="I158" s="16" t="s">
        <v>384</v>
      </c>
      <c r="L158" t="str">
        <f>IFERROR(__xludf.DUMMYFUNCTION("IFERROR(IMPORTXML(I158, ""//p[@class='status-date']""), """")"),"")</f>
        <v/>
      </c>
      <c r="N158" t="str">
        <f>IFERROR(__xludf.DUMMYFUNCTION("IFERROR(UPPER(LEFT(REGEXEXTRACT(IMPORTXML(I158, ""//img[@class='pull-left pin']/@src""),""[^/]+$""), LEN(REGEXEXTRACT(IMPORTXML(I158, ""//img[@class='pull-left pin']/@src""),""[^/]+$""))-4)), """")"),"")</f>
        <v/>
      </c>
    </row>
    <row r="159">
      <c r="A159" s="3" t="s">
        <v>385</v>
      </c>
      <c r="B159" s="3">
        <v>10.0</v>
      </c>
      <c r="C159" s="3">
        <v>5.0</v>
      </c>
      <c r="D159" s="3">
        <v>48.4769360459683</v>
      </c>
      <c r="E159" s="3">
        <v>9.18438900446779</v>
      </c>
      <c r="F159" s="23" t="s">
        <v>243</v>
      </c>
      <c r="G159" s="4" t="s">
        <v>244</v>
      </c>
      <c r="H159" s="3" t="s">
        <v>28</v>
      </c>
      <c r="I159" s="16" t="s">
        <v>386</v>
      </c>
      <c r="L159" t="str">
        <f>IFERROR(__xludf.DUMMYFUNCTION("IFERROR(IMPORTXML(I159, ""//p[@class='status-date']""), """")"),"")</f>
        <v/>
      </c>
      <c r="N159" t="str">
        <f>IFERROR(__xludf.DUMMYFUNCTION("IFERROR(UPPER(LEFT(REGEXEXTRACT(IMPORTXML(I159, ""//img[@class='pull-left pin']/@src""),""[^/]+$""), LEN(REGEXEXTRACT(IMPORTXML(I159, ""//img[@class='pull-left pin']/@src""),""[^/]+$""))-4)), """")"),"")</f>
        <v/>
      </c>
    </row>
    <row r="160">
      <c r="A160" s="3" t="s">
        <v>387</v>
      </c>
      <c r="B160" s="3">
        <v>10.0</v>
      </c>
      <c r="C160" s="3">
        <v>6.0</v>
      </c>
      <c r="D160" s="3">
        <v>48.476985204496</v>
      </c>
      <c r="E160" s="3">
        <v>9.18459274288</v>
      </c>
      <c r="F160" s="23" t="s">
        <v>243</v>
      </c>
      <c r="G160" s="4" t="s">
        <v>244</v>
      </c>
      <c r="H160" s="17" t="s">
        <v>39</v>
      </c>
      <c r="I160" s="16" t="s">
        <v>388</v>
      </c>
      <c r="L160" t="str">
        <f>IFERROR(__xludf.DUMMYFUNCTION("IFERROR(IMPORTXML(I160, ""//p[@class='status-date']""), """")"),"")</f>
        <v/>
      </c>
      <c r="N160" t="str">
        <f>IFERROR(__xludf.DUMMYFUNCTION("IFERROR(UPPER(LEFT(REGEXEXTRACT(IMPORTXML(I160, ""//img[@class='pull-left pin']/@src""),""[^/]+$""), LEN(REGEXEXTRACT(IMPORTXML(I160, ""//img[@class='pull-left pin']/@src""),""[^/]+$""))-4)), """")"),"")</f>
        <v/>
      </c>
    </row>
    <row r="161">
      <c r="A161" s="3" t="s">
        <v>389</v>
      </c>
      <c r="B161" s="3">
        <v>10.0</v>
      </c>
      <c r="C161" s="3">
        <v>7.0</v>
      </c>
      <c r="D161" s="3">
        <v>48.4770343630238</v>
      </c>
      <c r="E161" s="3">
        <v>9.18479648148957</v>
      </c>
      <c r="F161" s="25" t="s">
        <v>343</v>
      </c>
      <c r="G161" s="4" t="s">
        <v>344</v>
      </c>
      <c r="H161" s="17" t="s">
        <v>45</v>
      </c>
      <c r="I161" s="16" t="s">
        <v>390</v>
      </c>
      <c r="L161" t="str">
        <f>IFERROR(__xludf.DUMMYFUNCTION("IFERROR(IMPORTXML(I161, ""//p[@class='status-date']""), """")"),"")</f>
        <v/>
      </c>
      <c r="N161" t="str">
        <f>IFERROR(__xludf.DUMMYFUNCTION("IFERROR(UPPER(LEFT(REGEXEXTRACT(IMPORTXML(I161, ""//img[@class='pull-left pin']/@src""),""[^/]+$""), LEN(REGEXEXTRACT(IMPORTXML(I161, ""//img[@class='pull-left pin']/@src""),""[^/]+$""))-4)), """")"),"")</f>
        <v/>
      </c>
    </row>
    <row r="162">
      <c r="A162" s="3" t="s">
        <v>391</v>
      </c>
      <c r="B162" s="3">
        <v>10.0</v>
      </c>
      <c r="C162" s="3">
        <v>8.0</v>
      </c>
      <c r="D162" s="3">
        <v>48.4770835215516</v>
      </c>
      <c r="E162" s="3">
        <v>9.18500022029661</v>
      </c>
      <c r="F162" s="27" t="s">
        <v>392</v>
      </c>
      <c r="G162" s="4" t="s">
        <v>393</v>
      </c>
      <c r="H162" s="3" t="s">
        <v>28</v>
      </c>
      <c r="I162" s="16" t="s">
        <v>394</v>
      </c>
      <c r="L162" t="str">
        <f>IFERROR(__xludf.DUMMYFUNCTION("IFERROR(IMPORTXML(I162, ""//p[@class='status-date']""), """")"),"")</f>
        <v/>
      </c>
      <c r="N162" t="str">
        <f>IFERROR(__xludf.DUMMYFUNCTION("IFERROR(UPPER(LEFT(REGEXEXTRACT(IMPORTXML(I162, ""//img[@class='pull-left pin']/@src""),""[^/]+$""), LEN(REGEXEXTRACT(IMPORTXML(I162, ""//img[@class='pull-left pin']/@src""),""[^/]+$""))-4)), """")"),"")</f>
        <v/>
      </c>
    </row>
    <row r="163">
      <c r="A163" s="3" t="s">
        <v>395</v>
      </c>
      <c r="B163" s="3">
        <v>10.0</v>
      </c>
      <c r="C163" s="3">
        <v>9.0</v>
      </c>
      <c r="D163" s="3">
        <v>48.4771326800793</v>
      </c>
      <c r="E163" s="3">
        <v>9.18520395930102</v>
      </c>
      <c r="F163" s="27" t="s">
        <v>392</v>
      </c>
      <c r="G163" s="4" t="s">
        <v>393</v>
      </c>
      <c r="H163" s="17" t="s">
        <v>39</v>
      </c>
      <c r="I163" s="16" t="s">
        <v>396</v>
      </c>
      <c r="L163" t="str">
        <f>IFERROR(__xludf.DUMMYFUNCTION("IFERROR(IMPORTXML(I163, ""//p[@class='status-date']""), """")"),"")</f>
        <v/>
      </c>
      <c r="N163" t="str">
        <f>IFERROR(__xludf.DUMMYFUNCTION("IFERROR(UPPER(LEFT(REGEXEXTRACT(IMPORTXML(I163, ""//img[@class='pull-left pin']/@src""),""[^/]+$""), LEN(REGEXEXTRACT(IMPORTXML(I163, ""//img[@class='pull-left pin']/@src""),""[^/]+$""))-4)), """")"),"")</f>
        <v/>
      </c>
    </row>
    <row r="164">
      <c r="A164" s="3" t="s">
        <v>397</v>
      </c>
      <c r="B164" s="3">
        <v>10.0</v>
      </c>
      <c r="C164" s="3">
        <v>10.0</v>
      </c>
      <c r="D164" s="3">
        <v>48.4771818386071</v>
      </c>
      <c r="E164" s="3">
        <v>9.1854076985029</v>
      </c>
      <c r="F164" s="27" t="s">
        <v>392</v>
      </c>
      <c r="G164" s="4" t="s">
        <v>393</v>
      </c>
      <c r="H164" s="17" t="s">
        <v>45</v>
      </c>
      <c r="I164" s="16" t="s">
        <v>398</v>
      </c>
      <c r="L164" t="str">
        <f>IFERROR(__xludf.DUMMYFUNCTION("IFERROR(IMPORTXML(I164, ""//p[@class='status-date']""), """")"),"")</f>
        <v/>
      </c>
      <c r="N164" t="str">
        <f>IFERROR(__xludf.DUMMYFUNCTION("IFERROR(UPPER(LEFT(REGEXEXTRACT(IMPORTXML(I164, ""//img[@class='pull-left pin']/@src""),""[^/]+$""), LEN(REGEXEXTRACT(IMPORTXML(I164, ""//img[@class='pull-left pin']/@src""),""[^/]+$""))-4)), """")"),"")</f>
        <v/>
      </c>
    </row>
    <row r="165">
      <c r="A165" s="3" t="s">
        <v>399</v>
      </c>
      <c r="B165" s="3">
        <v>10.0</v>
      </c>
      <c r="C165" s="3">
        <v>11.0</v>
      </c>
      <c r="D165" s="3">
        <v>48.4772309971349</v>
      </c>
      <c r="E165" s="3">
        <v>9.18561143790214</v>
      </c>
      <c r="F165" s="25" t="s">
        <v>343</v>
      </c>
      <c r="G165" s="4" t="s">
        <v>344</v>
      </c>
      <c r="H165" s="3" t="s">
        <v>28</v>
      </c>
      <c r="I165" s="16" t="s">
        <v>400</v>
      </c>
      <c r="L165" t="str">
        <f>IFERROR(__xludf.DUMMYFUNCTION("IFERROR(IMPORTXML(I165, ""//p[@class='status-date']""), """")"),"")</f>
        <v/>
      </c>
      <c r="N165" t="str">
        <f>IFERROR(__xludf.DUMMYFUNCTION("IFERROR(UPPER(LEFT(REGEXEXTRACT(IMPORTXML(I165, ""//img[@class='pull-left pin']/@src""),""[^/]+$""), LEN(REGEXEXTRACT(IMPORTXML(I165, ""//img[@class='pull-left pin']/@src""),""[^/]+$""))-4)), """")"),"")</f>
        <v/>
      </c>
    </row>
    <row r="166">
      <c r="A166" s="3" t="s">
        <v>401</v>
      </c>
      <c r="B166" s="3">
        <v>10.0</v>
      </c>
      <c r="C166" s="3">
        <v>12.0</v>
      </c>
      <c r="D166" s="3">
        <v>48.4772801556626</v>
      </c>
      <c r="E166" s="3">
        <v>9.18581517749885</v>
      </c>
      <c r="F166" s="23" t="s">
        <v>243</v>
      </c>
      <c r="G166" s="4" t="s">
        <v>244</v>
      </c>
      <c r="H166" s="17" t="s">
        <v>39</v>
      </c>
      <c r="I166" s="16" t="s">
        <v>402</v>
      </c>
      <c r="L166" s="3" t="s">
        <v>77</v>
      </c>
      <c r="N166" t="str">
        <f>IFERROR(__xludf.DUMMYFUNCTION("IFERROR(UPPER(LEFT(REGEXEXTRACT(IMPORTXML(I166, ""//img[@class='pull-left pin']/@src""),""[^/]+$""), LEN(REGEXEXTRACT(IMPORTXML(I166, ""//img[@class='pull-left pin']/@src""),""[^/]+$""))-4)), """")"),"")</f>
        <v/>
      </c>
    </row>
    <row r="167">
      <c r="A167" s="3" t="s">
        <v>403</v>
      </c>
      <c r="B167" s="3">
        <v>10.0</v>
      </c>
      <c r="C167" s="3">
        <v>15.0</v>
      </c>
      <c r="D167" s="3">
        <v>48.4774276312459</v>
      </c>
      <c r="E167" s="3">
        <v>9.18642639747349</v>
      </c>
      <c r="F167" s="28" t="s">
        <v>404</v>
      </c>
      <c r="G167" s="4" t="s">
        <v>405</v>
      </c>
      <c r="H167" s="17" t="s">
        <v>45</v>
      </c>
      <c r="I167" s="16" t="s">
        <v>406</v>
      </c>
      <c r="L167" t="str">
        <f>IFERROR(__xludf.DUMMYFUNCTION("IFERROR(IMPORTXML(I167, ""//p[@class='status-date']""), """")"),"")</f>
        <v/>
      </c>
      <c r="N167" t="str">
        <f>IFERROR(__xludf.DUMMYFUNCTION("IFERROR(UPPER(LEFT(REGEXEXTRACT(IMPORTXML(I167, ""//img[@class='pull-left pin']/@src""),""[^/]+$""), LEN(REGEXEXTRACT(IMPORTXML(I167, ""//img[@class='pull-left pin']/@src""),""[^/]+$""))-4)), """")"),"")</f>
        <v/>
      </c>
    </row>
    <row r="168">
      <c r="A168" s="3" t="s">
        <v>407</v>
      </c>
      <c r="B168" s="3">
        <v>10.0</v>
      </c>
      <c r="C168" s="3">
        <v>16.0</v>
      </c>
      <c r="D168" s="3">
        <v>48.4774767897737</v>
      </c>
      <c r="E168" s="3">
        <v>9.18663013785988</v>
      </c>
      <c r="F168" s="28" t="s">
        <v>404</v>
      </c>
      <c r="G168" s="4" t="s">
        <v>405</v>
      </c>
      <c r="H168" s="3" t="s">
        <v>28</v>
      </c>
      <c r="I168" s="16" t="s">
        <v>408</v>
      </c>
      <c r="L168" t="str">
        <f>IFERROR(__xludf.DUMMYFUNCTION("IFERROR(IMPORTXML(I168, ""//p[@class='status-date']""), """")"),"")</f>
        <v/>
      </c>
      <c r="N168" t="str">
        <f>IFERROR(__xludf.DUMMYFUNCTION("IFERROR(UPPER(LEFT(REGEXEXTRACT(IMPORTXML(I168, ""//img[@class='pull-left pin']/@src""),""[^/]+$""), LEN(REGEXEXTRACT(IMPORTXML(I168, ""//img[@class='pull-left pin']/@src""),""[^/]+$""))-4)), """")"),"")</f>
        <v/>
      </c>
    </row>
    <row r="169">
      <c r="A169" s="3" t="s">
        <v>409</v>
      </c>
      <c r="B169" s="3">
        <v>10.0</v>
      </c>
      <c r="C169" s="3">
        <v>17.0</v>
      </c>
      <c r="D169" s="3">
        <v>48.4775259483015</v>
      </c>
      <c r="E169" s="3">
        <v>9.18683387844373</v>
      </c>
      <c r="F169" s="28" t="s">
        <v>404</v>
      </c>
      <c r="G169" s="4" t="s">
        <v>405</v>
      </c>
      <c r="H169" s="17" t="s">
        <v>39</v>
      </c>
      <c r="I169" s="16" t="s">
        <v>410</v>
      </c>
      <c r="L169" t="str">
        <f>IFERROR(__xludf.DUMMYFUNCTION("IFERROR(IMPORTXML(I169, ""//p[@class='status-date']""), """")"),"")</f>
        <v/>
      </c>
      <c r="N169" t="str">
        <f>IFERROR(__xludf.DUMMYFUNCTION("IFERROR(UPPER(LEFT(REGEXEXTRACT(IMPORTXML(I169, ""//img[@class='pull-left pin']/@src""),""[^/]+$""), LEN(REGEXEXTRACT(IMPORTXML(I169, ""//img[@class='pull-left pin']/@src""),""[^/]+$""))-4)), """")"),"")</f>
        <v/>
      </c>
    </row>
    <row r="170">
      <c r="A170" s="3" t="s">
        <v>411</v>
      </c>
      <c r="B170" s="3">
        <v>10.0</v>
      </c>
      <c r="C170" s="3">
        <v>18.0</v>
      </c>
      <c r="D170" s="3">
        <v>48.4775751068292</v>
      </c>
      <c r="E170" s="3">
        <v>9.18703761922495</v>
      </c>
      <c r="F170" s="28" t="s">
        <v>404</v>
      </c>
      <c r="G170" s="4" t="s">
        <v>405</v>
      </c>
      <c r="H170" s="17" t="s">
        <v>45</v>
      </c>
      <c r="I170" s="16" t="s">
        <v>412</v>
      </c>
      <c r="L170" t="str">
        <f>IFERROR(__xludf.DUMMYFUNCTION("IFERROR(IMPORTXML(I170, ""//p[@class='status-date']""), """")"),"")</f>
        <v/>
      </c>
      <c r="N170" t="str">
        <f>IFERROR(__xludf.DUMMYFUNCTION("IFERROR(UPPER(LEFT(REGEXEXTRACT(IMPORTXML(I170, ""//img[@class='pull-left pin']/@src""),""[^/]+$""), LEN(REGEXEXTRACT(IMPORTXML(I170, ""//img[@class='pull-left pin']/@src""),""[^/]+$""))-4)), """")"),"")</f>
        <v/>
      </c>
    </row>
    <row r="171">
      <c r="A171" s="3" t="s">
        <v>413</v>
      </c>
      <c r="B171" s="3">
        <v>10.0</v>
      </c>
      <c r="C171" s="3">
        <v>19.0</v>
      </c>
      <c r="D171" s="3">
        <v>48.477624265357</v>
      </c>
      <c r="E171" s="3">
        <v>9.18724136020364</v>
      </c>
      <c r="F171" s="28" t="s">
        <v>404</v>
      </c>
      <c r="G171" s="4" t="s">
        <v>405</v>
      </c>
      <c r="H171" s="3" t="s">
        <v>28</v>
      </c>
      <c r="I171" s="16" t="s">
        <v>414</v>
      </c>
      <c r="L171" t="str">
        <f>IFERROR(__xludf.DUMMYFUNCTION("IFERROR(IMPORTXML(I171, ""//p[@class='status-date']""), """")"),"")</f>
        <v/>
      </c>
      <c r="N171" t="str">
        <f>IFERROR(__xludf.DUMMYFUNCTION("IFERROR(UPPER(LEFT(REGEXEXTRACT(IMPORTXML(I171, ""//img[@class='pull-left pin']/@src""),""[^/]+$""), LEN(REGEXEXTRACT(IMPORTXML(I171, ""//img[@class='pull-left pin']/@src""),""[^/]+$""))-4)), """")"),"")</f>
        <v/>
      </c>
    </row>
    <row r="172">
      <c r="A172" s="3" t="s">
        <v>415</v>
      </c>
      <c r="B172" s="3">
        <v>10.0</v>
      </c>
      <c r="C172" s="3">
        <v>20.0</v>
      </c>
      <c r="D172" s="3">
        <v>48.4776734238848</v>
      </c>
      <c r="E172" s="3">
        <v>9.18744510137969</v>
      </c>
      <c r="F172" s="28" t="s">
        <v>404</v>
      </c>
      <c r="G172" s="4" t="s">
        <v>405</v>
      </c>
      <c r="H172" s="17" t="s">
        <v>39</v>
      </c>
      <c r="I172" s="16" t="s">
        <v>416</v>
      </c>
      <c r="L172" t="str">
        <f>IFERROR(__xludf.DUMMYFUNCTION("IFERROR(IMPORTXML(I172, ""//p[@class='status-date']""), """")"),"")</f>
        <v/>
      </c>
      <c r="N172" t="str">
        <f>IFERROR(__xludf.DUMMYFUNCTION("IFERROR(UPPER(LEFT(REGEXEXTRACT(IMPORTXML(I172, ""//img[@class='pull-left pin']/@src""),""[^/]+$""), LEN(REGEXEXTRACT(IMPORTXML(I172, ""//img[@class='pull-left pin']/@src""),""[^/]+$""))-4)), """")"),"")</f>
        <v/>
      </c>
    </row>
    <row r="173">
      <c r="A173" s="3" t="s">
        <v>417</v>
      </c>
      <c r="B173" s="3">
        <v>11.0</v>
      </c>
      <c r="C173" s="3">
        <v>1.0</v>
      </c>
      <c r="D173" s="3">
        <v>48.4766043493944</v>
      </c>
      <c r="E173" s="3">
        <v>9.18364819466955</v>
      </c>
      <c r="F173" s="23" t="s">
        <v>243</v>
      </c>
      <c r="G173" s="4" t="s">
        <v>244</v>
      </c>
      <c r="H173" s="3" t="s">
        <v>300</v>
      </c>
      <c r="I173" s="16" t="s">
        <v>418</v>
      </c>
      <c r="L173" t="str">
        <f>IFERROR(__xludf.DUMMYFUNCTION("IFERROR(IMPORTXML(I173, ""//p[@class='status-date']""), """")"),"")</f>
        <v/>
      </c>
      <c r="N173" t="str">
        <f>IFERROR(__xludf.DUMMYFUNCTION("IFERROR(UPPER(LEFT(REGEXEXTRACT(IMPORTXML(I173, ""//img[@class='pull-left pin']/@src""),""[^/]+$""), LEN(REGEXEXTRACT(IMPORTXML(I173, ""//img[@class='pull-left pin']/@src""),""[^/]+$""))-4)), """")"),"")</f>
        <v/>
      </c>
    </row>
    <row r="174">
      <c r="A174" s="3" t="s">
        <v>419</v>
      </c>
      <c r="B174" s="3">
        <v>11.0</v>
      </c>
      <c r="C174" s="3">
        <v>2.0</v>
      </c>
      <c r="D174" s="3">
        <v>48.4766535079221</v>
      </c>
      <c r="E174" s="3">
        <v>9.1838519317497</v>
      </c>
      <c r="F174" s="23" t="s">
        <v>243</v>
      </c>
      <c r="G174" s="4" t="s">
        <v>244</v>
      </c>
      <c r="H174" s="3" t="s">
        <v>322</v>
      </c>
      <c r="I174" s="16" t="s">
        <v>420</v>
      </c>
      <c r="L174" t="str">
        <f>IFERROR(__xludf.DUMMYFUNCTION("IFERROR(IMPORTXML(I174, ""//p[@class='status-date']""), """")"),"")</f>
        <v/>
      </c>
      <c r="N174" t="str">
        <f>IFERROR(__xludf.DUMMYFUNCTION("IFERROR(UPPER(LEFT(REGEXEXTRACT(IMPORTXML(I174, ""//img[@class='pull-left pin']/@src""),""[^/]+$""), LEN(REGEXEXTRACT(IMPORTXML(I174, ""//img[@class='pull-left pin']/@src""),""[^/]+$""))-4)), """")"),"")</f>
        <v/>
      </c>
    </row>
    <row r="175">
      <c r="A175" s="3" t="s">
        <v>421</v>
      </c>
      <c r="B175" s="3">
        <v>11.0</v>
      </c>
      <c r="C175" s="3">
        <v>3.0</v>
      </c>
      <c r="D175" s="3">
        <v>48.4767026664499</v>
      </c>
      <c r="E175" s="3">
        <v>9.1840556690272</v>
      </c>
      <c r="F175" s="23" t="s">
        <v>243</v>
      </c>
      <c r="G175" s="4" t="s">
        <v>244</v>
      </c>
      <c r="H175" s="3" t="s">
        <v>198</v>
      </c>
      <c r="I175" s="16" t="s">
        <v>422</v>
      </c>
      <c r="L175" t="str">
        <f>IFERROR(__xludf.DUMMYFUNCTION("IFERROR(IMPORTXML(I175, ""//p[@class='status-date']""), """")"),"")</f>
        <v/>
      </c>
      <c r="N175" t="str">
        <f>IFERROR(__xludf.DUMMYFUNCTION("IFERROR(UPPER(LEFT(REGEXEXTRACT(IMPORTXML(I175, ""//img[@class='pull-left pin']/@src""),""[^/]+$""), LEN(REGEXEXTRACT(IMPORTXML(I175, ""//img[@class='pull-left pin']/@src""),""[^/]+$""))-4)), """")"),"")</f>
        <v/>
      </c>
    </row>
    <row r="176">
      <c r="A176" s="3" t="s">
        <v>423</v>
      </c>
      <c r="B176" s="3">
        <v>11.0</v>
      </c>
      <c r="C176" s="3">
        <v>4.0</v>
      </c>
      <c r="D176" s="3">
        <v>48.4767518249777</v>
      </c>
      <c r="E176" s="3">
        <v>9.18425940650217</v>
      </c>
      <c r="F176" s="23" t="s">
        <v>243</v>
      </c>
      <c r="G176" s="4" t="s">
        <v>244</v>
      </c>
      <c r="H176" s="3" t="s">
        <v>221</v>
      </c>
      <c r="I176" s="16" t="s">
        <v>424</v>
      </c>
      <c r="L176" s="3" t="s">
        <v>77</v>
      </c>
      <c r="N176" s="3" t="s">
        <v>425</v>
      </c>
    </row>
    <row r="177">
      <c r="A177" s="3" t="s">
        <v>426</v>
      </c>
      <c r="B177" s="3">
        <v>11.0</v>
      </c>
      <c r="C177" s="3">
        <v>5.0</v>
      </c>
      <c r="D177" s="3">
        <v>48.4768009835054</v>
      </c>
      <c r="E177" s="3">
        <v>9.18446314417451</v>
      </c>
      <c r="F177" s="23" t="s">
        <v>243</v>
      </c>
      <c r="G177" s="4" t="s">
        <v>244</v>
      </c>
      <c r="H177" s="3" t="s">
        <v>31</v>
      </c>
      <c r="I177" s="16" t="s">
        <v>427</v>
      </c>
      <c r="L177" t="str">
        <f>IFERROR(__xludf.DUMMYFUNCTION("IFERROR(IMPORTXML(I177, ""//p[@class='status-date']""), """")"),"")</f>
        <v/>
      </c>
      <c r="N177" t="str">
        <f>IFERROR(__xludf.DUMMYFUNCTION("IFERROR(UPPER(LEFT(REGEXEXTRACT(IMPORTXML(I177, ""//img[@class='pull-left pin']/@src""),""[^/]+$""), LEN(REGEXEXTRACT(IMPORTXML(I177, ""//img[@class='pull-left pin']/@src""),""[^/]+$""))-4)), """")"),"")</f>
        <v/>
      </c>
    </row>
    <row r="178">
      <c r="A178" s="3" t="s">
        <v>428</v>
      </c>
      <c r="B178" s="3">
        <v>11.0</v>
      </c>
      <c r="C178" s="3">
        <v>6.0</v>
      </c>
      <c r="D178" s="3">
        <v>48.4768501420332</v>
      </c>
      <c r="E178" s="3">
        <v>9.18466688204421</v>
      </c>
      <c r="F178" s="25" t="s">
        <v>343</v>
      </c>
      <c r="G178" s="4" t="s">
        <v>344</v>
      </c>
      <c r="H178" s="3" t="s">
        <v>198</v>
      </c>
      <c r="I178" s="16" t="s">
        <v>429</v>
      </c>
      <c r="L178" t="str">
        <f>IFERROR(__xludf.DUMMYFUNCTION("IFERROR(IMPORTXML(I178, ""//p[@class='status-date']""), """")"),"")</f>
        <v/>
      </c>
      <c r="N178" t="str">
        <f>IFERROR(__xludf.DUMMYFUNCTION("IFERROR(UPPER(LEFT(REGEXEXTRACT(IMPORTXML(I178, ""//img[@class='pull-left pin']/@src""),""[^/]+$""), LEN(REGEXEXTRACT(IMPORTXML(I178, ""//img[@class='pull-left pin']/@src""),""[^/]+$""))-4)), """")"),"")</f>
        <v/>
      </c>
    </row>
    <row r="179">
      <c r="A179" s="3" t="s">
        <v>430</v>
      </c>
      <c r="B179" s="3">
        <v>11.0</v>
      </c>
      <c r="C179" s="3">
        <v>8.0</v>
      </c>
      <c r="D179" s="3">
        <v>48.4769484590887</v>
      </c>
      <c r="E179" s="3">
        <v>9.18507435837591</v>
      </c>
      <c r="F179" s="27" t="s">
        <v>392</v>
      </c>
      <c r="G179" s="4" t="s">
        <v>393</v>
      </c>
      <c r="H179" s="3" t="s">
        <v>88</v>
      </c>
      <c r="I179" s="16" t="s">
        <v>98</v>
      </c>
      <c r="L179" t="str">
        <f>IFERROR(__xludf.DUMMYFUNCTION("IFERROR(IMPORTXML(I179, ""//p[@class='status-date']""), """")"),"")</f>
        <v/>
      </c>
      <c r="N179" t="str">
        <f>IFERROR(__xludf.DUMMYFUNCTION("IFERROR(UPPER(LEFT(REGEXEXTRACT(IMPORTXML(I179, ""//img[@class='pull-left pin']/@src""),""[^/]+$""), LEN(REGEXEXTRACT(IMPORTXML(I179, ""//img[@class='pull-left pin']/@src""),""[^/]+$""))-4)), """")"),"")</f>
        <v/>
      </c>
    </row>
    <row r="180">
      <c r="A180" s="3" t="s">
        <v>431</v>
      </c>
      <c r="B180" s="3">
        <v>11.0</v>
      </c>
      <c r="C180" s="3">
        <v>9.0</v>
      </c>
      <c r="D180" s="3">
        <v>48.4769976176165</v>
      </c>
      <c r="E180" s="3">
        <v>9.18527809683792</v>
      </c>
      <c r="F180" s="27" t="s">
        <v>392</v>
      </c>
      <c r="G180" s="4" t="s">
        <v>393</v>
      </c>
      <c r="H180" s="3" t="s">
        <v>432</v>
      </c>
      <c r="I180" s="16" t="s">
        <v>433</v>
      </c>
      <c r="L180" t="str">
        <f>IFERROR(__xludf.DUMMYFUNCTION("IFERROR(IMPORTXML(I180, ""//p[@class='status-date']""), """")"),"")</f>
        <v/>
      </c>
      <c r="N180" t="str">
        <f>IFERROR(__xludf.DUMMYFUNCTION("IFERROR(UPPER(LEFT(REGEXEXTRACT(IMPORTXML(I180, ""//img[@class='pull-left pin']/@src""),""[^/]+$""), LEN(REGEXEXTRACT(IMPORTXML(I180, ""//img[@class='pull-left pin']/@src""),""[^/]+$""))-4)), """")"),"")</f>
        <v/>
      </c>
    </row>
    <row r="181">
      <c r="A181" s="3" t="s">
        <v>434</v>
      </c>
      <c r="B181" s="3">
        <v>11.0</v>
      </c>
      <c r="C181" s="3">
        <v>10.0</v>
      </c>
      <c r="D181" s="3">
        <v>48.4770467761443</v>
      </c>
      <c r="E181" s="3">
        <v>9.18548183549739</v>
      </c>
      <c r="F181" s="25" t="s">
        <v>343</v>
      </c>
      <c r="G181" s="4" t="s">
        <v>344</v>
      </c>
      <c r="H181" s="3" t="s">
        <v>435</v>
      </c>
      <c r="I181" s="16" t="s">
        <v>436</v>
      </c>
      <c r="L181" t="str">
        <f>IFERROR(__xludf.DUMMYFUNCTION("IFERROR(IMPORTXML(I181, ""//p[@class='status-date']""), """")"),"Deployed ")</f>
        <v>Deployed </v>
      </c>
    </row>
    <row r="182">
      <c r="A182" s="3" t="s">
        <v>437</v>
      </c>
      <c r="B182" s="3">
        <v>11.0</v>
      </c>
      <c r="C182" s="3">
        <v>11.0</v>
      </c>
      <c r="D182" s="3">
        <v>48.477095934672</v>
      </c>
      <c r="E182" s="3">
        <v>9.18568557435423</v>
      </c>
      <c r="F182" s="25" t="s">
        <v>343</v>
      </c>
      <c r="G182" s="4" t="s">
        <v>344</v>
      </c>
      <c r="H182" s="3" t="s">
        <v>438</v>
      </c>
      <c r="I182" s="16" t="s">
        <v>439</v>
      </c>
      <c r="L182" t="str">
        <f>IFERROR(__xludf.DUMMYFUNCTION("IFERROR(IMPORTXML(I182, ""//p[@class='status-date']""), """")"),"")</f>
        <v/>
      </c>
      <c r="N182" t="str">
        <f>IFERROR(__xludf.DUMMYFUNCTION("IFERROR(UPPER(LEFT(REGEXEXTRACT(IMPORTXML(I182, ""//img[@class='pull-left pin']/@src""),""[^/]+$""), LEN(REGEXEXTRACT(IMPORTXML(I182, ""//img[@class='pull-left pin']/@src""),""[^/]+$""))-4)), """")"),"")</f>
        <v/>
      </c>
    </row>
    <row r="183">
      <c r="A183" s="3" t="s">
        <v>440</v>
      </c>
      <c r="B183" s="3">
        <v>11.0</v>
      </c>
      <c r="C183" s="3">
        <v>12.0</v>
      </c>
      <c r="D183" s="3">
        <v>48.4771450931998</v>
      </c>
      <c r="E183" s="3">
        <v>9.18588931340855</v>
      </c>
      <c r="F183" s="25" t="s">
        <v>343</v>
      </c>
      <c r="G183" s="4" t="s">
        <v>344</v>
      </c>
      <c r="H183" s="3" t="s">
        <v>201</v>
      </c>
      <c r="I183" s="16" t="s">
        <v>441</v>
      </c>
      <c r="L183" t="str">
        <f>IFERROR(__xludf.DUMMYFUNCTION("IFERROR(IMPORTXML(I183, ""//p[@class='status-date']""), """")"),"")</f>
        <v/>
      </c>
      <c r="N183" t="str">
        <f>IFERROR(__xludf.DUMMYFUNCTION("IFERROR(UPPER(LEFT(REGEXEXTRACT(IMPORTXML(I183, ""//img[@class='pull-left pin']/@src""),""[^/]+$""), LEN(REGEXEXTRACT(IMPORTXML(I183, ""//img[@class='pull-left pin']/@src""),""[^/]+$""))-4)), """")"),"")</f>
        <v/>
      </c>
    </row>
    <row r="184">
      <c r="A184" s="3" t="s">
        <v>442</v>
      </c>
      <c r="B184" s="3">
        <v>11.0</v>
      </c>
      <c r="C184" s="3">
        <v>13.0</v>
      </c>
      <c r="D184" s="3">
        <v>48.4771942517275</v>
      </c>
      <c r="E184" s="3">
        <v>9.18609305266022</v>
      </c>
      <c r="F184" s="25" t="s">
        <v>343</v>
      </c>
      <c r="G184" s="4" t="s">
        <v>344</v>
      </c>
      <c r="H184" s="3" t="s">
        <v>221</v>
      </c>
      <c r="I184" s="16" t="s">
        <v>443</v>
      </c>
      <c r="L184" s="3" t="s">
        <v>77</v>
      </c>
      <c r="N184" s="3" t="s">
        <v>444</v>
      </c>
    </row>
    <row r="185">
      <c r="A185" s="3" t="s">
        <v>445</v>
      </c>
      <c r="B185" s="3">
        <v>11.0</v>
      </c>
      <c r="C185" s="3">
        <v>15.0</v>
      </c>
      <c r="D185" s="3">
        <v>48.4772925687831</v>
      </c>
      <c r="E185" s="3">
        <v>9.18650053175588</v>
      </c>
      <c r="F185" s="28" t="s">
        <v>404</v>
      </c>
      <c r="G185" s="4" t="s">
        <v>405</v>
      </c>
      <c r="H185" s="3" t="s">
        <v>31</v>
      </c>
      <c r="I185" s="16" t="s">
        <v>446</v>
      </c>
      <c r="L185" t="str">
        <f>IFERROR(__xludf.DUMMYFUNCTION("IFERROR(IMPORTXML(I185, ""//p[@class='status-date']""), """")"),"")</f>
        <v/>
      </c>
      <c r="N185" t="str">
        <f>IFERROR(__xludf.DUMMYFUNCTION("IFERROR(UPPER(LEFT(REGEXEXTRACT(IMPORTXML(I185, ""//img[@class='pull-left pin']/@src""),""[^/]+$""), LEN(REGEXEXTRACT(IMPORTXML(I185, ""//img[@class='pull-left pin']/@src""),""[^/]+$""))-4)), """")"),"")</f>
        <v/>
      </c>
    </row>
    <row r="186">
      <c r="A186" s="3" t="s">
        <v>447</v>
      </c>
      <c r="B186" s="3">
        <v>11.0</v>
      </c>
      <c r="C186" s="3">
        <v>16.0</v>
      </c>
      <c r="D186" s="3">
        <v>48.4773417273108</v>
      </c>
      <c r="E186" s="3">
        <v>9.18670427159986</v>
      </c>
      <c r="F186" s="28" t="s">
        <v>404</v>
      </c>
      <c r="G186" s="4" t="s">
        <v>405</v>
      </c>
      <c r="H186" s="3" t="s">
        <v>438</v>
      </c>
      <c r="I186" s="16" t="s">
        <v>448</v>
      </c>
      <c r="L186" t="str">
        <f>IFERROR(__xludf.DUMMYFUNCTION("IFERROR(IMPORTXML(I186, ""//p[@class='status-date']""), """")"),"")</f>
        <v/>
      </c>
      <c r="N186" t="str">
        <f>IFERROR(__xludf.DUMMYFUNCTION("IFERROR(UPPER(LEFT(REGEXEXTRACT(IMPORTXML(I186, ""//img[@class='pull-left pin']/@src""),""[^/]+$""), LEN(REGEXEXTRACT(IMPORTXML(I186, ""//img[@class='pull-left pin']/@src""),""[^/]+$""))-4)), """")"),"")</f>
        <v/>
      </c>
    </row>
    <row r="187">
      <c r="A187" s="3" t="s">
        <v>449</v>
      </c>
      <c r="B187" s="3">
        <v>11.0</v>
      </c>
      <c r="C187" s="3">
        <v>17.0</v>
      </c>
      <c r="D187" s="3">
        <v>48.4773908858386</v>
      </c>
      <c r="E187" s="3">
        <v>9.1869080116412</v>
      </c>
      <c r="F187" s="28" t="s">
        <v>404</v>
      </c>
      <c r="G187" s="4" t="s">
        <v>405</v>
      </c>
      <c r="H187" s="3" t="s">
        <v>450</v>
      </c>
      <c r="I187" s="16" t="s">
        <v>451</v>
      </c>
      <c r="L187" t="str">
        <f>IFERROR(__xludf.DUMMYFUNCTION("IFERROR(IMPORTXML(I187, ""//p[@class='status-date']""), """")"),"")</f>
        <v/>
      </c>
      <c r="N187" t="str">
        <f>IFERROR(__xludf.DUMMYFUNCTION("IFERROR(UPPER(LEFT(REGEXEXTRACT(IMPORTXML(I187, ""//img[@class='pull-left pin']/@src""),""[^/]+$""), LEN(REGEXEXTRACT(IMPORTXML(I187, ""//img[@class='pull-left pin']/@src""),""[^/]+$""))-4)), """")"),"")</f>
        <v/>
      </c>
    </row>
    <row r="188">
      <c r="A188" s="3" t="s">
        <v>452</v>
      </c>
      <c r="B188" s="3">
        <v>11.0</v>
      </c>
      <c r="C188" s="3">
        <v>18.0</v>
      </c>
      <c r="D188" s="3">
        <v>48.4774400443663</v>
      </c>
      <c r="E188" s="3">
        <v>9.18711175188002</v>
      </c>
      <c r="F188" s="28" t="s">
        <v>404</v>
      </c>
      <c r="G188" s="4" t="s">
        <v>405</v>
      </c>
      <c r="H188" s="3" t="s">
        <v>453</v>
      </c>
      <c r="I188" s="16" t="s">
        <v>454</v>
      </c>
      <c r="L188" t="str">
        <f>IFERROR(__xludf.DUMMYFUNCTION("IFERROR(IMPORTXML(I188, ""//p[@class='status-date']""), """")"),"")</f>
        <v/>
      </c>
      <c r="N188" t="str">
        <f>IFERROR(__xludf.DUMMYFUNCTION("IFERROR(UPPER(LEFT(REGEXEXTRACT(IMPORTXML(I188, ""//img[@class='pull-left pin']/@src""),""[^/]+$""), LEN(REGEXEXTRACT(IMPORTXML(I188, ""//img[@class='pull-left pin']/@src""),""[^/]+$""))-4)), """")"),"")</f>
        <v/>
      </c>
    </row>
    <row r="189">
      <c r="A189" s="3" t="s">
        <v>455</v>
      </c>
      <c r="B189" s="3">
        <v>11.0</v>
      </c>
      <c r="C189" s="3">
        <v>19.0</v>
      </c>
      <c r="D189" s="3">
        <v>48.4774892028941</v>
      </c>
      <c r="E189" s="3">
        <v>9.1873154923162</v>
      </c>
      <c r="F189" s="28" t="s">
        <v>404</v>
      </c>
      <c r="G189" s="4" t="s">
        <v>405</v>
      </c>
      <c r="H189" s="3" t="s">
        <v>25</v>
      </c>
      <c r="I189" s="16" t="s">
        <v>456</v>
      </c>
      <c r="L189" t="str">
        <f>IFERROR(__xludf.DUMMYFUNCTION("IFERROR(IMPORTXML(I189, ""//p[@class='status-date']""), """")"),"")</f>
        <v/>
      </c>
      <c r="N189" t="str">
        <f>IFERROR(__xludf.DUMMYFUNCTION("IFERROR(UPPER(LEFT(REGEXEXTRACT(IMPORTXML(I189, ""//img[@class='pull-left pin']/@src""),""[^/]+$""), LEN(REGEXEXTRACT(IMPORTXML(I189, ""//img[@class='pull-left pin']/@src""),""[^/]+$""))-4)), """")"),"")</f>
        <v/>
      </c>
    </row>
    <row r="190">
      <c r="A190" s="3" t="s">
        <v>457</v>
      </c>
      <c r="B190" s="3">
        <v>11.0</v>
      </c>
      <c r="C190" s="3">
        <v>20.0</v>
      </c>
      <c r="D190" s="3">
        <v>48.4775383614219</v>
      </c>
      <c r="E190" s="3">
        <v>9.18751923294985</v>
      </c>
      <c r="F190" s="28" t="s">
        <v>404</v>
      </c>
      <c r="G190" s="4" t="s">
        <v>405</v>
      </c>
      <c r="H190" s="3" t="s">
        <v>458</v>
      </c>
      <c r="I190" s="16" t="s">
        <v>459</v>
      </c>
      <c r="L190" t="str">
        <f>IFERROR(__xludf.DUMMYFUNCTION("IFERROR(IMPORTXML(I190, ""//p[@class='status-date']""), """")"),"")</f>
        <v/>
      </c>
      <c r="N190" t="str">
        <f>IFERROR(__xludf.DUMMYFUNCTION("IFERROR(UPPER(LEFT(REGEXEXTRACT(IMPORTXML(I190, ""//img[@class='pull-left pin']/@src""),""[^/]+$""), LEN(REGEXEXTRACT(IMPORTXML(I190, ""//img[@class='pull-left pin']/@src""),""[^/]+$""))-4)), """")"),"")</f>
        <v/>
      </c>
    </row>
    <row r="191">
      <c r="A191" s="3" t="s">
        <v>460</v>
      </c>
      <c r="B191" s="3">
        <v>12.0</v>
      </c>
      <c r="C191" s="3">
        <v>1.0</v>
      </c>
      <c r="D191" s="3">
        <v>48.4764692869316</v>
      </c>
      <c r="E191" s="3">
        <v>9.18372233634841</v>
      </c>
      <c r="F191" s="23" t="s">
        <v>243</v>
      </c>
      <c r="G191" s="4" t="s">
        <v>244</v>
      </c>
      <c r="H191" s="3" t="s">
        <v>42</v>
      </c>
      <c r="I191" s="16" t="s">
        <v>461</v>
      </c>
      <c r="L191" t="str">
        <f>IFERROR(__xludf.DUMMYFUNCTION("IFERROR(IMPORTXML(I191, ""//p[@class='status-date']""), """")"),"")</f>
        <v/>
      </c>
      <c r="N191" t="str">
        <f>IFERROR(__xludf.DUMMYFUNCTION("IFERROR(UPPER(LEFT(REGEXEXTRACT(IMPORTXML(I191, ""//img[@class='pull-left pin']/@src""),""[^/]+$""), LEN(REGEXEXTRACT(IMPORTXML(I191, ""//img[@class='pull-left pin']/@src""),""[^/]+$""))-4)), """")"),"")</f>
        <v/>
      </c>
    </row>
    <row r="192">
      <c r="A192" s="3" t="s">
        <v>462</v>
      </c>
      <c r="B192" s="3">
        <v>12.0</v>
      </c>
      <c r="C192" s="3">
        <v>2.0</v>
      </c>
      <c r="D192" s="3">
        <v>48.4765184454594</v>
      </c>
      <c r="E192" s="3">
        <v>9.18392607288615</v>
      </c>
      <c r="F192" s="29" t="s">
        <v>463</v>
      </c>
      <c r="G192" s="4" t="s">
        <v>464</v>
      </c>
      <c r="H192" s="3" t="s">
        <v>450</v>
      </c>
      <c r="I192" s="16" t="s">
        <v>465</v>
      </c>
      <c r="L192" t="str">
        <f>IFERROR(__xludf.DUMMYFUNCTION("IFERROR(IMPORTXML(I192, ""//p[@class='status-date']""), """")"),"")</f>
        <v/>
      </c>
      <c r="N192" t="str">
        <f>IFERROR(__xludf.DUMMYFUNCTION("IFERROR(UPPER(LEFT(REGEXEXTRACT(IMPORTXML(I192, ""//img[@class='pull-left pin']/@src""),""[^/]+$""), LEN(REGEXEXTRACT(IMPORTXML(I192, ""//img[@class='pull-left pin']/@src""),""[^/]+$""))-4)), """")"),"")</f>
        <v/>
      </c>
    </row>
    <row r="193">
      <c r="A193" s="3" t="s">
        <v>466</v>
      </c>
      <c r="B193" s="3">
        <v>12.0</v>
      </c>
      <c r="C193" s="3">
        <v>3.0</v>
      </c>
      <c r="D193" s="3">
        <v>48.4765676039872</v>
      </c>
      <c r="E193" s="3">
        <v>9.18412980962125</v>
      </c>
      <c r="F193" s="25" t="s">
        <v>343</v>
      </c>
      <c r="G193" s="4" t="s">
        <v>344</v>
      </c>
      <c r="H193" s="3" t="s">
        <v>216</v>
      </c>
      <c r="I193" s="16" t="s">
        <v>467</v>
      </c>
      <c r="L193" t="str">
        <f>IFERROR(__xludf.DUMMYFUNCTION("IFERROR(IMPORTXML(I193, ""//p[@class='status-date']""), """")"),"")</f>
        <v/>
      </c>
      <c r="N193" t="str">
        <f>IFERROR(__xludf.DUMMYFUNCTION("IFERROR(UPPER(LEFT(REGEXEXTRACT(IMPORTXML(I193, ""//img[@class='pull-left pin']/@src""),""[^/]+$""), LEN(REGEXEXTRACT(IMPORTXML(I193, ""//img[@class='pull-left pin']/@src""),""[^/]+$""))-4)), """")"),"")</f>
        <v/>
      </c>
    </row>
    <row r="194">
      <c r="A194" s="3" t="s">
        <v>468</v>
      </c>
      <c r="B194" s="3">
        <v>12.0</v>
      </c>
      <c r="C194" s="3">
        <v>4.0</v>
      </c>
      <c r="D194" s="3">
        <v>48.4766167625149</v>
      </c>
      <c r="E194" s="3">
        <v>9.18433354655383</v>
      </c>
      <c r="F194" s="25" t="s">
        <v>343</v>
      </c>
      <c r="G194" s="4" t="s">
        <v>344</v>
      </c>
      <c r="H194" s="3" t="s">
        <v>42</v>
      </c>
      <c r="I194" s="16" t="s">
        <v>469</v>
      </c>
      <c r="L194" t="str">
        <f>IFERROR(__xludf.DUMMYFUNCTION("IFERROR(IMPORTXML(I194, ""//p[@class='status-date']""), """")"),"")</f>
        <v/>
      </c>
      <c r="N194" t="str">
        <f>IFERROR(__xludf.DUMMYFUNCTION("IFERROR(UPPER(LEFT(REGEXEXTRACT(IMPORTXML(I194, ""//img[@class='pull-left pin']/@src""),""[^/]+$""), LEN(REGEXEXTRACT(IMPORTXML(I194, ""//img[@class='pull-left pin']/@src""),""[^/]+$""))-4)), """")"),"")</f>
        <v/>
      </c>
    </row>
    <row r="195">
      <c r="A195" s="3" t="s">
        <v>470</v>
      </c>
      <c r="B195" s="3">
        <v>12.0</v>
      </c>
      <c r="C195" s="3">
        <v>5.0</v>
      </c>
      <c r="D195" s="3">
        <v>48.4766659210427</v>
      </c>
      <c r="E195" s="3">
        <v>9.18453728368376</v>
      </c>
      <c r="F195" s="25" t="s">
        <v>343</v>
      </c>
      <c r="G195" s="4" t="s">
        <v>344</v>
      </c>
      <c r="H195" s="3" t="s">
        <v>450</v>
      </c>
      <c r="I195" s="16" t="s">
        <v>471</v>
      </c>
      <c r="L195" t="str">
        <f>IFERROR(__xludf.DUMMYFUNCTION("IFERROR(IMPORTXML(I195, ""//p[@class='status-date']""), """")"),"")</f>
        <v/>
      </c>
      <c r="N195" t="str">
        <f>IFERROR(__xludf.DUMMYFUNCTION("IFERROR(UPPER(LEFT(REGEXEXTRACT(IMPORTXML(I195, ""//img[@class='pull-left pin']/@src""),""[^/]+$""), LEN(REGEXEXTRACT(IMPORTXML(I195, ""//img[@class='pull-left pin']/@src""),""[^/]+$""))-4)), """")"),"")</f>
        <v/>
      </c>
    </row>
    <row r="196">
      <c r="A196" s="3" t="s">
        <v>472</v>
      </c>
      <c r="B196" s="3">
        <v>12.0</v>
      </c>
      <c r="C196" s="3">
        <v>6.0</v>
      </c>
      <c r="D196" s="3">
        <v>48.4767150795705</v>
      </c>
      <c r="E196" s="3">
        <v>9.18474102101117</v>
      </c>
      <c r="F196" s="25" t="s">
        <v>343</v>
      </c>
      <c r="G196" s="4" t="s">
        <v>344</v>
      </c>
      <c r="H196" s="3" t="s">
        <v>216</v>
      </c>
      <c r="I196" s="16" t="s">
        <v>473</v>
      </c>
      <c r="L196" t="str">
        <f>IFERROR(__xludf.DUMMYFUNCTION("IFERROR(IMPORTXML(I196, ""//p[@class='status-date']""), """")"),"")</f>
        <v/>
      </c>
      <c r="N196" t="str">
        <f>IFERROR(__xludf.DUMMYFUNCTION("IFERROR(UPPER(LEFT(REGEXEXTRACT(IMPORTXML(I196, ""//img[@class='pull-left pin']/@src""),""[^/]+$""), LEN(REGEXEXTRACT(IMPORTXML(I196, ""//img[@class='pull-left pin']/@src""),""[^/]+$""))-4)), """")"),"")</f>
        <v/>
      </c>
    </row>
    <row r="197">
      <c r="A197" s="3" t="s">
        <v>474</v>
      </c>
      <c r="B197" s="3">
        <v>12.0</v>
      </c>
      <c r="C197" s="3">
        <v>9.0</v>
      </c>
      <c r="D197" s="3">
        <v>48.4768625551538</v>
      </c>
      <c r="E197" s="3">
        <v>9.18535223417768</v>
      </c>
      <c r="F197" s="27" t="s">
        <v>392</v>
      </c>
      <c r="G197" s="4" t="s">
        <v>393</v>
      </c>
      <c r="H197" s="3" t="s">
        <v>67</v>
      </c>
      <c r="I197" s="16" t="s">
        <v>475</v>
      </c>
      <c r="L197" t="str">
        <f>IFERROR(__xludf.DUMMYFUNCTION("IFERROR(IMPORTXML(I197, ""//p[@class='status-date']""), """")"),"")</f>
        <v/>
      </c>
      <c r="N197" t="str">
        <f>IFERROR(__xludf.DUMMYFUNCTION("IFERROR(UPPER(LEFT(REGEXEXTRACT(IMPORTXML(I197, ""//img[@class='pull-left pin']/@src""),""[^/]+$""), LEN(REGEXEXTRACT(IMPORTXML(I197, ""//img[@class='pull-left pin']/@src""),""[^/]+$""))-4)), """")"),"")</f>
        <v/>
      </c>
    </row>
    <row r="198">
      <c r="A198" s="3" t="s">
        <v>476</v>
      </c>
      <c r="B198" s="3">
        <v>12.0</v>
      </c>
      <c r="C198" s="3">
        <v>10.0</v>
      </c>
      <c r="D198" s="3">
        <v>48.4769117136815</v>
      </c>
      <c r="E198" s="3">
        <v>9.18555597229465</v>
      </c>
      <c r="F198" s="27" t="s">
        <v>392</v>
      </c>
      <c r="G198" s="4" t="s">
        <v>393</v>
      </c>
      <c r="H198" s="3" t="s">
        <v>450</v>
      </c>
      <c r="I198" s="16" t="s">
        <v>477</v>
      </c>
      <c r="L198" t="str">
        <f>IFERROR(__xludf.DUMMYFUNCTION("IFERROR(IMPORTXML(I198, ""//p[@class='status-date']""), """")"),"")</f>
        <v/>
      </c>
      <c r="N198" t="str">
        <f>IFERROR(__xludf.DUMMYFUNCTION("IFERROR(UPPER(LEFT(REGEXEXTRACT(IMPORTXML(I198, ""//img[@class='pull-left pin']/@src""),""[^/]+$""), LEN(REGEXEXTRACT(IMPORTXML(I198, ""//img[@class='pull-left pin']/@src""),""[^/]+$""))-4)), """")"),"")</f>
        <v/>
      </c>
    </row>
    <row r="199">
      <c r="A199" s="3" t="s">
        <v>478</v>
      </c>
      <c r="B199" s="3">
        <v>12.0</v>
      </c>
      <c r="C199" s="3">
        <v>11.0</v>
      </c>
      <c r="D199" s="3">
        <v>48.4769608722093</v>
      </c>
      <c r="E199" s="3">
        <v>9.18575971060909</v>
      </c>
      <c r="F199" s="27" t="s">
        <v>392</v>
      </c>
      <c r="G199" s="4" t="s">
        <v>393</v>
      </c>
      <c r="H199" s="3" t="s">
        <v>198</v>
      </c>
      <c r="I199" s="16" t="s">
        <v>479</v>
      </c>
      <c r="L199" t="str">
        <f>IFERROR(__xludf.DUMMYFUNCTION("IFERROR(IMPORTXML(I199, ""//p[@class='status-date']""), """")"),"")</f>
        <v/>
      </c>
      <c r="N199" t="str">
        <f>IFERROR(__xludf.DUMMYFUNCTION("IFERROR(UPPER(LEFT(REGEXEXTRACT(IMPORTXML(I199, ""//img[@class='pull-left pin']/@src""),""[^/]+$""), LEN(REGEXEXTRACT(IMPORTXML(I199, ""//img[@class='pull-left pin']/@src""),""[^/]+$""))-4)), """")"),"")</f>
        <v/>
      </c>
    </row>
    <row r="200">
      <c r="A200" s="3" t="s">
        <v>480</v>
      </c>
      <c r="B200" s="3">
        <v>12.0</v>
      </c>
      <c r="C200" s="3">
        <v>12.0</v>
      </c>
      <c r="D200" s="3">
        <v>48.4770100307371</v>
      </c>
      <c r="E200" s="3">
        <v>9.185963449121</v>
      </c>
      <c r="F200" s="27" t="s">
        <v>392</v>
      </c>
      <c r="G200" s="4" t="s">
        <v>393</v>
      </c>
      <c r="H200" s="3" t="s">
        <v>322</v>
      </c>
      <c r="I200" s="16" t="s">
        <v>481</v>
      </c>
      <c r="L200" s="3" t="s">
        <v>77</v>
      </c>
      <c r="N200" t="str">
        <f>IFERROR(__xludf.DUMMYFUNCTION("IFERROR(UPPER(LEFT(REGEXEXTRACT(IMPORTXML(I200, ""//img[@class='pull-left pin']/@src""),""[^/]+$""), LEN(REGEXEXTRACT(IMPORTXML(I200, ""//img[@class='pull-left pin']/@src""),""[^/]+$""))-4)), """")"),"")</f>
        <v/>
      </c>
    </row>
    <row r="201">
      <c r="A201" s="3" t="s">
        <v>482</v>
      </c>
      <c r="B201" s="3">
        <v>12.0</v>
      </c>
      <c r="C201" s="3">
        <v>13.0</v>
      </c>
      <c r="D201" s="3">
        <v>48.4770591892648</v>
      </c>
      <c r="E201" s="3">
        <v>9.18616718783027</v>
      </c>
      <c r="F201" s="27" t="s">
        <v>392</v>
      </c>
      <c r="G201" s="4" t="s">
        <v>393</v>
      </c>
      <c r="H201" s="3" t="s">
        <v>178</v>
      </c>
      <c r="I201" s="16" t="s">
        <v>483</v>
      </c>
      <c r="L201" t="str">
        <f>IFERROR(__xludf.DUMMYFUNCTION("IFERROR(IMPORTXML(I201, ""//p[@class='status-date']""), """")"),"")</f>
        <v/>
      </c>
      <c r="N201" t="str">
        <f>IFERROR(__xludf.DUMMYFUNCTION("IFERROR(UPPER(LEFT(REGEXEXTRACT(IMPORTXML(I201, ""//img[@class='pull-left pin']/@src""),""[^/]+$""), LEN(REGEXEXTRACT(IMPORTXML(I201, ""//img[@class='pull-left pin']/@src""),""[^/]+$""))-4)), """")"),"")</f>
        <v/>
      </c>
    </row>
    <row r="202">
      <c r="A202" s="3" t="s">
        <v>484</v>
      </c>
      <c r="B202" s="3">
        <v>12.0</v>
      </c>
      <c r="C202" s="3">
        <v>14.0</v>
      </c>
      <c r="D202" s="3">
        <v>48.4771083477926</v>
      </c>
      <c r="E202" s="3">
        <v>9.18637092673702</v>
      </c>
      <c r="F202" s="25" t="s">
        <v>343</v>
      </c>
      <c r="G202" s="4" t="s">
        <v>344</v>
      </c>
      <c r="H202" s="3" t="s">
        <v>42</v>
      </c>
      <c r="I202" s="16" t="s">
        <v>485</v>
      </c>
      <c r="L202" t="str">
        <f>IFERROR(__xludf.DUMMYFUNCTION("IFERROR(IMPORTXML(I202, ""//p[@class='status-date']""), """")"),"")</f>
        <v/>
      </c>
      <c r="N202" t="str">
        <f>IFERROR(__xludf.DUMMYFUNCTION("IFERROR(UPPER(LEFT(REGEXEXTRACT(IMPORTXML(I202, ""//img[@class='pull-left pin']/@src""),""[^/]+$""), LEN(REGEXEXTRACT(IMPORTXML(I202, ""//img[@class='pull-left pin']/@src""),""[^/]+$""))-4)), """")"),"")</f>
        <v/>
      </c>
    </row>
    <row r="203">
      <c r="A203" s="3" t="s">
        <v>486</v>
      </c>
      <c r="B203" s="3">
        <v>12.0</v>
      </c>
      <c r="C203" s="3">
        <v>15.0</v>
      </c>
      <c r="D203" s="3">
        <v>48.4771575063204</v>
      </c>
      <c r="E203" s="3">
        <v>9.18657466584113</v>
      </c>
      <c r="F203" s="25" t="s">
        <v>343</v>
      </c>
      <c r="G203" s="4" t="s">
        <v>344</v>
      </c>
      <c r="H203" s="3" t="s">
        <v>487</v>
      </c>
      <c r="I203" s="16" t="s">
        <v>488</v>
      </c>
      <c r="L203" t="str">
        <f>IFERROR(__xludf.DUMMYFUNCTION("IFERROR(IMPORTXML(I203, ""//p[@class='status-date']""), """")"),"")</f>
        <v/>
      </c>
      <c r="N203" t="str">
        <f>IFERROR(__xludf.DUMMYFUNCTION("IFERROR(UPPER(LEFT(REGEXEXTRACT(IMPORTXML(I203, ""//img[@class='pull-left pin']/@src""),""[^/]+$""), LEN(REGEXEXTRACT(IMPORTXML(I203, ""//img[@class='pull-left pin']/@src""),""[^/]+$""))-4)), """")"),"")</f>
        <v/>
      </c>
    </row>
    <row r="204">
      <c r="A204" s="3" t="s">
        <v>489</v>
      </c>
      <c r="B204" s="3">
        <v>12.0</v>
      </c>
      <c r="C204" s="3">
        <v>16.0</v>
      </c>
      <c r="D204" s="3">
        <v>48.4772066648481</v>
      </c>
      <c r="E204" s="3">
        <v>9.18677840514271</v>
      </c>
      <c r="F204" s="28" t="s">
        <v>404</v>
      </c>
      <c r="G204" s="4" t="s">
        <v>405</v>
      </c>
      <c r="H204" s="3" t="s">
        <v>300</v>
      </c>
      <c r="I204" s="16" t="s">
        <v>490</v>
      </c>
      <c r="L204" t="str">
        <f>IFERROR(__xludf.DUMMYFUNCTION("IFERROR(IMPORTXML(I204, ""//p[@class='status-date']""), """")"),"")</f>
        <v/>
      </c>
      <c r="N204" t="str">
        <f>IFERROR(__xludf.DUMMYFUNCTION("IFERROR(UPPER(LEFT(REGEXEXTRACT(IMPORTXML(I204, ""//img[@class='pull-left pin']/@src""),""[^/]+$""), LEN(REGEXEXTRACT(IMPORTXML(I204, ""//img[@class='pull-left pin']/@src""),""[^/]+$""))-4)), """")"),"")</f>
        <v/>
      </c>
    </row>
    <row r="205">
      <c r="A205" s="3" t="s">
        <v>491</v>
      </c>
      <c r="B205" s="3">
        <v>12.0</v>
      </c>
      <c r="C205" s="3">
        <v>17.0</v>
      </c>
      <c r="D205" s="3">
        <v>48.4772558233759</v>
      </c>
      <c r="E205" s="3">
        <v>9.18698214464166</v>
      </c>
      <c r="F205" s="28" t="s">
        <v>404</v>
      </c>
      <c r="G205" s="4" t="s">
        <v>405</v>
      </c>
      <c r="H205" s="3" t="s">
        <v>492</v>
      </c>
      <c r="I205" s="16" t="s">
        <v>493</v>
      </c>
      <c r="L205" t="str">
        <f>IFERROR(__xludf.DUMMYFUNCTION("IFERROR(IMPORTXML(I205, ""//p[@class='status-date']""), """")"),"")</f>
        <v/>
      </c>
      <c r="N205" t="str">
        <f>IFERROR(__xludf.DUMMYFUNCTION("IFERROR(UPPER(LEFT(REGEXEXTRACT(IMPORTXML(I205, ""//img[@class='pull-left pin']/@src""),""[^/]+$""), LEN(REGEXEXTRACT(IMPORTXML(I205, ""//img[@class='pull-left pin']/@src""),""[^/]+$""))-4)), """")"),"")</f>
        <v/>
      </c>
    </row>
    <row r="206">
      <c r="A206" s="3" t="s">
        <v>494</v>
      </c>
      <c r="B206" s="3">
        <v>12.0</v>
      </c>
      <c r="C206" s="3">
        <v>18.0</v>
      </c>
      <c r="D206" s="3">
        <v>48.4773049819037</v>
      </c>
      <c r="E206" s="3">
        <v>9.18718588433807</v>
      </c>
      <c r="F206" s="28" t="s">
        <v>404</v>
      </c>
      <c r="G206" s="4" t="s">
        <v>405</v>
      </c>
      <c r="H206" s="3" t="s">
        <v>67</v>
      </c>
      <c r="I206" s="16" t="s">
        <v>495</v>
      </c>
      <c r="L206" t="str">
        <f>IFERROR(__xludf.DUMMYFUNCTION("IFERROR(IMPORTXML(I206, ""//p[@class='status-date']""), """")"),"")</f>
        <v/>
      </c>
      <c r="N206" t="str">
        <f>IFERROR(__xludf.DUMMYFUNCTION("IFERROR(UPPER(LEFT(REGEXEXTRACT(IMPORTXML(I206, ""//img[@class='pull-left pin']/@src""),""[^/]+$""), LEN(REGEXEXTRACT(IMPORTXML(I206, ""//img[@class='pull-left pin']/@src""),""[^/]+$""))-4)), """")"),"")</f>
        <v/>
      </c>
    </row>
    <row r="207">
      <c r="A207" s="3" t="s">
        <v>496</v>
      </c>
      <c r="B207" s="3">
        <v>12.0</v>
      </c>
      <c r="C207" s="3">
        <v>19.0</v>
      </c>
      <c r="D207" s="3">
        <v>48.4773541404314</v>
      </c>
      <c r="E207" s="3">
        <v>9.18738962423185</v>
      </c>
      <c r="F207" s="28" t="s">
        <v>404</v>
      </c>
      <c r="G207" s="4" t="s">
        <v>405</v>
      </c>
      <c r="H207" s="3" t="s">
        <v>300</v>
      </c>
      <c r="I207" s="16" t="s">
        <v>497</v>
      </c>
      <c r="L207" t="str">
        <f>IFERROR(__xludf.DUMMYFUNCTION("IFERROR(IMPORTXML(I207, ""//p[@class='status-date']""), """")"),"")</f>
        <v/>
      </c>
      <c r="N207" t="str">
        <f>IFERROR(__xludf.DUMMYFUNCTION("IFERROR(UPPER(LEFT(REGEXEXTRACT(IMPORTXML(I207, ""//img[@class='pull-left pin']/@src""),""[^/]+$""), LEN(REGEXEXTRACT(IMPORTXML(I207, ""//img[@class='pull-left pin']/@src""),""[^/]+$""))-4)), """")"),"")</f>
        <v/>
      </c>
    </row>
    <row r="208">
      <c r="A208" s="3" t="s">
        <v>498</v>
      </c>
      <c r="B208" s="3">
        <v>12.0</v>
      </c>
      <c r="C208" s="3">
        <v>20.0</v>
      </c>
      <c r="D208" s="3">
        <v>48.4774032989592</v>
      </c>
      <c r="E208" s="3">
        <v>9.1875933643231</v>
      </c>
      <c r="F208" s="28" t="s">
        <v>404</v>
      </c>
      <c r="G208" s="4" t="s">
        <v>405</v>
      </c>
      <c r="H208" s="3" t="s">
        <v>492</v>
      </c>
      <c r="I208" s="16" t="s">
        <v>499</v>
      </c>
      <c r="L208" t="str">
        <f>IFERROR(__xludf.DUMMYFUNCTION("IFERROR(IMPORTXML(I208, ""//p[@class='status-date']""), """")"),"")</f>
        <v/>
      </c>
      <c r="N208" t="str">
        <f>IFERROR(__xludf.DUMMYFUNCTION("IFERROR(UPPER(LEFT(REGEXEXTRACT(IMPORTXML(I208, ""//img[@class='pull-left pin']/@src""),""[^/]+$""), LEN(REGEXEXTRACT(IMPORTXML(I208, ""//img[@class='pull-left pin']/@src""),""[^/]+$""))-4)), """")"),"")</f>
        <v/>
      </c>
    </row>
    <row r="209">
      <c r="A209" s="3" t="s">
        <v>500</v>
      </c>
      <c r="B209" s="3">
        <v>13.0</v>
      </c>
      <c r="C209" s="3">
        <v>1.0</v>
      </c>
      <c r="D209" s="3">
        <v>48.4763342244689</v>
      </c>
      <c r="E209" s="3">
        <v>9.1837964778299</v>
      </c>
      <c r="F209" s="29" t="s">
        <v>463</v>
      </c>
      <c r="G209" s="4" t="s">
        <v>464</v>
      </c>
      <c r="H209" s="3" t="s">
        <v>45</v>
      </c>
      <c r="I209" s="16" t="s">
        <v>501</v>
      </c>
      <c r="L209" t="str">
        <f>IFERROR(__xludf.DUMMYFUNCTION("IFERROR(IMPORTXML(I209, ""//p[@class='status-date']""), """")"),"")</f>
        <v/>
      </c>
      <c r="N209" t="str">
        <f>IFERROR(__xludf.DUMMYFUNCTION("IFERROR(UPPER(LEFT(REGEXEXTRACT(IMPORTXML(I209, ""//img[@class='pull-left pin']/@src""),""[^/]+$""), LEN(REGEXEXTRACT(IMPORTXML(I209, ""//img[@class='pull-left pin']/@src""),""[^/]+$""))-4)), """")"),"")</f>
        <v/>
      </c>
    </row>
    <row r="210">
      <c r="A210" s="3" t="s">
        <v>502</v>
      </c>
      <c r="B210" s="3">
        <v>13.0</v>
      </c>
      <c r="C210" s="3">
        <v>2.0</v>
      </c>
      <c r="D210" s="3">
        <v>48.4763833829967</v>
      </c>
      <c r="E210" s="3">
        <v>9.18400021382524</v>
      </c>
      <c r="F210" s="29" t="s">
        <v>463</v>
      </c>
      <c r="G210" s="4" t="s">
        <v>464</v>
      </c>
      <c r="H210" s="3" t="s">
        <v>28</v>
      </c>
      <c r="I210" s="16" t="s">
        <v>503</v>
      </c>
      <c r="L210" t="str">
        <f>IFERROR(__xludf.DUMMYFUNCTION("IFERROR(IMPORTXML(I210, ""//p[@class='status-date']""), """")"),"")</f>
        <v/>
      </c>
      <c r="N210" t="str">
        <f>IFERROR(__xludf.DUMMYFUNCTION("IFERROR(UPPER(LEFT(REGEXEXTRACT(IMPORTXML(I210, ""//img[@class='pull-left pin']/@src""),""[^/]+$""), LEN(REGEXEXTRACT(IMPORTXML(I210, ""//img[@class='pull-left pin']/@src""),""[^/]+$""))-4)), """")"),"")</f>
        <v/>
      </c>
    </row>
    <row r="211">
      <c r="A211" s="3" t="s">
        <v>504</v>
      </c>
      <c r="B211" s="3">
        <v>13.0</v>
      </c>
      <c r="C211" s="3">
        <v>3.0</v>
      </c>
      <c r="D211" s="3">
        <v>48.4764325415245</v>
      </c>
      <c r="E211" s="3">
        <v>9.18420395001794</v>
      </c>
      <c r="F211" s="25" t="s">
        <v>343</v>
      </c>
      <c r="G211" s="4" t="s">
        <v>344</v>
      </c>
      <c r="H211" s="3" t="s">
        <v>39</v>
      </c>
      <c r="I211" s="16" t="s">
        <v>505</v>
      </c>
      <c r="L211" t="str">
        <f>IFERROR(__xludf.DUMMYFUNCTION("IFERROR(IMPORTXML(I211, ""//p[@class='status-date']""), """")"),"")</f>
        <v/>
      </c>
      <c r="N211" t="str">
        <f>IFERROR(__xludf.DUMMYFUNCTION("IFERROR(UPPER(LEFT(REGEXEXTRACT(IMPORTXML(I211, ""//img[@class='pull-left pin']/@src""),""[^/]+$""), LEN(REGEXEXTRACT(IMPORTXML(I211, ""//img[@class='pull-left pin']/@src""),""[^/]+$""))-4)), """")"),"")</f>
        <v/>
      </c>
    </row>
    <row r="212">
      <c r="A212" s="3" t="s">
        <v>506</v>
      </c>
      <c r="B212" s="3">
        <v>13.0</v>
      </c>
      <c r="C212" s="3">
        <v>4.0</v>
      </c>
      <c r="D212" s="3">
        <v>48.4764817000522</v>
      </c>
      <c r="E212" s="3">
        <v>9.18440768640812</v>
      </c>
      <c r="F212" s="27" t="s">
        <v>392</v>
      </c>
      <c r="G212" s="4" t="s">
        <v>393</v>
      </c>
      <c r="H212" s="17" t="s">
        <v>45</v>
      </c>
      <c r="I212" s="16" t="s">
        <v>507</v>
      </c>
      <c r="L212" t="str">
        <f>IFERROR(__xludf.DUMMYFUNCTION("IFERROR(IMPORTXML(I212, ""//p[@class='status-date']""), """")"),"")</f>
        <v/>
      </c>
      <c r="N212" t="str">
        <f>IFERROR(__xludf.DUMMYFUNCTION("IFERROR(UPPER(LEFT(REGEXEXTRACT(IMPORTXML(I212, ""//img[@class='pull-left pin']/@src""),""[^/]+$""), LEN(REGEXEXTRACT(IMPORTXML(I212, ""//img[@class='pull-left pin']/@src""),""[^/]+$""))-4)), """")"),"")</f>
        <v/>
      </c>
    </row>
    <row r="213">
      <c r="A213" s="3" t="s">
        <v>508</v>
      </c>
      <c r="B213" s="3">
        <v>13.0</v>
      </c>
      <c r="C213" s="3">
        <v>5.0</v>
      </c>
      <c r="D213" s="3">
        <v>48.47653085858</v>
      </c>
      <c r="E213" s="3">
        <v>9.18461142299565</v>
      </c>
      <c r="F213" s="27" t="s">
        <v>392</v>
      </c>
      <c r="G213" s="4" t="s">
        <v>393</v>
      </c>
      <c r="H213" s="3" t="s">
        <v>28</v>
      </c>
      <c r="I213" s="16" t="s">
        <v>509</v>
      </c>
      <c r="L213" t="str">
        <f>IFERROR(__xludf.DUMMYFUNCTION("IFERROR(IMPORTXML(I213, ""//p[@class='status-date']""), """")"),"")</f>
        <v/>
      </c>
      <c r="N213" t="str">
        <f>IFERROR(__xludf.DUMMYFUNCTION("IFERROR(UPPER(LEFT(REGEXEXTRACT(IMPORTXML(I213, ""//img[@class='pull-left pin']/@src""),""[^/]+$""), LEN(REGEXEXTRACT(IMPORTXML(I213, ""//img[@class='pull-left pin']/@src""),""[^/]+$""))-4)), """")"),"")</f>
        <v/>
      </c>
    </row>
    <row r="214">
      <c r="A214" s="3" t="s">
        <v>510</v>
      </c>
      <c r="B214" s="3">
        <v>13.0</v>
      </c>
      <c r="C214" s="3">
        <v>6.0</v>
      </c>
      <c r="D214" s="3">
        <v>48.4765800171078</v>
      </c>
      <c r="E214" s="3">
        <v>9.18481515978066</v>
      </c>
      <c r="F214" s="27" t="s">
        <v>392</v>
      </c>
      <c r="G214" s="4" t="s">
        <v>393</v>
      </c>
      <c r="H214" s="17" t="s">
        <v>39</v>
      </c>
      <c r="I214" s="16" t="s">
        <v>511</v>
      </c>
      <c r="L214" t="str">
        <f>IFERROR(__xludf.DUMMYFUNCTION("IFERROR(IMPORTXML(I214, ""//p[@class='status-date']""), """")"),"")</f>
        <v/>
      </c>
      <c r="N214" t="str">
        <f>IFERROR(__xludf.DUMMYFUNCTION("IFERROR(UPPER(LEFT(REGEXEXTRACT(IMPORTXML(I214, ""//img[@class='pull-left pin']/@src""),""[^/]+$""), LEN(REGEXEXTRACT(IMPORTXML(I214, ""//img[@class='pull-left pin']/@src""),""[^/]+$""))-4)), """")"),"")</f>
        <v/>
      </c>
    </row>
    <row r="215">
      <c r="A215" s="3" t="s">
        <v>512</v>
      </c>
      <c r="B215" s="3">
        <v>13.0</v>
      </c>
      <c r="C215" s="3">
        <v>7.0</v>
      </c>
      <c r="D215" s="3">
        <v>48.4766291756356</v>
      </c>
      <c r="E215" s="3">
        <v>9.18501889676304</v>
      </c>
      <c r="F215" s="27" t="s">
        <v>392</v>
      </c>
      <c r="G215" s="4" t="s">
        <v>393</v>
      </c>
      <c r="H215" s="17" t="s">
        <v>45</v>
      </c>
      <c r="I215" s="16" t="s">
        <v>513</v>
      </c>
      <c r="L215" t="str">
        <f>IFERROR(__xludf.DUMMYFUNCTION("IFERROR(IMPORTXML(I215, ""//p[@class='status-date']""), """")"),"")</f>
        <v/>
      </c>
      <c r="N215" t="str">
        <f>IFERROR(__xludf.DUMMYFUNCTION("IFERROR(UPPER(LEFT(REGEXEXTRACT(IMPORTXML(I215, ""//img[@class='pull-left pin']/@src""),""[^/]+$""), LEN(REGEXEXTRACT(IMPORTXML(I215, ""//img[@class='pull-left pin']/@src""),""[^/]+$""))-4)), """")"),"")</f>
        <v/>
      </c>
    </row>
    <row r="216">
      <c r="A216" s="3" t="s">
        <v>514</v>
      </c>
      <c r="B216" s="3">
        <v>13.0</v>
      </c>
      <c r="C216" s="3">
        <v>8.0</v>
      </c>
      <c r="D216" s="3">
        <v>48.4766783341633</v>
      </c>
      <c r="E216" s="3">
        <v>9.18522263394288</v>
      </c>
      <c r="F216" s="27" t="s">
        <v>392</v>
      </c>
      <c r="G216" s="4" t="s">
        <v>393</v>
      </c>
      <c r="H216" s="3" t="s">
        <v>28</v>
      </c>
      <c r="I216" s="16" t="s">
        <v>515</v>
      </c>
      <c r="L216" t="str">
        <f>IFERROR(__xludf.DUMMYFUNCTION("IFERROR(IMPORTXML(I216, ""//p[@class='status-date']""), """")"),"")</f>
        <v/>
      </c>
      <c r="N216" t="str">
        <f>IFERROR(__xludf.DUMMYFUNCTION("IFERROR(UPPER(LEFT(REGEXEXTRACT(IMPORTXML(I216, ""//img[@class='pull-left pin']/@src""),""[^/]+$""), LEN(REGEXEXTRACT(IMPORTXML(I216, ""//img[@class='pull-left pin']/@src""),""[^/]+$""))-4)), """")"),"")</f>
        <v/>
      </c>
    </row>
    <row r="217">
      <c r="A217" s="3" t="s">
        <v>516</v>
      </c>
      <c r="B217" s="3">
        <v>13.0</v>
      </c>
      <c r="C217" s="3">
        <v>9.0</v>
      </c>
      <c r="D217" s="3">
        <v>48.4767274926911</v>
      </c>
      <c r="E217" s="3">
        <v>9.18542637132009</v>
      </c>
      <c r="F217" s="27" t="s">
        <v>392</v>
      </c>
      <c r="G217" s="4" t="s">
        <v>393</v>
      </c>
      <c r="H217" s="17" t="s">
        <v>39</v>
      </c>
      <c r="I217" s="16" t="s">
        <v>517</v>
      </c>
      <c r="L217" t="str">
        <f>IFERROR(__xludf.DUMMYFUNCTION("IFERROR(IMPORTXML(I217, ""//p[@class='status-date']""), """")"),"")</f>
        <v/>
      </c>
      <c r="N217" t="str">
        <f>IFERROR(__xludf.DUMMYFUNCTION("IFERROR(UPPER(LEFT(REGEXEXTRACT(IMPORTXML(I217, ""//img[@class='pull-left pin']/@src""),""[^/]+$""), LEN(REGEXEXTRACT(IMPORTXML(I217, ""//img[@class='pull-left pin']/@src""),""[^/]+$""))-4)), """")"),"")</f>
        <v/>
      </c>
    </row>
    <row r="218">
      <c r="A218" s="3" t="s">
        <v>518</v>
      </c>
      <c r="B218" s="3">
        <v>13.0</v>
      </c>
      <c r="C218" s="3">
        <v>10.0</v>
      </c>
      <c r="D218" s="3">
        <v>48.4767766512189</v>
      </c>
      <c r="E218" s="3">
        <v>9.18563010889465</v>
      </c>
      <c r="F218" s="27" t="s">
        <v>392</v>
      </c>
      <c r="G218" s="4" t="s">
        <v>393</v>
      </c>
      <c r="H218" s="17" t="s">
        <v>45</v>
      </c>
      <c r="I218" s="16" t="s">
        <v>519</v>
      </c>
      <c r="L218" t="str">
        <f>IFERROR(__xludf.DUMMYFUNCTION("IFERROR(IMPORTXML(I218, ""//p[@class='status-date']""), """")"),"")</f>
        <v/>
      </c>
      <c r="N218" t="str">
        <f>IFERROR(__xludf.DUMMYFUNCTION("IFERROR(UPPER(LEFT(REGEXEXTRACT(IMPORTXML(I218, ""//img[@class='pull-left pin']/@src""),""[^/]+$""), LEN(REGEXEXTRACT(IMPORTXML(I218, ""//img[@class='pull-left pin']/@src""),""[^/]+$""))-4)), """")"),"")</f>
        <v/>
      </c>
    </row>
    <row r="219">
      <c r="A219" s="3" t="s">
        <v>520</v>
      </c>
      <c r="B219" s="3">
        <v>13.0</v>
      </c>
      <c r="C219" s="3">
        <v>11.0</v>
      </c>
      <c r="D219" s="3">
        <v>48.4768258097466</v>
      </c>
      <c r="E219" s="3">
        <v>9.18583384666669</v>
      </c>
      <c r="F219" s="27" t="s">
        <v>392</v>
      </c>
      <c r="G219" s="4" t="s">
        <v>393</v>
      </c>
      <c r="H219" s="3" t="s">
        <v>28</v>
      </c>
      <c r="I219" s="16" t="s">
        <v>521</v>
      </c>
      <c r="L219" s="3" t="s">
        <v>77</v>
      </c>
      <c r="N219" t="str">
        <f>IFERROR(__xludf.DUMMYFUNCTION("IFERROR(UPPER(LEFT(REGEXEXTRACT(IMPORTXML(I219, ""//img[@class='pull-left pin']/@src""),""[^/]+$""), LEN(REGEXEXTRACT(IMPORTXML(I219, ""//img[@class='pull-left pin']/@src""),""[^/]+$""))-4)), """")"),"")</f>
        <v/>
      </c>
    </row>
    <row r="220">
      <c r="A220" s="3" t="s">
        <v>522</v>
      </c>
      <c r="B220" s="3">
        <v>13.0</v>
      </c>
      <c r="C220" s="3">
        <v>12.0</v>
      </c>
      <c r="D220" s="3">
        <v>48.4768749682744</v>
      </c>
      <c r="E220" s="3">
        <v>9.18603758463609</v>
      </c>
      <c r="F220" s="27" t="s">
        <v>392</v>
      </c>
      <c r="G220" s="4" t="s">
        <v>393</v>
      </c>
      <c r="H220" s="17" t="s">
        <v>39</v>
      </c>
      <c r="I220" s="16" t="s">
        <v>523</v>
      </c>
      <c r="L220" t="str">
        <f>IFERROR(__xludf.DUMMYFUNCTION("IFERROR(IMPORTXML(I220, ""//p[@class='status-date']""), """")"),"")</f>
        <v/>
      </c>
      <c r="N220" t="str">
        <f>IFERROR(__xludf.DUMMYFUNCTION("IFERROR(UPPER(LEFT(REGEXEXTRACT(IMPORTXML(I220, ""//img[@class='pull-left pin']/@src""),""[^/]+$""), LEN(REGEXEXTRACT(IMPORTXML(I220, ""//img[@class='pull-left pin']/@src""),""[^/]+$""))-4)), """")"),"")</f>
        <v/>
      </c>
    </row>
    <row r="221">
      <c r="A221" s="3" t="s">
        <v>524</v>
      </c>
      <c r="B221" s="3">
        <v>13.0</v>
      </c>
      <c r="C221" s="3">
        <v>13.0</v>
      </c>
      <c r="D221" s="3">
        <v>48.4769241268021</v>
      </c>
      <c r="E221" s="3">
        <v>9.18624132280297</v>
      </c>
      <c r="F221" s="27" t="s">
        <v>392</v>
      </c>
      <c r="G221" s="4" t="s">
        <v>393</v>
      </c>
      <c r="H221" s="17" t="s">
        <v>45</v>
      </c>
      <c r="I221" s="16" t="s">
        <v>525</v>
      </c>
      <c r="L221" t="str">
        <f>IFERROR(__xludf.DUMMYFUNCTION("IFERROR(IMPORTXML(I221, ""//p[@class='status-date']""), """")"),"")</f>
        <v/>
      </c>
      <c r="N221" t="str">
        <f>IFERROR(__xludf.DUMMYFUNCTION("IFERROR(UPPER(LEFT(REGEXEXTRACT(IMPORTXML(I221, ""//img[@class='pull-left pin']/@src""),""[^/]+$""), LEN(REGEXEXTRACT(IMPORTXML(I221, ""//img[@class='pull-left pin']/@src""),""[^/]+$""))-4)), """")"),"")</f>
        <v/>
      </c>
    </row>
    <row r="222">
      <c r="A222" s="3" t="s">
        <v>526</v>
      </c>
      <c r="B222" s="3">
        <v>13.0</v>
      </c>
      <c r="C222" s="3">
        <v>14.0</v>
      </c>
      <c r="D222" s="3">
        <v>48.4769732853299</v>
      </c>
      <c r="E222" s="3">
        <v>9.1864450611672</v>
      </c>
      <c r="F222" s="27" t="s">
        <v>392</v>
      </c>
      <c r="G222" s="4" t="s">
        <v>393</v>
      </c>
      <c r="H222" s="3" t="s">
        <v>28</v>
      </c>
      <c r="I222" s="16" t="s">
        <v>527</v>
      </c>
      <c r="L222" t="str">
        <f>IFERROR(__xludf.DUMMYFUNCTION("IFERROR(IMPORTXML(I222, ""//p[@class='status-date']""), """")"),"")</f>
        <v/>
      </c>
      <c r="N222" t="str">
        <f>IFERROR(__xludf.DUMMYFUNCTION("IFERROR(UPPER(LEFT(REGEXEXTRACT(IMPORTXML(I222, ""//img[@class='pull-left pin']/@src""),""[^/]+$""), LEN(REGEXEXTRACT(IMPORTXML(I222, ""//img[@class='pull-left pin']/@src""),""[^/]+$""))-4)), """")"),"")</f>
        <v/>
      </c>
    </row>
    <row r="223">
      <c r="A223" s="3" t="s">
        <v>528</v>
      </c>
      <c r="B223" s="3">
        <v>13.0</v>
      </c>
      <c r="C223" s="3">
        <v>15.0</v>
      </c>
      <c r="D223" s="3">
        <v>48.4770224438577</v>
      </c>
      <c r="E223" s="3">
        <v>9.18664879972891</v>
      </c>
      <c r="F223" s="25" t="s">
        <v>343</v>
      </c>
      <c r="G223" s="4" t="s">
        <v>344</v>
      </c>
      <c r="H223" s="17" t="s">
        <v>39</v>
      </c>
      <c r="I223" s="16" t="s">
        <v>529</v>
      </c>
      <c r="L223" t="str">
        <f>IFERROR(__xludf.DUMMYFUNCTION("IFERROR(IMPORTXML(I223, ""//p[@class='status-date']""), """")"),"")</f>
        <v/>
      </c>
      <c r="N223" t="str">
        <f>IFERROR(__xludf.DUMMYFUNCTION("IFERROR(UPPER(LEFT(REGEXEXTRACT(IMPORTXML(I223, ""//img[@class='pull-left pin']/@src""),""[^/]+$""), LEN(REGEXEXTRACT(IMPORTXML(I223, ""//img[@class='pull-left pin']/@src""),""[^/]+$""))-4)), """")"),"")</f>
        <v/>
      </c>
    </row>
    <row r="224">
      <c r="A224" s="3" t="s">
        <v>530</v>
      </c>
      <c r="B224" s="3">
        <v>13.0</v>
      </c>
      <c r="C224" s="3">
        <v>16.0</v>
      </c>
      <c r="D224" s="3">
        <v>48.4770716023855</v>
      </c>
      <c r="E224" s="3">
        <v>9.18685253848809</v>
      </c>
      <c r="F224" s="28" t="s">
        <v>404</v>
      </c>
      <c r="G224" s="4" t="s">
        <v>405</v>
      </c>
      <c r="H224" s="17" t="s">
        <v>45</v>
      </c>
      <c r="I224" s="16" t="s">
        <v>531</v>
      </c>
      <c r="L224" t="str">
        <f>IFERROR(__xludf.DUMMYFUNCTION("IFERROR(IMPORTXML(I224, ""//p[@class='status-date']""), """")"),"")</f>
        <v/>
      </c>
      <c r="N224" t="str">
        <f>IFERROR(__xludf.DUMMYFUNCTION("IFERROR(UPPER(LEFT(REGEXEXTRACT(IMPORTXML(I224, ""//img[@class='pull-left pin']/@src""),""[^/]+$""), LEN(REGEXEXTRACT(IMPORTXML(I224, ""//img[@class='pull-left pin']/@src""),""[^/]+$""))-4)), """")"),"")</f>
        <v/>
      </c>
    </row>
    <row r="225">
      <c r="A225" s="3" t="s">
        <v>532</v>
      </c>
      <c r="B225" s="3">
        <v>13.0</v>
      </c>
      <c r="C225" s="3">
        <v>17.0</v>
      </c>
      <c r="D225" s="3">
        <v>48.4771207609132</v>
      </c>
      <c r="E225" s="3">
        <v>9.18705627744464</v>
      </c>
      <c r="F225" s="28" t="s">
        <v>404</v>
      </c>
      <c r="G225" s="4" t="s">
        <v>405</v>
      </c>
      <c r="H225" s="3" t="s">
        <v>28</v>
      </c>
      <c r="I225" s="16" t="s">
        <v>533</v>
      </c>
      <c r="L225" t="str">
        <f>IFERROR(__xludf.DUMMYFUNCTION("IFERROR(IMPORTXML(I225, ""//p[@class='status-date']""), """")"),"")</f>
        <v/>
      </c>
      <c r="N225" t="str">
        <f>IFERROR(__xludf.DUMMYFUNCTION("IFERROR(UPPER(LEFT(REGEXEXTRACT(IMPORTXML(I225, ""//img[@class='pull-left pin']/@src""),""[^/]+$""), LEN(REGEXEXTRACT(IMPORTXML(I225, ""//img[@class='pull-left pin']/@src""),""[^/]+$""))-4)), """")"),"")</f>
        <v/>
      </c>
    </row>
    <row r="226">
      <c r="A226" s="3" t="s">
        <v>534</v>
      </c>
      <c r="B226" s="3">
        <v>13.0</v>
      </c>
      <c r="C226" s="3">
        <v>18.0</v>
      </c>
      <c r="D226" s="3">
        <v>48.477169919441</v>
      </c>
      <c r="E226" s="3">
        <v>9.18726001659865</v>
      </c>
      <c r="F226" s="28" t="s">
        <v>404</v>
      </c>
      <c r="G226" s="4" t="s">
        <v>405</v>
      </c>
      <c r="H226" s="17" t="s">
        <v>39</v>
      </c>
      <c r="I226" s="16" t="s">
        <v>535</v>
      </c>
      <c r="L226" t="str">
        <f>IFERROR(__xludf.DUMMYFUNCTION("IFERROR(IMPORTXML(I226, ""//p[@class='status-date']""), """")"),"")</f>
        <v/>
      </c>
      <c r="N226" t="str">
        <f>IFERROR(__xludf.DUMMYFUNCTION("IFERROR(UPPER(LEFT(REGEXEXTRACT(IMPORTXML(I226, ""//img[@class='pull-left pin']/@src""),""[^/]+$""), LEN(REGEXEXTRACT(IMPORTXML(I226, ""//img[@class='pull-left pin']/@src""),""[^/]+$""))-4)), """")"),"")</f>
        <v/>
      </c>
    </row>
    <row r="227">
      <c r="A227" s="3" t="s">
        <v>536</v>
      </c>
      <c r="B227" s="3">
        <v>13.0</v>
      </c>
      <c r="C227" s="3">
        <v>19.0</v>
      </c>
      <c r="D227" s="3">
        <v>48.4772190779688</v>
      </c>
      <c r="E227" s="3">
        <v>9.18746375595003</v>
      </c>
      <c r="F227" s="28" t="s">
        <v>404</v>
      </c>
      <c r="G227" s="4" t="s">
        <v>405</v>
      </c>
      <c r="H227" s="17" t="s">
        <v>45</v>
      </c>
      <c r="I227" s="16" t="s">
        <v>537</v>
      </c>
      <c r="L227" t="str">
        <f>IFERROR(__xludf.DUMMYFUNCTION("IFERROR(IMPORTXML(I227, ""//p[@class='status-date']""), """")"),"")</f>
        <v/>
      </c>
      <c r="N227" t="str">
        <f>IFERROR(__xludf.DUMMYFUNCTION("IFERROR(UPPER(LEFT(REGEXEXTRACT(IMPORTXML(I227, ""//img[@class='pull-left pin']/@src""),""[^/]+$""), LEN(REGEXEXTRACT(IMPORTXML(I227, ""//img[@class='pull-left pin']/@src""),""[^/]+$""))-4)), """")"),"")</f>
        <v/>
      </c>
    </row>
    <row r="228">
      <c r="A228" s="3" t="s">
        <v>538</v>
      </c>
      <c r="B228" s="3">
        <v>13.0</v>
      </c>
      <c r="C228" s="3">
        <v>20.0</v>
      </c>
      <c r="D228" s="3">
        <v>48.4772682364965</v>
      </c>
      <c r="E228" s="3">
        <v>9.18766749549888</v>
      </c>
      <c r="F228" s="28" t="s">
        <v>404</v>
      </c>
      <c r="G228" s="4" t="s">
        <v>405</v>
      </c>
      <c r="H228" s="3" t="s">
        <v>28</v>
      </c>
      <c r="I228" s="16" t="s">
        <v>539</v>
      </c>
      <c r="L228" t="str">
        <f>IFERROR(__xludf.DUMMYFUNCTION("IFERROR(IMPORTXML(I228, ""//p[@class='status-date']""), """")"),"")</f>
        <v/>
      </c>
      <c r="N228" t="str">
        <f>IFERROR(__xludf.DUMMYFUNCTION("IFERROR(UPPER(LEFT(REGEXEXTRACT(IMPORTXML(I228, ""//img[@class='pull-left pin']/@src""),""[^/]+$""), LEN(REGEXEXTRACT(IMPORTXML(I228, ""//img[@class='pull-left pin']/@src""),""[^/]+$""))-4)), """")"),"")</f>
        <v/>
      </c>
    </row>
    <row r="229">
      <c r="A229" s="3" t="s">
        <v>540</v>
      </c>
      <c r="B229" s="3">
        <v>14.0</v>
      </c>
      <c r="C229" s="3">
        <v>1.0</v>
      </c>
      <c r="D229" s="3">
        <v>48.476199162006</v>
      </c>
      <c r="E229" s="3">
        <v>9.18387061911403</v>
      </c>
      <c r="F229" s="29" t="s">
        <v>463</v>
      </c>
      <c r="G229" s="4" t="s">
        <v>464</v>
      </c>
      <c r="H229" s="3" t="s">
        <v>25</v>
      </c>
      <c r="I229" s="16" t="s">
        <v>541</v>
      </c>
      <c r="L229" t="str">
        <f>IFERROR(__xludf.DUMMYFUNCTION("IFERROR(IMPORTXML(I229, ""//p[@class='status-date']""), """")"),"")</f>
        <v/>
      </c>
      <c r="N229" t="str">
        <f>IFERROR(__xludf.DUMMYFUNCTION("IFERROR(UPPER(LEFT(REGEXEXTRACT(IMPORTXML(I229, ""//img[@class='pull-left pin']/@src""),""[^/]+$""), LEN(REGEXEXTRACT(IMPORTXML(I229, ""//img[@class='pull-left pin']/@src""),""[^/]+$""))-4)), """")"),"")</f>
        <v/>
      </c>
    </row>
    <row r="230">
      <c r="A230" s="3" t="s">
        <v>542</v>
      </c>
      <c r="B230" s="3">
        <v>14.0</v>
      </c>
      <c r="C230" s="3">
        <v>2.0</v>
      </c>
      <c r="D230" s="3">
        <v>48.4762483205338</v>
      </c>
      <c r="E230" s="3">
        <v>9.18407435456697</v>
      </c>
      <c r="F230" s="29" t="s">
        <v>463</v>
      </c>
      <c r="G230" s="4" t="s">
        <v>464</v>
      </c>
      <c r="H230" s="3" t="s">
        <v>543</v>
      </c>
      <c r="I230" s="16" t="s">
        <v>544</v>
      </c>
      <c r="L230" t="str">
        <f>IFERROR(__xludf.DUMMYFUNCTION("IFERROR(IMPORTXML(I230, ""//p[@class='status-date']""), """")"),"")</f>
        <v/>
      </c>
      <c r="N230" t="str">
        <f>IFERROR(__xludf.DUMMYFUNCTION("IFERROR(UPPER(LEFT(REGEXEXTRACT(IMPORTXML(I230, ""//img[@class='pull-left pin']/@src""),""[^/]+$""), LEN(REGEXEXTRACT(IMPORTXML(I230, ""//img[@class='pull-left pin']/@src""),""[^/]+$""))-4)), """")"),"")</f>
        <v/>
      </c>
    </row>
    <row r="231">
      <c r="A231" s="3" t="s">
        <v>545</v>
      </c>
      <c r="B231" s="3">
        <v>14.0</v>
      </c>
      <c r="C231" s="3">
        <v>3.0</v>
      </c>
      <c r="D231" s="3">
        <v>48.4762974790616</v>
      </c>
      <c r="E231" s="3">
        <v>9.18427809021727</v>
      </c>
      <c r="F231" s="29" t="s">
        <v>463</v>
      </c>
      <c r="G231" s="4" t="s">
        <v>464</v>
      </c>
      <c r="H231" s="3" t="s">
        <v>458</v>
      </c>
      <c r="I231" s="16" t="s">
        <v>546</v>
      </c>
      <c r="L231" t="str">
        <f>IFERROR(__xludf.DUMMYFUNCTION("IFERROR(IMPORTXML(I231, ""//p[@class='status-date']""), """")"),"")</f>
        <v/>
      </c>
      <c r="N231" t="str">
        <f>IFERROR(__xludf.DUMMYFUNCTION("IFERROR(UPPER(LEFT(REGEXEXTRACT(IMPORTXML(I231, ""//img[@class='pull-left pin']/@src""),""[^/]+$""), LEN(REGEXEXTRACT(IMPORTXML(I231, ""//img[@class='pull-left pin']/@src""),""[^/]+$""))-4)), """")"),"")</f>
        <v/>
      </c>
    </row>
    <row r="232">
      <c r="A232" s="3" t="s">
        <v>547</v>
      </c>
      <c r="B232" s="3">
        <v>14.0</v>
      </c>
      <c r="C232" s="3">
        <v>4.0</v>
      </c>
      <c r="D232" s="3">
        <v>48.4763466375894</v>
      </c>
      <c r="E232" s="3">
        <v>9.18448182606505</v>
      </c>
      <c r="F232" s="25" t="s">
        <v>343</v>
      </c>
      <c r="G232" s="4" t="s">
        <v>344</v>
      </c>
      <c r="H232" s="3" t="s">
        <v>231</v>
      </c>
      <c r="I232" s="16" t="s">
        <v>548</v>
      </c>
      <c r="J232" s="30">
        <v>43862.0</v>
      </c>
      <c r="L232" t="str">
        <f>IFERROR(__xludf.DUMMYFUNCTION("IFERROR(IMPORTXML(I232, ""//p[@class='status-date']""), """")"),"")</f>
        <v/>
      </c>
      <c r="N232" t="str">
        <f>IFERROR(__xludf.DUMMYFUNCTION("IFERROR(UPPER(LEFT(REGEXEXTRACT(IMPORTXML(I232, ""//img[@class='pull-left pin']/@src""),""[^/]+$""), LEN(REGEXEXTRACT(IMPORTXML(I232, ""//img[@class='pull-left pin']/@src""),""[^/]+$""))-4)), """")"),"")</f>
        <v/>
      </c>
    </row>
    <row r="233">
      <c r="A233" s="3" t="s">
        <v>549</v>
      </c>
      <c r="B233" s="3">
        <v>14.0</v>
      </c>
      <c r="C233" s="3">
        <v>5.0</v>
      </c>
      <c r="D233" s="3">
        <v>48.4763957961171</v>
      </c>
      <c r="E233" s="3">
        <v>9.18468556211019</v>
      </c>
      <c r="F233" s="27" t="s">
        <v>392</v>
      </c>
      <c r="G233" s="4" t="s">
        <v>393</v>
      </c>
      <c r="H233" s="3" t="s">
        <v>550</v>
      </c>
      <c r="I233" s="16" t="s">
        <v>551</v>
      </c>
      <c r="L233" t="str">
        <f>IFERROR(__xludf.DUMMYFUNCTION("IFERROR(IMPORTXML(I233, ""//p[@class='status-date']""), """")"),"")</f>
        <v/>
      </c>
      <c r="N233" t="str">
        <f>IFERROR(__xludf.DUMMYFUNCTION("IFERROR(UPPER(LEFT(REGEXEXTRACT(IMPORTXML(I233, ""//img[@class='pull-left pin']/@src""),""[^/]+$""), LEN(REGEXEXTRACT(IMPORTXML(I233, ""//img[@class='pull-left pin']/@src""),""[^/]+$""))-4)), """")"),"")</f>
        <v/>
      </c>
    </row>
    <row r="234">
      <c r="A234" s="3" t="s">
        <v>552</v>
      </c>
      <c r="B234" s="3">
        <v>14.0</v>
      </c>
      <c r="C234" s="3">
        <v>6.0</v>
      </c>
      <c r="D234" s="3">
        <v>48.4764449546449</v>
      </c>
      <c r="E234" s="3">
        <v>9.1848892983528</v>
      </c>
      <c r="F234" s="27" t="s">
        <v>392</v>
      </c>
      <c r="G234" s="4" t="s">
        <v>393</v>
      </c>
      <c r="H234" s="3" t="s">
        <v>553</v>
      </c>
      <c r="I234" s="16" t="s">
        <v>554</v>
      </c>
      <c r="L234" t="str">
        <f>IFERROR(__xludf.DUMMYFUNCTION("IFERROR(IMPORTXML(I234, ""//p[@class='status-date']""), """")"),"")</f>
        <v/>
      </c>
      <c r="N234" t="str">
        <f>IFERROR(__xludf.DUMMYFUNCTION("IFERROR(UPPER(LEFT(REGEXEXTRACT(IMPORTXML(I234, ""//img[@class='pull-left pin']/@src""),""[^/]+$""), LEN(REGEXEXTRACT(IMPORTXML(I234, ""//img[@class='pull-left pin']/@src""),""[^/]+$""))-4)), """")"),"")</f>
        <v/>
      </c>
    </row>
    <row r="235">
      <c r="A235" s="3" t="s">
        <v>555</v>
      </c>
      <c r="B235" s="3">
        <v>14.0</v>
      </c>
      <c r="C235" s="3">
        <v>7.0</v>
      </c>
      <c r="D235" s="3">
        <v>48.4764941131727</v>
      </c>
      <c r="E235" s="3">
        <v>9.18509303479277</v>
      </c>
      <c r="F235" s="25" t="s">
        <v>343</v>
      </c>
      <c r="G235" s="4" t="s">
        <v>344</v>
      </c>
      <c r="H235" s="3" t="s">
        <v>31</v>
      </c>
      <c r="I235" s="16" t="s">
        <v>556</v>
      </c>
      <c r="L235" t="str">
        <f>IFERROR(__xludf.DUMMYFUNCTION("IFERROR(IMPORTXML(I235, ""//p[@class='status-date']""), """")"),"")</f>
        <v/>
      </c>
      <c r="N235" t="str">
        <f>IFERROR(__xludf.DUMMYFUNCTION("IFERROR(UPPER(LEFT(REGEXEXTRACT(IMPORTXML(I235, ""//img[@class='pull-left pin']/@src""),""[^/]+$""), LEN(REGEXEXTRACT(IMPORTXML(I235, ""//img[@class='pull-left pin']/@src""),""[^/]+$""))-4)), """")"),"")</f>
        <v/>
      </c>
    </row>
    <row r="236">
      <c r="A236" s="3" t="s">
        <v>557</v>
      </c>
      <c r="B236" s="3">
        <v>14.0</v>
      </c>
      <c r="C236" s="3">
        <v>8.0</v>
      </c>
      <c r="D236" s="3">
        <v>48.4765432717005</v>
      </c>
      <c r="E236" s="3">
        <v>9.18529677143021</v>
      </c>
      <c r="F236" s="25" t="s">
        <v>343</v>
      </c>
      <c r="G236" s="4" t="s">
        <v>344</v>
      </c>
      <c r="H236" s="3" t="s">
        <v>64</v>
      </c>
      <c r="I236" s="16" t="s">
        <v>558</v>
      </c>
      <c r="L236" t="str">
        <f>IFERROR(__xludf.DUMMYFUNCTION("IFERROR(IMPORTXML(I236, ""//p[@class='status-date']""), """")"),"")</f>
        <v/>
      </c>
      <c r="N236" t="str">
        <f>IFERROR(__xludf.DUMMYFUNCTION("IFERROR(UPPER(LEFT(REGEXEXTRACT(IMPORTXML(I236, ""//img[@class='pull-left pin']/@src""),""[^/]+$""), LEN(REGEXEXTRACT(IMPORTXML(I236, ""//img[@class='pull-left pin']/@src""),""[^/]+$""))-4)), """")"),"")</f>
        <v/>
      </c>
    </row>
    <row r="237">
      <c r="A237" s="3" t="s">
        <v>559</v>
      </c>
      <c r="B237" s="3">
        <v>14.0</v>
      </c>
      <c r="C237" s="3">
        <v>9.0</v>
      </c>
      <c r="D237" s="3">
        <v>48.4765924302282</v>
      </c>
      <c r="E237" s="3">
        <v>9.18550050826502</v>
      </c>
      <c r="F237" s="27" t="s">
        <v>392</v>
      </c>
      <c r="G237" s="4" t="s">
        <v>393</v>
      </c>
      <c r="H237" s="3" t="s">
        <v>175</v>
      </c>
      <c r="I237" s="16" t="s">
        <v>560</v>
      </c>
      <c r="L237" t="str">
        <f>IFERROR(__xludf.DUMMYFUNCTION("IFERROR(IMPORTXML(I237, ""//p[@class='status-date']""), """")"),"")</f>
        <v/>
      </c>
      <c r="N237" t="str">
        <f>IFERROR(__xludf.DUMMYFUNCTION("IFERROR(UPPER(LEFT(REGEXEXTRACT(IMPORTXML(I237, ""//img[@class='pull-left pin']/@src""),""[^/]+$""), LEN(REGEXEXTRACT(IMPORTXML(I237, ""//img[@class='pull-left pin']/@src""),""[^/]+$""))-4)), """")"),"")</f>
        <v/>
      </c>
    </row>
    <row r="238">
      <c r="A238" s="3" t="s">
        <v>561</v>
      </c>
      <c r="B238" s="3">
        <v>14.0</v>
      </c>
      <c r="C238" s="3">
        <v>10.0</v>
      </c>
      <c r="D238" s="3">
        <v>48.476641588756</v>
      </c>
      <c r="E238" s="3">
        <v>9.1857042452973</v>
      </c>
      <c r="F238" s="27" t="s">
        <v>392</v>
      </c>
      <c r="G238" s="4" t="s">
        <v>393</v>
      </c>
      <c r="H238" s="3" t="s">
        <v>190</v>
      </c>
      <c r="I238" s="16" t="s">
        <v>562</v>
      </c>
      <c r="L238" t="str">
        <f>IFERROR(__xludf.DUMMYFUNCTION("IFERROR(IMPORTXML(I238, ""//p[@class='status-date']""), """")"),"")</f>
        <v/>
      </c>
      <c r="N238" t="str">
        <f>IFERROR(__xludf.DUMMYFUNCTION("IFERROR(UPPER(LEFT(REGEXEXTRACT(IMPORTXML(I238, ""//img[@class='pull-left pin']/@src""),""[^/]+$""), LEN(REGEXEXTRACT(IMPORTXML(I238, ""//img[@class='pull-left pin']/@src""),""[^/]+$""))-4)), """")"),"")</f>
        <v/>
      </c>
    </row>
    <row r="239">
      <c r="A239" s="3" t="s">
        <v>563</v>
      </c>
      <c r="B239" s="3">
        <v>14.0</v>
      </c>
      <c r="C239" s="3">
        <v>11.0</v>
      </c>
      <c r="D239" s="3">
        <v>48.4766907472838</v>
      </c>
      <c r="E239" s="3">
        <v>9.18590798252694</v>
      </c>
      <c r="F239" s="27" t="s">
        <v>392</v>
      </c>
      <c r="G239" s="4" t="s">
        <v>393</v>
      </c>
      <c r="H239" s="3" t="s">
        <v>564</v>
      </c>
      <c r="I239" s="16" t="s">
        <v>565</v>
      </c>
      <c r="L239" t="str">
        <f>IFERROR(__xludf.DUMMYFUNCTION("IFERROR(IMPORTXML(I239, ""//p[@class='status-date']""), """")"),"")</f>
        <v/>
      </c>
      <c r="N239" t="str">
        <f>IFERROR(__xludf.DUMMYFUNCTION("IFERROR(UPPER(LEFT(REGEXEXTRACT(IMPORTXML(I239, ""//img[@class='pull-left pin']/@src""),""[^/]+$""), LEN(REGEXEXTRACT(IMPORTXML(I239, ""//img[@class='pull-left pin']/@src""),""[^/]+$""))-4)), """")"),"")</f>
        <v/>
      </c>
    </row>
    <row r="240">
      <c r="A240" s="3" t="s">
        <v>566</v>
      </c>
      <c r="B240" s="3">
        <v>14.0</v>
      </c>
      <c r="C240" s="3">
        <v>12.0</v>
      </c>
      <c r="D240" s="3">
        <v>48.4767399058115</v>
      </c>
      <c r="E240" s="3">
        <v>9.18611171995394</v>
      </c>
      <c r="F240" s="27" t="s">
        <v>392</v>
      </c>
      <c r="G240" s="4" t="s">
        <v>393</v>
      </c>
      <c r="H240" s="3" t="s">
        <v>193</v>
      </c>
      <c r="I240" s="16" t="s">
        <v>567</v>
      </c>
      <c r="J240" s="30">
        <v>43862.0</v>
      </c>
      <c r="L240" t="str">
        <f>IFERROR(__xludf.DUMMYFUNCTION("IFERROR(IMPORTXML(I240, ""//p[@class='status-date']""), """")"),"")</f>
        <v/>
      </c>
      <c r="N240" t="str">
        <f>IFERROR(__xludf.DUMMYFUNCTION("IFERROR(UPPER(LEFT(REGEXEXTRACT(IMPORTXML(I240, ""//img[@class='pull-left pin']/@src""),""[^/]+$""), LEN(REGEXEXTRACT(IMPORTXML(I240, ""//img[@class='pull-left pin']/@src""),""[^/]+$""))-4)), """")"),"")</f>
        <v/>
      </c>
    </row>
    <row r="241">
      <c r="A241" s="3" t="s">
        <v>568</v>
      </c>
      <c r="B241" s="3">
        <v>14.0</v>
      </c>
      <c r="C241" s="3">
        <v>13.0</v>
      </c>
      <c r="D241" s="3">
        <v>48.4767890643393</v>
      </c>
      <c r="E241" s="3">
        <v>9.18631545757841</v>
      </c>
      <c r="F241" s="27" t="s">
        <v>392</v>
      </c>
      <c r="G241" s="4" t="s">
        <v>393</v>
      </c>
      <c r="H241" s="3" t="s">
        <v>64</v>
      </c>
      <c r="I241" s="16" t="s">
        <v>569</v>
      </c>
      <c r="L241" t="str">
        <f>IFERROR(__xludf.DUMMYFUNCTION("IFERROR(IMPORTXML(I241, ""//p[@class='status-date']""), """")"),"")</f>
        <v/>
      </c>
      <c r="N241" t="str">
        <f>IFERROR(__xludf.DUMMYFUNCTION("IFERROR(UPPER(LEFT(REGEXEXTRACT(IMPORTXML(I241, ""//img[@class='pull-left pin']/@src""),""[^/]+$""), LEN(REGEXEXTRACT(IMPORTXML(I241, ""//img[@class='pull-left pin']/@src""),""[^/]+$""))-4)), """")"),"")</f>
        <v/>
      </c>
    </row>
    <row r="242">
      <c r="A242" s="3" t="s">
        <v>570</v>
      </c>
      <c r="B242" s="3">
        <v>14.0</v>
      </c>
      <c r="C242" s="3">
        <v>14.0</v>
      </c>
      <c r="D242" s="3">
        <v>48.4768382228671</v>
      </c>
      <c r="E242" s="3">
        <v>9.18651919540025</v>
      </c>
      <c r="F242" s="27" t="s">
        <v>392</v>
      </c>
      <c r="G242" s="4" t="s">
        <v>393</v>
      </c>
      <c r="H242" s="3" t="s">
        <v>198</v>
      </c>
      <c r="I242" s="16" t="s">
        <v>571</v>
      </c>
      <c r="L242" t="str">
        <f>IFERROR(__xludf.DUMMYFUNCTION("IFERROR(IMPORTXML(I242, ""//p[@class='status-date']""), """")"),"")</f>
        <v/>
      </c>
      <c r="N242" t="str">
        <f>IFERROR(__xludf.DUMMYFUNCTION("IFERROR(UPPER(LEFT(REGEXEXTRACT(IMPORTXML(I242, ""//img[@class='pull-left pin']/@src""),""[^/]+$""), LEN(REGEXEXTRACT(IMPORTXML(I242, ""//img[@class='pull-left pin']/@src""),""[^/]+$""))-4)), """")"),"")</f>
        <v/>
      </c>
    </row>
    <row r="243">
      <c r="A243" s="3" t="s">
        <v>572</v>
      </c>
      <c r="B243" s="3">
        <v>14.0</v>
      </c>
      <c r="C243" s="3">
        <v>15.0</v>
      </c>
      <c r="D243" s="3">
        <v>48.4768873813948</v>
      </c>
      <c r="E243" s="3">
        <v>9.18672293341956</v>
      </c>
      <c r="F243" s="25" t="s">
        <v>343</v>
      </c>
      <c r="G243" s="4" t="s">
        <v>344</v>
      </c>
      <c r="H243" s="3" t="s">
        <v>117</v>
      </c>
      <c r="I243" s="16" t="s">
        <v>573</v>
      </c>
      <c r="L243" t="str">
        <f>IFERROR(__xludf.DUMMYFUNCTION("IFERROR(IMPORTXML(I243, ""//p[@class='status-date']""), """")"),"")</f>
        <v/>
      </c>
      <c r="N243" t="str">
        <f>IFERROR(__xludf.DUMMYFUNCTION("IFERROR(UPPER(LEFT(REGEXEXTRACT(IMPORTXML(I243, ""//img[@class='pull-left pin']/@src""),""[^/]+$""), LEN(REGEXEXTRACT(IMPORTXML(I243, ""//img[@class='pull-left pin']/@src""),""[^/]+$""))-4)), """")"),"")</f>
        <v/>
      </c>
    </row>
    <row r="244">
      <c r="A244" s="3" t="s">
        <v>574</v>
      </c>
      <c r="B244" s="3">
        <v>14.0</v>
      </c>
      <c r="C244" s="3">
        <v>16.0</v>
      </c>
      <c r="D244" s="3">
        <v>48.4769365399226</v>
      </c>
      <c r="E244" s="3">
        <v>9.18692667163622</v>
      </c>
      <c r="F244" s="28" t="s">
        <v>404</v>
      </c>
      <c r="G244" s="4" t="s">
        <v>405</v>
      </c>
      <c r="H244" s="3" t="s">
        <v>453</v>
      </c>
      <c r="I244" s="16" t="s">
        <v>575</v>
      </c>
      <c r="L244" t="str">
        <f>IFERROR(__xludf.DUMMYFUNCTION("IFERROR(IMPORTXML(I244, ""//p[@class='status-date']""), """")"),"")</f>
        <v/>
      </c>
      <c r="N244" t="str">
        <f>IFERROR(__xludf.DUMMYFUNCTION("IFERROR(UPPER(LEFT(REGEXEXTRACT(IMPORTXML(I244, ""//img[@class='pull-left pin']/@src""),""[^/]+$""), LEN(REGEXEXTRACT(IMPORTXML(I244, ""//img[@class='pull-left pin']/@src""),""[^/]+$""))-4)), """")"),"")</f>
        <v/>
      </c>
    </row>
    <row r="245">
      <c r="A245" s="3" t="s">
        <v>576</v>
      </c>
      <c r="B245" s="3">
        <v>14.0</v>
      </c>
      <c r="C245" s="3">
        <v>17.0</v>
      </c>
      <c r="D245" s="3">
        <v>48.4769856984504</v>
      </c>
      <c r="E245" s="3">
        <v>9.18713041005037</v>
      </c>
      <c r="F245" s="28" t="s">
        <v>404</v>
      </c>
      <c r="G245" s="4" t="s">
        <v>405</v>
      </c>
      <c r="H245" s="3" t="s">
        <v>577</v>
      </c>
      <c r="I245" s="16" t="s">
        <v>578</v>
      </c>
      <c r="L245" t="str">
        <f>IFERROR(__xludf.DUMMYFUNCTION("IFERROR(IMPORTXML(I245, ""//p[@class='status-date']""), """")"),"")</f>
        <v/>
      </c>
      <c r="N245" t="str">
        <f>IFERROR(__xludf.DUMMYFUNCTION("IFERROR(UPPER(LEFT(REGEXEXTRACT(IMPORTXML(I245, ""//img[@class='pull-left pin']/@src""),""[^/]+$""), LEN(REGEXEXTRACT(IMPORTXML(I245, ""//img[@class='pull-left pin']/@src""),""[^/]+$""))-4)), """")"),"")</f>
        <v/>
      </c>
    </row>
    <row r="246">
      <c r="A246" s="3" t="s">
        <v>579</v>
      </c>
      <c r="B246" s="3">
        <v>14.0</v>
      </c>
      <c r="C246" s="3">
        <v>18.0</v>
      </c>
      <c r="D246" s="3">
        <v>48.4770348569781</v>
      </c>
      <c r="E246" s="3">
        <v>9.18733414866187</v>
      </c>
      <c r="F246" s="28" t="s">
        <v>404</v>
      </c>
      <c r="G246" s="4" t="s">
        <v>405</v>
      </c>
      <c r="H246" s="3" t="s">
        <v>75</v>
      </c>
      <c r="I246" s="16" t="s">
        <v>580</v>
      </c>
      <c r="L246" t="str">
        <f>IFERROR(__xludf.DUMMYFUNCTION("IFERROR(IMPORTXML(I246, ""//p[@class='status-date']""), """")"),"")</f>
        <v/>
      </c>
      <c r="N246" t="str">
        <f>IFERROR(__xludf.DUMMYFUNCTION("IFERROR(UPPER(LEFT(REGEXEXTRACT(IMPORTXML(I246, ""//img[@class='pull-left pin']/@src""),""[^/]+$""), LEN(REGEXEXTRACT(IMPORTXML(I246, ""//img[@class='pull-left pin']/@src""),""[^/]+$""))-4)), """")"),"")</f>
        <v/>
      </c>
    </row>
    <row r="247">
      <c r="A247" s="3" t="s">
        <v>581</v>
      </c>
      <c r="B247" s="3">
        <v>14.0</v>
      </c>
      <c r="C247" s="3">
        <v>19.0</v>
      </c>
      <c r="D247" s="3">
        <v>48.4770840155059</v>
      </c>
      <c r="E247" s="3">
        <v>9.18753788747085</v>
      </c>
      <c r="F247" s="28" t="s">
        <v>404</v>
      </c>
      <c r="G247" s="4" t="s">
        <v>405</v>
      </c>
      <c r="H247" s="3" t="s">
        <v>582</v>
      </c>
      <c r="I247" s="16" t="s">
        <v>583</v>
      </c>
      <c r="L247" t="str">
        <f>IFERROR(__xludf.DUMMYFUNCTION("IFERROR(IMPORTXML(I247, ""//p[@class='status-date']""), """")"),"")</f>
        <v/>
      </c>
      <c r="N247" t="str">
        <f>IFERROR(__xludf.DUMMYFUNCTION("IFERROR(UPPER(LEFT(REGEXEXTRACT(IMPORTXML(I247, ""//img[@class='pull-left pin']/@src""),""[^/]+$""), LEN(REGEXEXTRACT(IMPORTXML(I247, ""//img[@class='pull-left pin']/@src""),""[^/]+$""))-4)), """")"),"")</f>
        <v/>
      </c>
    </row>
    <row r="248">
      <c r="A248" s="3" t="s">
        <v>584</v>
      </c>
      <c r="B248" s="3">
        <v>14.0</v>
      </c>
      <c r="C248" s="3">
        <v>20.0</v>
      </c>
      <c r="D248" s="3">
        <v>48.4771331740337</v>
      </c>
      <c r="E248" s="3">
        <v>9.1877416264773</v>
      </c>
      <c r="F248" s="28" t="s">
        <v>404</v>
      </c>
      <c r="G248" s="4" t="s">
        <v>405</v>
      </c>
      <c r="H248" s="3" t="s">
        <v>25</v>
      </c>
      <c r="I248" s="16" t="s">
        <v>585</v>
      </c>
      <c r="L248" t="str">
        <f>IFERROR(__xludf.DUMMYFUNCTION("IFERROR(IMPORTXML(I248, ""//p[@class='status-date']""), """")"),"")</f>
        <v/>
      </c>
      <c r="N248" t="str">
        <f>IFERROR(__xludf.DUMMYFUNCTION("IFERROR(UPPER(LEFT(REGEXEXTRACT(IMPORTXML(I248, ""//img[@class='pull-left pin']/@src""),""[^/]+$""), LEN(REGEXEXTRACT(IMPORTXML(I248, ""//img[@class='pull-left pin']/@src""),""[^/]+$""))-4)), """")"),"")</f>
        <v/>
      </c>
    </row>
    <row r="249">
      <c r="A249" s="3" t="s">
        <v>586</v>
      </c>
      <c r="B249" s="3">
        <v>15.0</v>
      </c>
      <c r="C249" s="3">
        <v>1.0</v>
      </c>
      <c r="D249" s="3">
        <v>48.4760640995433</v>
      </c>
      <c r="E249" s="3">
        <v>9.18394476020103</v>
      </c>
      <c r="F249" s="29" t="s">
        <v>463</v>
      </c>
      <c r="G249" s="4" t="s">
        <v>464</v>
      </c>
      <c r="H249" s="3" t="s">
        <v>587</v>
      </c>
      <c r="I249" s="16" t="s">
        <v>588</v>
      </c>
      <c r="L249" t="str">
        <f>IFERROR(__xludf.DUMMYFUNCTION("IFERROR(IMPORTXML(I249, ""//p[@class='status-date']""), """")"),"")</f>
        <v/>
      </c>
      <c r="N249" t="str">
        <f>IFERROR(__xludf.DUMMYFUNCTION("IFERROR(UPPER(LEFT(REGEXEXTRACT(IMPORTXML(I249, ""//img[@class='pull-left pin']/@src""),""[^/]+$""), LEN(REGEXEXTRACT(IMPORTXML(I249, ""//img[@class='pull-left pin']/@src""),""[^/]+$""))-4)), """")"),"")</f>
        <v/>
      </c>
    </row>
    <row r="250">
      <c r="A250" s="3" t="s">
        <v>589</v>
      </c>
      <c r="B250" s="3">
        <v>15.0</v>
      </c>
      <c r="C250" s="3">
        <v>2.0</v>
      </c>
      <c r="D250" s="3">
        <v>48.4761132580711</v>
      </c>
      <c r="E250" s="3">
        <v>9.18414849511157</v>
      </c>
      <c r="F250" s="29" t="s">
        <v>463</v>
      </c>
      <c r="G250" s="4" t="s">
        <v>464</v>
      </c>
      <c r="H250" s="3" t="s">
        <v>64</v>
      </c>
      <c r="I250" s="16" t="s">
        <v>590</v>
      </c>
      <c r="L250" t="str">
        <f>IFERROR(__xludf.DUMMYFUNCTION("IFERROR(IMPORTXML(I250, ""//p[@class='status-date']""), """")"),"")</f>
        <v/>
      </c>
      <c r="N250" t="str">
        <f>IFERROR(__xludf.DUMMYFUNCTION("IFERROR(UPPER(LEFT(REGEXEXTRACT(IMPORTXML(I250, ""//img[@class='pull-left pin']/@src""),""[^/]+$""), LEN(REGEXEXTRACT(IMPORTXML(I250, ""//img[@class='pull-left pin']/@src""),""[^/]+$""))-4)), """")"),"")</f>
        <v/>
      </c>
    </row>
    <row r="251">
      <c r="A251" s="3" t="s">
        <v>591</v>
      </c>
      <c r="B251" s="3">
        <v>15.0</v>
      </c>
      <c r="C251" s="3">
        <v>3.0</v>
      </c>
      <c r="D251" s="3">
        <v>48.4761624165989</v>
      </c>
      <c r="E251" s="3">
        <v>9.18435223021947</v>
      </c>
      <c r="F251" s="29" t="s">
        <v>463</v>
      </c>
      <c r="G251" s="4" t="s">
        <v>464</v>
      </c>
      <c r="H251" s="3" t="s">
        <v>120</v>
      </c>
      <c r="I251" s="16" t="s">
        <v>592</v>
      </c>
      <c r="L251" t="str">
        <f>IFERROR(__xludf.DUMMYFUNCTION("IFERROR(IMPORTXML(I251, ""//p[@class='status-date']""), """")"),"")</f>
        <v/>
      </c>
      <c r="N251" t="str">
        <f>IFERROR(__xludf.DUMMYFUNCTION("IFERROR(UPPER(LEFT(REGEXEXTRACT(IMPORTXML(I251, ""//img[@class='pull-left pin']/@src""),""[^/]+$""), LEN(REGEXEXTRACT(IMPORTXML(I251, ""//img[@class='pull-left pin']/@src""),""[^/]+$""))-4)), """")"),"")</f>
        <v/>
      </c>
    </row>
    <row r="252">
      <c r="A252" s="3" t="s">
        <v>593</v>
      </c>
      <c r="B252" s="3">
        <v>15.0</v>
      </c>
      <c r="C252" s="3">
        <v>4.0</v>
      </c>
      <c r="D252" s="3">
        <v>48.4762115751267</v>
      </c>
      <c r="E252" s="3">
        <v>9.18455596552485</v>
      </c>
      <c r="F252" s="29" t="s">
        <v>463</v>
      </c>
      <c r="G252" s="4" t="s">
        <v>464</v>
      </c>
      <c r="H252" s="3" t="s">
        <v>438</v>
      </c>
      <c r="I252" s="16" t="s">
        <v>594</v>
      </c>
      <c r="L252" t="str">
        <f>IFERROR(__xludf.DUMMYFUNCTION("IFERROR(IMPORTXML(I252, ""//p[@class='status-date']""), """")"),"")</f>
        <v/>
      </c>
      <c r="N252" t="str">
        <f>IFERROR(__xludf.DUMMYFUNCTION("IFERROR(UPPER(LEFT(REGEXEXTRACT(IMPORTXML(I252, ""//img[@class='pull-left pin']/@src""),""[^/]+$""), LEN(REGEXEXTRACT(IMPORTXML(I252, ""//img[@class='pull-left pin']/@src""),""[^/]+$""))-4)), """")"),"")</f>
        <v/>
      </c>
    </row>
    <row r="253">
      <c r="A253" s="3" t="s">
        <v>595</v>
      </c>
      <c r="B253" s="3">
        <v>15.0</v>
      </c>
      <c r="C253" s="3">
        <v>5.0</v>
      </c>
      <c r="D253" s="3">
        <v>48.4762607336544</v>
      </c>
      <c r="E253" s="3">
        <v>9.18475970102758</v>
      </c>
      <c r="F253" s="25" t="s">
        <v>343</v>
      </c>
      <c r="G253" s="4" t="s">
        <v>344</v>
      </c>
      <c r="H253" s="3" t="s">
        <v>596</v>
      </c>
      <c r="I253" s="16" t="s">
        <v>597</v>
      </c>
      <c r="L253" t="str">
        <f>IFERROR(__xludf.DUMMYFUNCTION("IFERROR(IMPORTXML(I253, ""//p[@class='status-date']""), """")"),"")</f>
        <v/>
      </c>
      <c r="N253" t="str">
        <f>IFERROR(__xludf.DUMMYFUNCTION("IFERROR(UPPER(LEFT(REGEXEXTRACT(IMPORTXML(I253, ""//img[@class='pull-left pin']/@src""),""[^/]+$""), LEN(REGEXEXTRACT(IMPORTXML(I253, ""//img[@class='pull-left pin']/@src""),""[^/]+$""))-4)), """")"),"")</f>
        <v/>
      </c>
    </row>
    <row r="254">
      <c r="A254" s="3" t="s">
        <v>598</v>
      </c>
      <c r="B254" s="3">
        <v>15.0</v>
      </c>
      <c r="C254" s="3">
        <v>6.0</v>
      </c>
      <c r="D254" s="3">
        <v>48.4763098921822</v>
      </c>
      <c r="E254" s="3">
        <v>9.18496343672779</v>
      </c>
      <c r="F254" s="25" t="s">
        <v>343</v>
      </c>
      <c r="G254" s="4" t="s">
        <v>344</v>
      </c>
      <c r="H254" s="3" t="s">
        <v>599</v>
      </c>
      <c r="I254" s="16" t="s">
        <v>600</v>
      </c>
      <c r="L254" t="str">
        <f>IFERROR(__xludf.DUMMYFUNCTION("IFERROR(IMPORTXML(I254, ""//p[@class='status-date']""), """")"),"")</f>
        <v/>
      </c>
      <c r="N254" t="str">
        <f>IFERROR(__xludf.DUMMYFUNCTION("IFERROR(UPPER(LEFT(REGEXEXTRACT(IMPORTXML(I254, ""//img[@class='pull-left pin']/@src""),""[^/]+$""), LEN(REGEXEXTRACT(IMPORTXML(I254, ""//img[@class='pull-left pin']/@src""),""[^/]+$""))-4)), """")"),"")</f>
        <v/>
      </c>
    </row>
    <row r="255">
      <c r="A255" s="3" t="s">
        <v>601</v>
      </c>
      <c r="B255" s="3">
        <v>15.0</v>
      </c>
      <c r="C255" s="3">
        <v>7.0</v>
      </c>
      <c r="D255" s="3">
        <v>48.47635905071</v>
      </c>
      <c r="E255" s="3">
        <v>9.18516717262537</v>
      </c>
      <c r="F255" s="29" t="s">
        <v>463</v>
      </c>
      <c r="G255" s="4" t="s">
        <v>464</v>
      </c>
      <c r="H255" s="3" t="s">
        <v>70</v>
      </c>
      <c r="I255" s="16" t="s">
        <v>602</v>
      </c>
      <c r="L255" t="str">
        <f>IFERROR(__xludf.DUMMYFUNCTION("IFERROR(IMPORTXML(I255, ""//p[@class='status-date']""), """")"),"")</f>
        <v/>
      </c>
      <c r="N255" t="str">
        <f>IFERROR(__xludf.DUMMYFUNCTION("IFERROR(UPPER(LEFT(REGEXEXTRACT(IMPORTXML(I255, ""//img[@class='pull-left pin']/@src""),""[^/]+$""), LEN(REGEXEXTRACT(IMPORTXML(I255, ""//img[@class='pull-left pin']/@src""),""[^/]+$""))-4)), """")"),"")</f>
        <v/>
      </c>
    </row>
    <row r="256">
      <c r="A256" s="3" t="s">
        <v>603</v>
      </c>
      <c r="B256" s="3">
        <v>15.0</v>
      </c>
      <c r="C256" s="3">
        <v>8.0</v>
      </c>
      <c r="D256" s="3">
        <v>48.4764082092378</v>
      </c>
      <c r="E256" s="3">
        <v>9.18537090872041</v>
      </c>
      <c r="F256" s="29" t="s">
        <v>463</v>
      </c>
      <c r="G256" s="4" t="s">
        <v>464</v>
      </c>
      <c r="H256" s="3" t="s">
        <v>25</v>
      </c>
      <c r="I256" s="16" t="s">
        <v>604</v>
      </c>
      <c r="L256" t="str">
        <f>IFERROR(__xludf.DUMMYFUNCTION("IFERROR(IMPORTXML(I256, ""//p[@class='status-date']""), """")"),"")</f>
        <v/>
      </c>
      <c r="N256" t="str">
        <f>IFERROR(__xludf.DUMMYFUNCTION("IFERROR(UPPER(LEFT(REGEXEXTRACT(IMPORTXML(I256, ""//img[@class='pull-left pin']/@src""),""[^/]+$""), LEN(REGEXEXTRACT(IMPORTXML(I256, ""//img[@class='pull-left pin']/@src""),""[^/]+$""))-4)), """")"),"")</f>
        <v/>
      </c>
    </row>
    <row r="257">
      <c r="A257" s="3" t="s">
        <v>605</v>
      </c>
      <c r="B257" s="3">
        <v>15.0</v>
      </c>
      <c r="C257" s="3">
        <v>9.0</v>
      </c>
      <c r="D257" s="3">
        <v>48.4764573677655</v>
      </c>
      <c r="E257" s="3">
        <v>9.18557464501282</v>
      </c>
      <c r="F257" s="25" t="s">
        <v>343</v>
      </c>
      <c r="G257" s="4" t="s">
        <v>344</v>
      </c>
      <c r="H257" s="3" t="s">
        <v>201</v>
      </c>
      <c r="I257" s="16" t="s">
        <v>606</v>
      </c>
      <c r="L257" t="str">
        <f>IFERROR(__xludf.DUMMYFUNCTION("IFERROR(IMPORTXML(I257, ""//p[@class='status-date']""), """")"),"")</f>
        <v/>
      </c>
      <c r="N257" t="str">
        <f>IFERROR(__xludf.DUMMYFUNCTION("IFERROR(UPPER(LEFT(REGEXEXTRACT(IMPORTXML(I257, ""//img[@class='pull-left pin']/@src""),""[^/]+$""), LEN(REGEXEXTRACT(IMPORTXML(I257, ""//img[@class='pull-left pin']/@src""),""[^/]+$""))-4)), """")"),"")</f>
        <v/>
      </c>
    </row>
    <row r="258">
      <c r="A258" s="3" t="s">
        <v>607</v>
      </c>
      <c r="B258" s="3">
        <v>15.0</v>
      </c>
      <c r="C258" s="3">
        <v>10.0</v>
      </c>
      <c r="D258" s="3">
        <v>48.4765065262933</v>
      </c>
      <c r="E258" s="3">
        <v>9.1857783815027</v>
      </c>
      <c r="F258" s="27" t="s">
        <v>392</v>
      </c>
      <c r="G258" s="4" t="s">
        <v>393</v>
      </c>
      <c r="H258" s="3" t="s">
        <v>216</v>
      </c>
      <c r="I258" s="16" t="s">
        <v>608</v>
      </c>
      <c r="L258" t="str">
        <f>IFERROR(__xludf.DUMMYFUNCTION("IFERROR(IMPORTXML(I258, ""//p[@class='status-date']""), """")"),"")</f>
        <v/>
      </c>
      <c r="N258" t="str">
        <f>IFERROR(__xludf.DUMMYFUNCTION("IFERROR(UPPER(LEFT(REGEXEXTRACT(IMPORTXML(I258, ""//img[@class='pull-left pin']/@src""),""[^/]+$""), LEN(REGEXEXTRACT(IMPORTXML(I258, ""//img[@class='pull-left pin']/@src""),""[^/]+$""))-4)), """")"),"")</f>
        <v/>
      </c>
    </row>
    <row r="259">
      <c r="A259" s="3" t="s">
        <v>609</v>
      </c>
      <c r="B259" s="3">
        <v>15.0</v>
      </c>
      <c r="C259" s="3">
        <v>11.0</v>
      </c>
      <c r="D259" s="3">
        <v>48.4765556848211</v>
      </c>
      <c r="E259" s="3">
        <v>9.18598211818994</v>
      </c>
      <c r="F259" s="27" t="s">
        <v>392</v>
      </c>
      <c r="G259" s="4" t="s">
        <v>393</v>
      </c>
      <c r="H259" s="3" t="s">
        <v>42</v>
      </c>
      <c r="I259" s="31" t="s">
        <v>610</v>
      </c>
      <c r="J259" s="3"/>
      <c r="L259" t="str">
        <f>IFERROR(__xludf.DUMMYFUNCTION("IFERROR(IMPORTXML(I259, ""//p[@class='status-date']""), """")"),"")</f>
        <v/>
      </c>
      <c r="N259" t="str">
        <f>IFERROR(__xludf.DUMMYFUNCTION("IFERROR(UPPER(LEFT(REGEXEXTRACT(IMPORTXML(I259, ""//img[@class='pull-left pin']/@src""),""[^/]+$""), LEN(REGEXEXTRACT(IMPORTXML(I259, ""//img[@class='pull-left pin']/@src""),""[^/]+$""))-4)), """")"),"")</f>
        <v/>
      </c>
    </row>
    <row r="260">
      <c r="A260" s="3" t="s">
        <v>611</v>
      </c>
      <c r="B260" s="3">
        <v>15.0</v>
      </c>
      <c r="C260" s="3">
        <v>12.0</v>
      </c>
      <c r="D260" s="3">
        <v>48.4766048433488</v>
      </c>
      <c r="E260" s="3">
        <v>9.18618585507465</v>
      </c>
      <c r="F260" s="27" t="s">
        <v>392</v>
      </c>
      <c r="G260" s="4" t="s">
        <v>393</v>
      </c>
      <c r="H260" s="3" t="s">
        <v>221</v>
      </c>
      <c r="I260" s="16" t="s">
        <v>612</v>
      </c>
      <c r="L260" s="3" t="s">
        <v>77</v>
      </c>
      <c r="N260" s="3" t="s">
        <v>613</v>
      </c>
    </row>
    <row r="261">
      <c r="A261" s="3" t="s">
        <v>614</v>
      </c>
      <c r="B261" s="3">
        <v>15.0</v>
      </c>
      <c r="C261" s="3">
        <v>13.0</v>
      </c>
      <c r="D261" s="3">
        <v>48.4766540018766</v>
      </c>
      <c r="E261" s="3">
        <v>9.18638959215673</v>
      </c>
      <c r="F261" s="27" t="s">
        <v>392</v>
      </c>
      <c r="G261" s="4" t="s">
        <v>393</v>
      </c>
      <c r="H261" s="3" t="s">
        <v>615</v>
      </c>
      <c r="I261" s="16" t="s">
        <v>616</v>
      </c>
      <c r="L261" t="str">
        <f>IFERROR(__xludf.DUMMYFUNCTION("IFERROR(IMPORTXML(I261, ""//p[@class='status-date']""), """")"),"")</f>
        <v/>
      </c>
      <c r="N261" t="str">
        <f>IFERROR(__xludf.DUMMYFUNCTION("IFERROR(UPPER(LEFT(REGEXEXTRACT(IMPORTXML(I261, ""//img[@class='pull-left pin']/@src""),""[^/]+$""), LEN(REGEXEXTRACT(IMPORTXML(I261, ""//img[@class='pull-left pin']/@src""),""[^/]+$""))-4)), """")"),"")</f>
        <v/>
      </c>
    </row>
    <row r="262">
      <c r="A262" s="3" t="s">
        <v>617</v>
      </c>
      <c r="B262" s="3">
        <v>15.0</v>
      </c>
      <c r="C262" s="3">
        <v>14.0</v>
      </c>
      <c r="D262" s="3">
        <v>48.4767031604044</v>
      </c>
      <c r="E262" s="3">
        <v>9.18659332943616</v>
      </c>
      <c r="F262" s="27" t="s">
        <v>392</v>
      </c>
      <c r="G262" s="4" t="s">
        <v>393</v>
      </c>
      <c r="H262" s="3" t="s">
        <v>216</v>
      </c>
      <c r="I262" s="16" t="s">
        <v>618</v>
      </c>
      <c r="L262" t="str">
        <f>IFERROR(__xludf.DUMMYFUNCTION("IFERROR(IMPORTXML(I262, ""//p[@class='status-date']""), """")"),"")</f>
        <v/>
      </c>
      <c r="N262" t="str">
        <f>IFERROR(__xludf.DUMMYFUNCTION("IFERROR(UPPER(LEFT(REGEXEXTRACT(IMPORTXML(I262, ""//img[@class='pull-left pin']/@src""),""[^/]+$""), LEN(REGEXEXTRACT(IMPORTXML(I262, ""//img[@class='pull-left pin']/@src""),""[^/]+$""))-4)), """")"),"")</f>
        <v/>
      </c>
    </row>
    <row r="263">
      <c r="A263" s="3" t="s">
        <v>619</v>
      </c>
      <c r="B263" s="3">
        <v>15.0</v>
      </c>
      <c r="C263" s="3">
        <v>15.0</v>
      </c>
      <c r="D263" s="3">
        <v>48.4767523189322</v>
      </c>
      <c r="E263" s="3">
        <v>9.18679706691307</v>
      </c>
      <c r="F263" s="25" t="s">
        <v>343</v>
      </c>
      <c r="G263" s="4" t="s">
        <v>344</v>
      </c>
      <c r="H263" s="3" t="s">
        <v>620</v>
      </c>
      <c r="I263" s="16" t="s">
        <v>621</v>
      </c>
      <c r="L263" t="str">
        <f>IFERROR(__xludf.DUMMYFUNCTION("IFERROR(IMPORTXML(I263, ""//p[@class='status-date']""), """")"),"")</f>
        <v/>
      </c>
      <c r="N263" t="str">
        <f>IFERROR(__xludf.DUMMYFUNCTION("IFERROR(UPPER(LEFT(REGEXEXTRACT(IMPORTXML(I263, ""//img[@class='pull-left pin']/@src""),""[^/]+$""), LEN(REGEXEXTRACT(IMPORTXML(I263, ""//img[@class='pull-left pin']/@src""),""[^/]+$""))-4)), """")"),"")</f>
        <v/>
      </c>
    </row>
    <row r="264">
      <c r="A264" s="3" t="s">
        <v>622</v>
      </c>
      <c r="B264" s="3">
        <v>15.0</v>
      </c>
      <c r="C264" s="3">
        <v>16.0</v>
      </c>
      <c r="D264" s="3">
        <v>48.4768014774599</v>
      </c>
      <c r="E264" s="3">
        <v>9.18700080458734</v>
      </c>
      <c r="F264" s="28" t="s">
        <v>404</v>
      </c>
      <c r="G264" s="4" t="s">
        <v>405</v>
      </c>
      <c r="H264" s="3" t="s">
        <v>25</v>
      </c>
      <c r="I264" s="16" t="s">
        <v>623</v>
      </c>
      <c r="L264" t="str">
        <f>IFERROR(__xludf.DUMMYFUNCTION("IFERROR(IMPORTXML(I264, ""//p[@class='status-date']""), """")"),"")</f>
        <v/>
      </c>
      <c r="N264" t="str">
        <f>IFERROR(__xludf.DUMMYFUNCTION("IFERROR(UPPER(LEFT(REGEXEXTRACT(IMPORTXML(I264, ""//img[@class='pull-left pin']/@src""),""[^/]+$""), LEN(REGEXEXTRACT(IMPORTXML(I264, ""//img[@class='pull-left pin']/@src""),""[^/]+$""))-4)), """")"),"")</f>
        <v/>
      </c>
    </row>
    <row r="265">
      <c r="A265" s="3" t="s">
        <v>624</v>
      </c>
      <c r="B265" s="3">
        <v>15.0</v>
      </c>
      <c r="C265" s="3">
        <v>17.0</v>
      </c>
      <c r="D265" s="3">
        <v>48.4768506359877</v>
      </c>
      <c r="E265" s="3">
        <v>9.18720454245908</v>
      </c>
      <c r="F265" s="28" t="s">
        <v>404</v>
      </c>
      <c r="G265" s="4" t="s">
        <v>405</v>
      </c>
      <c r="H265" s="3" t="s">
        <v>300</v>
      </c>
      <c r="I265" s="16" t="s">
        <v>625</v>
      </c>
      <c r="L265" t="str">
        <f>IFERROR(__xludf.DUMMYFUNCTION("IFERROR(IMPORTXML(I265, ""//p[@class='status-date']""), """")"),"")</f>
        <v/>
      </c>
      <c r="N265" t="str">
        <f>IFERROR(__xludf.DUMMYFUNCTION("IFERROR(UPPER(LEFT(REGEXEXTRACT(IMPORTXML(I265, ""//img[@class='pull-left pin']/@src""),""[^/]+$""), LEN(REGEXEXTRACT(IMPORTXML(I265, ""//img[@class='pull-left pin']/@src""),""[^/]+$""))-4)), """")"),"")</f>
        <v/>
      </c>
    </row>
    <row r="266">
      <c r="A266" s="3" t="s">
        <v>626</v>
      </c>
      <c r="B266" s="3">
        <v>15.0</v>
      </c>
      <c r="C266" s="3">
        <v>18.0</v>
      </c>
      <c r="D266" s="3">
        <v>48.4768997945155</v>
      </c>
      <c r="E266" s="3">
        <v>9.18740828052818</v>
      </c>
      <c r="F266" s="28" t="s">
        <v>404</v>
      </c>
      <c r="G266" s="4" t="s">
        <v>405</v>
      </c>
      <c r="H266" s="3" t="s">
        <v>70</v>
      </c>
      <c r="I266" s="16" t="s">
        <v>627</v>
      </c>
      <c r="L266" t="str">
        <f>IFERROR(__xludf.DUMMYFUNCTION("IFERROR(IMPORTXML(I266, ""//p[@class='status-date']""), """")"),"")</f>
        <v/>
      </c>
      <c r="N266" t="str">
        <f>IFERROR(__xludf.DUMMYFUNCTION("IFERROR(UPPER(LEFT(REGEXEXTRACT(IMPORTXML(I266, ""//img[@class='pull-left pin']/@src""),""[^/]+$""), LEN(REGEXEXTRACT(IMPORTXML(I266, ""//img[@class='pull-left pin']/@src""),""[^/]+$""))-4)), """")"),"")</f>
        <v/>
      </c>
    </row>
    <row r="267">
      <c r="A267" s="3" t="s">
        <v>628</v>
      </c>
      <c r="B267" s="3">
        <v>15.0</v>
      </c>
      <c r="C267" s="3">
        <v>19.0</v>
      </c>
      <c r="D267" s="3">
        <v>48.4769489530432</v>
      </c>
      <c r="E267" s="3">
        <v>9.18761201879476</v>
      </c>
      <c r="F267" s="28" t="s">
        <v>404</v>
      </c>
      <c r="G267" s="4" t="s">
        <v>405</v>
      </c>
      <c r="H267" s="3" t="s">
        <v>629</v>
      </c>
      <c r="I267" s="16" t="s">
        <v>630</v>
      </c>
      <c r="L267" t="str">
        <f>IFERROR(__xludf.DUMMYFUNCTION("IFERROR(IMPORTXML(I267, ""//p[@class='status-date']""), """")"),"")</f>
        <v/>
      </c>
      <c r="N267" t="str">
        <f>IFERROR(__xludf.DUMMYFUNCTION("IFERROR(UPPER(LEFT(REGEXEXTRACT(IMPORTXML(I267, ""//img[@class='pull-left pin']/@src""),""[^/]+$""), LEN(REGEXEXTRACT(IMPORTXML(I267, ""//img[@class='pull-left pin']/@src""),""[^/]+$""))-4)), """")"),"")</f>
        <v/>
      </c>
    </row>
    <row r="268">
      <c r="A268" s="3" t="s">
        <v>631</v>
      </c>
      <c r="B268" s="3">
        <v>15.0</v>
      </c>
      <c r="C268" s="3">
        <v>20.0</v>
      </c>
      <c r="D268" s="3">
        <v>48.476998111571</v>
      </c>
      <c r="E268" s="3">
        <v>9.1878157572587</v>
      </c>
      <c r="F268" s="28" t="s">
        <v>404</v>
      </c>
      <c r="G268" s="4" t="s">
        <v>405</v>
      </c>
      <c r="H268" s="3" t="s">
        <v>300</v>
      </c>
      <c r="I268" s="16" t="s">
        <v>632</v>
      </c>
      <c r="L268" t="str">
        <f>IFERROR(__xludf.DUMMYFUNCTION("IFERROR(IMPORTXML(I268, ""//p[@class='status-date']""), """")"),"")</f>
        <v/>
      </c>
      <c r="N268" t="str">
        <f>IFERROR(__xludf.DUMMYFUNCTION("IFERROR(UPPER(LEFT(REGEXEXTRACT(IMPORTXML(I268, ""//img[@class='pull-left pin']/@src""),""[^/]+$""), LEN(REGEXEXTRACT(IMPORTXML(I268, ""//img[@class='pull-left pin']/@src""),""[^/]+$""))-4)), """")"),"")</f>
        <v/>
      </c>
    </row>
    <row r="269">
      <c r="A269" s="3" t="s">
        <v>633</v>
      </c>
      <c r="B269" s="3">
        <v>16.0</v>
      </c>
      <c r="C269" s="3">
        <v>1.0</v>
      </c>
      <c r="D269" s="3">
        <v>48.4759290370806</v>
      </c>
      <c r="E269" s="3">
        <v>9.18401890109089</v>
      </c>
      <c r="F269" s="29" t="s">
        <v>463</v>
      </c>
      <c r="G269" s="4" t="s">
        <v>464</v>
      </c>
      <c r="H269" s="3" t="s">
        <v>39</v>
      </c>
      <c r="I269" s="16" t="s">
        <v>634</v>
      </c>
      <c r="L269" t="str">
        <f>IFERROR(__xludf.DUMMYFUNCTION("IFERROR(IMPORTXML(I269, ""//p[@class='status-date']""), """")"),"")</f>
        <v/>
      </c>
      <c r="N269" t="str">
        <f>IFERROR(__xludf.DUMMYFUNCTION("IFERROR(UPPER(LEFT(REGEXEXTRACT(IMPORTXML(I269, ""//img[@class='pull-left pin']/@src""),""[^/]+$""), LEN(REGEXEXTRACT(IMPORTXML(I269, ""//img[@class='pull-left pin']/@src""),""[^/]+$""))-4)), """")"),"")</f>
        <v/>
      </c>
    </row>
    <row r="270">
      <c r="A270" s="3" t="s">
        <v>635</v>
      </c>
      <c r="B270" s="3">
        <v>16.0</v>
      </c>
      <c r="C270" s="3">
        <v>2.0</v>
      </c>
      <c r="D270" s="3">
        <v>48.4759781956083</v>
      </c>
      <c r="E270" s="3">
        <v>9.18422263545903</v>
      </c>
      <c r="F270" s="29" t="s">
        <v>463</v>
      </c>
      <c r="G270" s="4" t="s">
        <v>464</v>
      </c>
      <c r="H270" s="3" t="s">
        <v>45</v>
      </c>
      <c r="I270" s="16" t="s">
        <v>636</v>
      </c>
      <c r="L270" t="str">
        <f>IFERROR(__xludf.DUMMYFUNCTION("IFERROR(IMPORTXML(I270, ""//p[@class='status-date']""), """")"),"")</f>
        <v/>
      </c>
      <c r="N270" t="str">
        <f>IFERROR(__xludf.DUMMYFUNCTION("IFERROR(UPPER(LEFT(REGEXEXTRACT(IMPORTXML(I270, ""//img[@class='pull-left pin']/@src""),""[^/]+$""), LEN(REGEXEXTRACT(IMPORTXML(I270, ""//img[@class='pull-left pin']/@src""),""[^/]+$""))-4)), """")"),"")</f>
        <v/>
      </c>
    </row>
    <row r="271">
      <c r="A271" s="3" t="s">
        <v>637</v>
      </c>
      <c r="B271" s="3">
        <v>16.0</v>
      </c>
      <c r="C271" s="3">
        <v>3.0</v>
      </c>
      <c r="D271" s="3">
        <v>48.4760273541361</v>
      </c>
      <c r="E271" s="3">
        <v>9.18442637002465</v>
      </c>
      <c r="F271" s="29" t="s">
        <v>463</v>
      </c>
      <c r="G271" s="4" t="s">
        <v>464</v>
      </c>
      <c r="H271" s="3" t="s">
        <v>28</v>
      </c>
      <c r="I271" s="16" t="s">
        <v>638</v>
      </c>
      <c r="L271" t="str">
        <f>IFERROR(__xludf.DUMMYFUNCTION("IFERROR(IMPORTXML(I271, ""//p[@class='status-date']""), """")"),"")</f>
        <v/>
      </c>
      <c r="N271" t="str">
        <f>IFERROR(__xludf.DUMMYFUNCTION("IFERROR(UPPER(LEFT(REGEXEXTRACT(IMPORTXML(I271, ""//img[@class='pull-left pin']/@src""),""[^/]+$""), LEN(REGEXEXTRACT(IMPORTXML(I271, ""//img[@class='pull-left pin']/@src""),""[^/]+$""))-4)), """")"),"")</f>
        <v/>
      </c>
    </row>
    <row r="272">
      <c r="A272" s="3" t="s">
        <v>639</v>
      </c>
      <c r="B272" s="3">
        <v>16.0</v>
      </c>
      <c r="C272" s="3">
        <v>4.0</v>
      </c>
      <c r="D272" s="3">
        <v>48.4760765126639</v>
      </c>
      <c r="E272" s="3">
        <v>9.18463010478763</v>
      </c>
      <c r="F272" s="29" t="s">
        <v>463</v>
      </c>
      <c r="G272" s="4" t="s">
        <v>464</v>
      </c>
      <c r="H272" s="17" t="s">
        <v>39</v>
      </c>
      <c r="I272" s="16" t="s">
        <v>640</v>
      </c>
      <c r="L272" t="str">
        <f>IFERROR(__xludf.DUMMYFUNCTION("IFERROR(IMPORTXML(I272, ""//p[@class='status-date']""), """")"),"")</f>
        <v/>
      </c>
      <c r="N272" t="str">
        <f>IFERROR(__xludf.DUMMYFUNCTION("IFERROR(UPPER(LEFT(REGEXEXTRACT(IMPORTXML(I272, ""//img[@class='pull-left pin']/@src""),""[^/]+$""), LEN(REGEXEXTRACT(IMPORTXML(I272, ""//img[@class='pull-left pin']/@src""),""[^/]+$""))-4)), """")"),"")</f>
        <v/>
      </c>
    </row>
    <row r="273">
      <c r="A273" s="3" t="s">
        <v>641</v>
      </c>
      <c r="B273" s="3">
        <v>16.0</v>
      </c>
      <c r="C273" s="3">
        <v>5.0</v>
      </c>
      <c r="D273" s="3">
        <v>48.4761256711917</v>
      </c>
      <c r="E273" s="3">
        <v>9.18483383974808</v>
      </c>
      <c r="F273" s="29" t="s">
        <v>463</v>
      </c>
      <c r="G273" s="4" t="s">
        <v>464</v>
      </c>
      <c r="H273" s="17" t="s">
        <v>45</v>
      </c>
      <c r="I273" s="16" t="s">
        <v>642</v>
      </c>
      <c r="L273" t="str">
        <f>IFERROR(__xludf.DUMMYFUNCTION("IFERROR(IMPORTXML(I273, ""//p[@class='status-date']""), """")"),"")</f>
        <v/>
      </c>
      <c r="N273" t="str">
        <f>IFERROR(__xludf.DUMMYFUNCTION("IFERROR(UPPER(LEFT(REGEXEXTRACT(IMPORTXML(I273, ""//img[@class='pull-left pin']/@src""),""[^/]+$""), LEN(REGEXEXTRACT(IMPORTXML(I273, ""//img[@class='pull-left pin']/@src""),""[^/]+$""))-4)), """")"),"")</f>
        <v/>
      </c>
    </row>
    <row r="274">
      <c r="A274" s="3" t="s">
        <v>643</v>
      </c>
      <c r="B274" s="3">
        <v>16.0</v>
      </c>
      <c r="C274" s="3">
        <v>6.0</v>
      </c>
      <c r="D274" s="3">
        <v>48.4761748297195</v>
      </c>
      <c r="E274" s="3">
        <v>9.18503757490589</v>
      </c>
      <c r="F274" s="29" t="s">
        <v>463</v>
      </c>
      <c r="G274" s="4" t="s">
        <v>464</v>
      </c>
      <c r="H274" s="3" t="s">
        <v>28</v>
      </c>
      <c r="I274" s="16" t="s">
        <v>644</v>
      </c>
      <c r="L274" t="str">
        <f>IFERROR(__xludf.DUMMYFUNCTION("IFERROR(IMPORTXML(I274, ""//p[@class='status-date']""), """")"),"")</f>
        <v/>
      </c>
      <c r="N274" t="str">
        <f>IFERROR(__xludf.DUMMYFUNCTION("IFERROR(UPPER(LEFT(REGEXEXTRACT(IMPORTXML(I274, ""//img[@class='pull-left pin']/@src""),""[^/]+$""), LEN(REGEXEXTRACT(IMPORTXML(I274, ""//img[@class='pull-left pin']/@src""),""[^/]+$""))-4)), """")"),"")</f>
        <v/>
      </c>
    </row>
    <row r="275">
      <c r="A275" s="3" t="s">
        <v>645</v>
      </c>
      <c r="B275" s="3">
        <v>16.0</v>
      </c>
      <c r="C275" s="3">
        <v>7.0</v>
      </c>
      <c r="D275" s="3">
        <v>48.4762239882472</v>
      </c>
      <c r="E275" s="3">
        <v>9.18524131026106</v>
      </c>
      <c r="F275" s="29" t="s">
        <v>463</v>
      </c>
      <c r="G275" s="4" t="s">
        <v>464</v>
      </c>
      <c r="H275" s="17" t="s">
        <v>39</v>
      </c>
      <c r="I275" s="16" t="s">
        <v>646</v>
      </c>
      <c r="L275" t="str">
        <f>IFERROR(__xludf.DUMMYFUNCTION("IFERROR(IMPORTXML(I275, ""//p[@class='status-date']""), """")"),"")</f>
        <v/>
      </c>
      <c r="N275" t="str">
        <f>IFERROR(__xludf.DUMMYFUNCTION("IFERROR(UPPER(LEFT(REGEXEXTRACT(IMPORTXML(I275, ""//img[@class='pull-left pin']/@src""),""[^/]+$""), LEN(REGEXEXTRACT(IMPORTXML(I275, ""//img[@class='pull-left pin']/@src""),""[^/]+$""))-4)), """")"),"")</f>
        <v/>
      </c>
    </row>
    <row r="276">
      <c r="A276" s="3" t="s">
        <v>647</v>
      </c>
      <c r="B276" s="3">
        <v>16.0</v>
      </c>
      <c r="C276" s="3">
        <v>8.0</v>
      </c>
      <c r="D276" s="3">
        <v>48.476273146775</v>
      </c>
      <c r="E276" s="3">
        <v>9.1854450458137</v>
      </c>
      <c r="F276" s="29" t="s">
        <v>463</v>
      </c>
      <c r="G276" s="4" t="s">
        <v>464</v>
      </c>
      <c r="H276" s="17" t="s">
        <v>45</v>
      </c>
      <c r="I276" s="16" t="s">
        <v>648</v>
      </c>
      <c r="L276" t="str">
        <f>IFERROR(__xludf.DUMMYFUNCTION("IFERROR(IMPORTXML(I276, ""//p[@class='status-date']""), """")"),"")</f>
        <v/>
      </c>
      <c r="N276" t="str">
        <f>IFERROR(__xludf.DUMMYFUNCTION("IFERROR(UPPER(LEFT(REGEXEXTRACT(IMPORTXML(I276, ""//img[@class='pull-left pin']/@src""),""[^/]+$""), LEN(REGEXEXTRACT(IMPORTXML(I276, ""//img[@class='pull-left pin']/@src""),""[^/]+$""))-4)), """")"),"")</f>
        <v/>
      </c>
    </row>
    <row r="277">
      <c r="A277" s="3" t="s">
        <v>649</v>
      </c>
      <c r="B277" s="3">
        <v>16.0</v>
      </c>
      <c r="C277" s="3">
        <v>9.0</v>
      </c>
      <c r="D277" s="3">
        <v>48.4763223053028</v>
      </c>
      <c r="E277" s="3">
        <v>9.18564878156371</v>
      </c>
      <c r="F277" s="25" t="s">
        <v>343</v>
      </c>
      <c r="G277" s="4" t="s">
        <v>344</v>
      </c>
      <c r="H277" s="3" t="s">
        <v>28</v>
      </c>
      <c r="I277" s="16" t="s">
        <v>650</v>
      </c>
      <c r="L277" t="str">
        <f>IFERROR(__xludf.DUMMYFUNCTION("IFERROR(IMPORTXML(I277, ""//p[@class='status-date']""), """")"),"")</f>
        <v/>
      </c>
      <c r="N277" t="str">
        <f>IFERROR(__xludf.DUMMYFUNCTION("IFERROR(UPPER(LEFT(REGEXEXTRACT(IMPORTXML(I277, ""//img[@class='pull-left pin']/@src""),""[^/]+$""), LEN(REGEXEXTRACT(IMPORTXML(I277, ""//img[@class='pull-left pin']/@src""),""[^/]+$""))-4)), """")"),"")</f>
        <v/>
      </c>
    </row>
    <row r="278">
      <c r="A278" s="3" t="s">
        <v>651</v>
      </c>
      <c r="B278" s="3">
        <v>16.0</v>
      </c>
      <c r="C278" s="3">
        <v>10.0</v>
      </c>
      <c r="D278" s="3">
        <v>48.4763714638305</v>
      </c>
      <c r="E278" s="3">
        <v>9.18585251751119</v>
      </c>
      <c r="F278" s="27" t="s">
        <v>392</v>
      </c>
      <c r="G278" s="4" t="s">
        <v>393</v>
      </c>
      <c r="H278" s="17" t="s">
        <v>39</v>
      </c>
      <c r="I278" s="16" t="s">
        <v>652</v>
      </c>
      <c r="L278" t="str">
        <f>IFERROR(__xludf.DUMMYFUNCTION("IFERROR(IMPORTXML(I278, ""//p[@class='status-date']""), """")"),"")</f>
        <v/>
      </c>
      <c r="N278" t="str">
        <f>IFERROR(__xludf.DUMMYFUNCTION("IFERROR(UPPER(LEFT(REGEXEXTRACT(IMPORTXML(I278, ""//img[@class='pull-left pin']/@src""),""[^/]+$""), LEN(REGEXEXTRACT(IMPORTXML(I278, ""//img[@class='pull-left pin']/@src""),""[^/]+$""))-4)), """")"),"")</f>
        <v/>
      </c>
    </row>
    <row r="279">
      <c r="A279" s="3" t="s">
        <v>653</v>
      </c>
      <c r="B279" s="3">
        <v>16.0</v>
      </c>
      <c r="C279" s="3">
        <v>11.0</v>
      </c>
      <c r="D279" s="3">
        <v>48.4764206223583</v>
      </c>
      <c r="E279" s="3">
        <v>9.18605625365603</v>
      </c>
      <c r="F279" s="27" t="s">
        <v>392</v>
      </c>
      <c r="G279" s="4" t="s">
        <v>393</v>
      </c>
      <c r="H279" s="17" t="s">
        <v>45</v>
      </c>
      <c r="I279" s="16" t="s">
        <v>654</v>
      </c>
      <c r="L279" t="str">
        <f>IFERROR(__xludf.DUMMYFUNCTION("IFERROR(IMPORTXML(I279, ""//p[@class='status-date']""), """")"),"")</f>
        <v/>
      </c>
      <c r="N279" t="str">
        <f>IFERROR(__xludf.DUMMYFUNCTION("IFERROR(UPPER(LEFT(REGEXEXTRACT(IMPORTXML(I279, ""//img[@class='pull-left pin']/@src""),""[^/]+$""), LEN(REGEXEXTRACT(IMPORTXML(I279, ""//img[@class='pull-left pin']/@src""),""[^/]+$""))-4)), """")"),"")</f>
        <v/>
      </c>
    </row>
    <row r="280">
      <c r="A280" s="3" t="s">
        <v>655</v>
      </c>
      <c r="B280" s="3">
        <v>16.0</v>
      </c>
      <c r="C280" s="3">
        <v>12.0</v>
      </c>
      <c r="D280" s="3">
        <v>48.4764697808861</v>
      </c>
      <c r="E280" s="3">
        <v>9.18625998999834</v>
      </c>
      <c r="F280" s="27" t="s">
        <v>392</v>
      </c>
      <c r="G280" s="4" t="s">
        <v>393</v>
      </c>
      <c r="H280" s="3" t="s">
        <v>28</v>
      </c>
      <c r="I280" s="16" t="s">
        <v>656</v>
      </c>
      <c r="L280" t="str">
        <f>IFERROR(__xludf.DUMMYFUNCTION("IFERROR(IMPORTXML(I280, ""//p[@class='status-date']""), """")"),"")</f>
        <v/>
      </c>
      <c r="N280" t="str">
        <f>IFERROR(__xludf.DUMMYFUNCTION("IFERROR(UPPER(LEFT(REGEXEXTRACT(IMPORTXML(I280, ""//img[@class='pull-left pin']/@src""),""[^/]+$""), LEN(REGEXEXTRACT(IMPORTXML(I280, ""//img[@class='pull-left pin']/@src""),""[^/]+$""))-4)), """")"),"")</f>
        <v/>
      </c>
    </row>
    <row r="281">
      <c r="A281" s="3" t="s">
        <v>657</v>
      </c>
      <c r="B281" s="3">
        <v>16.0</v>
      </c>
      <c r="C281" s="3">
        <v>13.0</v>
      </c>
      <c r="D281" s="3">
        <v>48.4765189394139</v>
      </c>
      <c r="E281" s="3">
        <v>9.18646372653802</v>
      </c>
      <c r="F281" s="27" t="s">
        <v>392</v>
      </c>
      <c r="G281" s="4" t="s">
        <v>393</v>
      </c>
      <c r="H281" s="17" t="s">
        <v>39</v>
      </c>
      <c r="I281" s="16" t="s">
        <v>658</v>
      </c>
      <c r="L281" t="str">
        <f>IFERROR(__xludf.DUMMYFUNCTION("IFERROR(IMPORTXML(I281, ""//p[@class='status-date']""), """")"),"")</f>
        <v/>
      </c>
      <c r="N281" t="str">
        <f>IFERROR(__xludf.DUMMYFUNCTION("IFERROR(UPPER(LEFT(REGEXEXTRACT(IMPORTXML(I281, ""//img[@class='pull-left pin']/@src""),""[^/]+$""), LEN(REGEXEXTRACT(IMPORTXML(I281, ""//img[@class='pull-left pin']/@src""),""[^/]+$""))-4)), """")"),"")</f>
        <v/>
      </c>
    </row>
    <row r="282">
      <c r="A282" s="3" t="s">
        <v>659</v>
      </c>
      <c r="B282" s="3">
        <v>16.0</v>
      </c>
      <c r="C282" s="3">
        <v>14.0</v>
      </c>
      <c r="D282" s="3">
        <v>48.4765680979417</v>
      </c>
      <c r="E282" s="3">
        <v>9.18666746327517</v>
      </c>
      <c r="F282" s="25" t="s">
        <v>343</v>
      </c>
      <c r="G282" s="4" t="s">
        <v>344</v>
      </c>
      <c r="H282" s="17" t="s">
        <v>45</v>
      </c>
      <c r="I282" s="16" t="s">
        <v>660</v>
      </c>
      <c r="L282" t="str">
        <f>IFERROR(__xludf.DUMMYFUNCTION("IFERROR(IMPORTXML(I282, ""//p[@class='status-date']""), """")"),"")</f>
        <v/>
      </c>
      <c r="N282" t="str">
        <f>IFERROR(__xludf.DUMMYFUNCTION("IFERROR(UPPER(LEFT(REGEXEXTRACT(IMPORTXML(I282, ""//img[@class='pull-left pin']/@src""),""[^/]+$""), LEN(REGEXEXTRACT(IMPORTXML(I282, ""//img[@class='pull-left pin']/@src""),""[^/]+$""))-4)), """")"),"")</f>
        <v/>
      </c>
    </row>
    <row r="283">
      <c r="A283" s="3" t="s">
        <v>661</v>
      </c>
      <c r="B283" s="3">
        <v>16.0</v>
      </c>
      <c r="C283" s="3">
        <v>15.0</v>
      </c>
      <c r="D283" s="3">
        <v>48.4766172564695</v>
      </c>
      <c r="E283" s="3">
        <v>9.18687120020968</v>
      </c>
      <c r="F283" s="25" t="s">
        <v>343</v>
      </c>
      <c r="G283" s="4" t="s">
        <v>344</v>
      </c>
      <c r="H283" s="3" t="s">
        <v>28</v>
      </c>
      <c r="I283" s="16" t="s">
        <v>662</v>
      </c>
      <c r="L283" t="str">
        <f>IFERROR(__xludf.DUMMYFUNCTION("IFERROR(IMPORTXML(I283, ""//p[@class='status-date']""), """")"),"")</f>
        <v/>
      </c>
      <c r="N283" t="str">
        <f>IFERROR(__xludf.DUMMYFUNCTION("IFERROR(UPPER(LEFT(REGEXEXTRACT(IMPORTXML(I283, ""//img[@class='pull-left pin']/@src""),""[^/]+$""), LEN(REGEXEXTRACT(IMPORTXML(I283, ""//img[@class='pull-left pin']/@src""),""[^/]+$""))-4)), """")"),"")</f>
        <v/>
      </c>
    </row>
    <row r="284">
      <c r="A284" s="3" t="s">
        <v>663</v>
      </c>
      <c r="B284" s="3">
        <v>16.0</v>
      </c>
      <c r="C284" s="3">
        <v>16.0</v>
      </c>
      <c r="D284" s="3">
        <v>48.4766664149972</v>
      </c>
      <c r="E284" s="3">
        <v>9.18707493734155</v>
      </c>
      <c r="F284" s="28" t="s">
        <v>404</v>
      </c>
      <c r="G284" s="4" t="s">
        <v>405</v>
      </c>
      <c r="H284" s="17" t="s">
        <v>39</v>
      </c>
      <c r="I284" s="16" t="s">
        <v>664</v>
      </c>
      <c r="L284" t="str">
        <f>IFERROR(__xludf.DUMMYFUNCTION("IFERROR(IMPORTXML(I284, ""//p[@class='status-date']""), """")"),"")</f>
        <v/>
      </c>
      <c r="N284" t="str">
        <f>IFERROR(__xludf.DUMMYFUNCTION("IFERROR(UPPER(LEFT(REGEXEXTRACT(IMPORTXML(I284, ""//img[@class='pull-left pin']/@src""),""[^/]+$""), LEN(REGEXEXTRACT(IMPORTXML(I284, ""//img[@class='pull-left pin']/@src""),""[^/]+$""))-4)), """")"),"")</f>
        <v/>
      </c>
    </row>
    <row r="285">
      <c r="A285" s="3" t="s">
        <v>665</v>
      </c>
      <c r="B285" s="3">
        <v>16.0</v>
      </c>
      <c r="C285" s="3">
        <v>17.0</v>
      </c>
      <c r="D285" s="3">
        <v>48.476715573525</v>
      </c>
      <c r="E285" s="3">
        <v>9.18727867467089</v>
      </c>
      <c r="F285" s="28" t="s">
        <v>404</v>
      </c>
      <c r="G285" s="4" t="s">
        <v>405</v>
      </c>
      <c r="H285" s="17" t="s">
        <v>45</v>
      </c>
      <c r="I285" s="16" t="s">
        <v>666</v>
      </c>
      <c r="L285" t="str">
        <f>IFERROR(__xludf.DUMMYFUNCTION("IFERROR(IMPORTXML(I285, ""//p[@class='status-date']""), """")"),"")</f>
        <v/>
      </c>
      <c r="N285" t="str">
        <f>IFERROR(__xludf.DUMMYFUNCTION("IFERROR(UPPER(LEFT(REGEXEXTRACT(IMPORTXML(I285, ""//img[@class='pull-left pin']/@src""),""[^/]+$""), LEN(REGEXEXTRACT(IMPORTXML(I285, ""//img[@class='pull-left pin']/@src""),""[^/]+$""))-4)), """")"),"")</f>
        <v/>
      </c>
    </row>
    <row r="286">
      <c r="A286" s="3" t="s">
        <v>667</v>
      </c>
      <c r="B286" s="3">
        <v>16.0</v>
      </c>
      <c r="C286" s="3">
        <v>18.0</v>
      </c>
      <c r="D286" s="3">
        <v>48.4767647320528</v>
      </c>
      <c r="E286" s="3">
        <v>9.18748241219759</v>
      </c>
      <c r="F286" s="28" t="s">
        <v>404</v>
      </c>
      <c r="G286" s="4" t="s">
        <v>405</v>
      </c>
      <c r="H286" s="3" t="s">
        <v>28</v>
      </c>
      <c r="I286" s="16" t="s">
        <v>668</v>
      </c>
      <c r="L286" t="str">
        <f>IFERROR(__xludf.DUMMYFUNCTION("IFERROR(IMPORTXML(I286, ""//p[@class='status-date']""), """")"),"")</f>
        <v/>
      </c>
      <c r="N286" t="str">
        <f>IFERROR(__xludf.DUMMYFUNCTION("IFERROR(UPPER(LEFT(REGEXEXTRACT(IMPORTXML(I286, ""//img[@class='pull-left pin']/@src""),""[^/]+$""), LEN(REGEXEXTRACT(IMPORTXML(I286, ""//img[@class='pull-left pin']/@src""),""[^/]+$""))-4)), """")"),"")</f>
        <v/>
      </c>
    </row>
    <row r="287">
      <c r="A287" s="3" t="s">
        <v>669</v>
      </c>
      <c r="B287" s="3">
        <v>16.0</v>
      </c>
      <c r="C287" s="3">
        <v>19.0</v>
      </c>
      <c r="D287" s="3">
        <v>48.4768138905805</v>
      </c>
      <c r="E287" s="3">
        <v>9.18768614992177</v>
      </c>
      <c r="F287" s="28" t="s">
        <v>404</v>
      </c>
      <c r="G287" s="4" t="s">
        <v>405</v>
      </c>
      <c r="H287" s="17" t="s">
        <v>39</v>
      </c>
      <c r="I287" s="16" t="s">
        <v>670</v>
      </c>
      <c r="L287" t="str">
        <f>IFERROR(__xludf.DUMMYFUNCTION("IFERROR(IMPORTXML(I287, ""//p[@class='status-date']""), """")"),"")</f>
        <v/>
      </c>
      <c r="N287" t="str">
        <f>IFERROR(__xludf.DUMMYFUNCTION("IFERROR(UPPER(LEFT(REGEXEXTRACT(IMPORTXML(I287, ""//img[@class='pull-left pin']/@src""),""[^/]+$""), LEN(REGEXEXTRACT(IMPORTXML(I287, ""//img[@class='pull-left pin']/@src""),""[^/]+$""))-4)), """")"),"")</f>
        <v/>
      </c>
    </row>
    <row r="288">
      <c r="A288" s="3" t="s">
        <v>671</v>
      </c>
      <c r="B288" s="3">
        <v>16.0</v>
      </c>
      <c r="C288" s="3">
        <v>20.0</v>
      </c>
      <c r="D288" s="3">
        <v>48.4768630491083</v>
      </c>
      <c r="E288" s="3">
        <v>9.18788988784331</v>
      </c>
      <c r="F288" s="28" t="s">
        <v>404</v>
      </c>
      <c r="G288" s="4" t="s">
        <v>405</v>
      </c>
      <c r="H288" s="17" t="s">
        <v>45</v>
      </c>
      <c r="I288" s="16" t="s">
        <v>672</v>
      </c>
      <c r="L288" t="str">
        <f>IFERROR(__xludf.DUMMYFUNCTION("IFERROR(IMPORTXML(I288, ""//p[@class='status-date']""), """")"),"")</f>
        <v/>
      </c>
      <c r="N288" t="str">
        <f>IFERROR(__xludf.DUMMYFUNCTION("IFERROR(UPPER(LEFT(REGEXEXTRACT(IMPORTXML(I288, ""//img[@class='pull-left pin']/@src""),""[^/]+$""), LEN(REGEXEXTRACT(IMPORTXML(I288, ""//img[@class='pull-left pin']/@src""),""[^/]+$""))-4)), """")"),"")</f>
        <v/>
      </c>
    </row>
    <row r="289">
      <c r="A289" s="3" t="s">
        <v>673</v>
      </c>
      <c r="B289" s="3">
        <v>17.0</v>
      </c>
      <c r="C289" s="3">
        <v>1.0</v>
      </c>
      <c r="D289" s="3">
        <v>48.4757939746177</v>
      </c>
      <c r="E289" s="3">
        <v>9.18409304178328</v>
      </c>
      <c r="F289" s="29" t="s">
        <v>463</v>
      </c>
      <c r="G289" s="4" t="s">
        <v>464</v>
      </c>
      <c r="H289" s="3" t="s">
        <v>75</v>
      </c>
      <c r="I289" s="16" t="s">
        <v>674</v>
      </c>
      <c r="L289" t="str">
        <f>IFERROR(__xludf.DUMMYFUNCTION("IFERROR(IMPORTXML(I289, ""//p[@class='status-date']""), """")"),"")</f>
        <v/>
      </c>
      <c r="N289" t="str">
        <f>IFERROR(__xludf.DUMMYFUNCTION("IFERROR(UPPER(LEFT(REGEXEXTRACT(IMPORTXML(I289, ""//img[@class='pull-left pin']/@src""),""[^/]+$""), LEN(REGEXEXTRACT(IMPORTXML(I289, ""//img[@class='pull-left pin']/@src""),""[^/]+$""))-4)), """")"),"")</f>
        <v/>
      </c>
    </row>
    <row r="290">
      <c r="A290" s="3" t="s">
        <v>675</v>
      </c>
      <c r="B290" s="3">
        <v>17.0</v>
      </c>
      <c r="C290" s="3">
        <v>2.0</v>
      </c>
      <c r="D290" s="3">
        <v>48.4758431331455</v>
      </c>
      <c r="E290" s="3">
        <v>9.18429677560902</v>
      </c>
      <c r="F290" s="29" t="s">
        <v>463</v>
      </c>
      <c r="G290" s="4" t="s">
        <v>464</v>
      </c>
      <c r="H290" s="17" t="s">
        <v>221</v>
      </c>
      <c r="I290" s="16" t="s">
        <v>676</v>
      </c>
      <c r="L290" s="3" t="s">
        <v>77</v>
      </c>
      <c r="N290" s="3" t="s">
        <v>677</v>
      </c>
    </row>
    <row r="291">
      <c r="A291" s="3" t="s">
        <v>678</v>
      </c>
      <c r="B291" s="3">
        <v>17.0</v>
      </c>
      <c r="C291" s="3">
        <v>3.0</v>
      </c>
      <c r="D291" s="3">
        <v>48.4758922916733</v>
      </c>
      <c r="E291" s="3">
        <v>9.18450050963224</v>
      </c>
      <c r="F291" s="29" t="s">
        <v>463</v>
      </c>
      <c r="G291" s="4" t="s">
        <v>464</v>
      </c>
      <c r="H291" s="3" t="s">
        <v>67</v>
      </c>
      <c r="I291" s="16" t="s">
        <v>679</v>
      </c>
      <c r="L291" t="str">
        <f>IFERROR(__xludf.DUMMYFUNCTION("IFERROR(IMPORTXML(I291, ""//p[@class='status-date']""), """")"),"")</f>
        <v/>
      </c>
      <c r="N291" t="str">
        <f>IFERROR(__xludf.DUMMYFUNCTION("IFERROR(UPPER(LEFT(REGEXEXTRACT(IMPORTXML(I291, ""//img[@class='pull-left pin']/@src""),""[^/]+$""), LEN(REGEXEXTRACT(IMPORTXML(I291, ""//img[@class='pull-left pin']/@src""),""[^/]+$""))-4)), """")"),"")</f>
        <v/>
      </c>
    </row>
    <row r="292">
      <c r="A292" s="3" t="s">
        <v>680</v>
      </c>
      <c r="B292" s="3">
        <v>17.0</v>
      </c>
      <c r="C292" s="3">
        <v>4.0</v>
      </c>
      <c r="D292" s="3">
        <v>48.4759414502011</v>
      </c>
      <c r="E292" s="3">
        <v>9.18470424385282</v>
      </c>
      <c r="F292" s="29" t="s">
        <v>463</v>
      </c>
      <c r="G292" s="4" t="s">
        <v>464</v>
      </c>
      <c r="H292" s="3" t="s">
        <v>681</v>
      </c>
      <c r="I292" s="16" t="s">
        <v>682</v>
      </c>
      <c r="L292" t="str">
        <f>IFERROR(__xludf.DUMMYFUNCTION("IFERROR(IMPORTXML(I292, ""//p[@class='status-date']""), """")"),"")</f>
        <v/>
      </c>
      <c r="N292" t="str">
        <f>IFERROR(__xludf.DUMMYFUNCTION("IFERROR(UPPER(LEFT(REGEXEXTRACT(IMPORTXML(I292, ""//img[@class='pull-left pin']/@src""),""[^/]+$""), LEN(REGEXEXTRACT(IMPORTXML(I292, ""//img[@class='pull-left pin']/@src""),""[^/]+$""))-4)), """")"),"")</f>
        <v/>
      </c>
    </row>
    <row r="293">
      <c r="A293" s="3" t="s">
        <v>683</v>
      </c>
      <c r="B293" s="3">
        <v>17.0</v>
      </c>
      <c r="C293" s="3">
        <v>5.0</v>
      </c>
      <c r="D293" s="3">
        <v>48.4759906087288</v>
      </c>
      <c r="E293" s="3">
        <v>9.18490797827087</v>
      </c>
      <c r="F293" s="29" t="s">
        <v>463</v>
      </c>
      <c r="G293" s="4" t="s">
        <v>464</v>
      </c>
      <c r="H293" s="3" t="s">
        <v>684</v>
      </c>
      <c r="I293" s="16" t="s">
        <v>685</v>
      </c>
      <c r="L293" t="str">
        <f>IFERROR(__xludf.DUMMYFUNCTION("IFERROR(IMPORTXML(I293, ""//p[@class='status-date']""), """")"),"")</f>
        <v/>
      </c>
      <c r="N293" t="str">
        <f>IFERROR(__xludf.DUMMYFUNCTION("IFERROR(UPPER(LEFT(REGEXEXTRACT(IMPORTXML(I293, ""//img[@class='pull-left pin']/@src""),""[^/]+$""), LEN(REGEXEXTRACT(IMPORTXML(I293, ""//img[@class='pull-left pin']/@src""),""[^/]+$""))-4)), """")"),"")</f>
        <v/>
      </c>
    </row>
    <row r="294">
      <c r="A294" s="3" t="s">
        <v>686</v>
      </c>
      <c r="B294" s="3">
        <v>17.0</v>
      </c>
      <c r="C294" s="3">
        <v>6.0</v>
      </c>
      <c r="D294" s="3">
        <v>48.4760397672566</v>
      </c>
      <c r="E294" s="3">
        <v>9.18511171288628</v>
      </c>
      <c r="F294" s="29" t="s">
        <v>463</v>
      </c>
      <c r="G294" s="4" t="s">
        <v>464</v>
      </c>
      <c r="H294" s="3" t="s">
        <v>687</v>
      </c>
      <c r="I294" s="16" t="s">
        <v>688</v>
      </c>
      <c r="L294" t="str">
        <f>IFERROR(__xludf.DUMMYFUNCTION("IFERROR(IMPORTXML(I294, ""//p[@class='status-date']""), """")"),"")</f>
        <v/>
      </c>
      <c r="N294" t="str">
        <f>IFERROR(__xludf.DUMMYFUNCTION("IFERROR(UPPER(LEFT(REGEXEXTRACT(IMPORTXML(I294, ""//img[@class='pull-left pin']/@src""),""[^/]+$""), LEN(REGEXEXTRACT(IMPORTXML(I294, ""//img[@class='pull-left pin']/@src""),""[^/]+$""))-4)), """")"),"")</f>
        <v/>
      </c>
    </row>
    <row r="295">
      <c r="A295" s="3" t="s">
        <v>689</v>
      </c>
      <c r="B295" s="3">
        <v>17.0</v>
      </c>
      <c r="C295" s="3">
        <v>7.0</v>
      </c>
      <c r="D295" s="3">
        <v>48.4760889257844</v>
      </c>
      <c r="E295" s="3">
        <v>9.18531544769916</v>
      </c>
      <c r="F295" s="29" t="s">
        <v>463</v>
      </c>
      <c r="G295" s="4" t="s">
        <v>464</v>
      </c>
      <c r="H295" s="3" t="s">
        <v>690</v>
      </c>
      <c r="I295" s="16" t="s">
        <v>691</v>
      </c>
      <c r="L295" t="str">
        <f>IFERROR(__xludf.DUMMYFUNCTION("IFERROR(IMPORTXML(I295, ""//p[@class='status-date']""), """")"),"")</f>
        <v/>
      </c>
      <c r="N295" t="str">
        <f>IFERROR(__xludf.DUMMYFUNCTION("IFERROR(UPPER(LEFT(REGEXEXTRACT(IMPORTXML(I295, ""//img[@class='pull-left pin']/@src""),""[^/]+$""), LEN(REGEXEXTRACT(IMPORTXML(I295, ""//img[@class='pull-left pin']/@src""),""[^/]+$""))-4)), """")"),"")</f>
        <v/>
      </c>
    </row>
    <row r="296">
      <c r="A296" s="3" t="s">
        <v>692</v>
      </c>
      <c r="B296" s="3">
        <v>17.0</v>
      </c>
      <c r="C296" s="3">
        <v>8.0</v>
      </c>
      <c r="D296" s="3">
        <v>48.4761380843122</v>
      </c>
      <c r="E296" s="3">
        <v>9.18551918270941</v>
      </c>
      <c r="F296" s="29" t="s">
        <v>463</v>
      </c>
      <c r="G296" s="4" t="s">
        <v>464</v>
      </c>
      <c r="H296" s="3" t="s">
        <v>340</v>
      </c>
      <c r="I296" s="16" t="s">
        <v>693</v>
      </c>
      <c r="J296" s="24"/>
      <c r="L296" t="str">
        <f>IFERROR(__xludf.DUMMYFUNCTION("IFERROR(IMPORTXML(I296, ""//p[@class='status-date']""), """")"),"")</f>
        <v/>
      </c>
      <c r="N296" t="str">
        <f>IFERROR(__xludf.DUMMYFUNCTION("IFERROR(UPPER(LEFT(REGEXEXTRACT(IMPORTXML(I296, ""//img[@class='pull-left pin']/@src""),""[^/]+$""), LEN(REGEXEXTRACT(IMPORTXML(I296, ""//img[@class='pull-left pin']/@src""),""[^/]+$""))-4)), """")"),"")</f>
        <v/>
      </c>
    </row>
    <row r="297">
      <c r="A297" s="3" t="s">
        <v>694</v>
      </c>
      <c r="B297" s="3">
        <v>17.0</v>
      </c>
      <c r="C297" s="3">
        <v>9.0</v>
      </c>
      <c r="D297" s="3">
        <v>48.4761872428399</v>
      </c>
      <c r="E297" s="3">
        <v>9.18572291791701</v>
      </c>
      <c r="F297" s="25" t="s">
        <v>343</v>
      </c>
      <c r="G297" s="4" t="s">
        <v>344</v>
      </c>
      <c r="H297" s="3" t="s">
        <v>681</v>
      </c>
      <c r="I297" s="16" t="s">
        <v>695</v>
      </c>
      <c r="L297" t="str">
        <f>IFERROR(__xludf.DUMMYFUNCTION("IFERROR(IMPORTXML(I297, ""//p[@class='status-date']""), """")"),"")</f>
        <v/>
      </c>
      <c r="N297" t="str">
        <f>IFERROR(__xludf.DUMMYFUNCTION("IFERROR(UPPER(LEFT(REGEXEXTRACT(IMPORTXML(I297, ""//img[@class='pull-left pin']/@src""),""[^/]+$""), LEN(REGEXEXTRACT(IMPORTXML(I297, ""//img[@class='pull-left pin']/@src""),""[^/]+$""))-4)), """")"),"")</f>
        <v/>
      </c>
    </row>
    <row r="298">
      <c r="A298" s="3" t="s">
        <v>696</v>
      </c>
      <c r="B298" s="3">
        <v>17.0</v>
      </c>
      <c r="C298" s="3">
        <v>10.0</v>
      </c>
      <c r="D298" s="3">
        <v>48.4762364013677</v>
      </c>
      <c r="E298" s="3">
        <v>9.18592665332209</v>
      </c>
      <c r="F298" s="27" t="s">
        <v>392</v>
      </c>
      <c r="G298" s="4" t="s">
        <v>393</v>
      </c>
      <c r="H298" s="3" t="s">
        <v>198</v>
      </c>
      <c r="I298" s="16" t="s">
        <v>697</v>
      </c>
      <c r="L298" t="str">
        <f>IFERROR(__xludf.DUMMYFUNCTION("IFERROR(IMPORTXML(I298, ""//p[@class='status-date']""), """")"),"")</f>
        <v/>
      </c>
      <c r="N298" t="str">
        <f>IFERROR(__xludf.DUMMYFUNCTION("IFERROR(UPPER(LEFT(REGEXEXTRACT(IMPORTXML(I298, ""//img[@class='pull-left pin']/@src""),""[^/]+$""), LEN(REGEXEXTRACT(IMPORTXML(I298, ""//img[@class='pull-left pin']/@src""),""[^/]+$""))-4)), """")"),"")</f>
        <v/>
      </c>
    </row>
    <row r="299">
      <c r="A299" s="3" t="s">
        <v>698</v>
      </c>
      <c r="B299" s="3">
        <v>17.0</v>
      </c>
      <c r="C299" s="3">
        <v>11.0</v>
      </c>
      <c r="D299" s="3">
        <v>48.4762855598955</v>
      </c>
      <c r="E299" s="3">
        <v>9.18613038892454</v>
      </c>
      <c r="F299" s="27" t="s">
        <v>392</v>
      </c>
      <c r="G299" s="4" t="s">
        <v>393</v>
      </c>
      <c r="H299" s="3" t="s">
        <v>64</v>
      </c>
      <c r="I299" s="16" t="s">
        <v>699</v>
      </c>
      <c r="L299" t="str">
        <f>IFERROR(__xludf.DUMMYFUNCTION("IFERROR(IMPORTXML(I299, ""//p[@class='status-date']""), """")"),"")</f>
        <v/>
      </c>
      <c r="N299" t="str">
        <f>IFERROR(__xludf.DUMMYFUNCTION("IFERROR(UPPER(LEFT(REGEXEXTRACT(IMPORTXML(I299, ""//img[@class='pull-left pin']/@src""),""[^/]+$""), LEN(REGEXEXTRACT(IMPORTXML(I299, ""//img[@class='pull-left pin']/@src""),""[^/]+$""))-4)), """")"),"")</f>
        <v/>
      </c>
    </row>
    <row r="300">
      <c r="A300" s="3" t="s">
        <v>700</v>
      </c>
      <c r="B300" s="3">
        <v>17.0</v>
      </c>
      <c r="C300" s="3">
        <v>12.0</v>
      </c>
      <c r="D300" s="3">
        <v>48.4763347184233</v>
      </c>
      <c r="E300" s="3">
        <v>9.18633412472445</v>
      </c>
      <c r="F300" s="27" t="s">
        <v>392</v>
      </c>
      <c r="G300" s="4" t="s">
        <v>393</v>
      </c>
      <c r="H300" s="3" t="s">
        <v>701</v>
      </c>
      <c r="I300" s="16" t="s">
        <v>702</v>
      </c>
      <c r="L300" t="str">
        <f>IFERROR(__xludf.DUMMYFUNCTION("IFERROR(IMPORTXML(I300, ""//p[@class='status-date']""), """")"),"#REF!")</f>
        <v>#REF!</v>
      </c>
      <c r="N300" t="str">
        <f>IFERROR(__xludf.DUMMYFUNCTION("IFERROR(UPPER(LEFT(REGEXEXTRACT(IMPORTXML(I300, ""//img[@class='pull-left pin']/@src""),""[^/]+$""), LEN(REGEXEXTRACT(IMPORTXML(I300, ""//img[@class='pull-left pin']/@src""),""[^/]+$""))-4)), """")"),"")</f>
        <v/>
      </c>
    </row>
    <row r="301">
      <c r="A301" s="3" t="s">
        <v>703</v>
      </c>
      <c r="B301" s="3">
        <v>17.0</v>
      </c>
      <c r="C301" s="3">
        <v>13.0</v>
      </c>
      <c r="D301" s="3">
        <v>48.476383876951</v>
      </c>
      <c r="E301" s="3">
        <v>9.18653786072172</v>
      </c>
      <c r="F301" s="25" t="s">
        <v>343</v>
      </c>
      <c r="G301" s="4" t="s">
        <v>344</v>
      </c>
      <c r="H301" s="3" t="s">
        <v>550</v>
      </c>
      <c r="I301" s="16" t="s">
        <v>704</v>
      </c>
      <c r="L301" t="str">
        <f>IFERROR(__xludf.DUMMYFUNCTION("IFERROR(IMPORTXML(I301, ""//p[@class='status-date']""), """")"),"")</f>
        <v/>
      </c>
      <c r="N301" t="str">
        <f>IFERROR(__xludf.DUMMYFUNCTION("IFERROR(UPPER(LEFT(REGEXEXTRACT(IMPORTXML(I301, ""//img[@class='pull-left pin']/@src""),""[^/]+$""), LEN(REGEXEXTRACT(IMPORTXML(I301, ""//img[@class='pull-left pin']/@src""),""[^/]+$""))-4)), """")"),"")</f>
        <v/>
      </c>
    </row>
    <row r="302">
      <c r="A302" s="3" t="s">
        <v>705</v>
      </c>
      <c r="B302" s="3">
        <v>17.0</v>
      </c>
      <c r="C302" s="3">
        <v>14.0</v>
      </c>
      <c r="D302" s="3">
        <v>48.4764330354788</v>
      </c>
      <c r="E302" s="3">
        <v>9.18674159691647</v>
      </c>
      <c r="F302" s="25" t="s">
        <v>343</v>
      </c>
      <c r="G302" s="4" t="s">
        <v>344</v>
      </c>
      <c r="H302" s="3" t="s">
        <v>64</v>
      </c>
      <c r="I302" s="16" t="s">
        <v>706</v>
      </c>
      <c r="L302" t="str">
        <f>IFERROR(__xludf.DUMMYFUNCTION("IFERROR(IMPORTXML(I302, ""//p[@class='status-date']""), """")"),"")</f>
        <v/>
      </c>
      <c r="N302" t="str">
        <f>IFERROR(__xludf.DUMMYFUNCTION("IFERROR(UPPER(LEFT(REGEXEXTRACT(IMPORTXML(I302, ""//img[@class='pull-left pin']/@src""),""[^/]+$""), LEN(REGEXEXTRACT(IMPORTXML(I302, ""//img[@class='pull-left pin']/@src""),""[^/]+$""))-4)), """")"),"")</f>
        <v/>
      </c>
    </row>
    <row r="303">
      <c r="A303" s="3" t="s">
        <v>707</v>
      </c>
      <c r="B303" s="3">
        <v>17.0</v>
      </c>
      <c r="C303" s="3">
        <v>15.0</v>
      </c>
      <c r="D303" s="3">
        <v>48.4764821940066</v>
      </c>
      <c r="E303" s="3">
        <v>9.18694533330858</v>
      </c>
      <c r="F303" s="28" t="s">
        <v>404</v>
      </c>
      <c r="G303" s="4" t="s">
        <v>405</v>
      </c>
      <c r="H303" s="3" t="s">
        <v>708</v>
      </c>
      <c r="I303" s="16" t="s">
        <v>709</v>
      </c>
      <c r="L303" t="str">
        <f>IFERROR(__xludf.DUMMYFUNCTION("IFERROR(IMPORTXML(I303, ""//p[@class='status-date']""), """")"),"")</f>
        <v/>
      </c>
      <c r="N303" t="str">
        <f>IFERROR(__xludf.DUMMYFUNCTION("IFERROR(UPPER(LEFT(REGEXEXTRACT(IMPORTXML(I303, ""//img[@class='pull-left pin']/@src""),""[^/]+$""), LEN(REGEXEXTRACT(IMPORTXML(I303, ""//img[@class='pull-left pin']/@src""),""[^/]+$""))-4)), """")"),"")</f>
        <v/>
      </c>
    </row>
    <row r="304">
      <c r="A304" s="3" t="s">
        <v>710</v>
      </c>
      <c r="B304" s="3">
        <v>17.0</v>
      </c>
      <c r="C304" s="3">
        <v>16.0</v>
      </c>
      <c r="D304" s="3">
        <v>48.4765313525344</v>
      </c>
      <c r="E304" s="3">
        <v>9.18714906989816</v>
      </c>
      <c r="F304" s="28" t="s">
        <v>404</v>
      </c>
      <c r="G304" s="4" t="s">
        <v>405</v>
      </c>
      <c r="H304" s="3" t="s">
        <v>711</v>
      </c>
      <c r="I304" s="16" t="s">
        <v>712</v>
      </c>
      <c r="J304" s="24"/>
      <c r="L304" t="str">
        <f>IFERROR(__xludf.DUMMYFUNCTION("IFERROR(IMPORTXML(I304, ""//p[@class='status-date']""), """")"),"")</f>
        <v/>
      </c>
      <c r="N304" t="str">
        <f>IFERROR(__xludf.DUMMYFUNCTION("IFERROR(UPPER(LEFT(REGEXEXTRACT(IMPORTXML(I304, ""//img[@class='pull-left pin']/@src""),""[^/]+$""), LEN(REGEXEXTRACT(IMPORTXML(I304, ""//img[@class='pull-left pin']/@src""),""[^/]+$""))-4)), """")"),"")</f>
        <v/>
      </c>
    </row>
    <row r="305">
      <c r="A305" s="3" t="s">
        <v>713</v>
      </c>
      <c r="B305" s="3">
        <v>17.0</v>
      </c>
      <c r="C305" s="3">
        <v>17.0</v>
      </c>
      <c r="D305" s="3">
        <v>48.4765805110622</v>
      </c>
      <c r="E305" s="3">
        <v>9.18735280668511</v>
      </c>
      <c r="F305" s="28" t="s">
        <v>404</v>
      </c>
      <c r="G305" s="4" t="s">
        <v>405</v>
      </c>
      <c r="H305" s="3" t="s">
        <v>438</v>
      </c>
      <c r="I305" s="16" t="s">
        <v>714</v>
      </c>
      <c r="L305" t="str">
        <f>IFERROR(__xludf.DUMMYFUNCTION("IFERROR(IMPORTXML(I305, ""//p[@class='status-date']""), """")"),"")</f>
        <v/>
      </c>
      <c r="N305" t="str">
        <f>IFERROR(__xludf.DUMMYFUNCTION("IFERROR(UPPER(LEFT(REGEXEXTRACT(IMPORTXML(I305, ""//img[@class='pull-left pin']/@src""),""[^/]+$""), LEN(REGEXEXTRACT(IMPORTXML(I305, ""//img[@class='pull-left pin']/@src""),""[^/]+$""))-4)), """")"),"")</f>
        <v/>
      </c>
    </row>
    <row r="306">
      <c r="A306" s="3" t="s">
        <v>715</v>
      </c>
      <c r="B306" s="3">
        <v>17.0</v>
      </c>
      <c r="C306" s="3">
        <v>18.0</v>
      </c>
      <c r="D306" s="3">
        <v>48.4766296695899</v>
      </c>
      <c r="E306" s="3">
        <v>9.18755654366941</v>
      </c>
      <c r="F306" s="28" t="s">
        <v>404</v>
      </c>
      <c r="G306" s="4" t="s">
        <v>405</v>
      </c>
      <c r="H306" s="3" t="s">
        <v>31</v>
      </c>
      <c r="I306" s="16" t="s">
        <v>716</v>
      </c>
      <c r="L306" t="str">
        <f>IFERROR(__xludf.DUMMYFUNCTION("IFERROR(IMPORTXML(I306, ""//p[@class='status-date']""), """")"),"")</f>
        <v/>
      </c>
      <c r="N306" t="str">
        <f>IFERROR(__xludf.DUMMYFUNCTION("IFERROR(UPPER(LEFT(REGEXEXTRACT(IMPORTXML(I306, ""//img[@class='pull-left pin']/@src""),""[^/]+$""), LEN(REGEXEXTRACT(IMPORTXML(I306, ""//img[@class='pull-left pin']/@src""),""[^/]+$""))-4)), """")"),"")</f>
        <v/>
      </c>
    </row>
    <row r="307">
      <c r="A307" s="3" t="s">
        <v>717</v>
      </c>
      <c r="B307" s="3">
        <v>17.0</v>
      </c>
      <c r="C307" s="3">
        <v>19.0</v>
      </c>
      <c r="D307" s="3">
        <v>48.4766788281177</v>
      </c>
      <c r="E307" s="3">
        <v>9.18776028085119</v>
      </c>
      <c r="F307" s="28" t="s">
        <v>404</v>
      </c>
      <c r="G307" s="4" t="s">
        <v>405</v>
      </c>
      <c r="H307" s="3" t="s">
        <v>687</v>
      </c>
      <c r="I307" s="16" t="s">
        <v>718</v>
      </c>
      <c r="L307" t="str">
        <f>IFERROR(__xludf.DUMMYFUNCTION("IFERROR(IMPORTXML(I307, ""//p[@class='status-date']""), """")"),"")</f>
        <v/>
      </c>
      <c r="N307" t="str">
        <f>IFERROR(__xludf.DUMMYFUNCTION("IFERROR(UPPER(LEFT(REGEXEXTRACT(IMPORTXML(I307, ""//img[@class='pull-left pin']/@src""),""[^/]+$""), LEN(REGEXEXTRACT(IMPORTXML(I307, ""//img[@class='pull-left pin']/@src""),""[^/]+$""))-4)), """")"),"")</f>
        <v/>
      </c>
    </row>
    <row r="308">
      <c r="A308" s="3" t="s">
        <v>719</v>
      </c>
      <c r="B308" s="3">
        <v>17.0</v>
      </c>
      <c r="C308" s="3">
        <v>20.0</v>
      </c>
      <c r="D308" s="3">
        <v>48.4767279866455</v>
      </c>
      <c r="E308" s="3">
        <v>9.18796401823033</v>
      </c>
      <c r="F308" s="28" t="s">
        <v>404</v>
      </c>
      <c r="G308" s="4" t="s">
        <v>405</v>
      </c>
      <c r="H308" s="3" t="s">
        <v>690</v>
      </c>
      <c r="I308" s="16" t="s">
        <v>720</v>
      </c>
      <c r="L308" t="str">
        <f>IFERROR(__xludf.DUMMYFUNCTION("IFERROR(IMPORTXML(I308, ""//p[@class='status-date']""), """")"),"")</f>
        <v/>
      </c>
      <c r="N308" t="str">
        <f>IFERROR(__xludf.DUMMYFUNCTION("IFERROR(UPPER(LEFT(REGEXEXTRACT(IMPORTXML(I308, ""//img[@class='pull-left pin']/@src""),""[^/]+$""), LEN(REGEXEXTRACT(IMPORTXML(I308, ""//img[@class='pull-left pin']/@src""),""[^/]+$""))-4)), """")"),"")</f>
        <v/>
      </c>
    </row>
    <row r="309">
      <c r="A309" s="3" t="s">
        <v>721</v>
      </c>
      <c r="B309" s="3">
        <v>18.0</v>
      </c>
      <c r="C309" s="3">
        <v>1.0</v>
      </c>
      <c r="D309" s="3">
        <v>48.475658912155</v>
      </c>
      <c r="E309" s="3">
        <v>9.18416718227831</v>
      </c>
      <c r="F309" s="29" t="s">
        <v>463</v>
      </c>
      <c r="G309" s="4" t="s">
        <v>464</v>
      </c>
      <c r="H309" s="3" t="s">
        <v>300</v>
      </c>
      <c r="I309" s="16" t="s">
        <v>722</v>
      </c>
      <c r="L309" t="str">
        <f>IFERROR(__xludf.DUMMYFUNCTION("IFERROR(IMPORTXML(I309, ""//p[@class='status-date']""), """")"),"")</f>
        <v/>
      </c>
      <c r="N309" t="str">
        <f>IFERROR(__xludf.DUMMYFUNCTION("IFERROR(UPPER(LEFT(REGEXEXTRACT(IMPORTXML(I309, ""//img[@class='pull-left pin']/@src""),""[^/]+$""), LEN(REGEXEXTRACT(IMPORTXML(I309, ""//img[@class='pull-left pin']/@src""),""[^/]+$""))-4)), """")"),"")</f>
        <v/>
      </c>
    </row>
    <row r="310">
      <c r="A310" s="3" t="s">
        <v>723</v>
      </c>
      <c r="B310" s="3">
        <v>18.0</v>
      </c>
      <c r="C310" s="3">
        <v>2.0</v>
      </c>
      <c r="D310" s="3">
        <v>48.4757080706827</v>
      </c>
      <c r="E310" s="3">
        <v>9.18437091556177</v>
      </c>
      <c r="F310" s="29" t="s">
        <v>463</v>
      </c>
      <c r="G310" s="4" t="s">
        <v>464</v>
      </c>
      <c r="H310" s="3" t="s">
        <v>25</v>
      </c>
      <c r="I310" s="16" t="s">
        <v>724</v>
      </c>
      <c r="L310" t="str">
        <f>IFERROR(__xludf.DUMMYFUNCTION("IFERROR(IMPORTXML(I310, ""//p[@class='status-date']""), """")"),"")</f>
        <v/>
      </c>
      <c r="N310" t="str">
        <f>IFERROR(__xludf.DUMMYFUNCTION("IFERROR(UPPER(LEFT(REGEXEXTRACT(IMPORTXML(I310, ""//img[@class='pull-left pin']/@src""),""[^/]+$""), LEN(REGEXEXTRACT(IMPORTXML(I310, ""//img[@class='pull-left pin']/@src""),""[^/]+$""))-4)), """")"),"")</f>
        <v/>
      </c>
    </row>
    <row r="311">
      <c r="A311" s="3" t="s">
        <v>725</v>
      </c>
      <c r="B311" s="3">
        <v>18.0</v>
      </c>
      <c r="C311" s="3">
        <v>3.0</v>
      </c>
      <c r="D311" s="3">
        <v>48.4757572292105</v>
      </c>
      <c r="E311" s="3">
        <v>9.18457464904258</v>
      </c>
      <c r="F311" s="29" t="s">
        <v>463</v>
      </c>
      <c r="G311" s="4" t="s">
        <v>464</v>
      </c>
      <c r="H311" s="3" t="s">
        <v>216</v>
      </c>
      <c r="I311" s="16" t="s">
        <v>726</v>
      </c>
      <c r="L311" t="str">
        <f>IFERROR(__xludf.DUMMYFUNCTION("IFERROR(IMPORTXML(I311, ""//p[@class='status-date']""), """")"),"")</f>
        <v/>
      </c>
      <c r="N311" t="str">
        <f>IFERROR(__xludf.DUMMYFUNCTION("IFERROR(UPPER(LEFT(REGEXEXTRACT(IMPORTXML(I311, ""//img[@class='pull-left pin']/@src""),""[^/]+$""), LEN(REGEXEXTRACT(IMPORTXML(I311, ""//img[@class='pull-left pin']/@src""),""[^/]+$""))-4)), """")"),"")</f>
        <v/>
      </c>
    </row>
    <row r="312">
      <c r="A312" s="3" t="s">
        <v>727</v>
      </c>
      <c r="B312" s="3">
        <v>18.0</v>
      </c>
      <c r="C312" s="3">
        <v>4.0</v>
      </c>
      <c r="D312" s="3">
        <v>48.4758063877383</v>
      </c>
      <c r="E312" s="3">
        <v>9.18477838272087</v>
      </c>
      <c r="F312" s="29" t="s">
        <v>463</v>
      </c>
      <c r="G312" s="4" t="s">
        <v>464</v>
      </c>
      <c r="H312" s="3" t="s">
        <v>300</v>
      </c>
      <c r="I312" s="16" t="s">
        <v>728</v>
      </c>
      <c r="L312" t="str">
        <f>IFERROR(__xludf.DUMMYFUNCTION("IFERROR(IMPORTXML(I312, ""//p[@class='status-date']""), """")"),"")</f>
        <v/>
      </c>
      <c r="N312" t="str">
        <f>IFERROR(__xludf.DUMMYFUNCTION("IFERROR(UPPER(LEFT(REGEXEXTRACT(IMPORTXML(I312, ""//img[@class='pull-left pin']/@src""),""[^/]+$""), LEN(REGEXEXTRACT(IMPORTXML(I312, ""//img[@class='pull-left pin']/@src""),""[^/]+$""))-4)), """")"),"")</f>
        <v/>
      </c>
    </row>
    <row r="313">
      <c r="A313" s="3" t="s">
        <v>729</v>
      </c>
      <c r="B313" s="3">
        <v>18.0</v>
      </c>
      <c r="C313" s="3">
        <v>5.0</v>
      </c>
      <c r="D313" s="3">
        <v>48.4758555462661</v>
      </c>
      <c r="E313" s="3">
        <v>9.18498211659653</v>
      </c>
      <c r="F313" s="29" t="s">
        <v>463</v>
      </c>
      <c r="G313" s="4" t="s">
        <v>464</v>
      </c>
      <c r="H313" s="3" t="s">
        <v>25</v>
      </c>
      <c r="I313" s="16" t="s">
        <v>730</v>
      </c>
      <c r="L313" t="str">
        <f>IFERROR(__xludf.DUMMYFUNCTION("IFERROR(IMPORTXML(I313, ""//p[@class='status-date']""), """")"),"")</f>
        <v/>
      </c>
      <c r="N313" t="str">
        <f>IFERROR(__xludf.DUMMYFUNCTION("IFERROR(UPPER(LEFT(REGEXEXTRACT(IMPORTXML(I313, ""//img[@class='pull-left pin']/@src""),""[^/]+$""), LEN(REGEXEXTRACT(IMPORTXML(I313, ""//img[@class='pull-left pin']/@src""),""[^/]+$""))-4)), """")"),"")</f>
        <v/>
      </c>
    </row>
    <row r="314">
      <c r="A314" s="3" t="s">
        <v>731</v>
      </c>
      <c r="B314" s="3">
        <v>18.0</v>
      </c>
      <c r="C314" s="3">
        <v>6.0</v>
      </c>
      <c r="D314" s="3">
        <v>48.4759047047938</v>
      </c>
      <c r="E314" s="3">
        <v>9.18518585066954</v>
      </c>
      <c r="F314" s="29" t="s">
        <v>463</v>
      </c>
      <c r="G314" s="4" t="s">
        <v>464</v>
      </c>
      <c r="H314" s="3" t="s">
        <v>31</v>
      </c>
      <c r="I314" s="16" t="s">
        <v>732</v>
      </c>
      <c r="L314" t="str">
        <f>IFERROR(__xludf.DUMMYFUNCTION("IFERROR(IMPORTXML(I314, ""//p[@class='status-date']""), """")"),"")</f>
        <v/>
      </c>
      <c r="N314" t="str">
        <f>IFERROR(__xludf.DUMMYFUNCTION("IFERROR(UPPER(LEFT(REGEXEXTRACT(IMPORTXML(I314, ""//img[@class='pull-left pin']/@src""),""[^/]+$""), LEN(REGEXEXTRACT(IMPORTXML(I314, ""//img[@class='pull-left pin']/@src""),""[^/]+$""))-4)), """")"),"")</f>
        <v/>
      </c>
    </row>
    <row r="315">
      <c r="A315" s="3" t="s">
        <v>733</v>
      </c>
      <c r="B315" s="3">
        <v>18.0</v>
      </c>
      <c r="C315" s="3">
        <v>7.0</v>
      </c>
      <c r="D315" s="3">
        <v>48.4759538633216</v>
      </c>
      <c r="E315" s="3">
        <v>9.18538958494002</v>
      </c>
      <c r="F315" s="29" t="s">
        <v>463</v>
      </c>
      <c r="G315" s="4" t="s">
        <v>464</v>
      </c>
      <c r="H315" s="3" t="s">
        <v>300</v>
      </c>
      <c r="I315" s="16" t="s">
        <v>734</v>
      </c>
      <c r="L315" t="str">
        <f>IFERROR(__xludf.DUMMYFUNCTION("IFERROR(IMPORTXML(I315, ""//p[@class='status-date']""), """")"),"")</f>
        <v/>
      </c>
      <c r="N315" t="str">
        <f>IFERROR(__xludf.DUMMYFUNCTION("IFERROR(UPPER(LEFT(REGEXEXTRACT(IMPORTXML(I315, ""//img[@class='pull-left pin']/@src""),""[^/]+$""), LEN(REGEXEXTRACT(IMPORTXML(I315, ""//img[@class='pull-left pin']/@src""),""[^/]+$""))-4)), """")"),"")</f>
        <v/>
      </c>
    </row>
    <row r="316">
      <c r="A316" s="3" t="s">
        <v>735</v>
      </c>
      <c r="B316" s="3">
        <v>18.0</v>
      </c>
      <c r="C316" s="3">
        <v>8.0</v>
      </c>
      <c r="D316" s="3">
        <v>48.4760030218494</v>
      </c>
      <c r="E316" s="3">
        <v>9.18559331940787</v>
      </c>
      <c r="F316" s="29" t="s">
        <v>463</v>
      </c>
      <c r="G316" s="4" t="s">
        <v>464</v>
      </c>
      <c r="H316" s="3" t="s">
        <v>216</v>
      </c>
      <c r="I316" s="16" t="s">
        <v>736</v>
      </c>
      <c r="L316" s="3" t="s">
        <v>77</v>
      </c>
      <c r="N316" t="str">
        <f>IFERROR(__xludf.DUMMYFUNCTION("IFERROR(UPPER(LEFT(REGEXEXTRACT(IMPORTXML(I316, ""//img[@class='pull-left pin']/@src""),""[^/]+$""), LEN(REGEXEXTRACT(IMPORTXML(I316, ""//img[@class='pull-left pin']/@src""),""[^/]+$""))-4)), """")"),"")</f>
        <v/>
      </c>
    </row>
    <row r="317">
      <c r="A317" s="3" t="s">
        <v>737</v>
      </c>
      <c r="B317" s="3">
        <v>18.0</v>
      </c>
      <c r="C317" s="3">
        <v>9.0</v>
      </c>
      <c r="D317" s="3">
        <v>48.4760521803772</v>
      </c>
      <c r="E317" s="3">
        <v>9.18579705407319</v>
      </c>
      <c r="F317" s="25" t="s">
        <v>343</v>
      </c>
      <c r="G317" s="4" t="s">
        <v>344</v>
      </c>
      <c r="H317" s="3" t="s">
        <v>25</v>
      </c>
      <c r="I317" s="16" t="s">
        <v>738</v>
      </c>
      <c r="L317" t="str">
        <f>IFERROR(__xludf.DUMMYFUNCTION("IFERROR(IMPORTXML(I317, ""//p[@class='status-date']""), """")"),"")</f>
        <v/>
      </c>
      <c r="N317" t="str">
        <f>IFERROR(__xludf.DUMMYFUNCTION("IFERROR(UPPER(LEFT(REGEXEXTRACT(IMPORTXML(I317, ""//img[@class='pull-left pin']/@src""),""[^/]+$""), LEN(REGEXEXTRACT(IMPORTXML(I317, ""//img[@class='pull-left pin']/@src""),""[^/]+$""))-4)), """")"),"")</f>
        <v/>
      </c>
    </row>
    <row r="318">
      <c r="A318" s="3" t="s">
        <v>739</v>
      </c>
      <c r="B318" s="3">
        <v>18.0</v>
      </c>
      <c r="C318" s="3">
        <v>10.0</v>
      </c>
      <c r="D318" s="3">
        <v>48.4761013389049</v>
      </c>
      <c r="E318" s="3">
        <v>9.18600078893587</v>
      </c>
      <c r="F318" s="27" t="s">
        <v>392</v>
      </c>
      <c r="G318" s="4" t="s">
        <v>393</v>
      </c>
      <c r="H318" s="3" t="s">
        <v>42</v>
      </c>
      <c r="I318" s="16" t="s">
        <v>740</v>
      </c>
      <c r="L318" t="str">
        <f>IFERROR(__xludf.DUMMYFUNCTION("IFERROR(IMPORTXML(I318, ""//p[@class='status-date']""), """")"),"")</f>
        <v/>
      </c>
      <c r="N318" t="str">
        <f>IFERROR(__xludf.DUMMYFUNCTION("IFERROR(UPPER(LEFT(REGEXEXTRACT(IMPORTXML(I318, ""//img[@class='pull-left pin']/@src""),""[^/]+$""), LEN(REGEXEXTRACT(IMPORTXML(I318, ""//img[@class='pull-left pin']/@src""),""[^/]+$""))-4)), """")"),"")</f>
        <v/>
      </c>
    </row>
    <row r="319">
      <c r="A319" s="3" t="s">
        <v>741</v>
      </c>
      <c r="B319" s="3">
        <v>18.0</v>
      </c>
      <c r="C319" s="3">
        <v>11.0</v>
      </c>
      <c r="D319" s="3">
        <v>48.4761504974327</v>
      </c>
      <c r="E319" s="3">
        <v>9.18620452399591</v>
      </c>
      <c r="F319" s="27" t="s">
        <v>392</v>
      </c>
      <c r="G319" s="4" t="s">
        <v>393</v>
      </c>
      <c r="H319" s="3" t="s">
        <v>216</v>
      </c>
      <c r="I319" s="16" t="s">
        <v>742</v>
      </c>
      <c r="L319" t="str">
        <f>IFERROR(__xludf.DUMMYFUNCTION("IFERROR(IMPORTXML(I319, ""//p[@class='status-date']""), """")"),"")</f>
        <v/>
      </c>
      <c r="N319" t="str">
        <f>IFERROR(__xludf.DUMMYFUNCTION("IFERROR(UPPER(LEFT(REGEXEXTRACT(IMPORTXML(I319, ""//img[@class='pull-left pin']/@src""),""[^/]+$""), LEN(REGEXEXTRACT(IMPORTXML(I319, ""//img[@class='pull-left pin']/@src""),""[^/]+$""))-4)), """")"),"")</f>
        <v/>
      </c>
    </row>
    <row r="320">
      <c r="A320" s="3" t="s">
        <v>743</v>
      </c>
      <c r="B320" s="3">
        <v>18.0</v>
      </c>
      <c r="C320" s="3">
        <v>14.0</v>
      </c>
      <c r="D320" s="3">
        <v>48.4762979730161</v>
      </c>
      <c r="E320" s="3">
        <v>9.18681573036065</v>
      </c>
      <c r="F320" s="25" t="s">
        <v>343</v>
      </c>
      <c r="G320" s="4" t="s">
        <v>344</v>
      </c>
      <c r="H320" s="3" t="s">
        <v>25</v>
      </c>
      <c r="I320" s="16" t="s">
        <v>744</v>
      </c>
      <c r="L320" t="str">
        <f>IFERROR(__xludf.DUMMYFUNCTION("IFERROR(IMPORTXML(I320, ""//p[@class='status-date']""), """")"),"")</f>
        <v/>
      </c>
      <c r="N320" t="str">
        <f>IFERROR(__xludf.DUMMYFUNCTION("IFERROR(UPPER(LEFT(REGEXEXTRACT(IMPORTXML(I320, ""//img[@class='pull-left pin']/@src""),""[^/]+$""), LEN(REGEXEXTRACT(IMPORTXML(I320, ""//img[@class='pull-left pin']/@src""),""[^/]+$""))-4)), """")"),"")</f>
        <v/>
      </c>
    </row>
    <row r="321">
      <c r="A321" s="3" t="s">
        <v>745</v>
      </c>
      <c r="B321" s="3">
        <v>18.0</v>
      </c>
      <c r="C321" s="3">
        <v>15.0</v>
      </c>
      <c r="D321" s="3">
        <v>48.4763471315438</v>
      </c>
      <c r="E321" s="3">
        <v>9.18701946621035</v>
      </c>
      <c r="F321" s="28" t="s">
        <v>404</v>
      </c>
      <c r="G321" s="4" t="s">
        <v>405</v>
      </c>
      <c r="H321" s="3" t="s">
        <v>340</v>
      </c>
      <c r="I321" s="16" t="s">
        <v>746</v>
      </c>
      <c r="L321" t="str">
        <f>IFERROR(__xludf.DUMMYFUNCTION("IFERROR(IMPORTXML(I321, ""//p[@class='status-date']""), """")"),"")</f>
        <v/>
      </c>
      <c r="N321" t="str">
        <f>IFERROR(__xludf.DUMMYFUNCTION("IFERROR(UPPER(LEFT(REGEXEXTRACT(IMPORTXML(I321, ""//img[@class='pull-left pin']/@src""),""[^/]+$""), LEN(REGEXEXTRACT(IMPORTXML(I321, ""//img[@class='pull-left pin']/@src""),""[^/]+$""))-4)), """")"),"")</f>
        <v/>
      </c>
    </row>
    <row r="322">
      <c r="A322" s="3" t="s">
        <v>747</v>
      </c>
      <c r="B322" s="3">
        <v>18.0</v>
      </c>
      <c r="C322" s="3">
        <v>16.0</v>
      </c>
      <c r="D322" s="3">
        <v>48.4763962900716</v>
      </c>
      <c r="E322" s="3">
        <v>9.18722320225754</v>
      </c>
      <c r="F322" s="28" t="s">
        <v>404</v>
      </c>
      <c r="G322" s="4" t="s">
        <v>405</v>
      </c>
      <c r="H322" s="3" t="s">
        <v>216</v>
      </c>
      <c r="I322" s="16" t="s">
        <v>748</v>
      </c>
      <c r="L322" t="str">
        <f>IFERROR(__xludf.DUMMYFUNCTION("IFERROR(IMPORTXML(I322, ""//p[@class='status-date']""), """")"),"")</f>
        <v/>
      </c>
      <c r="N322" t="str">
        <f>IFERROR(__xludf.DUMMYFUNCTION("IFERROR(UPPER(LEFT(REGEXEXTRACT(IMPORTXML(I322, ""//img[@class='pull-left pin']/@src""),""[^/]+$""), LEN(REGEXEXTRACT(IMPORTXML(I322, ""//img[@class='pull-left pin']/@src""),""[^/]+$""))-4)), """")"),"")</f>
        <v/>
      </c>
    </row>
    <row r="323">
      <c r="A323" s="3" t="s">
        <v>749</v>
      </c>
      <c r="B323" s="3">
        <v>18.0</v>
      </c>
      <c r="C323" s="3">
        <v>17.0</v>
      </c>
      <c r="D323" s="3">
        <v>48.4764454485994</v>
      </c>
      <c r="E323" s="3">
        <v>9.18742693850208</v>
      </c>
      <c r="F323" s="28" t="s">
        <v>404</v>
      </c>
      <c r="G323" s="4" t="s">
        <v>405</v>
      </c>
      <c r="H323" s="3" t="s">
        <v>25</v>
      </c>
      <c r="I323" s="16" t="s">
        <v>750</v>
      </c>
      <c r="L323" t="str">
        <f>IFERROR(__xludf.DUMMYFUNCTION("IFERROR(IMPORTXML(I323, ""//p[@class='status-date']""), """")"),"")</f>
        <v/>
      </c>
      <c r="N323" t="str">
        <f>IFERROR(__xludf.DUMMYFUNCTION("IFERROR(UPPER(LEFT(REGEXEXTRACT(IMPORTXML(I323, ""//img[@class='pull-left pin']/@src""),""[^/]+$""), LEN(REGEXEXTRACT(IMPORTXML(I323, ""//img[@class='pull-left pin']/@src""),""[^/]+$""))-4)), """")"),"")</f>
        <v/>
      </c>
    </row>
    <row r="324">
      <c r="A324" s="3" t="s">
        <v>751</v>
      </c>
      <c r="B324" s="3">
        <v>18.0</v>
      </c>
      <c r="C324" s="3">
        <v>18.0</v>
      </c>
      <c r="D324" s="3">
        <v>48.4764946071272</v>
      </c>
      <c r="E324" s="3">
        <v>9.1876306749441</v>
      </c>
      <c r="F324" s="28" t="s">
        <v>404</v>
      </c>
      <c r="G324" s="4" t="s">
        <v>405</v>
      </c>
      <c r="H324" s="3" t="s">
        <v>42</v>
      </c>
      <c r="I324" s="16" t="s">
        <v>752</v>
      </c>
      <c r="L324" t="str">
        <f>IFERROR(__xludf.DUMMYFUNCTION("IFERROR(IMPORTXML(I324, ""//p[@class='status-date']""), """")"),"")</f>
        <v/>
      </c>
      <c r="N324" t="str">
        <f>IFERROR(__xludf.DUMMYFUNCTION("IFERROR(UPPER(LEFT(REGEXEXTRACT(IMPORTXML(I324, ""//img[@class='pull-left pin']/@src""),""[^/]+$""), LEN(REGEXEXTRACT(IMPORTXML(I324, ""//img[@class='pull-left pin']/@src""),""[^/]+$""))-4)), """")"),"")</f>
        <v/>
      </c>
    </row>
    <row r="325">
      <c r="A325" s="3" t="s">
        <v>753</v>
      </c>
      <c r="B325" s="3">
        <v>18.0</v>
      </c>
      <c r="C325" s="3">
        <v>19.0</v>
      </c>
      <c r="D325" s="3">
        <v>48.4765437656549</v>
      </c>
      <c r="E325" s="3">
        <v>9.18783441158348</v>
      </c>
      <c r="F325" s="28" t="s">
        <v>404</v>
      </c>
      <c r="G325" s="4" t="s">
        <v>405</v>
      </c>
      <c r="H325" s="3" t="s">
        <v>198</v>
      </c>
      <c r="I325" s="16" t="s">
        <v>754</v>
      </c>
      <c r="L325" t="str">
        <f>IFERROR(__xludf.DUMMYFUNCTION("IFERROR(IMPORTXML(I325, ""//p[@class='status-date']""), """")"),"")</f>
        <v/>
      </c>
      <c r="N325" t="str">
        <f>IFERROR(__xludf.DUMMYFUNCTION("IFERROR(UPPER(LEFT(REGEXEXTRACT(IMPORTXML(I325, ""//img[@class='pull-left pin']/@src""),""[^/]+$""), LEN(REGEXEXTRACT(IMPORTXML(I325, ""//img[@class='pull-left pin']/@src""),""[^/]+$""))-4)), """")"),"")</f>
        <v/>
      </c>
    </row>
    <row r="326">
      <c r="A326" s="3" t="s">
        <v>755</v>
      </c>
      <c r="B326" s="3">
        <v>18.0</v>
      </c>
      <c r="C326" s="3">
        <v>20.0</v>
      </c>
      <c r="D326" s="3">
        <v>48.4765929241827</v>
      </c>
      <c r="E326" s="3">
        <v>9.18803814842021</v>
      </c>
      <c r="F326" s="28" t="s">
        <v>404</v>
      </c>
      <c r="G326" s="4" t="s">
        <v>405</v>
      </c>
      <c r="H326" s="3" t="s">
        <v>25</v>
      </c>
      <c r="I326" s="16" t="s">
        <v>756</v>
      </c>
      <c r="L326" t="str">
        <f>IFERROR(__xludf.DUMMYFUNCTION("IFERROR(IMPORTXML(I326, ""//p[@class='status-date']""), """")"),"")</f>
        <v/>
      </c>
      <c r="N326" t="str">
        <f>IFERROR(__xludf.DUMMYFUNCTION("IFERROR(UPPER(LEFT(REGEXEXTRACT(IMPORTXML(I326, ""//img[@class='pull-left pin']/@src""),""[^/]+$""), LEN(REGEXEXTRACT(IMPORTXML(I326, ""//img[@class='pull-left pin']/@src""),""[^/]+$""))-4)), """")"),"")</f>
        <v/>
      </c>
    </row>
    <row r="327">
      <c r="A327" s="3" t="s">
        <v>757</v>
      </c>
      <c r="B327" s="3">
        <v>19.0</v>
      </c>
      <c r="C327" s="3">
        <v>1.0</v>
      </c>
      <c r="D327" s="3">
        <v>48.4755238496921</v>
      </c>
      <c r="E327" s="3">
        <v>9.18424132257587</v>
      </c>
      <c r="F327" s="29" t="s">
        <v>463</v>
      </c>
      <c r="G327" s="4" t="s">
        <v>464</v>
      </c>
      <c r="H327" s="3" t="s">
        <v>28</v>
      </c>
      <c r="I327" s="16" t="s">
        <v>758</v>
      </c>
      <c r="L327" t="str">
        <f>IFERROR(__xludf.DUMMYFUNCTION("IFERROR(IMPORTXML(I327, ""//p[@class='status-date']""), """")"),"")</f>
        <v/>
      </c>
      <c r="N327" t="str">
        <f>IFERROR(__xludf.DUMMYFUNCTION("IFERROR(UPPER(LEFT(REGEXEXTRACT(IMPORTXML(I327, ""//img[@class='pull-left pin']/@src""),""[^/]+$""), LEN(REGEXEXTRACT(IMPORTXML(I327, ""//img[@class='pull-left pin']/@src""),""[^/]+$""))-4)), """")"),"")</f>
        <v/>
      </c>
    </row>
    <row r="328">
      <c r="A328" s="3" t="s">
        <v>759</v>
      </c>
      <c r="B328" s="3">
        <v>19.0</v>
      </c>
      <c r="C328" s="3">
        <v>2.0</v>
      </c>
      <c r="D328" s="3">
        <v>48.4755730082199</v>
      </c>
      <c r="E328" s="3">
        <v>9.18444505531692</v>
      </c>
      <c r="F328" s="29" t="s">
        <v>463</v>
      </c>
      <c r="G328" s="4" t="s">
        <v>464</v>
      </c>
      <c r="H328" s="3" t="s">
        <v>45</v>
      </c>
      <c r="I328" s="16" t="s">
        <v>760</v>
      </c>
      <c r="L328" t="str">
        <f>IFERROR(__xludf.DUMMYFUNCTION("IFERROR(IMPORTXML(I328, ""//p[@class='status-date']""), """")"),"")</f>
        <v/>
      </c>
      <c r="N328" t="str">
        <f>IFERROR(__xludf.DUMMYFUNCTION("IFERROR(UPPER(LEFT(REGEXEXTRACT(IMPORTXML(I328, ""//img[@class='pull-left pin']/@src""),""[^/]+$""), LEN(REGEXEXTRACT(IMPORTXML(I328, ""//img[@class='pull-left pin']/@src""),""[^/]+$""))-4)), """")"),"")</f>
        <v/>
      </c>
    </row>
    <row r="329">
      <c r="A329" s="3" t="s">
        <v>761</v>
      </c>
      <c r="B329" s="3">
        <v>19.0</v>
      </c>
      <c r="C329" s="3">
        <v>3.0</v>
      </c>
      <c r="D329" s="3">
        <v>48.4756221667477</v>
      </c>
      <c r="E329" s="3">
        <v>9.18464878825534</v>
      </c>
      <c r="F329" s="29" t="s">
        <v>463</v>
      </c>
      <c r="G329" s="4" t="s">
        <v>464</v>
      </c>
      <c r="H329" s="17" t="s">
        <v>39</v>
      </c>
      <c r="I329" s="16" t="s">
        <v>762</v>
      </c>
      <c r="L329" t="str">
        <f>IFERROR(__xludf.DUMMYFUNCTION("IFERROR(IMPORTXML(I329, ""//p[@class='status-date']""), """")"),"")</f>
        <v/>
      </c>
      <c r="N329" t="str">
        <f>IFERROR(__xludf.DUMMYFUNCTION("IFERROR(UPPER(LEFT(REGEXEXTRACT(IMPORTXML(I329, ""//img[@class='pull-left pin']/@src""),""[^/]+$""), LEN(REGEXEXTRACT(IMPORTXML(I329, ""//img[@class='pull-left pin']/@src""),""[^/]+$""))-4)), """")"),"")</f>
        <v/>
      </c>
    </row>
    <row r="330">
      <c r="A330" s="3" t="s">
        <v>763</v>
      </c>
      <c r="B330" s="3">
        <v>19.0</v>
      </c>
      <c r="C330" s="3">
        <v>4.0</v>
      </c>
      <c r="D330" s="3">
        <v>48.4756713252755</v>
      </c>
      <c r="E330" s="3">
        <v>9.18485252139123</v>
      </c>
      <c r="F330" s="29" t="s">
        <v>463</v>
      </c>
      <c r="G330" s="4" t="s">
        <v>464</v>
      </c>
      <c r="H330" s="3" t="s">
        <v>28</v>
      </c>
      <c r="I330" s="16" t="s">
        <v>764</v>
      </c>
      <c r="L330" t="str">
        <f>IFERROR(__xludf.DUMMYFUNCTION("IFERROR(IMPORTXML(I330, ""//p[@class='status-date']""), """")"),"")</f>
        <v/>
      </c>
      <c r="N330" t="str">
        <f>IFERROR(__xludf.DUMMYFUNCTION("IFERROR(UPPER(LEFT(REGEXEXTRACT(IMPORTXML(I330, ""//img[@class='pull-left pin']/@src""),""[^/]+$""), LEN(REGEXEXTRACT(IMPORTXML(I330, ""//img[@class='pull-left pin']/@src""),""[^/]+$""))-4)), """")"),"")</f>
        <v/>
      </c>
    </row>
    <row r="331">
      <c r="A331" s="3" t="s">
        <v>765</v>
      </c>
      <c r="B331" s="3">
        <v>19.0</v>
      </c>
      <c r="C331" s="3">
        <v>5.0</v>
      </c>
      <c r="D331" s="3">
        <v>48.4757204838033</v>
      </c>
      <c r="E331" s="3">
        <v>9.18505625472448</v>
      </c>
      <c r="F331" s="29" t="s">
        <v>463</v>
      </c>
      <c r="G331" s="4" t="s">
        <v>464</v>
      </c>
      <c r="H331" s="17" t="s">
        <v>45</v>
      </c>
      <c r="I331" s="16" t="s">
        <v>766</v>
      </c>
      <c r="L331" t="str">
        <f>IFERROR(__xludf.DUMMYFUNCTION("IFERROR(IMPORTXML(I331, ""//p[@class='status-date']""), """")"),"")</f>
        <v/>
      </c>
      <c r="N331" t="str">
        <f>IFERROR(__xludf.DUMMYFUNCTION("IFERROR(UPPER(LEFT(REGEXEXTRACT(IMPORTXML(I331, ""//img[@class='pull-left pin']/@src""),""[^/]+$""), LEN(REGEXEXTRACT(IMPORTXML(I331, ""//img[@class='pull-left pin']/@src""),""[^/]+$""))-4)), """")"),"")</f>
        <v/>
      </c>
    </row>
    <row r="332">
      <c r="A332" s="3" t="s">
        <v>767</v>
      </c>
      <c r="B332" s="3">
        <v>19.0</v>
      </c>
      <c r="C332" s="3">
        <v>6.0</v>
      </c>
      <c r="D332" s="3">
        <v>48.475769642331</v>
      </c>
      <c r="E332" s="3">
        <v>9.18525998825521</v>
      </c>
      <c r="F332" s="29" t="s">
        <v>463</v>
      </c>
      <c r="G332" s="4" t="s">
        <v>464</v>
      </c>
      <c r="H332" s="17" t="s">
        <v>39</v>
      </c>
      <c r="I332" s="16" t="s">
        <v>768</v>
      </c>
      <c r="L332" t="str">
        <f>IFERROR(__xludf.DUMMYFUNCTION("IFERROR(IMPORTXML(I332, ""//p[@class='status-date']""), """")"),"")</f>
        <v/>
      </c>
      <c r="N332" t="str">
        <f>IFERROR(__xludf.DUMMYFUNCTION("IFERROR(UPPER(LEFT(REGEXEXTRACT(IMPORTXML(I332, ""//img[@class='pull-left pin']/@src""),""[^/]+$""), LEN(REGEXEXTRACT(IMPORTXML(I332, ""//img[@class='pull-left pin']/@src""),""[^/]+$""))-4)), """")"),"")</f>
        <v/>
      </c>
    </row>
    <row r="333">
      <c r="A333" s="3" t="s">
        <v>769</v>
      </c>
      <c r="B333" s="3">
        <v>19.0</v>
      </c>
      <c r="C333" s="3">
        <v>7.0</v>
      </c>
      <c r="D333" s="3">
        <v>48.4758188008588</v>
      </c>
      <c r="E333" s="3">
        <v>9.18546372198329</v>
      </c>
      <c r="F333" s="29" t="s">
        <v>463</v>
      </c>
      <c r="G333" s="4" t="s">
        <v>464</v>
      </c>
      <c r="H333" s="3" t="s">
        <v>28</v>
      </c>
      <c r="I333" s="16" t="s">
        <v>770</v>
      </c>
      <c r="L333" t="str">
        <f>IFERROR(__xludf.DUMMYFUNCTION("IFERROR(IMPORTXML(I333, ""//p[@class='status-date']""), """")"),"")</f>
        <v/>
      </c>
      <c r="N333" t="str">
        <f>IFERROR(__xludf.DUMMYFUNCTION("IFERROR(UPPER(LEFT(REGEXEXTRACT(IMPORTXML(I333, ""//img[@class='pull-left pin']/@src""),""[^/]+$""), LEN(REGEXEXTRACT(IMPORTXML(I333, ""//img[@class='pull-left pin']/@src""),""[^/]+$""))-4)), """")"),"")</f>
        <v/>
      </c>
    </row>
    <row r="334">
      <c r="A334" s="3" t="s">
        <v>771</v>
      </c>
      <c r="B334" s="3">
        <v>19.0</v>
      </c>
      <c r="C334" s="3">
        <v>8.0</v>
      </c>
      <c r="D334" s="3">
        <v>48.4758679593866</v>
      </c>
      <c r="E334" s="3">
        <v>9.18566745590874</v>
      </c>
      <c r="F334" s="25" t="s">
        <v>343</v>
      </c>
      <c r="G334" s="4" t="s">
        <v>344</v>
      </c>
      <c r="H334" s="17" t="s">
        <v>45</v>
      </c>
      <c r="I334" s="16" t="s">
        <v>772</v>
      </c>
      <c r="L334" t="str">
        <f>IFERROR(__xludf.DUMMYFUNCTION("IFERROR(IMPORTXML(I334, ""//p[@class='status-date']""), """")"),"")</f>
        <v/>
      </c>
      <c r="N334" t="str">
        <f>IFERROR(__xludf.DUMMYFUNCTION("IFERROR(UPPER(LEFT(REGEXEXTRACT(IMPORTXML(I334, ""//img[@class='pull-left pin']/@src""),""[^/]+$""), LEN(REGEXEXTRACT(IMPORTXML(I334, ""//img[@class='pull-left pin']/@src""),""[^/]+$""))-4)), """")"),"")</f>
        <v/>
      </c>
    </row>
    <row r="335">
      <c r="A335" s="3" t="s">
        <v>773</v>
      </c>
      <c r="B335" s="3">
        <v>19.0</v>
      </c>
      <c r="C335" s="3">
        <v>9.0</v>
      </c>
      <c r="D335" s="3">
        <v>48.4759171179144</v>
      </c>
      <c r="E335" s="3">
        <v>9.18587119003166</v>
      </c>
      <c r="F335" s="25" t="s">
        <v>343</v>
      </c>
      <c r="G335" s="4" t="s">
        <v>344</v>
      </c>
      <c r="H335" s="17" t="s">
        <v>39</v>
      </c>
      <c r="I335" s="16" t="s">
        <v>774</v>
      </c>
      <c r="L335" t="str">
        <f>IFERROR(__xludf.DUMMYFUNCTION("IFERROR(IMPORTXML(I335, ""//p[@class='status-date']""), """")"),"")</f>
        <v/>
      </c>
      <c r="N335" t="str">
        <f>IFERROR(__xludf.DUMMYFUNCTION("IFERROR(UPPER(LEFT(REGEXEXTRACT(IMPORTXML(I335, ""//img[@class='pull-left pin']/@src""),""[^/]+$""), LEN(REGEXEXTRACT(IMPORTXML(I335, ""//img[@class='pull-left pin']/@src""),""[^/]+$""))-4)), """")"),"")</f>
        <v/>
      </c>
    </row>
    <row r="336">
      <c r="A336" s="3" t="s">
        <v>775</v>
      </c>
      <c r="B336" s="3">
        <v>19.0</v>
      </c>
      <c r="C336" s="3">
        <v>10.0</v>
      </c>
      <c r="D336" s="3">
        <v>48.4759662764422</v>
      </c>
      <c r="E336" s="3">
        <v>9.18607492435194</v>
      </c>
      <c r="F336" s="27" t="s">
        <v>392</v>
      </c>
      <c r="G336" s="4" t="s">
        <v>393</v>
      </c>
      <c r="H336" s="3" t="s">
        <v>28</v>
      </c>
      <c r="I336" s="16" t="s">
        <v>776</v>
      </c>
      <c r="L336" t="str">
        <f>IFERROR(__xludf.DUMMYFUNCTION("IFERROR(IMPORTXML(I336, ""//p[@class='status-date']""), """")"),"")</f>
        <v/>
      </c>
      <c r="N336" t="str">
        <f>IFERROR(__xludf.DUMMYFUNCTION("IFERROR(UPPER(LEFT(REGEXEXTRACT(IMPORTXML(I336, ""//img[@class='pull-left pin']/@src""),""[^/]+$""), LEN(REGEXEXTRACT(IMPORTXML(I336, ""//img[@class='pull-left pin']/@src""),""[^/]+$""))-4)), """")"),"")</f>
        <v/>
      </c>
    </row>
    <row r="337">
      <c r="A337" s="3" t="s">
        <v>777</v>
      </c>
      <c r="B337" s="3">
        <v>19.0</v>
      </c>
      <c r="C337" s="3">
        <v>11.0</v>
      </c>
      <c r="D337" s="3">
        <v>48.4760154349699</v>
      </c>
      <c r="E337" s="3">
        <v>9.18627865886969</v>
      </c>
      <c r="F337" s="27" t="s">
        <v>392</v>
      </c>
      <c r="G337" s="4" t="s">
        <v>393</v>
      </c>
      <c r="H337" s="17" t="s">
        <v>45</v>
      </c>
      <c r="I337" s="16" t="s">
        <v>778</v>
      </c>
      <c r="L337" t="str">
        <f>IFERROR(__xludf.DUMMYFUNCTION("IFERROR(IMPORTXML(I337, ""//p[@class='status-date']""), """")"),"")</f>
        <v/>
      </c>
      <c r="N337" t="str">
        <f>IFERROR(__xludf.DUMMYFUNCTION("IFERROR(UPPER(LEFT(REGEXEXTRACT(IMPORTXML(I337, ""//img[@class='pull-left pin']/@src""),""[^/]+$""), LEN(REGEXEXTRACT(IMPORTXML(I337, ""//img[@class='pull-left pin']/@src""),""[^/]+$""))-4)), """")"),"")</f>
        <v/>
      </c>
    </row>
    <row r="338">
      <c r="A338" s="3" t="s">
        <v>779</v>
      </c>
      <c r="B338" s="3">
        <v>19.0</v>
      </c>
      <c r="C338" s="3">
        <v>12.0</v>
      </c>
      <c r="D338" s="3">
        <v>48.4760645934977</v>
      </c>
      <c r="E338" s="3">
        <v>9.18648239358481</v>
      </c>
      <c r="F338" s="25" t="s">
        <v>343</v>
      </c>
      <c r="G338" s="4" t="s">
        <v>344</v>
      </c>
      <c r="H338" s="17" t="s">
        <v>39</v>
      </c>
      <c r="I338" s="16" t="s">
        <v>780</v>
      </c>
      <c r="L338" t="str">
        <f>IFERROR(__xludf.DUMMYFUNCTION("IFERROR(IMPORTXML(I338, ""//p[@class='status-date']""), """")"),"")</f>
        <v/>
      </c>
      <c r="N338" t="str">
        <f>IFERROR(__xludf.DUMMYFUNCTION("IFERROR(UPPER(LEFT(REGEXEXTRACT(IMPORTXML(I338, ""//img[@class='pull-left pin']/@src""),""[^/]+$""), LEN(REGEXEXTRACT(IMPORTXML(I338, ""//img[@class='pull-left pin']/@src""),""[^/]+$""))-4)), """")"),"")</f>
        <v/>
      </c>
    </row>
    <row r="339">
      <c r="A339" s="3" t="s">
        <v>781</v>
      </c>
      <c r="B339" s="3">
        <v>19.0</v>
      </c>
      <c r="C339" s="3">
        <v>14.0</v>
      </c>
      <c r="D339" s="3">
        <v>48.4761629105533</v>
      </c>
      <c r="E339" s="3">
        <v>9.18688986360723</v>
      </c>
      <c r="F339" s="25" t="s">
        <v>343</v>
      </c>
      <c r="G339" s="4" t="s">
        <v>344</v>
      </c>
      <c r="H339" s="3" t="s">
        <v>28</v>
      </c>
      <c r="I339" s="16" t="s">
        <v>782</v>
      </c>
      <c r="L339" t="str">
        <f>IFERROR(__xludf.DUMMYFUNCTION("IFERROR(IMPORTXML(I339, ""//p[@class='status-date']""), """")"),"")</f>
        <v/>
      </c>
      <c r="N339" t="str">
        <f>IFERROR(__xludf.DUMMYFUNCTION("IFERROR(UPPER(LEFT(REGEXEXTRACT(IMPORTXML(I339, ""//img[@class='pull-left pin']/@src""),""[^/]+$""), LEN(REGEXEXTRACT(IMPORTXML(I339, ""//img[@class='pull-left pin']/@src""),""[^/]+$""))-4)), """")"),"")</f>
        <v/>
      </c>
    </row>
    <row r="340">
      <c r="A340" s="3" t="s">
        <v>783</v>
      </c>
      <c r="B340" s="3">
        <v>19.0</v>
      </c>
      <c r="C340" s="3">
        <v>15.0</v>
      </c>
      <c r="D340" s="3">
        <v>48.476212069081</v>
      </c>
      <c r="E340" s="3">
        <v>9.18709359891454</v>
      </c>
      <c r="F340" s="28" t="s">
        <v>404</v>
      </c>
      <c r="G340" s="4" t="s">
        <v>405</v>
      </c>
      <c r="H340" s="17" t="s">
        <v>45</v>
      </c>
      <c r="I340" s="16" t="s">
        <v>784</v>
      </c>
      <c r="L340" t="str">
        <f>IFERROR(__xludf.DUMMYFUNCTION("IFERROR(IMPORTXML(I340, ""//p[@class='status-date']""), """")"),"")</f>
        <v/>
      </c>
      <c r="N340" t="str">
        <f>IFERROR(__xludf.DUMMYFUNCTION("IFERROR(UPPER(LEFT(REGEXEXTRACT(IMPORTXML(I340, ""//img[@class='pull-left pin']/@src""),""[^/]+$""), LEN(REGEXEXTRACT(IMPORTXML(I340, ""//img[@class='pull-left pin']/@src""),""[^/]+$""))-4)), """")"),"")</f>
        <v/>
      </c>
    </row>
    <row r="341">
      <c r="A341" s="3" t="s">
        <v>785</v>
      </c>
      <c r="B341" s="3">
        <v>19.0</v>
      </c>
      <c r="C341" s="3">
        <v>16.0</v>
      </c>
      <c r="D341" s="3">
        <v>48.4762612276088</v>
      </c>
      <c r="E341" s="3">
        <v>9.18729733441932</v>
      </c>
      <c r="F341" s="28" t="s">
        <v>404</v>
      </c>
      <c r="G341" s="4" t="s">
        <v>405</v>
      </c>
      <c r="H341" s="17" t="s">
        <v>39</v>
      </c>
      <c r="I341" s="16" t="s">
        <v>786</v>
      </c>
      <c r="L341" t="str">
        <f>IFERROR(__xludf.DUMMYFUNCTION("IFERROR(IMPORTXML(I341, ""//p[@class='status-date']""), """")"),"")</f>
        <v/>
      </c>
      <c r="N341" t="str">
        <f>IFERROR(__xludf.DUMMYFUNCTION("IFERROR(UPPER(LEFT(REGEXEXTRACT(IMPORTXML(I341, ""//img[@class='pull-left pin']/@src""),""[^/]+$""), LEN(REGEXEXTRACT(IMPORTXML(I341, ""//img[@class='pull-left pin']/@src""),""[^/]+$""))-4)), """")"),"")</f>
        <v/>
      </c>
    </row>
    <row r="342">
      <c r="A342" s="3" t="s">
        <v>787</v>
      </c>
      <c r="B342" s="3">
        <v>19.0</v>
      </c>
      <c r="C342" s="3">
        <v>17.0</v>
      </c>
      <c r="D342" s="3">
        <v>48.4763103861366</v>
      </c>
      <c r="E342" s="3">
        <v>9.18750107012147</v>
      </c>
      <c r="F342" s="28" t="s">
        <v>404</v>
      </c>
      <c r="G342" s="4" t="s">
        <v>405</v>
      </c>
      <c r="H342" s="3" t="s">
        <v>28</v>
      </c>
      <c r="I342" s="16" t="s">
        <v>788</v>
      </c>
      <c r="L342" t="str">
        <f>IFERROR(__xludf.DUMMYFUNCTION("IFERROR(IMPORTXML(I342, ""//p[@class='status-date']""), """")"),"")</f>
        <v/>
      </c>
      <c r="N342" t="str">
        <f>IFERROR(__xludf.DUMMYFUNCTION("IFERROR(UPPER(LEFT(REGEXEXTRACT(IMPORTXML(I342, ""//img[@class='pull-left pin']/@src""),""[^/]+$""), LEN(REGEXEXTRACT(IMPORTXML(I342, ""//img[@class='pull-left pin']/@src""),""[^/]+$""))-4)), """")"),"")</f>
        <v/>
      </c>
    </row>
    <row r="343">
      <c r="A343" s="3" t="s">
        <v>789</v>
      </c>
      <c r="B343" s="3">
        <v>19.0</v>
      </c>
      <c r="C343" s="3">
        <v>18.0</v>
      </c>
      <c r="D343" s="3">
        <v>48.4763595446644</v>
      </c>
      <c r="E343" s="3">
        <v>9.18770480602108</v>
      </c>
      <c r="F343" s="28" t="s">
        <v>404</v>
      </c>
      <c r="G343" s="4" t="s">
        <v>405</v>
      </c>
      <c r="H343" s="17" t="s">
        <v>45</v>
      </c>
      <c r="I343" s="16" t="s">
        <v>790</v>
      </c>
      <c r="L343" t="str">
        <f>IFERROR(__xludf.DUMMYFUNCTION("IFERROR(IMPORTXML(I343, ""//p[@class='status-date']""), """")"),"")</f>
        <v/>
      </c>
      <c r="N343" t="str">
        <f>IFERROR(__xludf.DUMMYFUNCTION("IFERROR(UPPER(LEFT(REGEXEXTRACT(IMPORTXML(I343, ""//img[@class='pull-left pin']/@src""),""[^/]+$""), LEN(REGEXEXTRACT(IMPORTXML(I343, ""//img[@class='pull-left pin']/@src""),""[^/]+$""))-4)), """")"),"")</f>
        <v/>
      </c>
    </row>
    <row r="344">
      <c r="A344" s="3" t="s">
        <v>791</v>
      </c>
      <c r="B344" s="3">
        <v>19.0</v>
      </c>
      <c r="C344" s="3">
        <v>19.0</v>
      </c>
      <c r="D344" s="3">
        <v>48.4764087031921</v>
      </c>
      <c r="E344" s="3">
        <v>9.18790854211806</v>
      </c>
      <c r="F344" s="28" t="s">
        <v>404</v>
      </c>
      <c r="G344" s="4" t="s">
        <v>405</v>
      </c>
      <c r="H344" s="3" t="s">
        <v>39</v>
      </c>
      <c r="I344" s="16" t="s">
        <v>792</v>
      </c>
      <c r="L344" t="str">
        <f>IFERROR(__xludf.DUMMYFUNCTION("IFERROR(IMPORTXML(I344, ""//p[@class='status-date']""), """")"),"")</f>
        <v/>
      </c>
      <c r="N344" t="str">
        <f>IFERROR(__xludf.DUMMYFUNCTION("IFERROR(UPPER(LEFT(REGEXEXTRACT(IMPORTXML(I344, ""//img[@class='pull-left pin']/@src""),""[^/]+$""), LEN(REGEXEXTRACT(IMPORTXML(I344, ""//img[@class='pull-left pin']/@src""),""[^/]+$""))-4)), """")"),"")</f>
        <v/>
      </c>
    </row>
    <row r="345">
      <c r="A345" s="3" t="s">
        <v>793</v>
      </c>
      <c r="B345" s="3">
        <v>19.0</v>
      </c>
      <c r="C345" s="3">
        <v>20.0</v>
      </c>
      <c r="D345" s="3">
        <v>48.4764578617199</v>
      </c>
      <c r="E345" s="3">
        <v>9.18811227841251</v>
      </c>
      <c r="F345" s="28" t="s">
        <v>404</v>
      </c>
      <c r="G345" s="4" t="s">
        <v>405</v>
      </c>
      <c r="H345" s="3" t="s">
        <v>28</v>
      </c>
      <c r="I345" s="16" t="s">
        <v>794</v>
      </c>
      <c r="L345" t="str">
        <f>IFERROR(__xludf.DUMMYFUNCTION("IFERROR(IMPORTXML(I345, ""//p[@class='status-date']""), """")"),"")</f>
        <v/>
      </c>
      <c r="N345" t="str">
        <f>IFERROR(__xludf.DUMMYFUNCTION("IFERROR(UPPER(LEFT(REGEXEXTRACT(IMPORTXML(I345, ""//img[@class='pull-left pin']/@src""),""[^/]+$""), LEN(REGEXEXTRACT(IMPORTXML(I345, ""//img[@class='pull-left pin']/@src""),""[^/]+$""))-4)), """")"),"")</f>
        <v/>
      </c>
    </row>
    <row r="346">
      <c r="A346" s="3" t="s">
        <v>795</v>
      </c>
      <c r="B346" s="3">
        <v>20.0</v>
      </c>
      <c r="C346" s="3">
        <v>1.0</v>
      </c>
      <c r="D346" s="3">
        <v>48.4753887872294</v>
      </c>
      <c r="E346" s="3">
        <v>9.18431546267618</v>
      </c>
      <c r="F346" s="29" t="s">
        <v>463</v>
      </c>
      <c r="G346" s="4" t="s">
        <v>464</v>
      </c>
      <c r="H346" s="3" t="s">
        <v>796</v>
      </c>
      <c r="I346" s="16" t="s">
        <v>797</v>
      </c>
      <c r="L346" t="str">
        <f>IFERROR(__xludf.DUMMYFUNCTION("IFERROR(IMPORTXML(I346, ""//p[@class='status-date']""), """")"),"")</f>
        <v/>
      </c>
      <c r="N346" t="str">
        <f>IFERROR(__xludf.DUMMYFUNCTION("IFERROR(UPPER(LEFT(REGEXEXTRACT(IMPORTXML(I346, ""//img[@class='pull-left pin']/@src""),""[^/]+$""), LEN(REGEXEXTRACT(IMPORTXML(I346, ""//img[@class='pull-left pin']/@src""),""[^/]+$""))-4)), """")"),"")</f>
        <v/>
      </c>
    </row>
    <row r="347">
      <c r="A347" s="3" t="s">
        <v>798</v>
      </c>
      <c r="B347" s="3">
        <v>20.0</v>
      </c>
      <c r="C347" s="3">
        <v>2.0</v>
      </c>
      <c r="D347" s="3">
        <v>48.4754379457572</v>
      </c>
      <c r="E347" s="3">
        <v>9.18451919487483</v>
      </c>
      <c r="F347" s="29" t="s">
        <v>463</v>
      </c>
      <c r="G347" s="4" t="s">
        <v>464</v>
      </c>
      <c r="H347" s="3" t="s">
        <v>80</v>
      </c>
      <c r="I347" s="16" t="s">
        <v>799</v>
      </c>
      <c r="L347" t="str">
        <f>IFERROR(__xludf.DUMMYFUNCTION("IFERROR(IMPORTXML(I347, ""//p[@class='status-date']""), """")"),"")</f>
        <v/>
      </c>
      <c r="N347" t="str">
        <f>IFERROR(__xludf.DUMMYFUNCTION("IFERROR(UPPER(LEFT(REGEXEXTRACT(IMPORTXML(I347, ""//img[@class='pull-left pin']/@src""),""[^/]+$""), LEN(REGEXEXTRACT(IMPORTXML(I347, ""//img[@class='pull-left pin']/@src""),""[^/]+$""))-4)), """")"),"")</f>
        <v/>
      </c>
    </row>
    <row r="348">
      <c r="A348" s="3" t="s">
        <v>800</v>
      </c>
      <c r="B348" s="3">
        <v>20.0</v>
      </c>
      <c r="C348" s="3">
        <v>3.0</v>
      </c>
      <c r="D348" s="3">
        <v>48.475487104285</v>
      </c>
      <c r="E348" s="3">
        <v>9.18472292727096</v>
      </c>
      <c r="F348" s="29" t="s">
        <v>463</v>
      </c>
      <c r="G348" s="4" t="s">
        <v>464</v>
      </c>
      <c r="H348" s="32" t="s">
        <v>347</v>
      </c>
      <c r="I348" s="16" t="s">
        <v>801</v>
      </c>
      <c r="L348" t="str">
        <f>IFERROR(__xludf.DUMMYFUNCTION("IFERROR(IMPORTXML(I348, ""//p[@class='status-date']""), """")"),"")</f>
        <v/>
      </c>
      <c r="N348" t="str">
        <f>IFERROR(__xludf.DUMMYFUNCTION("IFERROR(UPPER(LEFT(REGEXEXTRACT(IMPORTXML(I348, ""//img[@class='pull-left pin']/@src""),""[^/]+$""), LEN(REGEXEXTRACT(IMPORTXML(I348, ""//img[@class='pull-left pin']/@src""),""[^/]+$""))-4)), """")"),"")</f>
        <v/>
      </c>
    </row>
    <row r="349">
      <c r="A349" s="3" t="s">
        <v>802</v>
      </c>
      <c r="B349" s="3">
        <v>20.0</v>
      </c>
      <c r="C349" s="3">
        <v>4.0</v>
      </c>
      <c r="D349" s="3">
        <v>48.4755362628128</v>
      </c>
      <c r="E349" s="3">
        <v>9.18492665986445</v>
      </c>
      <c r="F349" s="29" t="s">
        <v>463</v>
      </c>
      <c r="G349" s="4" t="s">
        <v>464</v>
      </c>
      <c r="H349" s="3" t="s">
        <v>359</v>
      </c>
      <c r="I349" s="16" t="s">
        <v>803</v>
      </c>
      <c r="L349" t="str">
        <f>IFERROR(__xludf.DUMMYFUNCTION("IFERROR(IMPORTXML(I349, ""//p[@class='status-date']""), """")"),"")</f>
        <v/>
      </c>
      <c r="N349" t="str">
        <f>IFERROR(__xludf.DUMMYFUNCTION("IFERROR(UPPER(LEFT(REGEXEXTRACT(IMPORTXML(I349, ""//img[@class='pull-left pin']/@src""),""[^/]+$""), LEN(REGEXEXTRACT(IMPORTXML(I349, ""//img[@class='pull-left pin']/@src""),""[^/]+$""))-4)), """")"),"")</f>
        <v/>
      </c>
    </row>
    <row r="350">
      <c r="A350" s="3" t="s">
        <v>804</v>
      </c>
      <c r="B350" s="3">
        <v>20.0</v>
      </c>
      <c r="C350" s="3">
        <v>5.0</v>
      </c>
      <c r="D350" s="3">
        <v>48.4755854213406</v>
      </c>
      <c r="E350" s="3">
        <v>9.18513039265531</v>
      </c>
      <c r="F350" s="29" t="s">
        <v>463</v>
      </c>
      <c r="G350" s="4" t="s">
        <v>464</v>
      </c>
      <c r="H350" s="3" t="s">
        <v>64</v>
      </c>
      <c r="I350" s="16" t="s">
        <v>805</v>
      </c>
      <c r="L350" t="str">
        <f>IFERROR(__xludf.DUMMYFUNCTION("IFERROR(IMPORTXML(I350, ""//p[@class='status-date']""), """")"),"")</f>
        <v/>
      </c>
      <c r="N350" t="str">
        <f>IFERROR(__xludf.DUMMYFUNCTION("IFERROR(UPPER(LEFT(REGEXEXTRACT(IMPORTXML(I350, ""//img[@class='pull-left pin']/@src""),""[^/]+$""), LEN(REGEXEXTRACT(IMPORTXML(I350, ""//img[@class='pull-left pin']/@src""),""[^/]+$""))-4)), """")"),"")</f>
        <v/>
      </c>
    </row>
    <row r="351">
      <c r="A351" s="3" t="s">
        <v>806</v>
      </c>
      <c r="B351" s="3">
        <v>20.0</v>
      </c>
      <c r="C351" s="3">
        <v>6.0</v>
      </c>
      <c r="D351" s="3">
        <v>48.4756345798683</v>
      </c>
      <c r="E351" s="3">
        <v>9.18533412564363</v>
      </c>
      <c r="F351" s="29" t="s">
        <v>463</v>
      </c>
      <c r="G351" s="4" t="s">
        <v>464</v>
      </c>
      <c r="H351" s="3" t="s">
        <v>807</v>
      </c>
      <c r="I351" s="16" t="s">
        <v>808</v>
      </c>
      <c r="L351" t="str">
        <f>IFERROR(__xludf.DUMMYFUNCTION("IFERROR(IMPORTXML(I351, ""//p[@class='status-date']""), """")"),"")</f>
        <v/>
      </c>
      <c r="N351" t="str">
        <f>IFERROR(__xludf.DUMMYFUNCTION("IFERROR(UPPER(LEFT(REGEXEXTRACT(IMPORTXML(I351, ""//img[@class='pull-left pin']/@src""),""[^/]+$""), LEN(REGEXEXTRACT(IMPORTXML(I351, ""//img[@class='pull-left pin']/@src""),""[^/]+$""))-4)), """")"),"")</f>
        <v/>
      </c>
    </row>
    <row r="352">
      <c r="A352" s="3" t="s">
        <v>809</v>
      </c>
      <c r="B352" s="3">
        <v>20.0</v>
      </c>
      <c r="C352" s="3">
        <v>7.0</v>
      </c>
      <c r="D352" s="3">
        <v>48.4756837383961</v>
      </c>
      <c r="E352" s="3">
        <v>9.18553785882932</v>
      </c>
      <c r="F352" s="29" t="s">
        <v>463</v>
      </c>
      <c r="G352" s="4" t="s">
        <v>464</v>
      </c>
      <c r="H352" s="3" t="s">
        <v>701</v>
      </c>
      <c r="I352" s="16" t="s">
        <v>810</v>
      </c>
      <c r="L352" t="str">
        <f>IFERROR(__xludf.DUMMYFUNCTION("IFERROR(IMPORTXML(I352, ""//p[@class='status-date']""), """")"),"#REF!")</f>
        <v>#REF!</v>
      </c>
      <c r="N352" t="str">
        <f>IFERROR(__xludf.DUMMYFUNCTION("IFERROR(UPPER(LEFT(REGEXEXTRACT(IMPORTXML(I352, ""//img[@class='pull-left pin']/@src""),""[^/]+$""), LEN(REGEXEXTRACT(IMPORTXML(I352, ""//img[@class='pull-left pin']/@src""),""[^/]+$""))-4)), """")"),"CARROT")</f>
        <v>CARROT</v>
      </c>
    </row>
    <row r="353">
      <c r="A353" s="3" t="s">
        <v>811</v>
      </c>
      <c r="B353" s="3">
        <v>20.0</v>
      </c>
      <c r="C353" s="3">
        <v>8.0</v>
      </c>
      <c r="D353" s="3">
        <v>48.4757328969239</v>
      </c>
      <c r="E353" s="3">
        <v>9.18574159221248</v>
      </c>
      <c r="F353" s="25" t="s">
        <v>343</v>
      </c>
      <c r="G353" s="4" t="s">
        <v>344</v>
      </c>
      <c r="H353" s="3" t="s">
        <v>812</v>
      </c>
      <c r="I353" s="16" t="s">
        <v>813</v>
      </c>
      <c r="L353" t="str">
        <f>IFERROR(__xludf.DUMMYFUNCTION("IFERROR(IMPORTXML(I353, ""//p[@class='status-date']""), """")"),"")</f>
        <v/>
      </c>
      <c r="N353" t="str">
        <f>IFERROR(__xludf.DUMMYFUNCTION("IFERROR(UPPER(LEFT(REGEXEXTRACT(IMPORTXML(I353, ""//img[@class='pull-left pin']/@src""),""[^/]+$""), LEN(REGEXEXTRACT(IMPORTXML(I353, ""//img[@class='pull-left pin']/@src""),""[^/]+$""))-4)), """")"),"")</f>
        <v/>
      </c>
    </row>
    <row r="354">
      <c r="A354" s="3" t="s">
        <v>814</v>
      </c>
      <c r="B354" s="3">
        <v>20.0</v>
      </c>
      <c r="C354" s="3">
        <v>9.0</v>
      </c>
      <c r="D354" s="3">
        <v>48.4757820554517</v>
      </c>
      <c r="E354" s="3">
        <v>9.185945325793</v>
      </c>
      <c r="F354" s="27" t="s">
        <v>392</v>
      </c>
      <c r="G354" s="4" t="s">
        <v>393</v>
      </c>
      <c r="H354" s="3" t="s">
        <v>435</v>
      </c>
      <c r="I354" s="16" t="s">
        <v>815</v>
      </c>
      <c r="L354" t="str">
        <f>IFERROR(__xludf.DUMMYFUNCTION("IFERROR(IMPORTXML(I354, ""//p[@class='status-date']""), """")"),"#REF!")</f>
        <v>#REF!</v>
      </c>
      <c r="N354" t="str">
        <f>IFERROR(__xludf.DUMMYFUNCTION("IFERROR(UPPER(LEFT(REGEXEXTRACT(IMPORTXML(I354, ""//img[@class='pull-left pin']/@src""),""[^/]+$""), LEN(REGEXEXTRACT(IMPORTXML(I354, ""//img[@class='pull-left pin']/@src""),""[^/]+$""))-4)), """")"),"SUBMARINE")</f>
        <v>SUBMARINE</v>
      </c>
    </row>
    <row r="355">
      <c r="A355" s="3" t="s">
        <v>816</v>
      </c>
      <c r="B355" s="3">
        <v>20.0</v>
      </c>
      <c r="C355" s="3">
        <v>10.0</v>
      </c>
      <c r="D355" s="3">
        <v>48.4758312139794</v>
      </c>
      <c r="E355" s="3">
        <v>9.18614905957088</v>
      </c>
      <c r="F355" s="27" t="s">
        <v>392</v>
      </c>
      <c r="G355" s="4" t="s">
        <v>393</v>
      </c>
      <c r="H355" s="3" t="s">
        <v>359</v>
      </c>
      <c r="I355" s="16" t="s">
        <v>817</v>
      </c>
      <c r="L355" t="str">
        <f>IFERROR(__xludf.DUMMYFUNCTION("IFERROR(IMPORTXML(I355, ""//p[@class='status-date']""), """")"),"")</f>
        <v/>
      </c>
      <c r="N355" t="str">
        <f>IFERROR(__xludf.DUMMYFUNCTION("IFERROR(UPPER(LEFT(REGEXEXTRACT(IMPORTXML(I355, ""//img[@class='pull-left pin']/@src""),""[^/]+$""), LEN(REGEXEXTRACT(IMPORTXML(I355, ""//img[@class='pull-left pin']/@src""),""[^/]+$""))-4)), """")"),"")</f>
        <v/>
      </c>
    </row>
    <row r="356">
      <c r="A356" s="3" t="s">
        <v>818</v>
      </c>
      <c r="B356" s="3">
        <v>20.0</v>
      </c>
      <c r="C356" s="3">
        <v>11.0</v>
      </c>
      <c r="D356" s="3">
        <v>48.4758803725072</v>
      </c>
      <c r="E356" s="3">
        <v>9.18635279354623</v>
      </c>
      <c r="F356" s="25" t="s">
        <v>343</v>
      </c>
      <c r="G356" s="4" t="s">
        <v>344</v>
      </c>
      <c r="H356" s="3" t="s">
        <v>31</v>
      </c>
      <c r="I356" s="16" t="s">
        <v>819</v>
      </c>
      <c r="L356" t="str">
        <f>IFERROR(__xludf.DUMMYFUNCTION("IFERROR(IMPORTXML(I356, ""//p[@class='status-date']""), """")"),"")</f>
        <v/>
      </c>
      <c r="N356" t="str">
        <f>IFERROR(__xludf.DUMMYFUNCTION("IFERROR(UPPER(LEFT(REGEXEXTRACT(IMPORTXML(I356, ""//img[@class='pull-left pin']/@src""),""[^/]+$""), LEN(REGEXEXTRACT(IMPORTXML(I356, ""//img[@class='pull-left pin']/@src""),""[^/]+$""))-4)), """")"),"")</f>
        <v/>
      </c>
    </row>
    <row r="357">
      <c r="A357" s="3" t="s">
        <v>820</v>
      </c>
      <c r="B357" s="3">
        <v>20.0</v>
      </c>
      <c r="C357" s="3">
        <v>12.0</v>
      </c>
      <c r="D357" s="3">
        <v>48.475929531035</v>
      </c>
      <c r="E357" s="3">
        <v>9.18655652771894</v>
      </c>
      <c r="F357" s="25" t="s">
        <v>343</v>
      </c>
      <c r="G357" s="4" t="s">
        <v>344</v>
      </c>
      <c r="H357" s="3" t="s">
        <v>64</v>
      </c>
      <c r="I357" s="16" t="s">
        <v>821</v>
      </c>
      <c r="L357" t="str">
        <f>IFERROR(__xludf.DUMMYFUNCTION("IFERROR(IMPORTXML(I357, ""//p[@class='status-date']""), """")"),"")</f>
        <v/>
      </c>
      <c r="N357" t="str">
        <f>IFERROR(__xludf.DUMMYFUNCTION("IFERROR(UPPER(LEFT(REGEXEXTRACT(IMPORTXML(I357, ""//img[@class='pull-left pin']/@src""),""[^/]+$""), LEN(REGEXEXTRACT(IMPORTXML(I357, ""//img[@class='pull-left pin']/@src""),""[^/]+$""))-4)), """")"),"")</f>
        <v/>
      </c>
    </row>
    <row r="358">
      <c r="A358" s="3" t="s">
        <v>822</v>
      </c>
      <c r="B358" s="3">
        <v>20.0</v>
      </c>
      <c r="C358" s="3">
        <v>13.0</v>
      </c>
      <c r="D358" s="3">
        <v>48.4759786895628</v>
      </c>
      <c r="E358" s="3">
        <v>9.18676026208913</v>
      </c>
      <c r="F358" s="25" t="s">
        <v>343</v>
      </c>
      <c r="G358" s="4" t="s">
        <v>344</v>
      </c>
      <c r="H358" s="3" t="s">
        <v>221</v>
      </c>
      <c r="I358" s="16" t="s">
        <v>823</v>
      </c>
      <c r="L358" s="3" t="s">
        <v>77</v>
      </c>
      <c r="N358" s="3" t="s">
        <v>444</v>
      </c>
    </row>
    <row r="359">
      <c r="A359" s="3" t="s">
        <v>824</v>
      </c>
      <c r="B359" s="3">
        <v>20.0</v>
      </c>
      <c r="C359" s="3">
        <v>14.0</v>
      </c>
      <c r="D359" s="3">
        <v>48.4760278480905</v>
      </c>
      <c r="E359" s="3">
        <v>9.18696399665668</v>
      </c>
      <c r="F359" s="25" t="s">
        <v>343</v>
      </c>
      <c r="G359" s="4" t="s">
        <v>344</v>
      </c>
      <c r="H359" s="3" t="s">
        <v>550</v>
      </c>
      <c r="I359" s="16" t="s">
        <v>825</v>
      </c>
      <c r="L359" t="str">
        <f>IFERROR(__xludf.DUMMYFUNCTION("IFERROR(IMPORTXML(I359, ""//p[@class='status-date']""), """")"),"")</f>
        <v/>
      </c>
      <c r="N359" t="str">
        <f>IFERROR(__xludf.DUMMYFUNCTION("IFERROR(UPPER(LEFT(REGEXEXTRACT(IMPORTXML(I359, ""//img[@class='pull-left pin']/@src""),""[^/]+$""), LEN(REGEXEXTRACT(IMPORTXML(I359, ""//img[@class='pull-left pin']/@src""),""[^/]+$""))-4)), """")"),"")</f>
        <v/>
      </c>
    </row>
    <row r="360">
      <c r="A360" s="3" t="s">
        <v>826</v>
      </c>
      <c r="B360" s="3">
        <v>20.0</v>
      </c>
      <c r="C360" s="3">
        <v>15.0</v>
      </c>
      <c r="D360" s="3">
        <v>48.4760770066183</v>
      </c>
      <c r="E360" s="3">
        <v>9.18716773142159</v>
      </c>
      <c r="F360" s="28" t="s">
        <v>404</v>
      </c>
      <c r="G360" s="4" t="s">
        <v>405</v>
      </c>
      <c r="H360" s="3" t="s">
        <v>80</v>
      </c>
      <c r="I360" s="16" t="s">
        <v>827</v>
      </c>
      <c r="L360" t="str">
        <f>IFERROR(__xludf.DUMMYFUNCTION("IFERROR(IMPORTXML(I360, ""//p[@class='status-date']""), """")"),"")</f>
        <v/>
      </c>
      <c r="N360" t="str">
        <f>IFERROR(__xludf.DUMMYFUNCTION("IFERROR(UPPER(LEFT(REGEXEXTRACT(IMPORTXML(I360, ""//img[@class='pull-left pin']/@src""),""[^/]+$""), LEN(REGEXEXTRACT(IMPORTXML(I360, ""//img[@class='pull-left pin']/@src""),""[^/]+$""))-4)), """")"),"")</f>
        <v/>
      </c>
    </row>
    <row r="361">
      <c r="A361" s="3" t="s">
        <v>828</v>
      </c>
      <c r="B361" s="3">
        <v>20.0</v>
      </c>
      <c r="C361" s="3">
        <v>16.0</v>
      </c>
      <c r="D361" s="3">
        <v>48.4761261651461</v>
      </c>
      <c r="E361" s="3">
        <v>9.18737146638398</v>
      </c>
      <c r="F361" s="28" t="s">
        <v>404</v>
      </c>
      <c r="G361" s="4" t="s">
        <v>405</v>
      </c>
      <c r="H361" s="3" t="s">
        <v>111</v>
      </c>
      <c r="I361" s="16" t="s">
        <v>829</v>
      </c>
      <c r="L361" t="str">
        <f>IFERROR(__xludf.DUMMYFUNCTION("IFERROR(IMPORTXML(I361, ""//p[@class='status-date']""), """")"),"")</f>
        <v/>
      </c>
      <c r="N361" t="str">
        <f>IFERROR(__xludf.DUMMYFUNCTION("IFERROR(UPPER(LEFT(REGEXEXTRACT(IMPORTXML(I361, ""//img[@class='pull-left pin']/@src""),""[^/]+$""), LEN(REGEXEXTRACT(IMPORTXML(I361, ""//img[@class='pull-left pin']/@src""),""[^/]+$""))-4)), """")"),"")</f>
        <v/>
      </c>
    </row>
    <row r="362">
      <c r="A362" s="3" t="s">
        <v>830</v>
      </c>
      <c r="B362" s="3">
        <v>20.0</v>
      </c>
      <c r="C362" s="3">
        <v>17.0</v>
      </c>
      <c r="D362" s="3">
        <v>48.4761753236739</v>
      </c>
      <c r="E362" s="3">
        <v>9.18757520154372</v>
      </c>
      <c r="F362" s="28" t="s">
        <v>404</v>
      </c>
      <c r="G362" s="4" t="s">
        <v>405</v>
      </c>
      <c r="H362" s="3" t="s">
        <v>831</v>
      </c>
      <c r="I362" s="16" t="s">
        <v>832</v>
      </c>
      <c r="L362" t="str">
        <f>IFERROR(__xludf.DUMMYFUNCTION("IFERROR(IMPORTXML(I362, ""//p[@class='status-date']""), """")"),"")</f>
        <v/>
      </c>
      <c r="N362" t="str">
        <f>IFERROR(__xludf.DUMMYFUNCTION("IFERROR(UPPER(LEFT(REGEXEXTRACT(IMPORTXML(I362, ""//img[@class='pull-left pin']/@src""),""[^/]+$""), LEN(REGEXEXTRACT(IMPORTXML(I362, ""//img[@class='pull-left pin']/@src""),""[^/]+$""))-4)), """")"),"")</f>
        <v/>
      </c>
    </row>
    <row r="363">
      <c r="A363" s="3" t="s">
        <v>833</v>
      </c>
      <c r="B363" s="3">
        <v>20.0</v>
      </c>
      <c r="C363" s="3">
        <v>18.0</v>
      </c>
      <c r="D363" s="3">
        <v>48.4762244822016</v>
      </c>
      <c r="E363" s="3">
        <v>9.18777893690094</v>
      </c>
      <c r="F363" s="28" t="s">
        <v>404</v>
      </c>
      <c r="G363" s="4" t="s">
        <v>405</v>
      </c>
      <c r="H363" s="3" t="s">
        <v>834</v>
      </c>
      <c r="I363" s="16" t="s">
        <v>835</v>
      </c>
      <c r="L363" t="str">
        <f>IFERROR(__xludf.DUMMYFUNCTION("IFERROR(IMPORTXML(I363, ""//p[@class='status-date']""), """")"),"")</f>
        <v/>
      </c>
      <c r="N363" t="str">
        <f>IFERROR(__xludf.DUMMYFUNCTION("IFERROR(UPPER(LEFT(REGEXEXTRACT(IMPORTXML(I363, ""//img[@class='pull-left pin']/@src""),""[^/]+$""), LEN(REGEXEXTRACT(IMPORTXML(I363, ""//img[@class='pull-left pin']/@src""),""[^/]+$""))-4)), """")"),"")</f>
        <v/>
      </c>
    </row>
    <row r="364">
      <c r="A364" s="3" t="s">
        <v>836</v>
      </c>
      <c r="B364" s="3">
        <v>20.0</v>
      </c>
      <c r="C364" s="3">
        <v>19.0</v>
      </c>
      <c r="D364" s="3">
        <v>48.4762736407294</v>
      </c>
      <c r="E364" s="3">
        <v>9.18798267245551</v>
      </c>
      <c r="F364" s="28" t="s">
        <v>404</v>
      </c>
      <c r="G364" s="4" t="s">
        <v>405</v>
      </c>
      <c r="H364" s="3" t="s">
        <v>837</v>
      </c>
      <c r="I364" s="16" t="s">
        <v>838</v>
      </c>
      <c r="L364" t="str">
        <f>IFERROR(__xludf.DUMMYFUNCTION("IFERROR(IMPORTXML(I364, ""//p[@class='status-date']""), """")"),"")</f>
        <v/>
      </c>
      <c r="N364" t="str">
        <f>IFERROR(__xludf.DUMMYFUNCTION("IFERROR(UPPER(LEFT(REGEXEXTRACT(IMPORTXML(I364, ""//img[@class='pull-left pin']/@src""),""[^/]+$""), LEN(REGEXEXTRACT(IMPORTXML(I364, ""//img[@class='pull-left pin']/@src""),""[^/]+$""))-4)), """")"),"")</f>
        <v/>
      </c>
    </row>
    <row r="365">
      <c r="A365" s="3" t="s">
        <v>839</v>
      </c>
      <c r="B365" s="3">
        <v>20.0</v>
      </c>
      <c r="C365" s="3">
        <v>20.0</v>
      </c>
      <c r="D365" s="3">
        <v>48.4763227992572</v>
      </c>
      <c r="E365" s="3">
        <v>9.18818640820757</v>
      </c>
      <c r="F365" s="28" t="s">
        <v>404</v>
      </c>
      <c r="G365" s="4" t="s">
        <v>405</v>
      </c>
      <c r="H365" s="3" t="s">
        <v>807</v>
      </c>
      <c r="I365" s="16" t="s">
        <v>840</v>
      </c>
      <c r="L365" t="str">
        <f>IFERROR(__xludf.DUMMYFUNCTION("IFERROR(IMPORTXML(I365, ""//p[@class='status-date']""), """")"),"")</f>
        <v/>
      </c>
      <c r="N365" t="str">
        <f>IFERROR(__xludf.DUMMYFUNCTION("IFERROR(UPPER(LEFT(REGEXEXTRACT(IMPORTXML(I365, ""//img[@class='pull-left pin']/@src""),""[^/]+$""), LEN(REGEXEXTRACT(IMPORTXML(I365, ""//img[@class='pull-left pin']/@src""),""[^/]+$""))-4)), """")"),"")</f>
        <v/>
      </c>
    </row>
    <row r="366">
      <c r="A366" s="3"/>
      <c r="F366" s="14"/>
      <c r="G366" s="4"/>
    </row>
    <row r="367">
      <c r="A367" s="3"/>
      <c r="B367" s="3" t="s">
        <v>841</v>
      </c>
      <c r="F367" s="14"/>
      <c r="G367" s="14"/>
    </row>
    <row r="368">
      <c r="A368" s="3"/>
      <c r="B368" s="3" t="s">
        <v>842</v>
      </c>
      <c r="C368" s="3">
        <v>48.4771390698281</v>
      </c>
      <c r="D368" s="3">
        <v>9.18554663658142</v>
      </c>
      <c r="E368" s="3">
        <v>20.0</v>
      </c>
      <c r="F368" s="4">
        <v>20.0</v>
      </c>
      <c r="G368" s="4">
        <v>70.0</v>
      </c>
      <c r="H368" s="3">
        <v>0.0</v>
      </c>
      <c r="I368" s="3">
        <v>20.0</v>
      </c>
      <c r="J368" s="3">
        <v>17.0</v>
      </c>
    </row>
    <row r="369">
      <c r="F369" s="14"/>
      <c r="G369" s="14"/>
    </row>
    <row r="370">
      <c r="F370" s="14"/>
      <c r="G370" s="14"/>
    </row>
    <row r="371">
      <c r="F371" s="14"/>
      <c r="G371" s="14"/>
    </row>
    <row r="372">
      <c r="F372" s="14"/>
      <c r="G372" s="14"/>
    </row>
    <row r="373">
      <c r="F373" s="14"/>
      <c r="G373" s="14"/>
    </row>
    <row r="374">
      <c r="F374" s="14"/>
      <c r="G374" s="14"/>
    </row>
    <row r="375">
      <c r="F375" s="14"/>
      <c r="G375" s="14"/>
    </row>
    <row r="376">
      <c r="F376" s="14"/>
      <c r="G376" s="14"/>
    </row>
    <row r="377">
      <c r="F377" s="14"/>
      <c r="G377" s="14"/>
    </row>
    <row r="378">
      <c r="F378" s="14"/>
      <c r="G378" s="14"/>
    </row>
    <row r="379">
      <c r="F379" s="14"/>
      <c r="G379" s="14"/>
    </row>
    <row r="380">
      <c r="F380" s="14"/>
      <c r="G380" s="14"/>
    </row>
    <row r="381">
      <c r="F381" s="14"/>
      <c r="G381" s="14"/>
    </row>
    <row r="382">
      <c r="F382" s="14"/>
      <c r="G382" s="14"/>
    </row>
    <row r="383">
      <c r="F383" s="14"/>
      <c r="G383" s="14"/>
    </row>
    <row r="384">
      <c r="F384" s="14"/>
      <c r="G384" s="14"/>
    </row>
    <row r="385">
      <c r="F385" s="14"/>
      <c r="G385" s="14"/>
    </row>
    <row r="386">
      <c r="F386" s="14"/>
      <c r="G386" s="14"/>
    </row>
    <row r="387">
      <c r="F387" s="14"/>
      <c r="G387" s="14"/>
    </row>
    <row r="388">
      <c r="F388" s="14"/>
      <c r="G388" s="14"/>
    </row>
    <row r="389">
      <c r="F389" s="14"/>
      <c r="G389" s="14"/>
    </row>
    <row r="390">
      <c r="F390" s="14"/>
      <c r="G390" s="14"/>
    </row>
    <row r="391">
      <c r="F391" s="14"/>
      <c r="G391" s="14"/>
    </row>
    <row r="392">
      <c r="F392" s="14"/>
      <c r="G392" s="14"/>
    </row>
    <row r="393">
      <c r="F393" s="14"/>
      <c r="G393" s="14"/>
    </row>
    <row r="394">
      <c r="F394" s="14"/>
      <c r="G394" s="14"/>
    </row>
    <row r="395">
      <c r="F395" s="14"/>
      <c r="G395" s="14"/>
    </row>
    <row r="396">
      <c r="F396" s="14"/>
      <c r="G396" s="14"/>
    </row>
    <row r="397">
      <c r="F397" s="14"/>
      <c r="G397" s="14"/>
    </row>
    <row r="398">
      <c r="F398" s="14"/>
      <c r="G398" s="14"/>
    </row>
    <row r="399">
      <c r="F399" s="14"/>
      <c r="G399" s="14"/>
    </row>
    <row r="400">
      <c r="F400" s="14"/>
      <c r="G400" s="14"/>
    </row>
    <row r="401">
      <c r="F401" s="14"/>
      <c r="G401" s="14"/>
    </row>
    <row r="402">
      <c r="F402" s="14"/>
      <c r="G402" s="14"/>
    </row>
    <row r="403">
      <c r="F403" s="14"/>
      <c r="G403" s="14"/>
    </row>
    <row r="404">
      <c r="F404" s="14"/>
      <c r="G404" s="14"/>
    </row>
    <row r="405">
      <c r="F405" s="14"/>
      <c r="G405" s="14"/>
    </row>
    <row r="406">
      <c r="F406" s="14"/>
      <c r="G406" s="14"/>
    </row>
    <row r="407">
      <c r="F407" s="14"/>
      <c r="G407" s="14"/>
    </row>
    <row r="408">
      <c r="F408" s="14"/>
      <c r="G408" s="14"/>
    </row>
    <row r="409">
      <c r="F409" s="14"/>
      <c r="G409" s="14"/>
    </row>
    <row r="410">
      <c r="F410" s="14"/>
      <c r="G410" s="14"/>
    </row>
    <row r="411">
      <c r="F411" s="14"/>
      <c r="G411" s="14"/>
    </row>
    <row r="412">
      <c r="F412" s="14"/>
      <c r="G412" s="14"/>
    </row>
    <row r="413">
      <c r="F413" s="14"/>
      <c r="G413" s="14"/>
    </row>
    <row r="414">
      <c r="F414" s="14"/>
      <c r="G414" s="14"/>
    </row>
    <row r="415">
      <c r="F415" s="14"/>
      <c r="G415" s="14"/>
    </row>
    <row r="416">
      <c r="F416" s="14"/>
      <c r="G416" s="14"/>
    </row>
    <row r="417">
      <c r="F417" s="14"/>
      <c r="G417" s="14"/>
    </row>
    <row r="418">
      <c r="F418" s="14"/>
      <c r="G418" s="14"/>
    </row>
    <row r="419">
      <c r="F419" s="14"/>
      <c r="G419" s="14"/>
    </row>
    <row r="420">
      <c r="F420" s="14"/>
      <c r="G420" s="14"/>
    </row>
    <row r="421">
      <c r="F421" s="14"/>
      <c r="G421" s="14"/>
    </row>
    <row r="422">
      <c r="F422" s="14"/>
      <c r="G422" s="14"/>
    </row>
    <row r="423">
      <c r="F423" s="14"/>
      <c r="G423" s="14"/>
    </row>
    <row r="424">
      <c r="F424" s="14"/>
      <c r="G424" s="14"/>
    </row>
    <row r="425">
      <c r="F425" s="14"/>
      <c r="G425" s="14"/>
    </row>
    <row r="426">
      <c r="F426" s="14"/>
      <c r="G426" s="14"/>
    </row>
    <row r="427">
      <c r="F427" s="14"/>
      <c r="G427" s="14"/>
    </row>
    <row r="428">
      <c r="F428" s="14"/>
      <c r="G428" s="14"/>
    </row>
    <row r="429">
      <c r="F429" s="14"/>
      <c r="G429" s="14"/>
    </row>
    <row r="430">
      <c r="F430" s="14"/>
      <c r="G430" s="14"/>
    </row>
    <row r="431">
      <c r="F431" s="14"/>
      <c r="G431" s="14"/>
    </row>
    <row r="432">
      <c r="F432" s="14"/>
      <c r="G432" s="14"/>
    </row>
    <row r="433">
      <c r="F433" s="14"/>
      <c r="G433" s="14"/>
    </row>
    <row r="434">
      <c r="F434" s="14"/>
      <c r="G434" s="14"/>
    </row>
    <row r="435">
      <c r="F435" s="14"/>
      <c r="G435" s="14"/>
    </row>
    <row r="436">
      <c r="F436" s="14"/>
      <c r="G436" s="14"/>
    </row>
    <row r="437">
      <c r="F437" s="14"/>
      <c r="G437" s="14"/>
    </row>
    <row r="438">
      <c r="F438" s="14"/>
      <c r="G438" s="14"/>
    </row>
    <row r="439">
      <c r="F439" s="14"/>
      <c r="G439" s="14"/>
    </row>
    <row r="440">
      <c r="F440" s="14"/>
      <c r="G440" s="14"/>
    </row>
    <row r="441">
      <c r="F441" s="14"/>
      <c r="G441" s="14"/>
    </row>
    <row r="442">
      <c r="F442" s="14"/>
      <c r="G442" s="14"/>
    </row>
    <row r="443">
      <c r="F443" s="14"/>
      <c r="G443" s="14"/>
    </row>
    <row r="444">
      <c r="F444" s="14"/>
      <c r="G444" s="14"/>
    </row>
    <row r="445">
      <c r="F445" s="14"/>
      <c r="G445" s="14"/>
    </row>
    <row r="446">
      <c r="F446" s="14"/>
      <c r="G446" s="14"/>
    </row>
    <row r="447">
      <c r="F447" s="14"/>
      <c r="G447" s="14"/>
    </row>
    <row r="448">
      <c r="F448" s="14"/>
      <c r="G448" s="14"/>
    </row>
    <row r="449">
      <c r="F449" s="14"/>
      <c r="G449" s="14"/>
    </row>
    <row r="450">
      <c r="F450" s="14"/>
      <c r="G450" s="14"/>
    </row>
    <row r="451">
      <c r="F451" s="14"/>
      <c r="G451" s="14"/>
    </row>
    <row r="452">
      <c r="F452" s="14"/>
      <c r="G452" s="14"/>
    </row>
    <row r="453">
      <c r="F453" s="14"/>
      <c r="G453" s="14"/>
    </row>
    <row r="454">
      <c r="F454" s="14"/>
      <c r="G454" s="14"/>
    </row>
    <row r="455">
      <c r="F455" s="14"/>
      <c r="G455" s="14"/>
    </row>
    <row r="456">
      <c r="F456" s="14"/>
      <c r="G456" s="14"/>
    </row>
    <row r="457">
      <c r="F457" s="14"/>
      <c r="G457" s="14"/>
    </row>
    <row r="458">
      <c r="F458" s="14"/>
      <c r="G458" s="14"/>
    </row>
    <row r="459">
      <c r="F459" s="14"/>
      <c r="G459" s="14"/>
    </row>
    <row r="460">
      <c r="F460" s="14"/>
      <c r="G460" s="14"/>
    </row>
    <row r="461">
      <c r="F461" s="14"/>
      <c r="G461" s="14"/>
    </row>
    <row r="462">
      <c r="F462" s="14"/>
      <c r="G462" s="14"/>
    </row>
    <row r="463">
      <c r="F463" s="14"/>
      <c r="G463" s="14"/>
    </row>
    <row r="464">
      <c r="F464" s="14"/>
      <c r="G464" s="14"/>
    </row>
    <row r="465">
      <c r="F465" s="14"/>
      <c r="G465" s="14"/>
    </row>
    <row r="466">
      <c r="F466" s="14"/>
      <c r="G466" s="14"/>
    </row>
    <row r="467">
      <c r="F467" s="14"/>
      <c r="G467" s="14"/>
    </row>
    <row r="468">
      <c r="F468" s="14"/>
      <c r="G468" s="14"/>
    </row>
    <row r="469">
      <c r="F469" s="14"/>
      <c r="G469" s="14"/>
    </row>
    <row r="470">
      <c r="F470" s="14"/>
      <c r="G470" s="14"/>
    </row>
    <row r="471">
      <c r="F471" s="14"/>
      <c r="G471" s="14"/>
    </row>
    <row r="472">
      <c r="F472" s="14"/>
      <c r="G472" s="14"/>
    </row>
    <row r="473">
      <c r="F473" s="14"/>
      <c r="G473" s="14"/>
    </row>
    <row r="474">
      <c r="F474" s="14"/>
      <c r="G474" s="14"/>
    </row>
    <row r="475">
      <c r="F475" s="14"/>
      <c r="G475" s="14"/>
    </row>
    <row r="476">
      <c r="F476" s="14"/>
      <c r="G476" s="14"/>
    </row>
    <row r="477">
      <c r="F477" s="14"/>
      <c r="G477" s="14"/>
    </row>
    <row r="478">
      <c r="F478" s="14"/>
      <c r="G478" s="14"/>
    </row>
    <row r="479">
      <c r="F479" s="14"/>
      <c r="G479" s="14"/>
    </row>
    <row r="480">
      <c r="F480" s="14"/>
      <c r="G480" s="14"/>
    </row>
    <row r="481">
      <c r="F481" s="14"/>
      <c r="G481" s="14"/>
    </row>
    <row r="482">
      <c r="F482" s="14"/>
      <c r="G482" s="14"/>
    </row>
    <row r="483">
      <c r="F483" s="14"/>
      <c r="G483" s="14"/>
    </row>
    <row r="484">
      <c r="F484" s="14"/>
      <c r="G484" s="14"/>
    </row>
    <row r="485">
      <c r="F485" s="14"/>
      <c r="G485" s="14"/>
    </row>
    <row r="486">
      <c r="F486" s="14"/>
      <c r="G486" s="14"/>
    </row>
    <row r="487">
      <c r="F487" s="14"/>
      <c r="G487" s="14"/>
    </row>
    <row r="488">
      <c r="F488" s="14"/>
      <c r="G488" s="14"/>
    </row>
    <row r="489">
      <c r="F489" s="14"/>
      <c r="G489" s="14"/>
    </row>
    <row r="490">
      <c r="F490" s="14"/>
      <c r="G490" s="14"/>
    </row>
    <row r="491">
      <c r="F491" s="14"/>
      <c r="G491" s="14"/>
    </row>
    <row r="492">
      <c r="F492" s="14"/>
      <c r="G492" s="14"/>
    </row>
    <row r="493">
      <c r="F493" s="14"/>
      <c r="G493" s="14"/>
    </row>
    <row r="494">
      <c r="F494" s="14"/>
      <c r="G494" s="14"/>
    </row>
    <row r="495">
      <c r="F495" s="14"/>
      <c r="G495" s="14"/>
    </row>
    <row r="496">
      <c r="F496" s="14"/>
      <c r="G496" s="14"/>
    </row>
    <row r="497">
      <c r="F497" s="14"/>
      <c r="G497" s="14"/>
    </row>
    <row r="498">
      <c r="F498" s="14"/>
      <c r="G498" s="14"/>
    </row>
    <row r="499">
      <c r="F499" s="14"/>
      <c r="G499" s="14"/>
    </row>
    <row r="500">
      <c r="F500" s="14"/>
      <c r="G500" s="14"/>
    </row>
    <row r="501">
      <c r="F501" s="14"/>
      <c r="G501" s="14"/>
    </row>
    <row r="502">
      <c r="F502" s="14"/>
      <c r="G502" s="14"/>
    </row>
    <row r="503">
      <c r="F503" s="14"/>
      <c r="G503" s="14"/>
    </row>
    <row r="504">
      <c r="F504" s="14"/>
      <c r="G504" s="14"/>
    </row>
    <row r="505">
      <c r="F505" s="14"/>
      <c r="G505" s="14"/>
    </row>
    <row r="506">
      <c r="F506" s="14"/>
      <c r="G506" s="14"/>
    </row>
    <row r="507">
      <c r="F507" s="14"/>
      <c r="G507" s="14"/>
    </row>
    <row r="508">
      <c r="F508" s="14"/>
      <c r="G508" s="14"/>
    </row>
    <row r="509">
      <c r="F509" s="14"/>
      <c r="G509" s="14"/>
    </row>
    <row r="510">
      <c r="F510" s="14"/>
      <c r="G510" s="14"/>
    </row>
    <row r="511">
      <c r="F511" s="14"/>
      <c r="G511" s="14"/>
    </row>
    <row r="512">
      <c r="F512" s="14"/>
      <c r="G512" s="14"/>
    </row>
    <row r="513">
      <c r="F513" s="14"/>
      <c r="G513" s="14"/>
    </row>
    <row r="514">
      <c r="F514" s="14"/>
      <c r="G514" s="14"/>
    </row>
    <row r="515">
      <c r="F515" s="14"/>
      <c r="G515" s="14"/>
    </row>
    <row r="516">
      <c r="F516" s="14"/>
      <c r="G516" s="14"/>
    </row>
    <row r="517">
      <c r="F517" s="14"/>
      <c r="G517" s="14"/>
    </row>
    <row r="518">
      <c r="F518" s="14"/>
      <c r="G518" s="14"/>
    </row>
    <row r="519">
      <c r="F519" s="14"/>
      <c r="G519" s="14"/>
    </row>
    <row r="520">
      <c r="F520" s="14"/>
      <c r="G520" s="14"/>
    </row>
    <row r="521">
      <c r="F521" s="14"/>
      <c r="G521" s="14"/>
    </row>
    <row r="522">
      <c r="F522" s="14"/>
      <c r="G522" s="14"/>
    </row>
    <row r="523">
      <c r="F523" s="14"/>
      <c r="G523" s="14"/>
    </row>
    <row r="524">
      <c r="F524" s="14"/>
      <c r="G524" s="14"/>
    </row>
    <row r="525">
      <c r="F525" s="14"/>
      <c r="G525" s="14"/>
    </row>
    <row r="526">
      <c r="F526" s="14"/>
      <c r="G526" s="14"/>
    </row>
    <row r="527">
      <c r="F527" s="14"/>
      <c r="G527" s="14"/>
    </row>
    <row r="528">
      <c r="F528" s="14"/>
      <c r="G528" s="14"/>
    </row>
    <row r="529">
      <c r="F529" s="14"/>
      <c r="G529" s="14"/>
    </row>
    <row r="530">
      <c r="F530" s="14"/>
      <c r="G530" s="14"/>
    </row>
    <row r="531">
      <c r="F531" s="14"/>
      <c r="G531" s="14"/>
    </row>
    <row r="532">
      <c r="F532" s="14"/>
      <c r="G532" s="14"/>
    </row>
    <row r="533">
      <c r="F533" s="14"/>
      <c r="G533" s="14"/>
    </row>
    <row r="534">
      <c r="F534" s="14"/>
      <c r="G534" s="14"/>
    </row>
    <row r="535">
      <c r="F535" s="14"/>
      <c r="G535" s="14"/>
    </row>
    <row r="536">
      <c r="F536" s="14"/>
      <c r="G536" s="14"/>
    </row>
    <row r="537">
      <c r="F537" s="14"/>
      <c r="G537" s="14"/>
    </row>
    <row r="538">
      <c r="F538" s="14"/>
      <c r="G538" s="14"/>
    </row>
    <row r="539">
      <c r="F539" s="14"/>
      <c r="G539" s="14"/>
    </row>
    <row r="540">
      <c r="F540" s="14"/>
      <c r="G540" s="14"/>
    </row>
    <row r="541">
      <c r="F541" s="14"/>
      <c r="G541" s="14"/>
    </row>
    <row r="542">
      <c r="F542" s="14"/>
      <c r="G542" s="14"/>
    </row>
    <row r="543">
      <c r="F543" s="14"/>
      <c r="G543" s="14"/>
    </row>
    <row r="544">
      <c r="F544" s="14"/>
      <c r="G544" s="14"/>
    </row>
    <row r="545">
      <c r="F545" s="14"/>
      <c r="G545" s="14"/>
    </row>
    <row r="546">
      <c r="F546" s="14"/>
      <c r="G546" s="14"/>
    </row>
    <row r="547">
      <c r="F547" s="14"/>
      <c r="G547" s="14"/>
    </row>
    <row r="548">
      <c r="F548" s="14"/>
      <c r="G548" s="14"/>
    </row>
    <row r="549">
      <c r="F549" s="14"/>
      <c r="G549" s="14"/>
    </row>
    <row r="550">
      <c r="F550" s="14"/>
      <c r="G550" s="14"/>
    </row>
    <row r="551">
      <c r="F551" s="14"/>
      <c r="G551" s="14"/>
    </row>
    <row r="552">
      <c r="F552" s="14"/>
      <c r="G552" s="14"/>
    </row>
    <row r="553">
      <c r="F553" s="14"/>
      <c r="G553" s="14"/>
    </row>
    <row r="554">
      <c r="F554" s="14"/>
      <c r="G554" s="14"/>
    </row>
    <row r="555">
      <c r="F555" s="14"/>
      <c r="G555" s="14"/>
    </row>
    <row r="556">
      <c r="F556" s="14"/>
      <c r="G556" s="14"/>
    </row>
    <row r="557">
      <c r="F557" s="14"/>
      <c r="G557" s="14"/>
    </row>
    <row r="558">
      <c r="F558" s="14"/>
      <c r="G558" s="14"/>
    </row>
    <row r="559">
      <c r="F559" s="14"/>
      <c r="G559" s="14"/>
    </row>
    <row r="560">
      <c r="F560" s="14"/>
      <c r="G560" s="14"/>
    </row>
    <row r="561">
      <c r="F561" s="14"/>
      <c r="G561" s="14"/>
    </row>
    <row r="562">
      <c r="F562" s="14"/>
      <c r="G562" s="14"/>
    </row>
    <row r="563">
      <c r="F563" s="14"/>
      <c r="G563" s="14"/>
    </row>
    <row r="564">
      <c r="F564" s="14"/>
      <c r="G564" s="14"/>
    </row>
    <row r="565">
      <c r="F565" s="14"/>
      <c r="G565" s="14"/>
    </row>
    <row r="566">
      <c r="F566" s="14"/>
      <c r="G566" s="14"/>
    </row>
    <row r="567">
      <c r="F567" s="14"/>
      <c r="G567" s="14"/>
    </row>
    <row r="568">
      <c r="F568" s="14"/>
      <c r="G568" s="14"/>
    </row>
    <row r="569">
      <c r="F569" s="14"/>
      <c r="G569" s="14"/>
    </row>
    <row r="570">
      <c r="F570" s="14"/>
      <c r="G570" s="14"/>
    </row>
    <row r="571">
      <c r="F571" s="14"/>
      <c r="G571" s="14"/>
    </row>
    <row r="572">
      <c r="F572" s="14"/>
      <c r="G572" s="14"/>
    </row>
    <row r="573">
      <c r="F573" s="14"/>
      <c r="G573" s="14"/>
    </row>
    <row r="574">
      <c r="F574" s="14"/>
      <c r="G574" s="14"/>
    </row>
    <row r="575">
      <c r="F575" s="14"/>
      <c r="G575" s="14"/>
    </row>
    <row r="576">
      <c r="F576" s="14"/>
      <c r="G576" s="14"/>
    </row>
    <row r="577">
      <c r="F577" s="14"/>
      <c r="G577" s="14"/>
    </row>
    <row r="578">
      <c r="F578" s="14"/>
      <c r="G578" s="14"/>
    </row>
    <row r="579">
      <c r="F579" s="14"/>
      <c r="G579" s="14"/>
    </row>
    <row r="580">
      <c r="F580" s="14"/>
      <c r="G580" s="14"/>
    </row>
    <row r="581">
      <c r="F581" s="14"/>
      <c r="G581" s="14"/>
    </row>
    <row r="582">
      <c r="F582" s="14"/>
      <c r="G582" s="14"/>
    </row>
    <row r="583">
      <c r="F583" s="14"/>
      <c r="G583" s="14"/>
    </row>
    <row r="584">
      <c r="F584" s="14"/>
      <c r="G584" s="14"/>
    </row>
    <row r="585">
      <c r="F585" s="14"/>
      <c r="G585" s="14"/>
    </row>
    <row r="586">
      <c r="F586" s="14"/>
      <c r="G586" s="14"/>
    </row>
    <row r="587">
      <c r="F587" s="14"/>
      <c r="G587" s="14"/>
    </row>
    <row r="588">
      <c r="F588" s="14"/>
      <c r="G588" s="14"/>
    </row>
    <row r="589">
      <c r="F589" s="14"/>
      <c r="G589" s="14"/>
    </row>
    <row r="590">
      <c r="F590" s="14"/>
      <c r="G590" s="14"/>
    </row>
    <row r="591">
      <c r="F591" s="14"/>
      <c r="G591" s="14"/>
    </row>
    <row r="592">
      <c r="F592" s="14"/>
      <c r="G592" s="14"/>
    </row>
    <row r="593">
      <c r="F593" s="14"/>
      <c r="G593" s="14"/>
    </row>
    <row r="594">
      <c r="F594" s="14"/>
      <c r="G594" s="14"/>
    </row>
    <row r="595">
      <c r="F595" s="14"/>
      <c r="G595" s="14"/>
    </row>
    <row r="596">
      <c r="F596" s="14"/>
      <c r="G596" s="14"/>
    </row>
    <row r="597">
      <c r="F597" s="14"/>
      <c r="G597" s="14"/>
    </row>
    <row r="598">
      <c r="F598" s="14"/>
      <c r="G598" s="14"/>
    </row>
    <row r="599">
      <c r="F599" s="14"/>
      <c r="G599" s="14"/>
    </row>
    <row r="600">
      <c r="F600" s="14"/>
      <c r="G600" s="14"/>
    </row>
    <row r="601">
      <c r="F601" s="14"/>
      <c r="G601" s="14"/>
    </row>
    <row r="602">
      <c r="F602" s="14"/>
      <c r="G602" s="14"/>
    </row>
    <row r="603">
      <c r="F603" s="14"/>
      <c r="G603" s="14"/>
    </row>
    <row r="604">
      <c r="F604" s="14"/>
      <c r="G604" s="14"/>
    </row>
    <row r="605">
      <c r="F605" s="14"/>
      <c r="G605" s="14"/>
    </row>
    <row r="606">
      <c r="F606" s="14"/>
      <c r="G606" s="14"/>
    </row>
    <row r="607">
      <c r="F607" s="14"/>
      <c r="G607" s="14"/>
    </row>
    <row r="608">
      <c r="F608" s="14"/>
      <c r="G608" s="14"/>
    </row>
    <row r="609">
      <c r="F609" s="14"/>
      <c r="G609" s="14"/>
    </row>
    <row r="610">
      <c r="F610" s="14"/>
      <c r="G610" s="14"/>
    </row>
    <row r="611">
      <c r="F611" s="14"/>
      <c r="G611" s="14"/>
    </row>
    <row r="612">
      <c r="F612" s="14"/>
      <c r="G612" s="14"/>
    </row>
    <row r="613">
      <c r="F613" s="14"/>
      <c r="G613" s="14"/>
    </row>
    <row r="614">
      <c r="F614" s="14"/>
      <c r="G614" s="14"/>
    </row>
    <row r="615">
      <c r="F615" s="14"/>
      <c r="G615" s="14"/>
    </row>
    <row r="616">
      <c r="F616" s="14"/>
      <c r="G616" s="14"/>
    </row>
    <row r="617">
      <c r="F617" s="14"/>
      <c r="G617" s="14"/>
    </row>
    <row r="618">
      <c r="F618" s="14"/>
      <c r="G618" s="14"/>
    </row>
    <row r="619">
      <c r="F619" s="14"/>
      <c r="G619" s="14"/>
    </row>
    <row r="620">
      <c r="F620" s="14"/>
      <c r="G620" s="14"/>
    </row>
    <row r="621">
      <c r="F621" s="14"/>
      <c r="G621" s="14"/>
    </row>
    <row r="622">
      <c r="F622" s="14"/>
      <c r="G622" s="14"/>
    </row>
    <row r="623">
      <c r="F623" s="14"/>
      <c r="G623" s="14"/>
    </row>
    <row r="624">
      <c r="F624" s="14"/>
      <c r="G624" s="14"/>
    </row>
    <row r="625">
      <c r="F625" s="14"/>
      <c r="G625" s="14"/>
    </row>
    <row r="626">
      <c r="F626" s="14"/>
      <c r="G626" s="14"/>
    </row>
    <row r="627">
      <c r="F627" s="14"/>
      <c r="G627" s="14"/>
    </row>
    <row r="628">
      <c r="F628" s="14"/>
      <c r="G628" s="14"/>
    </row>
    <row r="629">
      <c r="F629" s="14"/>
      <c r="G629" s="14"/>
    </row>
    <row r="630">
      <c r="F630" s="14"/>
      <c r="G630" s="14"/>
    </row>
    <row r="631">
      <c r="F631" s="14"/>
      <c r="G631" s="14"/>
    </row>
    <row r="632">
      <c r="F632" s="14"/>
      <c r="G632" s="14"/>
    </row>
    <row r="633">
      <c r="F633" s="14"/>
      <c r="G633" s="14"/>
    </row>
    <row r="634">
      <c r="F634" s="14"/>
      <c r="G634" s="14"/>
    </row>
    <row r="635">
      <c r="F635" s="14"/>
      <c r="G635" s="14"/>
    </row>
    <row r="636">
      <c r="F636" s="14"/>
      <c r="G636" s="14"/>
    </row>
    <row r="637">
      <c r="F637" s="14"/>
      <c r="G637" s="14"/>
    </row>
    <row r="638">
      <c r="F638" s="14"/>
      <c r="G638" s="14"/>
    </row>
    <row r="639">
      <c r="F639" s="14"/>
      <c r="G639" s="14"/>
    </row>
    <row r="640">
      <c r="F640" s="14"/>
      <c r="G640" s="14"/>
    </row>
    <row r="641">
      <c r="F641" s="14"/>
      <c r="G641" s="14"/>
    </row>
    <row r="642">
      <c r="F642" s="14"/>
      <c r="G642" s="14"/>
    </row>
    <row r="643">
      <c r="F643" s="14"/>
      <c r="G643" s="14"/>
    </row>
    <row r="644">
      <c r="F644" s="14"/>
      <c r="G644" s="14"/>
    </row>
    <row r="645">
      <c r="F645" s="14"/>
      <c r="G645" s="14"/>
    </row>
    <row r="646">
      <c r="F646" s="14"/>
      <c r="G646" s="14"/>
    </row>
    <row r="647">
      <c r="F647" s="14"/>
      <c r="G647" s="14"/>
    </row>
    <row r="648">
      <c r="F648" s="14"/>
      <c r="G648" s="14"/>
    </row>
    <row r="649">
      <c r="F649" s="14"/>
      <c r="G649" s="14"/>
    </row>
    <row r="650">
      <c r="F650" s="14"/>
      <c r="G650" s="14"/>
    </row>
    <row r="651">
      <c r="F651" s="14"/>
      <c r="G651" s="14"/>
    </row>
    <row r="652">
      <c r="F652" s="14"/>
      <c r="G652" s="14"/>
    </row>
    <row r="653">
      <c r="F653" s="14"/>
      <c r="G653" s="14"/>
    </row>
    <row r="654">
      <c r="F654" s="14"/>
      <c r="G654" s="14"/>
    </row>
    <row r="655">
      <c r="F655" s="14"/>
      <c r="G655" s="14"/>
    </row>
    <row r="656">
      <c r="F656" s="14"/>
      <c r="G656" s="14"/>
    </row>
    <row r="657">
      <c r="F657" s="14"/>
      <c r="G657" s="14"/>
    </row>
    <row r="658">
      <c r="F658" s="14"/>
      <c r="G658" s="14"/>
    </row>
    <row r="659">
      <c r="F659" s="14"/>
      <c r="G659" s="14"/>
    </row>
    <row r="660">
      <c r="F660" s="14"/>
      <c r="G660" s="14"/>
    </row>
    <row r="661">
      <c r="F661" s="14"/>
      <c r="G661" s="14"/>
    </row>
    <row r="662">
      <c r="F662" s="14"/>
      <c r="G662" s="14"/>
    </row>
    <row r="663">
      <c r="F663" s="14"/>
      <c r="G663" s="14"/>
    </row>
    <row r="664">
      <c r="F664" s="14"/>
      <c r="G664" s="14"/>
    </row>
    <row r="665">
      <c r="F665" s="14"/>
      <c r="G665" s="14"/>
    </row>
    <row r="666">
      <c r="F666" s="14"/>
      <c r="G666" s="14"/>
    </row>
    <row r="667">
      <c r="F667" s="14"/>
      <c r="G667" s="14"/>
    </row>
    <row r="668">
      <c r="F668" s="14"/>
      <c r="G668" s="14"/>
    </row>
    <row r="669">
      <c r="F669" s="14"/>
      <c r="G669" s="14"/>
    </row>
    <row r="670">
      <c r="F670" s="14"/>
      <c r="G670" s="14"/>
    </row>
    <row r="671">
      <c r="F671" s="14"/>
      <c r="G671" s="14"/>
    </row>
    <row r="672">
      <c r="F672" s="14"/>
      <c r="G672" s="14"/>
    </row>
    <row r="673">
      <c r="F673" s="14"/>
      <c r="G673" s="14"/>
    </row>
    <row r="674">
      <c r="F674" s="14"/>
      <c r="G674" s="14"/>
    </row>
    <row r="675">
      <c r="F675" s="14"/>
      <c r="G675" s="14"/>
    </row>
    <row r="676">
      <c r="F676" s="14"/>
      <c r="G676" s="14"/>
    </row>
    <row r="677">
      <c r="F677" s="14"/>
      <c r="G677" s="14"/>
    </row>
    <row r="678">
      <c r="F678" s="14"/>
      <c r="G678" s="14"/>
    </row>
    <row r="679">
      <c r="F679" s="14"/>
      <c r="G679" s="14"/>
    </row>
    <row r="680">
      <c r="F680" s="14"/>
      <c r="G680" s="14"/>
    </row>
    <row r="681">
      <c r="F681" s="14"/>
      <c r="G681" s="14"/>
    </row>
    <row r="682">
      <c r="F682" s="14"/>
      <c r="G682" s="14"/>
    </row>
    <row r="683">
      <c r="F683" s="14"/>
      <c r="G683" s="14"/>
    </row>
    <row r="684">
      <c r="F684" s="14"/>
      <c r="G684" s="14"/>
    </row>
    <row r="685">
      <c r="F685" s="14"/>
      <c r="G685" s="14"/>
    </row>
    <row r="686">
      <c r="F686" s="14"/>
      <c r="G686" s="14"/>
    </row>
    <row r="687">
      <c r="F687" s="14"/>
      <c r="G687" s="14"/>
    </row>
    <row r="688">
      <c r="F688" s="14"/>
      <c r="G688" s="14"/>
    </row>
    <row r="689">
      <c r="F689" s="14"/>
      <c r="G689" s="14"/>
    </row>
    <row r="690">
      <c r="F690" s="14"/>
      <c r="G690" s="14"/>
    </row>
    <row r="691">
      <c r="F691" s="14"/>
      <c r="G691" s="14"/>
    </row>
    <row r="692">
      <c r="F692" s="14"/>
      <c r="G692" s="14"/>
    </row>
    <row r="693">
      <c r="F693" s="14"/>
      <c r="G693" s="14"/>
    </row>
    <row r="694">
      <c r="F694" s="14"/>
      <c r="G694" s="14"/>
    </row>
    <row r="695">
      <c r="F695" s="14"/>
      <c r="G695" s="14"/>
    </row>
    <row r="696">
      <c r="F696" s="14"/>
      <c r="G696" s="14"/>
    </row>
    <row r="697">
      <c r="F697" s="14"/>
      <c r="G697" s="14"/>
    </row>
    <row r="698">
      <c r="F698" s="14"/>
      <c r="G698" s="14"/>
    </row>
    <row r="699">
      <c r="F699" s="14"/>
      <c r="G699" s="14"/>
    </row>
    <row r="700">
      <c r="F700" s="14"/>
      <c r="G700" s="14"/>
    </row>
    <row r="701">
      <c r="F701" s="14"/>
      <c r="G701" s="14"/>
    </row>
    <row r="702">
      <c r="F702" s="14"/>
      <c r="G702" s="14"/>
    </row>
    <row r="703">
      <c r="F703" s="14"/>
      <c r="G703" s="14"/>
    </row>
    <row r="704">
      <c r="F704" s="14"/>
      <c r="G704" s="14"/>
    </row>
    <row r="705">
      <c r="F705" s="14"/>
      <c r="G705" s="14"/>
    </row>
    <row r="706">
      <c r="F706" s="14"/>
      <c r="G706" s="14"/>
    </row>
    <row r="707">
      <c r="F707" s="14"/>
      <c r="G707" s="14"/>
    </row>
    <row r="708">
      <c r="F708" s="14"/>
      <c r="G708" s="14"/>
    </row>
    <row r="709">
      <c r="F709" s="14"/>
      <c r="G709" s="14"/>
    </row>
    <row r="710">
      <c r="F710" s="14"/>
      <c r="G710" s="14"/>
    </row>
    <row r="711">
      <c r="F711" s="14"/>
      <c r="G711" s="14"/>
    </row>
    <row r="712">
      <c r="F712" s="14"/>
      <c r="G712" s="14"/>
    </row>
    <row r="713">
      <c r="F713" s="14"/>
      <c r="G713" s="14"/>
    </row>
    <row r="714">
      <c r="F714" s="14"/>
      <c r="G714" s="14"/>
    </row>
    <row r="715">
      <c r="F715" s="14"/>
      <c r="G715" s="14"/>
    </row>
    <row r="716">
      <c r="F716" s="14"/>
      <c r="G716" s="14"/>
    </row>
    <row r="717">
      <c r="F717" s="14"/>
      <c r="G717" s="14"/>
    </row>
    <row r="718">
      <c r="F718" s="14"/>
      <c r="G718" s="14"/>
    </row>
    <row r="719">
      <c r="F719" s="14"/>
      <c r="G719" s="14"/>
    </row>
    <row r="720">
      <c r="F720" s="14"/>
      <c r="G720" s="14"/>
    </row>
    <row r="721">
      <c r="F721" s="14"/>
      <c r="G721" s="14"/>
    </row>
    <row r="722">
      <c r="F722" s="14"/>
      <c r="G722" s="14"/>
    </row>
    <row r="723">
      <c r="F723" s="14"/>
      <c r="G723" s="14"/>
    </row>
    <row r="724">
      <c r="F724" s="14"/>
      <c r="G724" s="14"/>
    </row>
    <row r="725">
      <c r="F725" s="14"/>
      <c r="G725" s="14"/>
    </row>
    <row r="726">
      <c r="F726" s="14"/>
      <c r="G726" s="14"/>
    </row>
    <row r="727">
      <c r="F727" s="14"/>
      <c r="G727" s="14"/>
    </row>
    <row r="728">
      <c r="F728" s="14"/>
      <c r="G728" s="14"/>
    </row>
    <row r="729">
      <c r="F729" s="14"/>
      <c r="G729" s="14"/>
    </row>
    <row r="730">
      <c r="F730" s="14"/>
      <c r="G730" s="14"/>
    </row>
    <row r="731">
      <c r="F731" s="14"/>
      <c r="G731" s="14"/>
    </row>
    <row r="732">
      <c r="F732" s="14"/>
      <c r="G732" s="14"/>
    </row>
    <row r="733">
      <c r="F733" s="14"/>
      <c r="G733" s="14"/>
    </row>
    <row r="734">
      <c r="F734" s="14"/>
      <c r="G734" s="14"/>
    </row>
    <row r="735">
      <c r="F735" s="14"/>
      <c r="G735" s="14"/>
    </row>
    <row r="736">
      <c r="F736" s="14"/>
      <c r="G736" s="14"/>
    </row>
    <row r="737">
      <c r="F737" s="14"/>
      <c r="G737" s="14"/>
    </row>
    <row r="738">
      <c r="F738" s="14"/>
      <c r="G738" s="14"/>
    </row>
    <row r="739">
      <c r="F739" s="14"/>
      <c r="G739" s="14"/>
    </row>
    <row r="740">
      <c r="F740" s="14"/>
      <c r="G740" s="14"/>
    </row>
    <row r="741">
      <c r="F741" s="14"/>
      <c r="G741" s="14"/>
    </row>
    <row r="742">
      <c r="F742" s="14"/>
      <c r="G742" s="14"/>
    </row>
    <row r="743">
      <c r="F743" s="14"/>
      <c r="G743" s="14"/>
    </row>
    <row r="744">
      <c r="F744" s="14"/>
      <c r="G744" s="14"/>
    </row>
    <row r="745">
      <c r="F745" s="14"/>
      <c r="G745" s="14"/>
    </row>
    <row r="746">
      <c r="F746" s="14"/>
      <c r="G746" s="14"/>
    </row>
    <row r="747">
      <c r="F747" s="14"/>
      <c r="G747" s="14"/>
    </row>
    <row r="748">
      <c r="F748" s="14"/>
      <c r="G748" s="14"/>
    </row>
    <row r="749">
      <c r="F749" s="14"/>
      <c r="G749" s="14"/>
    </row>
    <row r="750">
      <c r="F750" s="14"/>
      <c r="G750" s="14"/>
    </row>
    <row r="751">
      <c r="F751" s="14"/>
      <c r="G751" s="14"/>
    </row>
    <row r="752">
      <c r="F752" s="14"/>
      <c r="G752" s="14"/>
    </row>
    <row r="753">
      <c r="F753" s="14"/>
      <c r="G753" s="14"/>
    </row>
    <row r="754">
      <c r="F754" s="14"/>
      <c r="G754" s="14"/>
    </row>
    <row r="755">
      <c r="F755" s="14"/>
      <c r="G755" s="14"/>
    </row>
    <row r="756">
      <c r="F756" s="14"/>
      <c r="G756" s="14"/>
    </row>
    <row r="757">
      <c r="F757" s="14"/>
      <c r="G757" s="14"/>
    </row>
    <row r="758">
      <c r="F758" s="14"/>
      <c r="G758" s="14"/>
    </row>
    <row r="759">
      <c r="F759" s="14"/>
      <c r="G759" s="14"/>
    </row>
    <row r="760">
      <c r="F760" s="14"/>
      <c r="G760" s="14"/>
    </row>
    <row r="761">
      <c r="F761" s="14"/>
      <c r="G761" s="14"/>
    </row>
    <row r="762">
      <c r="F762" s="14"/>
      <c r="G762" s="14"/>
    </row>
    <row r="763">
      <c r="F763" s="14"/>
      <c r="G763" s="14"/>
    </row>
    <row r="764">
      <c r="F764" s="14"/>
      <c r="G764" s="14"/>
    </row>
    <row r="765">
      <c r="F765" s="14"/>
      <c r="G765" s="14"/>
    </row>
    <row r="766">
      <c r="F766" s="14"/>
      <c r="G766" s="14"/>
    </row>
    <row r="767">
      <c r="F767" s="14"/>
      <c r="G767" s="14"/>
    </row>
    <row r="768">
      <c r="F768" s="14"/>
      <c r="G768" s="14"/>
    </row>
    <row r="769">
      <c r="F769" s="14"/>
      <c r="G769" s="14"/>
    </row>
    <row r="770">
      <c r="F770" s="14"/>
      <c r="G770" s="14"/>
    </row>
    <row r="771">
      <c r="F771" s="14"/>
      <c r="G771" s="14"/>
    </row>
    <row r="772">
      <c r="F772" s="14"/>
      <c r="G772" s="14"/>
    </row>
    <row r="773">
      <c r="F773" s="14"/>
      <c r="G773" s="14"/>
    </row>
    <row r="774">
      <c r="F774" s="14"/>
      <c r="G774" s="14"/>
    </row>
    <row r="775">
      <c r="F775" s="14"/>
      <c r="G775" s="14"/>
    </row>
    <row r="776">
      <c r="F776" s="14"/>
      <c r="G776" s="14"/>
    </row>
    <row r="777">
      <c r="F777" s="14"/>
      <c r="G777" s="14"/>
    </row>
    <row r="778">
      <c r="F778" s="14"/>
      <c r="G778" s="14"/>
    </row>
    <row r="779">
      <c r="F779" s="14"/>
      <c r="G779" s="14"/>
    </row>
    <row r="780">
      <c r="F780" s="14"/>
      <c r="G780" s="14"/>
    </row>
    <row r="781">
      <c r="F781" s="14"/>
      <c r="G781" s="14"/>
    </row>
    <row r="782">
      <c r="F782" s="14"/>
      <c r="G782" s="14"/>
    </row>
    <row r="783">
      <c r="F783" s="14"/>
      <c r="G783" s="14"/>
    </row>
    <row r="784">
      <c r="F784" s="14"/>
      <c r="G784" s="14"/>
    </row>
    <row r="785">
      <c r="F785" s="14"/>
      <c r="G785" s="14"/>
    </row>
    <row r="786">
      <c r="F786" s="14"/>
      <c r="G786" s="14"/>
    </row>
    <row r="787">
      <c r="F787" s="14"/>
      <c r="G787" s="14"/>
    </row>
    <row r="788">
      <c r="F788" s="14"/>
      <c r="G788" s="14"/>
    </row>
    <row r="789">
      <c r="F789" s="14"/>
      <c r="G789" s="14"/>
    </row>
    <row r="790">
      <c r="F790" s="14"/>
      <c r="G790" s="14"/>
    </row>
    <row r="791">
      <c r="F791" s="14"/>
      <c r="G791" s="14"/>
    </row>
    <row r="792">
      <c r="F792" s="14"/>
      <c r="G792" s="14"/>
    </row>
    <row r="793">
      <c r="F793" s="14"/>
      <c r="G793" s="14"/>
    </row>
    <row r="794">
      <c r="F794" s="14"/>
      <c r="G794" s="14"/>
    </row>
    <row r="795">
      <c r="F795" s="14"/>
      <c r="G795" s="14"/>
    </row>
    <row r="796">
      <c r="F796" s="14"/>
      <c r="G796" s="14"/>
    </row>
    <row r="797">
      <c r="F797" s="14"/>
      <c r="G797" s="14"/>
    </row>
    <row r="798">
      <c r="F798" s="14"/>
      <c r="G798" s="14"/>
    </row>
    <row r="799">
      <c r="F799" s="14"/>
      <c r="G799" s="14"/>
    </row>
    <row r="800">
      <c r="F800" s="14"/>
      <c r="G800" s="14"/>
    </row>
    <row r="801">
      <c r="F801" s="14"/>
      <c r="G801" s="14"/>
    </row>
    <row r="802">
      <c r="F802" s="14"/>
      <c r="G802" s="14"/>
    </row>
    <row r="803">
      <c r="F803" s="14"/>
      <c r="G803" s="14"/>
    </row>
    <row r="804">
      <c r="F804" s="14"/>
      <c r="G804" s="14"/>
    </row>
    <row r="805">
      <c r="F805" s="14"/>
      <c r="G805" s="14"/>
    </row>
    <row r="806">
      <c r="F806" s="14"/>
      <c r="G806" s="14"/>
    </row>
    <row r="807">
      <c r="F807" s="14"/>
      <c r="G807" s="14"/>
    </row>
    <row r="808">
      <c r="F808" s="14"/>
      <c r="G808" s="14"/>
    </row>
    <row r="809">
      <c r="F809" s="14"/>
      <c r="G809" s="14"/>
    </row>
    <row r="810">
      <c r="F810" s="14"/>
      <c r="G810" s="14"/>
    </row>
    <row r="811">
      <c r="F811" s="14"/>
      <c r="G811" s="14"/>
    </row>
    <row r="812">
      <c r="F812" s="14"/>
      <c r="G812" s="14"/>
    </row>
    <row r="813">
      <c r="F813" s="14"/>
      <c r="G813" s="14"/>
    </row>
    <row r="814">
      <c r="F814" s="14"/>
      <c r="G814" s="14"/>
    </row>
    <row r="815">
      <c r="F815" s="14"/>
      <c r="G815" s="14"/>
    </row>
    <row r="816">
      <c r="F816" s="14"/>
      <c r="G816" s="14"/>
    </row>
    <row r="817">
      <c r="F817" s="14"/>
      <c r="G817" s="14"/>
    </row>
    <row r="818">
      <c r="F818" s="14"/>
      <c r="G818" s="14"/>
    </row>
    <row r="819">
      <c r="F819" s="14"/>
      <c r="G819" s="14"/>
    </row>
    <row r="820">
      <c r="F820" s="14"/>
      <c r="G820" s="14"/>
    </row>
    <row r="821">
      <c r="F821" s="14"/>
      <c r="G821" s="14"/>
    </row>
    <row r="822">
      <c r="F822" s="14"/>
      <c r="G822" s="14"/>
    </row>
    <row r="823">
      <c r="F823" s="14"/>
      <c r="G823" s="14"/>
    </row>
    <row r="824">
      <c r="F824" s="14"/>
      <c r="G824" s="14"/>
    </row>
    <row r="825">
      <c r="F825" s="14"/>
      <c r="G825" s="14"/>
    </row>
    <row r="826">
      <c r="F826" s="14"/>
      <c r="G826" s="14"/>
    </row>
    <row r="827">
      <c r="F827" s="14"/>
      <c r="G827" s="14"/>
    </row>
    <row r="828">
      <c r="F828" s="14"/>
      <c r="G828" s="14"/>
    </row>
    <row r="829">
      <c r="F829" s="14"/>
      <c r="G829" s="14"/>
    </row>
    <row r="830">
      <c r="F830" s="14"/>
      <c r="G830" s="14"/>
    </row>
    <row r="831">
      <c r="F831" s="14"/>
      <c r="G831" s="14"/>
    </row>
    <row r="832">
      <c r="F832" s="14"/>
      <c r="G832" s="14"/>
    </row>
    <row r="833">
      <c r="F833" s="14"/>
      <c r="G833" s="14"/>
    </row>
    <row r="834">
      <c r="F834" s="14"/>
      <c r="G834" s="14"/>
    </row>
    <row r="835">
      <c r="F835" s="14"/>
      <c r="G835" s="14"/>
    </row>
    <row r="836">
      <c r="F836" s="14"/>
      <c r="G836" s="14"/>
    </row>
    <row r="837">
      <c r="F837" s="14"/>
      <c r="G837" s="14"/>
    </row>
    <row r="838">
      <c r="F838" s="14"/>
      <c r="G838" s="14"/>
    </row>
    <row r="839">
      <c r="F839" s="14"/>
      <c r="G839" s="14"/>
    </row>
    <row r="840">
      <c r="F840" s="14"/>
      <c r="G840" s="14"/>
    </row>
    <row r="841">
      <c r="F841" s="14"/>
      <c r="G841" s="14"/>
    </row>
    <row r="842">
      <c r="F842" s="14"/>
      <c r="G842" s="14"/>
    </row>
    <row r="843">
      <c r="F843" s="14"/>
      <c r="G843" s="14"/>
    </row>
    <row r="844">
      <c r="F844" s="14"/>
      <c r="G844" s="14"/>
    </row>
    <row r="845">
      <c r="F845" s="14"/>
      <c r="G845" s="14"/>
    </row>
    <row r="846">
      <c r="F846" s="14"/>
      <c r="G846" s="14"/>
    </row>
    <row r="847">
      <c r="F847" s="14"/>
      <c r="G847" s="14"/>
    </row>
    <row r="848">
      <c r="F848" s="14"/>
      <c r="G848" s="14"/>
    </row>
    <row r="849">
      <c r="F849" s="14"/>
      <c r="G849" s="14"/>
    </row>
    <row r="850">
      <c r="F850" s="14"/>
      <c r="G850" s="14"/>
    </row>
    <row r="851">
      <c r="F851" s="14"/>
      <c r="G851" s="14"/>
    </row>
    <row r="852">
      <c r="F852" s="14"/>
      <c r="G852" s="14"/>
    </row>
    <row r="853">
      <c r="F853" s="14"/>
      <c r="G853" s="14"/>
    </row>
    <row r="854">
      <c r="F854" s="14"/>
      <c r="G854" s="14"/>
    </row>
    <row r="855">
      <c r="F855" s="14"/>
      <c r="G855" s="14"/>
    </row>
    <row r="856">
      <c r="F856" s="14"/>
      <c r="G856" s="14"/>
    </row>
    <row r="857">
      <c r="F857" s="14"/>
      <c r="G857" s="14"/>
    </row>
    <row r="858">
      <c r="F858" s="14"/>
      <c r="G858" s="14"/>
    </row>
    <row r="859">
      <c r="F859" s="14"/>
      <c r="G859" s="14"/>
    </row>
    <row r="860">
      <c r="F860" s="14"/>
      <c r="G860" s="14"/>
    </row>
    <row r="861">
      <c r="F861" s="14"/>
      <c r="G861" s="14"/>
    </row>
    <row r="862">
      <c r="F862" s="14"/>
      <c r="G862" s="14"/>
    </row>
    <row r="863">
      <c r="F863" s="14"/>
      <c r="G863" s="14"/>
    </row>
    <row r="864">
      <c r="F864" s="14"/>
      <c r="G864" s="14"/>
    </row>
    <row r="865">
      <c r="F865" s="14"/>
      <c r="G865" s="14"/>
    </row>
    <row r="866">
      <c r="F866" s="14"/>
      <c r="G866" s="14"/>
    </row>
    <row r="867">
      <c r="F867" s="14"/>
      <c r="G867" s="14"/>
    </row>
    <row r="868">
      <c r="F868" s="14"/>
      <c r="G868" s="14"/>
    </row>
    <row r="869">
      <c r="F869" s="14"/>
      <c r="G869" s="14"/>
    </row>
    <row r="870">
      <c r="F870" s="14"/>
      <c r="G870" s="14"/>
    </row>
    <row r="871">
      <c r="F871" s="14"/>
      <c r="G871" s="14"/>
    </row>
    <row r="872">
      <c r="F872" s="14"/>
      <c r="G872" s="14"/>
    </row>
    <row r="873">
      <c r="F873" s="14"/>
      <c r="G873" s="14"/>
    </row>
    <row r="874">
      <c r="F874" s="14"/>
      <c r="G874" s="14"/>
    </row>
    <row r="875">
      <c r="F875" s="14"/>
      <c r="G875" s="14"/>
    </row>
    <row r="876">
      <c r="F876" s="14"/>
      <c r="G876" s="14"/>
    </row>
    <row r="877">
      <c r="F877" s="14"/>
      <c r="G877" s="14"/>
    </row>
    <row r="878">
      <c r="F878" s="14"/>
      <c r="G878" s="14"/>
    </row>
    <row r="879">
      <c r="F879" s="14"/>
      <c r="G879" s="14"/>
    </row>
    <row r="880">
      <c r="F880" s="14"/>
      <c r="G880" s="14"/>
    </row>
    <row r="881">
      <c r="F881" s="14"/>
      <c r="G881" s="14"/>
    </row>
    <row r="882">
      <c r="F882" s="14"/>
      <c r="G882" s="14"/>
    </row>
    <row r="883">
      <c r="F883" s="14"/>
      <c r="G883" s="14"/>
    </row>
    <row r="884">
      <c r="F884" s="14"/>
      <c r="G884" s="14"/>
    </row>
    <row r="885">
      <c r="F885" s="14"/>
      <c r="G885" s="14"/>
    </row>
    <row r="886">
      <c r="F886" s="14"/>
      <c r="G886" s="14"/>
    </row>
    <row r="887">
      <c r="F887" s="14"/>
      <c r="G887" s="14"/>
    </row>
    <row r="888">
      <c r="F888" s="14"/>
      <c r="G888" s="14"/>
    </row>
    <row r="889">
      <c r="F889" s="14"/>
      <c r="G889" s="14"/>
    </row>
    <row r="890">
      <c r="F890" s="14"/>
      <c r="G890" s="14"/>
    </row>
    <row r="891">
      <c r="F891" s="14"/>
      <c r="G891" s="14"/>
    </row>
    <row r="892">
      <c r="F892" s="14"/>
      <c r="G892" s="14"/>
    </row>
    <row r="893">
      <c r="F893" s="14"/>
      <c r="G893" s="14"/>
    </row>
    <row r="894">
      <c r="F894" s="14"/>
      <c r="G894" s="14"/>
    </row>
    <row r="895">
      <c r="F895" s="14"/>
      <c r="G895" s="14"/>
    </row>
    <row r="896">
      <c r="F896" s="14"/>
      <c r="G896" s="14"/>
    </row>
    <row r="897">
      <c r="F897" s="14"/>
      <c r="G897" s="14"/>
    </row>
    <row r="898">
      <c r="F898" s="14"/>
      <c r="G898" s="14"/>
    </row>
    <row r="899">
      <c r="F899" s="14"/>
      <c r="G899" s="14"/>
    </row>
    <row r="900">
      <c r="F900" s="14"/>
      <c r="G900" s="14"/>
    </row>
    <row r="901">
      <c r="F901" s="14"/>
      <c r="G901" s="14"/>
    </row>
    <row r="902">
      <c r="F902" s="14"/>
      <c r="G902" s="14"/>
    </row>
    <row r="903">
      <c r="F903" s="14"/>
      <c r="G903" s="14"/>
    </row>
    <row r="904">
      <c r="F904" s="14"/>
      <c r="G904" s="14"/>
    </row>
    <row r="905">
      <c r="F905" s="14"/>
      <c r="G905" s="14"/>
    </row>
    <row r="906">
      <c r="F906" s="14"/>
      <c r="G906" s="14"/>
    </row>
    <row r="907">
      <c r="F907" s="14"/>
      <c r="G907" s="14"/>
    </row>
    <row r="908">
      <c r="F908" s="14"/>
      <c r="G908" s="14"/>
    </row>
    <row r="909">
      <c r="F909" s="14"/>
      <c r="G909" s="14"/>
    </row>
    <row r="910">
      <c r="F910" s="14"/>
      <c r="G910" s="14"/>
    </row>
    <row r="911">
      <c r="F911" s="14"/>
      <c r="G911" s="14"/>
    </row>
    <row r="912">
      <c r="F912" s="14"/>
      <c r="G912" s="14"/>
    </row>
    <row r="913">
      <c r="F913" s="14"/>
      <c r="G913" s="14"/>
    </row>
    <row r="914">
      <c r="F914" s="14"/>
      <c r="G914" s="14"/>
    </row>
    <row r="915">
      <c r="F915" s="14"/>
      <c r="G915" s="14"/>
    </row>
    <row r="916">
      <c r="F916" s="14"/>
      <c r="G916" s="14"/>
    </row>
    <row r="917">
      <c r="F917" s="14"/>
      <c r="G917" s="14"/>
    </row>
    <row r="918">
      <c r="F918" s="14"/>
      <c r="G918" s="14"/>
    </row>
    <row r="919">
      <c r="F919" s="14"/>
      <c r="G919" s="14"/>
    </row>
    <row r="920">
      <c r="F920" s="14"/>
      <c r="G920" s="14"/>
    </row>
    <row r="921">
      <c r="F921" s="14"/>
      <c r="G921" s="14"/>
    </row>
    <row r="922">
      <c r="F922" s="14"/>
      <c r="G922" s="14"/>
    </row>
    <row r="923">
      <c r="F923" s="14"/>
      <c r="G923" s="14"/>
    </row>
    <row r="924">
      <c r="F924" s="14"/>
      <c r="G924" s="14"/>
    </row>
    <row r="925">
      <c r="F925" s="14"/>
      <c r="G925" s="14"/>
    </row>
    <row r="926">
      <c r="F926" s="14"/>
      <c r="G926" s="14"/>
    </row>
    <row r="927">
      <c r="F927" s="14"/>
      <c r="G927" s="14"/>
    </row>
    <row r="928">
      <c r="F928" s="14"/>
      <c r="G928" s="14"/>
    </row>
    <row r="929">
      <c r="F929" s="14"/>
      <c r="G929" s="14"/>
    </row>
    <row r="930">
      <c r="F930" s="14"/>
      <c r="G930" s="14"/>
    </row>
    <row r="931">
      <c r="F931" s="14"/>
      <c r="G931" s="14"/>
    </row>
    <row r="932">
      <c r="F932" s="14"/>
      <c r="G932" s="14"/>
    </row>
    <row r="933">
      <c r="F933" s="14"/>
      <c r="G933" s="14"/>
    </row>
    <row r="934">
      <c r="F934" s="14"/>
      <c r="G934" s="14"/>
    </row>
    <row r="935">
      <c r="F935" s="14"/>
      <c r="G935" s="14"/>
    </row>
    <row r="936">
      <c r="F936" s="14"/>
      <c r="G936" s="14"/>
    </row>
    <row r="937">
      <c r="F937" s="14"/>
      <c r="G937" s="14"/>
    </row>
    <row r="938">
      <c r="F938" s="14"/>
      <c r="G938" s="14"/>
    </row>
    <row r="939">
      <c r="F939" s="14"/>
      <c r="G939" s="14"/>
    </row>
    <row r="940">
      <c r="F940" s="14"/>
      <c r="G940" s="14"/>
    </row>
    <row r="941">
      <c r="F941" s="14"/>
      <c r="G941" s="14"/>
    </row>
    <row r="942">
      <c r="F942" s="14"/>
      <c r="G942" s="14"/>
    </row>
    <row r="943">
      <c r="F943" s="14"/>
      <c r="G943" s="14"/>
    </row>
    <row r="944">
      <c r="F944" s="14"/>
      <c r="G944" s="14"/>
    </row>
    <row r="945">
      <c r="F945" s="14"/>
      <c r="G945" s="14"/>
    </row>
    <row r="946">
      <c r="F946" s="14"/>
      <c r="G946" s="14"/>
    </row>
    <row r="947">
      <c r="F947" s="14"/>
      <c r="G947" s="14"/>
    </row>
    <row r="948">
      <c r="F948" s="14"/>
      <c r="G948" s="14"/>
    </row>
    <row r="949">
      <c r="F949" s="14"/>
      <c r="G949" s="14"/>
    </row>
    <row r="950">
      <c r="F950" s="14"/>
      <c r="G950" s="14"/>
    </row>
    <row r="951">
      <c r="F951" s="14"/>
      <c r="G951" s="14"/>
    </row>
    <row r="952">
      <c r="F952" s="14"/>
      <c r="G952" s="14"/>
    </row>
    <row r="953">
      <c r="F953" s="14"/>
      <c r="G953" s="14"/>
    </row>
    <row r="954">
      <c r="F954" s="14"/>
      <c r="G954" s="14"/>
    </row>
    <row r="955">
      <c r="F955" s="14"/>
      <c r="G955" s="14"/>
    </row>
    <row r="956">
      <c r="F956" s="14"/>
      <c r="G956" s="14"/>
    </row>
    <row r="957">
      <c r="F957" s="14"/>
      <c r="G957" s="14"/>
    </row>
    <row r="958">
      <c r="F958" s="14"/>
      <c r="G958" s="14"/>
    </row>
    <row r="959">
      <c r="F959" s="14"/>
      <c r="G959" s="14"/>
    </row>
    <row r="960">
      <c r="F960" s="14"/>
      <c r="G960" s="14"/>
    </row>
    <row r="961">
      <c r="F961" s="14"/>
      <c r="G961" s="14"/>
    </row>
    <row r="962">
      <c r="F962" s="14"/>
      <c r="G962" s="14"/>
    </row>
    <row r="963">
      <c r="F963" s="14"/>
      <c r="G963" s="14"/>
    </row>
    <row r="964">
      <c r="F964" s="14"/>
      <c r="G964" s="14"/>
    </row>
    <row r="965">
      <c r="F965" s="14"/>
      <c r="G965" s="14"/>
    </row>
    <row r="966">
      <c r="F966" s="14"/>
      <c r="G966" s="14"/>
    </row>
    <row r="967">
      <c r="F967" s="14"/>
      <c r="G967" s="14"/>
    </row>
    <row r="968">
      <c r="F968" s="14"/>
      <c r="G968" s="14"/>
    </row>
    <row r="969">
      <c r="F969" s="14"/>
      <c r="G969" s="14"/>
    </row>
    <row r="970">
      <c r="F970" s="14"/>
      <c r="G970" s="14"/>
    </row>
    <row r="971">
      <c r="F971" s="14"/>
      <c r="G971" s="14"/>
    </row>
    <row r="972">
      <c r="F972" s="14"/>
      <c r="G972" s="14"/>
    </row>
    <row r="973">
      <c r="F973" s="14"/>
      <c r="G973" s="14"/>
    </row>
    <row r="974">
      <c r="F974" s="14"/>
      <c r="G974" s="14"/>
    </row>
    <row r="975">
      <c r="F975" s="14"/>
      <c r="G975" s="14"/>
    </row>
    <row r="976">
      <c r="F976" s="14"/>
      <c r="G976" s="14"/>
    </row>
    <row r="977">
      <c r="F977" s="14"/>
      <c r="G977" s="14"/>
    </row>
    <row r="978">
      <c r="F978" s="14"/>
      <c r="G978" s="14"/>
    </row>
    <row r="979">
      <c r="F979" s="14"/>
      <c r="G979" s="14"/>
    </row>
    <row r="980">
      <c r="F980" s="14"/>
      <c r="G980" s="14"/>
    </row>
    <row r="981">
      <c r="F981" s="14"/>
      <c r="G981" s="14"/>
    </row>
    <row r="982">
      <c r="F982" s="14"/>
      <c r="G982" s="14"/>
    </row>
    <row r="983">
      <c r="F983" s="14"/>
      <c r="G983" s="14"/>
    </row>
    <row r="984">
      <c r="F984" s="14"/>
      <c r="G984" s="14"/>
    </row>
    <row r="985">
      <c r="F985" s="14"/>
      <c r="G985" s="14"/>
    </row>
    <row r="986">
      <c r="F986" s="14"/>
      <c r="G986" s="14"/>
    </row>
    <row r="987">
      <c r="F987" s="14"/>
      <c r="G987" s="14"/>
    </row>
    <row r="988">
      <c r="F988" s="14"/>
      <c r="G988" s="14"/>
    </row>
    <row r="989">
      <c r="F989" s="14"/>
      <c r="G989" s="14"/>
    </row>
    <row r="990">
      <c r="F990" s="14"/>
      <c r="G990" s="14"/>
    </row>
    <row r="991">
      <c r="F991" s="14"/>
      <c r="G991" s="14"/>
    </row>
    <row r="992">
      <c r="F992" s="14"/>
      <c r="G992" s="14"/>
    </row>
    <row r="993">
      <c r="F993" s="14"/>
      <c r="G993" s="14"/>
    </row>
    <row r="994">
      <c r="F994" s="14"/>
      <c r="G994" s="14"/>
    </row>
    <row r="995">
      <c r="F995" s="14"/>
      <c r="G995" s="14"/>
    </row>
    <row r="996">
      <c r="F996" s="14"/>
      <c r="G996" s="14"/>
    </row>
    <row r="997">
      <c r="F997" s="14"/>
      <c r="G997" s="14"/>
    </row>
    <row r="998">
      <c r="F998" s="14"/>
      <c r="G998" s="14"/>
    </row>
    <row r="999">
      <c r="F999" s="14"/>
      <c r="G999" s="14"/>
    </row>
    <row r="1000">
      <c r="F1000" s="14"/>
      <c r="G1000" s="14"/>
    </row>
    <row r="1001">
      <c r="F1001" s="14"/>
      <c r="G1001" s="14"/>
    </row>
    <row r="1002">
      <c r="F1002" s="14"/>
      <c r="G1002" s="14"/>
    </row>
    <row r="1003">
      <c r="F1003" s="14"/>
      <c r="G1003" s="14"/>
    </row>
    <row r="1004">
      <c r="F1004" s="14"/>
      <c r="G1004" s="14"/>
    </row>
    <row r="1005">
      <c r="F1005" s="14"/>
      <c r="G1005" s="14"/>
    </row>
    <row r="1006">
      <c r="F1006" s="14"/>
      <c r="G1006" s="14"/>
    </row>
    <row r="1007">
      <c r="F1007" s="14"/>
      <c r="G1007" s="14"/>
    </row>
    <row r="1008">
      <c r="F1008" s="14"/>
      <c r="G1008" s="14"/>
    </row>
  </sheetData>
  <conditionalFormatting sqref="B1">
    <cfRule type="notContainsBlanks" dxfId="0" priority="1">
      <formula>LEN(TRIM(B1))&gt;0</formula>
    </cfRule>
  </conditionalFormatting>
  <hyperlinks>
    <hyperlink display="Sportpark Evolutions 2" location="Sportpark Evos 2!A1" ref="I5"/>
    <hyperlink display="SPORTPARK EVOs 2" location="Sportpark Evos 2!A1" ref="B7"/>
    <hyperlink r:id="rId1" ref="I10"/>
    <hyperlink r:id="rId2" ref="I11"/>
    <hyperlink r:id="rId3" ref="I12"/>
    <hyperlink r:id="rId4" ref="I13"/>
    <hyperlink r:id="rId5" ref="I14"/>
    <hyperlink r:id="rId6" ref="I15"/>
    <hyperlink r:id="rId7" ref="I16"/>
    <hyperlink r:id="rId8" ref="I17"/>
    <hyperlink r:id="rId9" ref="I18"/>
    <hyperlink r:id="rId10" ref="I19"/>
    <hyperlink r:id="rId11" ref="I20"/>
    <hyperlink r:id="rId12" ref="I21"/>
    <hyperlink r:id="rId13" ref="I22"/>
    <hyperlink r:id="rId14" ref="I23"/>
    <hyperlink r:id="rId15" ref="I24"/>
    <hyperlink r:id="rId16" ref="I25"/>
    <hyperlink r:id="rId17" ref="I26"/>
    <hyperlink r:id="rId18" ref="I27"/>
    <hyperlink r:id="rId19" ref="I28"/>
    <hyperlink r:id="rId20" ref="I29"/>
    <hyperlink r:id="rId21" ref="I31"/>
    <hyperlink r:id="rId22" ref="I32"/>
    <hyperlink r:id="rId23" ref="I33"/>
    <hyperlink r:id="rId24" ref="I34"/>
    <hyperlink r:id="rId25" ref="I35"/>
    <hyperlink r:id="rId26" ref="I36"/>
    <hyperlink r:id="rId27" ref="I37"/>
    <hyperlink r:id="rId28" ref="I38"/>
    <hyperlink r:id="rId29" ref="I39"/>
    <hyperlink r:id="rId30" ref="I40"/>
    <hyperlink r:id="rId31" ref="I41"/>
    <hyperlink r:id="rId32" ref="I42"/>
    <hyperlink r:id="rId33" ref="I43"/>
    <hyperlink r:id="rId34" ref="I44"/>
    <hyperlink r:id="rId35" ref="I45"/>
    <hyperlink r:id="rId36" ref="I46"/>
    <hyperlink r:id="rId37" ref="I47"/>
    <hyperlink r:id="rId38" ref="I48"/>
    <hyperlink r:id="rId39" ref="I49"/>
    <hyperlink r:id="rId40" ref="I50"/>
    <hyperlink r:id="rId41" ref="I51"/>
    <hyperlink r:id="rId42" ref="I52"/>
    <hyperlink r:id="rId43" ref="I53"/>
    <hyperlink r:id="rId44" ref="I54"/>
    <hyperlink r:id="rId45" ref="I55"/>
    <hyperlink r:id="rId46" ref="I56"/>
    <hyperlink r:id="rId47" ref="I57"/>
    <hyperlink r:id="rId48" ref="I58"/>
    <hyperlink r:id="rId49" ref="I59"/>
    <hyperlink r:id="rId50" ref="I60"/>
    <hyperlink r:id="rId51" ref="I61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2"/>
    <hyperlink r:id="rId63" ref="I73"/>
    <hyperlink r:id="rId64" ref="I74"/>
    <hyperlink r:id="rId65" ref="I75"/>
    <hyperlink r:id="rId66" ref="I76"/>
    <hyperlink r:id="rId67" ref="I77"/>
    <hyperlink r:id="rId68" ref="I78"/>
    <hyperlink r:id="rId69" ref="I79"/>
    <hyperlink r:id="rId70" ref="I80"/>
    <hyperlink r:id="rId71" ref="I81"/>
    <hyperlink r:id="rId72" ref="I82"/>
    <hyperlink r:id="rId73" ref="I83"/>
    <hyperlink r:id="rId74" ref="I84"/>
    <hyperlink r:id="rId75" ref="I85"/>
    <hyperlink r:id="rId76" ref="I86"/>
    <hyperlink r:id="rId77" ref="I87"/>
    <hyperlink r:id="rId78" ref="I88"/>
    <hyperlink r:id="rId79" ref="I89"/>
    <hyperlink r:id="rId80" ref="I90"/>
    <hyperlink r:id="rId81" ref="I91"/>
    <hyperlink r:id="rId82" ref="I92"/>
    <hyperlink r:id="rId83" ref="I93"/>
    <hyperlink r:id="rId84" ref="I94"/>
    <hyperlink r:id="rId85" ref="I95"/>
    <hyperlink r:id="rId86" ref="I96"/>
    <hyperlink r:id="rId87" ref="I97"/>
    <hyperlink r:id="rId88" ref="I98"/>
    <hyperlink r:id="rId89" ref="I99"/>
    <hyperlink r:id="rId90" ref="I100"/>
    <hyperlink r:id="rId91" ref="I101"/>
    <hyperlink r:id="rId92" ref="I102"/>
    <hyperlink r:id="rId93" ref="I103"/>
    <hyperlink r:id="rId94" ref="I104"/>
    <hyperlink r:id="rId95" ref="I105"/>
    <hyperlink r:id="rId96" ref="I106"/>
    <hyperlink r:id="rId97" ref="I107"/>
    <hyperlink r:id="rId98" ref="I108"/>
    <hyperlink r:id="rId99" ref="I109"/>
    <hyperlink r:id="rId100" ref="I110"/>
    <hyperlink r:id="rId101" ref="I111"/>
    <hyperlink r:id="rId102" ref="I112"/>
    <hyperlink r:id="rId103" ref="I113"/>
    <hyperlink r:id="rId104" ref="I114"/>
    <hyperlink r:id="rId105" ref="I115"/>
    <hyperlink r:id="rId106" ref="I116"/>
    <hyperlink r:id="rId107" ref="I117"/>
    <hyperlink r:id="rId108" ref="I118"/>
    <hyperlink r:id="rId109" ref="I119"/>
    <hyperlink r:id="rId110" ref="I120"/>
    <hyperlink r:id="rId111" ref="I121"/>
    <hyperlink r:id="rId112" ref="I122"/>
    <hyperlink r:id="rId113" ref="I123"/>
    <hyperlink r:id="rId114" ref="I124"/>
    <hyperlink r:id="rId115" ref="I125"/>
    <hyperlink r:id="rId116" ref="I126"/>
    <hyperlink r:id="rId117" ref="I127"/>
    <hyperlink r:id="rId118" ref="I128"/>
    <hyperlink r:id="rId119" ref="I129"/>
    <hyperlink r:id="rId120" ref="I130"/>
    <hyperlink r:id="rId121" ref="I131"/>
    <hyperlink r:id="rId122" ref="I132"/>
    <hyperlink r:id="rId123" ref="I133"/>
    <hyperlink r:id="rId124" ref="I134"/>
    <hyperlink r:id="rId125" ref="I135"/>
    <hyperlink r:id="rId126" ref="I136"/>
    <hyperlink r:id="rId127" ref="I137"/>
    <hyperlink r:id="rId128" ref="I138"/>
    <hyperlink r:id="rId129" ref="I139"/>
    <hyperlink r:id="rId130" ref="I140"/>
    <hyperlink r:id="rId131" ref="I141"/>
    <hyperlink r:id="rId132" ref="I142"/>
    <hyperlink r:id="rId133" ref="I143"/>
    <hyperlink r:id="rId134" ref="I144"/>
    <hyperlink r:id="rId135" ref="I145"/>
    <hyperlink r:id="rId136" ref="I146"/>
    <hyperlink r:id="rId137" ref="I147"/>
    <hyperlink r:id="rId138" ref="I148"/>
    <hyperlink r:id="rId139" ref="I149"/>
    <hyperlink r:id="rId140" ref="I150"/>
    <hyperlink r:id="rId141" ref="I151"/>
    <hyperlink r:id="rId142" ref="I152"/>
    <hyperlink r:id="rId143" ref="I153"/>
    <hyperlink r:id="rId144" ref="I154"/>
    <hyperlink r:id="rId145" ref="I155"/>
    <hyperlink r:id="rId146" ref="I156"/>
    <hyperlink r:id="rId147" ref="I157"/>
    <hyperlink r:id="rId148" ref="I158"/>
    <hyperlink r:id="rId149" ref="I159"/>
    <hyperlink r:id="rId150" ref="I160"/>
    <hyperlink r:id="rId151" ref="I161"/>
    <hyperlink r:id="rId152" ref="I162"/>
    <hyperlink r:id="rId153" ref="I163"/>
    <hyperlink r:id="rId154" ref="I164"/>
    <hyperlink r:id="rId155" ref="I165"/>
    <hyperlink r:id="rId156" ref="I166"/>
    <hyperlink r:id="rId157" ref="I167"/>
    <hyperlink r:id="rId158" ref="I168"/>
    <hyperlink r:id="rId159" ref="I169"/>
    <hyperlink r:id="rId160" ref="I170"/>
    <hyperlink r:id="rId161" ref="I171"/>
    <hyperlink r:id="rId162" ref="I172"/>
    <hyperlink r:id="rId163" ref="I173"/>
    <hyperlink r:id="rId164" ref="I174"/>
    <hyperlink r:id="rId165" ref="I175"/>
    <hyperlink r:id="rId166" ref="I176"/>
    <hyperlink r:id="rId167" ref="I177"/>
    <hyperlink r:id="rId168" ref="I178"/>
    <hyperlink r:id="rId169" ref="I179"/>
    <hyperlink r:id="rId170" ref="I180"/>
    <hyperlink r:id="rId171" ref="I181"/>
    <hyperlink r:id="rId172" ref="I182"/>
    <hyperlink r:id="rId173" ref="I183"/>
    <hyperlink r:id="rId174" ref="I184"/>
    <hyperlink r:id="rId175" ref="I185"/>
    <hyperlink r:id="rId176" ref="I186"/>
    <hyperlink r:id="rId177" ref="I187"/>
    <hyperlink r:id="rId178" ref="I188"/>
    <hyperlink r:id="rId179" ref="I189"/>
    <hyperlink r:id="rId180" ref="I190"/>
    <hyperlink r:id="rId181" ref="I191"/>
    <hyperlink r:id="rId182" ref="I192"/>
    <hyperlink r:id="rId183" ref="I193"/>
    <hyperlink r:id="rId184" ref="I194"/>
    <hyperlink r:id="rId185" ref="I195"/>
    <hyperlink r:id="rId186" ref="I196"/>
    <hyperlink r:id="rId187" ref="I197"/>
    <hyperlink r:id="rId188" ref="I198"/>
    <hyperlink r:id="rId189" ref="I199"/>
    <hyperlink r:id="rId190" ref="I200"/>
    <hyperlink r:id="rId191" ref="I201"/>
    <hyperlink r:id="rId192" ref="I202"/>
    <hyperlink r:id="rId193" ref="I203"/>
    <hyperlink r:id="rId194" ref="I204"/>
    <hyperlink r:id="rId195" ref="I205"/>
    <hyperlink r:id="rId196" ref="I206"/>
    <hyperlink r:id="rId197" ref="I207"/>
    <hyperlink r:id="rId198" ref="I208"/>
    <hyperlink r:id="rId199" ref="I209"/>
    <hyperlink r:id="rId200" ref="I210"/>
    <hyperlink r:id="rId201" ref="I211"/>
    <hyperlink r:id="rId202" ref="I212"/>
    <hyperlink r:id="rId203" ref="I213"/>
    <hyperlink r:id="rId204" ref="I214"/>
    <hyperlink r:id="rId205" ref="I215"/>
    <hyperlink r:id="rId206" ref="I216"/>
    <hyperlink r:id="rId207" ref="I217"/>
    <hyperlink r:id="rId208" ref="I218"/>
    <hyperlink r:id="rId209" ref="I219"/>
    <hyperlink r:id="rId210" ref="I220"/>
    <hyperlink r:id="rId211" ref="I221"/>
    <hyperlink r:id="rId212" ref="I222"/>
    <hyperlink r:id="rId213" ref="I223"/>
    <hyperlink r:id="rId214" ref="I224"/>
    <hyperlink r:id="rId215" ref="I225"/>
    <hyperlink r:id="rId216" ref="I226"/>
    <hyperlink r:id="rId217" ref="I227"/>
    <hyperlink r:id="rId218" ref="I228"/>
    <hyperlink r:id="rId219" ref="I229"/>
    <hyperlink r:id="rId220" ref="I230"/>
    <hyperlink r:id="rId221" ref="I231"/>
    <hyperlink r:id="rId222" ref="I232"/>
    <hyperlink r:id="rId223" ref="I233"/>
    <hyperlink r:id="rId224" ref="I234"/>
    <hyperlink r:id="rId225" ref="I235"/>
    <hyperlink r:id="rId226" ref="I236"/>
    <hyperlink r:id="rId227" ref="I237"/>
    <hyperlink r:id="rId228" ref="I238"/>
    <hyperlink r:id="rId229" ref="I239"/>
    <hyperlink r:id="rId230" ref="I240"/>
    <hyperlink r:id="rId231" ref="I241"/>
    <hyperlink r:id="rId232" ref="I242"/>
    <hyperlink r:id="rId233" ref="I243"/>
    <hyperlink r:id="rId234" ref="I244"/>
    <hyperlink r:id="rId235" ref="I245"/>
    <hyperlink r:id="rId236" ref="I246"/>
    <hyperlink r:id="rId237" ref="I247"/>
    <hyperlink r:id="rId238" ref="I248"/>
    <hyperlink r:id="rId239" ref="I249"/>
    <hyperlink r:id="rId240" ref="I250"/>
    <hyperlink r:id="rId241" ref="I251"/>
    <hyperlink r:id="rId242" ref="I252"/>
    <hyperlink r:id="rId243" ref="I253"/>
    <hyperlink r:id="rId244" ref="I254"/>
    <hyperlink r:id="rId245" ref="I255"/>
    <hyperlink r:id="rId246" ref="I256"/>
    <hyperlink r:id="rId247" ref="I257"/>
    <hyperlink r:id="rId248" ref="I258"/>
    <hyperlink r:id="rId249" ref="I259"/>
    <hyperlink r:id="rId250" ref="I260"/>
    <hyperlink r:id="rId251" ref="I261"/>
    <hyperlink r:id="rId252" ref="I262"/>
    <hyperlink r:id="rId253" ref="I263"/>
    <hyperlink r:id="rId254" ref="I264"/>
    <hyperlink r:id="rId255" ref="I265"/>
    <hyperlink r:id="rId256" ref="I266"/>
    <hyperlink r:id="rId257" ref="I267"/>
    <hyperlink r:id="rId258" ref="I268"/>
    <hyperlink r:id="rId259" ref="I269"/>
    <hyperlink r:id="rId260" ref="I270"/>
    <hyperlink r:id="rId261" ref="I271"/>
    <hyperlink r:id="rId262" ref="I272"/>
    <hyperlink r:id="rId263" ref="I273"/>
    <hyperlink r:id="rId264" ref="I274"/>
    <hyperlink r:id="rId265" ref="I275"/>
    <hyperlink r:id="rId266" ref="I276"/>
    <hyperlink r:id="rId267" ref="I277"/>
    <hyperlink r:id="rId268" ref="I278"/>
    <hyperlink r:id="rId269" ref="I279"/>
    <hyperlink r:id="rId270" ref="I280"/>
    <hyperlink r:id="rId271" ref="I281"/>
    <hyperlink r:id="rId272" ref="I282"/>
    <hyperlink r:id="rId273" ref="I283"/>
    <hyperlink r:id="rId274" ref="I284"/>
    <hyperlink r:id="rId275" ref="I285"/>
    <hyperlink r:id="rId276" ref="I286"/>
    <hyperlink r:id="rId277" ref="I287"/>
    <hyperlink r:id="rId278" ref="I288"/>
    <hyperlink r:id="rId279" ref="I289"/>
    <hyperlink r:id="rId280" ref="I290"/>
    <hyperlink r:id="rId281" ref="I291"/>
    <hyperlink r:id="rId282" ref="I292"/>
    <hyperlink r:id="rId283" ref="I293"/>
    <hyperlink r:id="rId284" ref="I294"/>
    <hyperlink r:id="rId285" ref="I295"/>
    <hyperlink r:id="rId286" ref="I296"/>
    <hyperlink r:id="rId287" ref="I297"/>
    <hyperlink r:id="rId288" ref="I298"/>
    <hyperlink r:id="rId289" ref="I299"/>
    <hyperlink r:id="rId290" ref="I300"/>
    <hyperlink r:id="rId291" ref="I301"/>
    <hyperlink r:id="rId292" ref="I302"/>
    <hyperlink r:id="rId293" ref="I303"/>
    <hyperlink r:id="rId294" ref="I304"/>
    <hyperlink r:id="rId295" ref="I305"/>
    <hyperlink r:id="rId296" ref="I306"/>
    <hyperlink r:id="rId297" ref="I307"/>
    <hyperlink r:id="rId298" ref="I308"/>
    <hyperlink r:id="rId299" ref="I309"/>
    <hyperlink r:id="rId300" ref="I310"/>
    <hyperlink r:id="rId301" ref="I311"/>
    <hyperlink r:id="rId302" ref="I312"/>
    <hyperlink r:id="rId303" ref="I313"/>
    <hyperlink r:id="rId304" ref="I314"/>
    <hyperlink r:id="rId305" ref="I315"/>
    <hyperlink r:id="rId306" ref="I316"/>
    <hyperlink r:id="rId307" ref="I317"/>
    <hyperlink r:id="rId308" ref="I318"/>
    <hyperlink r:id="rId309" ref="I319"/>
    <hyperlink r:id="rId310" ref="I320"/>
    <hyperlink r:id="rId311" ref="I321"/>
    <hyperlink r:id="rId312" ref="I322"/>
    <hyperlink r:id="rId313" ref="I323"/>
    <hyperlink r:id="rId314" ref="I324"/>
    <hyperlink r:id="rId315" ref="I325"/>
    <hyperlink r:id="rId316" ref="I326"/>
    <hyperlink r:id="rId317" ref="I327"/>
    <hyperlink r:id="rId318" ref="I328"/>
    <hyperlink r:id="rId319" ref="I329"/>
    <hyperlink r:id="rId320" ref="I330"/>
    <hyperlink r:id="rId321" ref="I331"/>
    <hyperlink r:id="rId322" ref="I332"/>
    <hyperlink r:id="rId323" ref="I333"/>
    <hyperlink r:id="rId324" ref="I334"/>
    <hyperlink r:id="rId325" ref="I335"/>
    <hyperlink r:id="rId326" ref="I336"/>
    <hyperlink r:id="rId327" ref="I337"/>
    <hyperlink r:id="rId328" ref="I338"/>
    <hyperlink r:id="rId329" ref="I339"/>
    <hyperlink r:id="rId330" ref="I340"/>
    <hyperlink r:id="rId331" ref="I341"/>
    <hyperlink r:id="rId332" ref="I342"/>
    <hyperlink r:id="rId333" ref="I343"/>
    <hyperlink r:id="rId334" ref="I344"/>
    <hyperlink r:id="rId335" ref="I345"/>
    <hyperlink r:id="rId336" ref="I346"/>
    <hyperlink r:id="rId337" ref="I347"/>
    <hyperlink r:id="rId338" ref="I348"/>
    <hyperlink r:id="rId339" ref="I349"/>
    <hyperlink r:id="rId340" ref="I350"/>
    <hyperlink r:id="rId341" ref="I351"/>
    <hyperlink r:id="rId342" ref="I352"/>
    <hyperlink r:id="rId343" ref="I353"/>
    <hyperlink r:id="rId344" ref="I354"/>
    <hyperlink r:id="rId345" ref="I355"/>
    <hyperlink r:id="rId346" ref="I356"/>
    <hyperlink r:id="rId347" ref="I357"/>
    <hyperlink r:id="rId348" ref="I358"/>
    <hyperlink r:id="rId349" ref="I359"/>
    <hyperlink r:id="rId350" ref="I360"/>
    <hyperlink r:id="rId351" ref="I361"/>
    <hyperlink r:id="rId352" ref="I362"/>
    <hyperlink r:id="rId353" ref="I363"/>
    <hyperlink r:id="rId354" ref="I364"/>
    <hyperlink r:id="rId355" ref="I365"/>
  </hyperlinks>
  <drawing r:id="rId3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6.25"/>
    <col customWidth="1" min="3" max="3" width="6.63"/>
    <col customWidth="1" min="4" max="4" width="12.63"/>
    <col customWidth="1" min="6" max="6" width="17.0"/>
    <col customWidth="1" min="7" max="7" width="15.88"/>
    <col customWidth="1" min="8" max="8" width="17.38"/>
    <col customWidth="1" min="9" max="9" width="25.13"/>
    <col customWidth="1" min="10" max="10" width="16.88"/>
    <col customWidth="1" min="11" max="11" width="5.13"/>
    <col hidden="1" min="13" max="13" width="12.63"/>
  </cols>
  <sheetData>
    <row r="1" ht="68.25" customHeight="1">
      <c r="A1" s="33"/>
      <c r="B1" s="33" t="s">
        <v>843</v>
      </c>
      <c r="I1" s="5" t="s">
        <v>1</v>
      </c>
    </row>
    <row r="2" ht="33.0" customHeight="1">
      <c r="A2" s="33"/>
      <c r="B2" s="33"/>
      <c r="F2" s="6" t="s">
        <v>2</v>
      </c>
      <c r="G2" s="34">
        <f>G4/G3</f>
        <v>0.7521865889</v>
      </c>
      <c r="I2" s="8" t="str">
        <f>HYPERLINK("https://docs.google.com/spreadsheets/d/1-AvO8enz9WYlMpeekGWPkVxNvZ-f63S0L3yfu1YfDxw/edit#gid=2146230308","Appenzeller RT")</f>
        <v>Appenzeller RT</v>
      </c>
    </row>
    <row r="3" ht="30.0" customHeight="1">
      <c r="A3" s="33"/>
      <c r="B3" s="9" t="s">
        <v>3</v>
      </c>
      <c r="F3" s="6" t="s">
        <v>4</v>
      </c>
      <c r="G3" s="9">
        <v>343.0</v>
      </c>
      <c r="I3" s="8" t="str">
        <f>HYPERLINK("https://docs.google.com/spreadsheets/d/1M-9WjrBwHgMI7UEQybxwY9m5QzD-xlodk_m6EeZiFSc/edit#gid=0","Flats @ Appenzeller")</f>
        <v>Flats @ Appenzeller</v>
      </c>
    </row>
    <row r="4" ht="30.0" customHeight="1">
      <c r="A4" s="33"/>
      <c r="B4" s="35" t="str">
        <f>HYPERLINK("https://www.munzee.com/map/u0wec17s2/16.0","munzee map:")</f>
        <v>munzee map:</v>
      </c>
      <c r="F4" s="6" t="s">
        <v>5</v>
      </c>
      <c r="G4" s="36">
        <f>COUNTIF(H10:I343,"https://www.munzee.com/m/*")-COUNTIF(L10:L343,"Not Deployed")</f>
        <v>258</v>
      </c>
      <c r="I4" s="8" t="str">
        <f>HYPERLINK("https://docs.google.com/spreadsheets/d/1kz_9X3qo6HXUuEyMn9ZP9m2dcWwOk5y0xV45GJo6dxQ/edit#gid=1853335497","Peace Garden RT")</f>
        <v>Peace Garden RT</v>
      </c>
    </row>
    <row r="5" ht="30.0" customHeight="1">
      <c r="A5" s="33"/>
      <c r="B5" s="35" t="s">
        <v>844</v>
      </c>
      <c r="F5" s="6" t="s">
        <v>6</v>
      </c>
      <c r="G5" s="36">
        <f>COUNTIF(H10:H343,"&lt;&gt;")-G4</f>
        <v>6</v>
      </c>
      <c r="I5" s="8" t="s">
        <v>845</v>
      </c>
    </row>
    <row r="6" ht="32.25" customHeight="1">
      <c r="A6" s="33"/>
      <c r="B6" s="37" t="str">
        <f>HYPERLINK("https://bit.ly/2GKkhGM","SPORTPARK EVOs 1")</f>
        <v>SPORTPARK EVOs 1</v>
      </c>
      <c r="F6" s="6" t="s">
        <v>8</v>
      </c>
      <c r="G6" s="36">
        <f>G3-G4-G5</f>
        <v>79</v>
      </c>
      <c r="I6" s="8" t="str">
        <f>HYPERLINK("https://docs.google.com/spreadsheets/d/1aI0bKfEEFTLr6o8ldqbYlgtuFZvJtm8U0SGwebFzZyU/edit#gid=1478538501","Mixed Garden")</f>
        <v>Mixed Garden</v>
      </c>
    </row>
    <row r="7" ht="25.5" customHeight="1">
      <c r="A7" s="33"/>
    </row>
    <row r="8">
      <c r="A8" s="33"/>
      <c r="B8" s="3" t="s">
        <v>846</v>
      </c>
    </row>
    <row r="9">
      <c r="A9" s="3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L9" s="3" t="s">
        <v>20</v>
      </c>
      <c r="N9" s="3" t="s">
        <v>21</v>
      </c>
    </row>
    <row r="10">
      <c r="A10" s="38" t="s">
        <v>22</v>
      </c>
      <c r="B10" s="3">
        <v>1.0</v>
      </c>
      <c r="C10" s="3">
        <v>1.0</v>
      </c>
      <c r="D10" s="3">
        <v>48.4797436978529</v>
      </c>
      <c r="E10" s="3">
        <v>9.18659739355757</v>
      </c>
      <c r="F10" s="39" t="s">
        <v>23</v>
      </c>
      <c r="G10" s="3" t="s">
        <v>24</v>
      </c>
      <c r="H10" s="3" t="s">
        <v>198</v>
      </c>
      <c r="I10" s="16" t="s">
        <v>847</v>
      </c>
      <c r="L10" t="str">
        <f>IFERROR(__xludf.DUMMYFUNCTION("IFERROR(IMPORTXML(I10, ""//p[@class='status-date']""), """")"),"")</f>
        <v/>
      </c>
      <c r="N10" t="str">
        <f>IFERROR(__xludf.DUMMYFUNCTION("IFERROR(UPPER(LEFT(REGEXEXTRACT(IMPORTXML(I10, ""//img[@class='pull-left pin']/@src""),""[^/]+$""), LEN(REGEXEXTRACT(IMPORTXML(I10, ""//img[@class='pull-left pin']/@src""),""[^/]+$""))-4)), """")"),"")</f>
        <v/>
      </c>
    </row>
    <row r="11">
      <c r="A11" s="38" t="s">
        <v>27</v>
      </c>
      <c r="B11" s="3">
        <v>1.0</v>
      </c>
      <c r="C11" s="3">
        <v>2.0</v>
      </c>
      <c r="D11" s="3">
        <v>48.4797928563807</v>
      </c>
      <c r="E11" s="3">
        <v>9.18680114324604</v>
      </c>
      <c r="F11" s="39" t="s">
        <v>23</v>
      </c>
      <c r="G11" s="3" t="s">
        <v>24</v>
      </c>
      <c r="H11" s="3" t="s">
        <v>837</v>
      </c>
      <c r="I11" s="16" t="s">
        <v>848</v>
      </c>
      <c r="L11" s="3" t="s">
        <v>77</v>
      </c>
      <c r="N11" t="str">
        <f>IFERROR(__xludf.DUMMYFUNCTION("IFERROR(UPPER(LEFT(REGEXEXTRACT(IMPORTXML(I11, ""//img[@class='pull-left pin']/@src""),""[^/]+$""), LEN(REGEXEXTRACT(IMPORTXML(I11, ""//img[@class='pull-left pin']/@src""),""[^/]+$""))-4)), """")"),"")</f>
        <v/>
      </c>
    </row>
    <row r="12">
      <c r="A12" s="38" t="s">
        <v>30</v>
      </c>
      <c r="B12" s="3">
        <v>1.0</v>
      </c>
      <c r="C12" s="3">
        <v>3.0</v>
      </c>
      <c r="D12" s="3">
        <v>48.4798420149084</v>
      </c>
      <c r="E12" s="3">
        <v>9.18700489313198</v>
      </c>
      <c r="F12" s="39" t="s">
        <v>23</v>
      </c>
      <c r="G12" s="3" t="s">
        <v>24</v>
      </c>
      <c r="H12" s="3" t="s">
        <v>487</v>
      </c>
      <c r="I12" s="16" t="s">
        <v>849</v>
      </c>
      <c r="L12" t="str">
        <f>IFERROR(__xludf.DUMMYFUNCTION("IFERROR(IMPORTXML(I12, ""//p[@class='status-date']""), """")"),"")</f>
        <v/>
      </c>
      <c r="N12" t="str">
        <f>IFERROR(__xludf.DUMMYFUNCTION("IFERROR(UPPER(LEFT(REGEXEXTRACT(IMPORTXML(I12, ""//img[@class='pull-left pin']/@src""),""[^/]+$""), LEN(REGEXEXTRACT(IMPORTXML(I12, ""//img[@class='pull-left pin']/@src""),""[^/]+$""))-4)), """")"),"")</f>
        <v/>
      </c>
    </row>
    <row r="13">
      <c r="A13" s="38" t="s">
        <v>33</v>
      </c>
      <c r="B13" s="3">
        <v>1.0</v>
      </c>
      <c r="C13" s="3">
        <v>4.0</v>
      </c>
      <c r="D13" s="3">
        <v>48.4798911734362</v>
      </c>
      <c r="E13" s="3">
        <v>9.1872086432154</v>
      </c>
      <c r="F13" s="39" t="s">
        <v>23</v>
      </c>
      <c r="G13" s="3" t="s">
        <v>24</v>
      </c>
      <c r="H13" s="3" t="s">
        <v>198</v>
      </c>
      <c r="I13" s="16" t="s">
        <v>850</v>
      </c>
      <c r="L13" t="str">
        <f>IFERROR(__xludf.DUMMYFUNCTION("IFERROR(IMPORTXML(I13, ""//p[@class='status-date']""), """")"),"")</f>
        <v/>
      </c>
      <c r="N13" t="str">
        <f>IFERROR(__xludf.DUMMYFUNCTION("IFERROR(UPPER(LEFT(REGEXEXTRACT(IMPORTXML(I13, ""//img[@class='pull-left pin']/@src""),""[^/]+$""), LEN(REGEXEXTRACT(IMPORTXML(I13, ""//img[@class='pull-left pin']/@src""),""[^/]+$""))-4)), """")"),"")</f>
        <v/>
      </c>
    </row>
    <row r="14">
      <c r="A14" s="38" t="s">
        <v>36</v>
      </c>
      <c r="B14" s="3">
        <v>1.0</v>
      </c>
      <c r="C14" s="3">
        <v>5.0</v>
      </c>
      <c r="D14" s="3">
        <v>48.4799403319639</v>
      </c>
      <c r="E14" s="3">
        <v>9.18741239349628</v>
      </c>
      <c r="F14" s="39" t="s">
        <v>23</v>
      </c>
      <c r="G14" s="3" t="s">
        <v>24</v>
      </c>
      <c r="H14" s="3" t="s">
        <v>216</v>
      </c>
      <c r="I14" s="16" t="s">
        <v>851</v>
      </c>
      <c r="L14" t="str">
        <f>IFERROR(__xludf.DUMMYFUNCTION("IFERROR(IMPORTXML(I14, ""//p[@class='status-date']""), """")"),"")</f>
        <v/>
      </c>
      <c r="N14" t="str">
        <f>IFERROR(__xludf.DUMMYFUNCTION("IFERROR(UPPER(LEFT(REGEXEXTRACT(IMPORTXML(I14, ""//img[@class='pull-left pin']/@src""),""[^/]+$""), LEN(REGEXEXTRACT(IMPORTXML(I14, ""//img[@class='pull-left pin']/@src""),""[^/]+$""))-4)), """")"),"")</f>
        <v/>
      </c>
    </row>
    <row r="15">
      <c r="A15" s="38" t="s">
        <v>38</v>
      </c>
      <c r="B15" s="3">
        <v>1.0</v>
      </c>
      <c r="C15" s="3">
        <v>6.0</v>
      </c>
      <c r="D15" s="3">
        <v>48.4799894904917</v>
      </c>
      <c r="E15" s="3">
        <v>9.18761614397453</v>
      </c>
      <c r="F15" s="39" t="s">
        <v>23</v>
      </c>
      <c r="G15" s="3" t="s">
        <v>24</v>
      </c>
      <c r="H15" s="3" t="s">
        <v>587</v>
      </c>
      <c r="I15" s="16" t="s">
        <v>852</v>
      </c>
      <c r="L15" t="str">
        <f>IFERROR(__xludf.DUMMYFUNCTION("IFERROR(IMPORTXML(I15, ""//p[@class='status-date']""), """")"),"")</f>
        <v/>
      </c>
      <c r="N15" t="str">
        <f>IFERROR(__xludf.DUMMYFUNCTION("IFERROR(UPPER(LEFT(REGEXEXTRACT(IMPORTXML(I15, ""//img[@class='pull-left pin']/@src""),""[^/]+$""), LEN(REGEXEXTRACT(IMPORTXML(I15, ""//img[@class='pull-left pin']/@src""),""[^/]+$""))-4)), """")"),"")</f>
        <v/>
      </c>
    </row>
    <row r="16">
      <c r="A16" s="38" t="s">
        <v>41</v>
      </c>
      <c r="B16" s="3">
        <v>1.0</v>
      </c>
      <c r="C16" s="3">
        <v>7.0</v>
      </c>
      <c r="D16" s="3">
        <v>48.4800386490194</v>
      </c>
      <c r="E16" s="3">
        <v>9.18781989465026</v>
      </c>
      <c r="F16" s="39" t="s">
        <v>23</v>
      </c>
      <c r="G16" s="3" t="s">
        <v>24</v>
      </c>
      <c r="H16" s="3" t="s">
        <v>198</v>
      </c>
      <c r="I16" s="16" t="s">
        <v>853</v>
      </c>
      <c r="L16" t="str">
        <f>IFERROR(__xludf.DUMMYFUNCTION("IFERROR(IMPORTXML(I16, ""//p[@class='status-date']""), """")"),"")</f>
        <v/>
      </c>
      <c r="N16" t="str">
        <f>IFERROR(__xludf.DUMMYFUNCTION("IFERROR(UPPER(LEFT(REGEXEXTRACT(IMPORTXML(I16, ""//img[@class='pull-left pin']/@src""),""[^/]+$""), LEN(REGEXEXTRACT(IMPORTXML(I16, ""//img[@class='pull-left pin']/@src""),""[^/]+$""))-4)), """")"),"")</f>
        <v/>
      </c>
    </row>
    <row r="17">
      <c r="A17" s="38" t="s">
        <v>44</v>
      </c>
      <c r="B17" s="3">
        <v>1.0</v>
      </c>
      <c r="C17" s="3">
        <v>8.0</v>
      </c>
      <c r="D17" s="3">
        <v>48.4800878075471</v>
      </c>
      <c r="E17" s="3">
        <v>9.18802364552345</v>
      </c>
      <c r="F17" s="39" t="s">
        <v>23</v>
      </c>
      <c r="G17" s="3" t="s">
        <v>24</v>
      </c>
      <c r="H17" s="3" t="s">
        <v>216</v>
      </c>
      <c r="I17" s="16" t="s">
        <v>854</v>
      </c>
      <c r="L17" t="str">
        <f>IFERROR(__xludf.DUMMYFUNCTION("IFERROR(IMPORTXML(I17, ""//p[@class='status-date']""), """")"),"")</f>
        <v/>
      </c>
      <c r="N17" t="str">
        <f>IFERROR(__xludf.DUMMYFUNCTION("IFERROR(UPPER(LEFT(REGEXEXTRACT(IMPORTXML(I17, ""//img[@class='pull-left pin']/@src""),""[^/]+$""), LEN(REGEXEXTRACT(IMPORTXML(I17, ""//img[@class='pull-left pin']/@src""),""[^/]+$""))-4)), """")"),"")</f>
        <v/>
      </c>
    </row>
    <row r="18">
      <c r="A18" s="38" t="s">
        <v>47</v>
      </c>
      <c r="B18" s="3">
        <v>1.0</v>
      </c>
      <c r="C18" s="3">
        <v>9.0</v>
      </c>
      <c r="D18" s="3">
        <v>48.4801369660749</v>
      </c>
      <c r="E18" s="3">
        <v>9.18822739659413</v>
      </c>
      <c r="F18" s="39" t="s">
        <v>23</v>
      </c>
      <c r="G18" s="3" t="s">
        <v>24</v>
      </c>
      <c r="H18" s="3" t="s">
        <v>587</v>
      </c>
      <c r="I18" s="16" t="s">
        <v>855</v>
      </c>
      <c r="L18" t="str">
        <f>IFERROR(__xludf.DUMMYFUNCTION("IFERROR(IMPORTXML(I18, ""//p[@class='status-date']""), """")"),"")</f>
        <v/>
      </c>
      <c r="N18" t="str">
        <f>IFERROR(__xludf.DUMMYFUNCTION("IFERROR(UPPER(LEFT(REGEXEXTRACT(IMPORTXML(I18, ""//img[@class='pull-left pin']/@src""),""[^/]+$""), LEN(REGEXEXTRACT(IMPORTXML(I18, ""//img[@class='pull-left pin']/@src""),""[^/]+$""))-4)), """")"),"")</f>
        <v/>
      </c>
    </row>
    <row r="19">
      <c r="A19" s="38" t="s">
        <v>50</v>
      </c>
      <c r="B19" s="3">
        <v>1.0</v>
      </c>
      <c r="C19" s="3">
        <v>10.0</v>
      </c>
      <c r="D19" s="3">
        <v>48.4801861246026</v>
      </c>
      <c r="E19" s="3">
        <v>9.18843114786227</v>
      </c>
      <c r="F19" s="39" t="s">
        <v>23</v>
      </c>
      <c r="G19" s="3" t="s">
        <v>24</v>
      </c>
      <c r="H19" s="3" t="s">
        <v>198</v>
      </c>
      <c r="I19" s="16" t="s">
        <v>856</v>
      </c>
      <c r="L19" t="str">
        <f>IFERROR(__xludf.DUMMYFUNCTION("IFERROR(IMPORTXML(I19, ""//p[@class='status-date']""), """")"),"")</f>
        <v/>
      </c>
      <c r="N19" t="str">
        <f>IFERROR(__xludf.DUMMYFUNCTION("IFERROR(UPPER(LEFT(REGEXEXTRACT(IMPORTXML(I19, ""//img[@class='pull-left pin']/@src""),""[^/]+$""), LEN(REGEXEXTRACT(IMPORTXML(I19, ""//img[@class='pull-left pin']/@src""),""[^/]+$""))-4)), """")"),"")</f>
        <v/>
      </c>
    </row>
    <row r="20">
      <c r="A20" s="38" t="s">
        <v>52</v>
      </c>
      <c r="B20" s="3">
        <v>1.0</v>
      </c>
      <c r="C20" s="3">
        <v>11.0</v>
      </c>
      <c r="D20" s="3">
        <v>48.4802352831304</v>
      </c>
      <c r="E20" s="3">
        <v>9.18863489932778</v>
      </c>
      <c r="F20" s="39" t="s">
        <v>23</v>
      </c>
      <c r="G20" s="3" t="s">
        <v>24</v>
      </c>
      <c r="H20" s="3" t="s">
        <v>216</v>
      </c>
      <c r="I20" s="16" t="s">
        <v>857</v>
      </c>
      <c r="L20" t="str">
        <f>IFERROR(__xludf.DUMMYFUNCTION("IFERROR(IMPORTXML(I20, ""//p[@class='status-date']""), """")"),"")</f>
        <v/>
      </c>
      <c r="N20" t="str">
        <f>IFERROR(__xludf.DUMMYFUNCTION("IFERROR(UPPER(LEFT(REGEXEXTRACT(IMPORTXML(I20, ""//img[@class='pull-left pin']/@src""),""[^/]+$""), LEN(REGEXEXTRACT(IMPORTXML(I20, ""//img[@class='pull-left pin']/@src""),""[^/]+$""))-4)), """")"),"")</f>
        <v/>
      </c>
    </row>
    <row r="21">
      <c r="A21" s="38" t="s">
        <v>54</v>
      </c>
      <c r="B21" s="3">
        <v>1.0</v>
      </c>
      <c r="C21" s="3">
        <v>12.0</v>
      </c>
      <c r="D21" s="3">
        <v>48.4802844416581</v>
      </c>
      <c r="E21" s="3">
        <v>9.18883865099076</v>
      </c>
      <c r="F21" s="39" t="s">
        <v>23</v>
      </c>
      <c r="G21" s="3" t="s">
        <v>24</v>
      </c>
      <c r="H21" s="3" t="s">
        <v>587</v>
      </c>
      <c r="I21" s="16" t="s">
        <v>858</v>
      </c>
      <c r="L21" t="str">
        <f>IFERROR(__xludf.DUMMYFUNCTION("IFERROR(IMPORTXML(I21, ""//p[@class='status-date']""), """")"),"")</f>
        <v/>
      </c>
      <c r="N21" t="str">
        <f>IFERROR(__xludf.DUMMYFUNCTION("IFERROR(UPPER(LEFT(REGEXEXTRACT(IMPORTXML(I21, ""//img[@class='pull-left pin']/@src""),""[^/]+$""), LEN(REGEXEXTRACT(IMPORTXML(I21, ""//img[@class='pull-left pin']/@src""),""[^/]+$""))-4)), """")"),"")</f>
        <v/>
      </c>
    </row>
    <row r="22">
      <c r="A22" s="38" t="s">
        <v>58</v>
      </c>
      <c r="B22" s="3">
        <v>1.0</v>
      </c>
      <c r="C22" s="3">
        <v>13.0</v>
      </c>
      <c r="D22" s="3">
        <v>48.4803336001859</v>
      </c>
      <c r="E22" s="3">
        <v>9.18904240285121</v>
      </c>
      <c r="F22" s="39" t="s">
        <v>23</v>
      </c>
      <c r="G22" s="3" t="s">
        <v>24</v>
      </c>
      <c r="H22" s="3" t="s">
        <v>435</v>
      </c>
      <c r="I22" s="16" t="s">
        <v>859</v>
      </c>
      <c r="L22" t="str">
        <f>IFERROR(__xludf.DUMMYFUNCTION("IFERROR(IMPORTXML(I22, ""//p[@class='status-date']""), """")"),"")</f>
        <v/>
      </c>
      <c r="N22" t="str">
        <f>IFERROR(__xludf.DUMMYFUNCTION("IFERROR(UPPER(LEFT(REGEXEXTRACT(IMPORTXML(I22, ""//img[@class='pull-left pin']/@src""),""[^/]+$""), LEN(REGEXEXTRACT(IMPORTXML(I22, ""//img[@class='pull-left pin']/@src""),""[^/]+$""))-4)), """")"),"")</f>
        <v/>
      </c>
    </row>
    <row r="23">
      <c r="A23" s="38" t="s">
        <v>61</v>
      </c>
      <c r="B23" s="3">
        <v>1.0</v>
      </c>
      <c r="C23" s="3">
        <v>14.0</v>
      </c>
      <c r="D23" s="3">
        <v>48.4803827587136</v>
      </c>
      <c r="E23" s="3">
        <v>9.18924615490914</v>
      </c>
      <c r="F23" s="39" t="s">
        <v>23</v>
      </c>
      <c r="G23" s="3" t="s">
        <v>24</v>
      </c>
      <c r="H23" s="3" t="s">
        <v>198</v>
      </c>
      <c r="I23" s="16" t="s">
        <v>860</v>
      </c>
      <c r="L23" t="str">
        <f>IFERROR(__xludf.DUMMYFUNCTION("IFERROR(IMPORTXML(I23, ""//p[@class='status-date']""), """")"),"")</f>
        <v/>
      </c>
      <c r="N23" t="str">
        <f>IFERROR(__xludf.DUMMYFUNCTION("IFERROR(UPPER(LEFT(REGEXEXTRACT(IMPORTXML(I23, ""//img[@class='pull-left pin']/@src""),""[^/]+$""), LEN(REGEXEXTRACT(IMPORTXML(I23, ""//img[@class='pull-left pin']/@src""),""[^/]+$""))-4)), """")"),"")</f>
        <v/>
      </c>
    </row>
    <row r="24">
      <c r="A24" s="38" t="s">
        <v>63</v>
      </c>
      <c r="B24" s="3">
        <v>1.0</v>
      </c>
      <c r="C24" s="3">
        <v>19.0</v>
      </c>
      <c r="D24" s="3">
        <v>48.4806285513523</v>
      </c>
      <c r="E24" s="3">
        <v>9.19026491816055</v>
      </c>
      <c r="F24" s="40" t="s">
        <v>861</v>
      </c>
      <c r="G24" s="3" t="s">
        <v>862</v>
      </c>
      <c r="H24" s="3" t="s">
        <v>25</v>
      </c>
      <c r="I24" s="16" t="s">
        <v>863</v>
      </c>
      <c r="L24" t="str">
        <f>IFERROR(__xludf.DUMMYFUNCTION("IFERROR(IMPORTXML(I24, ""//p[@class='status-date']""), """")"),"")</f>
        <v/>
      </c>
      <c r="N24" t="str">
        <f>IFERROR(__xludf.DUMMYFUNCTION("IFERROR(UPPER(LEFT(REGEXEXTRACT(IMPORTXML(I24, ""//img[@class='pull-left pin']/@src""),""[^/]+$""), LEN(REGEXEXTRACT(IMPORTXML(I24, ""//img[@class='pull-left pin']/@src""),""[^/]+$""))-4)), """")"),"")</f>
        <v/>
      </c>
    </row>
    <row r="25">
      <c r="A25" s="38" t="s">
        <v>66</v>
      </c>
      <c r="B25" s="3">
        <v>1.0</v>
      </c>
      <c r="C25" s="3">
        <v>20.0</v>
      </c>
      <c r="D25" s="3">
        <v>48.4806777098801</v>
      </c>
      <c r="E25" s="3">
        <v>9.19046867140321</v>
      </c>
      <c r="F25" s="40" t="s">
        <v>861</v>
      </c>
      <c r="G25" s="3" t="s">
        <v>862</v>
      </c>
      <c r="H25" s="3" t="s">
        <v>198</v>
      </c>
      <c r="I25" s="16" t="s">
        <v>864</v>
      </c>
      <c r="L25" t="str">
        <f>IFERROR(__xludf.DUMMYFUNCTION("IFERROR(IMPORTXML(I25, ""//p[@class='status-date']""), """")"),"")</f>
        <v/>
      </c>
      <c r="N25" t="str">
        <f>IFERROR(__xludf.DUMMYFUNCTION("IFERROR(UPPER(LEFT(REGEXEXTRACT(IMPORTXML(I25, ""//img[@class='pull-left pin']/@src""),""[^/]+$""), LEN(REGEXEXTRACT(IMPORTXML(I25, ""//img[@class='pull-left pin']/@src""),""[^/]+$""))-4)), """")"),"")</f>
        <v/>
      </c>
    </row>
    <row r="26">
      <c r="A26" s="38" t="s">
        <v>69</v>
      </c>
      <c r="B26" s="3">
        <v>2.0</v>
      </c>
      <c r="C26" s="3">
        <v>1.0</v>
      </c>
      <c r="D26" s="3">
        <v>48.4796086353902</v>
      </c>
      <c r="E26" s="3">
        <v>9.18667153982323</v>
      </c>
      <c r="F26" s="39" t="s">
        <v>23</v>
      </c>
      <c r="G26" s="3" t="s">
        <v>24</v>
      </c>
      <c r="H26" s="3" t="s">
        <v>28</v>
      </c>
      <c r="I26" s="16" t="s">
        <v>865</v>
      </c>
      <c r="L26" t="str">
        <f>IFERROR(__xludf.DUMMYFUNCTION("IFERROR(IMPORTXML(I26, ""//p[@class='status-date']""), """")"),"")</f>
        <v/>
      </c>
      <c r="N26" t="str">
        <f>IFERROR(__xludf.DUMMYFUNCTION("IFERROR(UPPER(LEFT(REGEXEXTRACT(IMPORTXML(I26, ""//img[@class='pull-left pin']/@src""),""[^/]+$""), LEN(REGEXEXTRACT(IMPORTXML(I26, ""//img[@class='pull-left pin']/@src""),""[^/]+$""))-4)), """")"),"")</f>
        <v/>
      </c>
    </row>
    <row r="27">
      <c r="A27" s="38" t="s">
        <v>72</v>
      </c>
      <c r="B27" s="3">
        <v>2.0</v>
      </c>
      <c r="C27" s="3">
        <v>2.0</v>
      </c>
      <c r="D27" s="3">
        <v>48.4796577939179</v>
      </c>
      <c r="E27" s="3">
        <v>9.18687528896919</v>
      </c>
      <c r="F27" s="39" t="s">
        <v>23</v>
      </c>
      <c r="G27" s="3" t="s">
        <v>24</v>
      </c>
      <c r="H27" s="3" t="s">
        <v>39</v>
      </c>
      <c r="I27" s="16" t="s">
        <v>866</v>
      </c>
      <c r="L27" t="str">
        <f>IFERROR(__xludf.DUMMYFUNCTION("IFERROR(IMPORTXML(I27, ""//p[@class='status-date']""), """")"),"")</f>
        <v/>
      </c>
      <c r="N27" t="str">
        <f>IFERROR(__xludf.DUMMYFUNCTION("IFERROR(UPPER(LEFT(REGEXEXTRACT(IMPORTXML(I27, ""//img[@class='pull-left pin']/@src""),""[^/]+$""), LEN(REGEXEXTRACT(IMPORTXML(I27, ""//img[@class='pull-left pin']/@src""),""[^/]+$""))-4)), """")"),"")</f>
        <v/>
      </c>
    </row>
    <row r="28">
      <c r="A28" s="38" t="s">
        <v>74</v>
      </c>
      <c r="B28" s="3">
        <v>2.0</v>
      </c>
      <c r="C28" s="3">
        <v>3.0</v>
      </c>
      <c r="D28" s="3">
        <v>48.4797069524457</v>
      </c>
      <c r="E28" s="3">
        <v>9.18707903831261</v>
      </c>
      <c r="F28" s="39" t="s">
        <v>23</v>
      </c>
      <c r="G28" s="3" t="s">
        <v>24</v>
      </c>
      <c r="H28" s="3" t="s">
        <v>45</v>
      </c>
      <c r="I28" s="16" t="s">
        <v>867</v>
      </c>
      <c r="L28" t="str">
        <f>IFERROR(__xludf.DUMMYFUNCTION("IFERROR(IMPORTXML(I28, ""//p[@class='status-date']""), """")"),"")</f>
        <v/>
      </c>
      <c r="N28" t="str">
        <f>IFERROR(__xludf.DUMMYFUNCTION("IFERROR(UPPER(LEFT(REGEXEXTRACT(IMPORTXML(I28, ""//img[@class='pull-left pin']/@src""),""[^/]+$""), LEN(REGEXEXTRACT(IMPORTXML(I28, ""//img[@class='pull-left pin']/@src""),""[^/]+$""))-4)), """")"),"")</f>
        <v/>
      </c>
    </row>
    <row r="29">
      <c r="A29" s="38" t="s">
        <v>79</v>
      </c>
      <c r="B29" s="3">
        <v>2.0</v>
      </c>
      <c r="C29" s="3">
        <v>4.0</v>
      </c>
      <c r="D29" s="3">
        <v>48.4797561109734</v>
      </c>
      <c r="E29" s="3">
        <v>9.18728278785351</v>
      </c>
      <c r="F29" s="39" t="s">
        <v>23</v>
      </c>
      <c r="G29" s="3" t="s">
        <v>24</v>
      </c>
      <c r="H29" s="3" t="s">
        <v>28</v>
      </c>
      <c r="I29" s="16" t="s">
        <v>868</v>
      </c>
      <c r="L29" t="str">
        <f>IFERROR(__xludf.DUMMYFUNCTION("IFERROR(IMPORTXML(I29, ""//p[@class='status-date']""), """")"),"")</f>
        <v/>
      </c>
      <c r="N29" t="str">
        <f>IFERROR(__xludf.DUMMYFUNCTION("IFERROR(UPPER(LEFT(REGEXEXTRACT(IMPORTXML(I29, ""//img[@class='pull-left pin']/@src""),""[^/]+$""), LEN(REGEXEXTRACT(IMPORTXML(I29, ""//img[@class='pull-left pin']/@src""),""[^/]+$""))-4)), """")"),"")</f>
        <v/>
      </c>
    </row>
    <row r="30">
      <c r="A30" s="38" t="s">
        <v>82</v>
      </c>
      <c r="B30" s="3">
        <v>2.0</v>
      </c>
      <c r="C30" s="3">
        <v>5.0</v>
      </c>
      <c r="D30" s="3">
        <v>48.4798052695012</v>
      </c>
      <c r="E30" s="3">
        <v>9.18748653759189</v>
      </c>
      <c r="F30" s="39" t="s">
        <v>23</v>
      </c>
      <c r="G30" s="3" t="s">
        <v>24</v>
      </c>
      <c r="H30" s="3" t="s">
        <v>39</v>
      </c>
      <c r="I30" s="16" t="s">
        <v>869</v>
      </c>
      <c r="L30" t="str">
        <f>IFERROR(__xludf.DUMMYFUNCTION("IFERROR(IMPORTXML(I30, ""//p[@class='status-date']""), """")"),"")</f>
        <v/>
      </c>
      <c r="N30" t="str">
        <f>IFERROR(__xludf.DUMMYFUNCTION("IFERROR(UPPER(LEFT(REGEXEXTRACT(IMPORTXML(I30, ""//img[@class='pull-left pin']/@src""),""[^/]+$""), LEN(REGEXEXTRACT(IMPORTXML(I30, ""//img[@class='pull-left pin']/@src""),""[^/]+$""))-4)), """")"),"")</f>
        <v/>
      </c>
    </row>
    <row r="31">
      <c r="A31" s="38" t="s">
        <v>84</v>
      </c>
      <c r="B31" s="3">
        <v>2.0</v>
      </c>
      <c r="C31" s="3">
        <v>6.0</v>
      </c>
      <c r="D31" s="3">
        <v>48.4798544280289</v>
      </c>
      <c r="E31" s="3">
        <v>9.18769028752763</v>
      </c>
      <c r="F31" s="39" t="s">
        <v>23</v>
      </c>
      <c r="G31" s="3" t="s">
        <v>24</v>
      </c>
      <c r="H31" s="3" t="s">
        <v>45</v>
      </c>
      <c r="I31" s="16" t="s">
        <v>870</v>
      </c>
      <c r="L31" t="str">
        <f>IFERROR(__xludf.DUMMYFUNCTION("IFERROR(IMPORTXML(I31, ""//p[@class='status-date']""), """")"),"")</f>
        <v/>
      </c>
      <c r="N31" t="str">
        <f>IFERROR(__xludf.DUMMYFUNCTION("IFERROR(UPPER(LEFT(REGEXEXTRACT(IMPORTXML(I31, ""//img[@class='pull-left pin']/@src""),""[^/]+$""), LEN(REGEXEXTRACT(IMPORTXML(I31, ""//img[@class='pull-left pin']/@src""),""[^/]+$""))-4)), """")"),"")</f>
        <v/>
      </c>
    </row>
    <row r="32">
      <c r="A32" s="38" t="s">
        <v>87</v>
      </c>
      <c r="B32" s="3">
        <v>2.0</v>
      </c>
      <c r="C32" s="3">
        <v>7.0</v>
      </c>
      <c r="D32" s="3">
        <v>48.4799035865567</v>
      </c>
      <c r="E32" s="3">
        <v>9.18789403766084</v>
      </c>
      <c r="F32" s="39" t="s">
        <v>23</v>
      </c>
      <c r="G32" s="3" t="s">
        <v>24</v>
      </c>
      <c r="H32" s="3" t="s">
        <v>28</v>
      </c>
      <c r="I32" s="16" t="s">
        <v>871</v>
      </c>
      <c r="L32" t="str">
        <f>IFERROR(__xludf.DUMMYFUNCTION("IFERROR(IMPORTXML(I32, ""//p[@class='status-date']""), """")"),"")</f>
        <v/>
      </c>
      <c r="N32" t="str">
        <f>IFERROR(__xludf.DUMMYFUNCTION("IFERROR(UPPER(LEFT(REGEXEXTRACT(IMPORTXML(I32, ""//img[@class='pull-left pin']/@src""),""[^/]+$""), LEN(REGEXEXTRACT(IMPORTXML(I32, ""//img[@class='pull-left pin']/@src""),""[^/]+$""))-4)), """")"),"")</f>
        <v/>
      </c>
    </row>
    <row r="33">
      <c r="A33" s="38" t="s">
        <v>90</v>
      </c>
      <c r="B33" s="3">
        <v>2.0</v>
      </c>
      <c r="C33" s="3">
        <v>8.0</v>
      </c>
      <c r="D33" s="3">
        <v>48.4799527450844</v>
      </c>
      <c r="E33" s="3">
        <v>9.18809778799152</v>
      </c>
      <c r="F33" s="39" t="s">
        <v>23</v>
      </c>
      <c r="G33" s="3" t="s">
        <v>24</v>
      </c>
      <c r="H33" s="3" t="s">
        <v>39</v>
      </c>
      <c r="I33" s="16" t="s">
        <v>872</v>
      </c>
      <c r="L33" t="str">
        <f>IFERROR(__xludf.DUMMYFUNCTION("IFERROR(IMPORTXML(I33, ""//p[@class='status-date']""), """")"),"")</f>
        <v/>
      </c>
      <c r="N33" t="str">
        <f>IFERROR(__xludf.DUMMYFUNCTION("IFERROR(UPPER(LEFT(REGEXEXTRACT(IMPORTXML(I33, ""//img[@class='pull-left pin']/@src""),""[^/]+$""), LEN(REGEXEXTRACT(IMPORTXML(I33, ""//img[@class='pull-left pin']/@src""),""[^/]+$""))-4)), """")"),"")</f>
        <v/>
      </c>
    </row>
    <row r="34">
      <c r="A34" s="38" t="s">
        <v>92</v>
      </c>
      <c r="B34" s="3">
        <v>2.0</v>
      </c>
      <c r="C34" s="3">
        <v>9.0</v>
      </c>
      <c r="D34" s="3">
        <v>48.4800019036122</v>
      </c>
      <c r="E34" s="3">
        <v>9.18830153851968</v>
      </c>
      <c r="F34" s="39" t="s">
        <v>23</v>
      </c>
      <c r="G34" s="3" t="s">
        <v>24</v>
      </c>
      <c r="H34" s="3" t="s">
        <v>45</v>
      </c>
      <c r="I34" s="16" t="s">
        <v>873</v>
      </c>
      <c r="L34" t="str">
        <f>IFERROR(__xludf.DUMMYFUNCTION("IFERROR(IMPORTXML(I34, ""//p[@class='status-date']""), """")"),"")</f>
        <v/>
      </c>
      <c r="N34" t="str">
        <f>IFERROR(__xludf.DUMMYFUNCTION("IFERROR(UPPER(LEFT(REGEXEXTRACT(IMPORTXML(I34, ""//img[@class='pull-left pin']/@src""),""[^/]+$""), LEN(REGEXEXTRACT(IMPORTXML(I34, ""//img[@class='pull-left pin']/@src""),""[^/]+$""))-4)), """")"),"")</f>
        <v/>
      </c>
    </row>
    <row r="35">
      <c r="A35" s="38" t="s">
        <v>95</v>
      </c>
      <c r="B35" s="3">
        <v>2.0</v>
      </c>
      <c r="C35" s="3">
        <v>10.0</v>
      </c>
      <c r="D35" s="3">
        <v>48.4800510621399</v>
      </c>
      <c r="E35" s="3">
        <v>9.18850528924531</v>
      </c>
      <c r="F35" s="39" t="s">
        <v>23</v>
      </c>
      <c r="G35" s="3" t="s">
        <v>24</v>
      </c>
      <c r="H35" s="3" t="s">
        <v>28</v>
      </c>
      <c r="I35" s="16" t="s">
        <v>874</v>
      </c>
      <c r="L35" t="str">
        <f>IFERROR(__xludf.DUMMYFUNCTION("IFERROR(IMPORTXML(I35, ""//p[@class='status-date']""), """")"),"")</f>
        <v/>
      </c>
      <c r="N35" t="str">
        <f>IFERROR(__xludf.DUMMYFUNCTION("IFERROR(UPPER(LEFT(REGEXEXTRACT(IMPORTXML(I35, ""//img[@class='pull-left pin']/@src""),""[^/]+$""), LEN(REGEXEXTRACT(IMPORTXML(I35, ""//img[@class='pull-left pin']/@src""),""[^/]+$""))-4)), """")"),"")</f>
        <v/>
      </c>
    </row>
    <row r="36">
      <c r="A36" s="38" t="s">
        <v>97</v>
      </c>
      <c r="B36" s="3">
        <v>2.0</v>
      </c>
      <c r="C36" s="3">
        <v>11.0</v>
      </c>
      <c r="D36" s="3">
        <v>48.4801002206676</v>
      </c>
      <c r="E36" s="3">
        <v>9.1887090401683</v>
      </c>
      <c r="F36" s="39" t="s">
        <v>23</v>
      </c>
      <c r="G36" s="3" t="s">
        <v>24</v>
      </c>
      <c r="H36" s="3" t="s">
        <v>39</v>
      </c>
      <c r="I36" s="16" t="s">
        <v>875</v>
      </c>
      <c r="L36" t="str">
        <f>IFERROR(__xludf.DUMMYFUNCTION("IFERROR(IMPORTXML(I36, ""//p[@class='status-date']""), """")"),"")</f>
        <v/>
      </c>
      <c r="N36" t="str">
        <f>IFERROR(__xludf.DUMMYFUNCTION("IFERROR(UPPER(LEFT(REGEXEXTRACT(IMPORTXML(I36, ""//img[@class='pull-left pin']/@src""),""[^/]+$""), LEN(REGEXEXTRACT(IMPORTXML(I36, ""//img[@class='pull-left pin']/@src""),""[^/]+$""))-4)), """")"),"")</f>
        <v/>
      </c>
    </row>
    <row r="37">
      <c r="A37" s="38" t="s">
        <v>99</v>
      </c>
      <c r="B37" s="3">
        <v>2.0</v>
      </c>
      <c r="C37" s="3">
        <v>12.0</v>
      </c>
      <c r="D37" s="3">
        <v>48.4801493791954</v>
      </c>
      <c r="E37" s="3">
        <v>9.18891279128877</v>
      </c>
      <c r="F37" s="39" t="s">
        <v>23</v>
      </c>
      <c r="G37" s="3" t="s">
        <v>24</v>
      </c>
      <c r="H37" s="3" t="s">
        <v>45</v>
      </c>
      <c r="I37" s="16" t="s">
        <v>876</v>
      </c>
      <c r="L37" t="str">
        <f>IFERROR(__xludf.DUMMYFUNCTION("IFERROR(IMPORTXML(I37, ""//p[@class='status-date']""), """")"),"")</f>
        <v/>
      </c>
      <c r="N37" t="str">
        <f>IFERROR(__xludf.DUMMYFUNCTION("IFERROR(UPPER(LEFT(REGEXEXTRACT(IMPORTXML(I37, ""//img[@class='pull-left pin']/@src""),""[^/]+$""), LEN(REGEXEXTRACT(IMPORTXML(I37, ""//img[@class='pull-left pin']/@src""),""[^/]+$""))-4)), """")"),"")</f>
        <v/>
      </c>
    </row>
    <row r="38">
      <c r="A38" s="38" t="s">
        <v>101</v>
      </c>
      <c r="B38" s="3">
        <v>2.0</v>
      </c>
      <c r="C38" s="3">
        <v>13.0</v>
      </c>
      <c r="D38" s="3">
        <v>48.4801985377231</v>
      </c>
      <c r="E38" s="3">
        <v>9.18911654260671</v>
      </c>
      <c r="F38" s="39" t="s">
        <v>23</v>
      </c>
      <c r="G38" s="3" t="s">
        <v>24</v>
      </c>
      <c r="H38" s="3" t="s">
        <v>28</v>
      </c>
      <c r="I38" s="16" t="s">
        <v>877</v>
      </c>
      <c r="L38" t="str">
        <f>IFERROR(__xludf.DUMMYFUNCTION("IFERROR(IMPORTXML(I38, ""//p[@class='status-date']""), """")"),"")</f>
        <v/>
      </c>
      <c r="N38" t="str">
        <f>IFERROR(__xludf.DUMMYFUNCTION("IFERROR(UPPER(LEFT(REGEXEXTRACT(IMPORTXML(I38, ""//img[@class='pull-left pin']/@src""),""[^/]+$""), LEN(REGEXEXTRACT(IMPORTXML(I38, ""//img[@class='pull-left pin']/@src""),""[^/]+$""))-4)), """")"),"")</f>
        <v/>
      </c>
    </row>
    <row r="39">
      <c r="A39" s="38" t="s">
        <v>103</v>
      </c>
      <c r="B39" s="3">
        <v>2.0</v>
      </c>
      <c r="C39" s="3">
        <v>14.0</v>
      </c>
      <c r="D39" s="3">
        <v>48.4802476962509</v>
      </c>
      <c r="E39" s="3">
        <v>9.18932029412212</v>
      </c>
      <c r="F39" s="39" t="s">
        <v>23</v>
      </c>
      <c r="G39" s="3" t="s">
        <v>24</v>
      </c>
      <c r="H39" s="3" t="s">
        <v>878</v>
      </c>
      <c r="I39" s="16" t="s">
        <v>879</v>
      </c>
      <c r="L39" t="str">
        <f>IFERROR(__xludf.DUMMYFUNCTION("IFERROR(IMPORTXML(I39, ""//p[@class='status-date']""), """")"),"")</f>
        <v/>
      </c>
      <c r="N39" t="str">
        <f>IFERROR(__xludf.DUMMYFUNCTION("IFERROR(UPPER(LEFT(REGEXEXTRACT(IMPORTXML(I39, ""//img[@class='pull-left pin']/@src""),""[^/]+$""), LEN(REGEXEXTRACT(IMPORTXML(I39, ""//img[@class='pull-left pin']/@src""),""[^/]+$""))-4)), """")"),"")</f>
        <v/>
      </c>
    </row>
    <row r="40">
      <c r="A40" s="38" t="s">
        <v>107</v>
      </c>
      <c r="B40" s="3">
        <v>2.0</v>
      </c>
      <c r="C40" s="3">
        <v>15.0</v>
      </c>
      <c r="D40" s="3">
        <v>48.4802968547786</v>
      </c>
      <c r="E40" s="3">
        <v>9.18952404583501</v>
      </c>
      <c r="F40" s="39" t="s">
        <v>23</v>
      </c>
      <c r="G40" s="3" t="s">
        <v>24</v>
      </c>
      <c r="H40" s="3" t="s">
        <v>45</v>
      </c>
      <c r="I40" s="16" t="s">
        <v>880</v>
      </c>
      <c r="L40" t="str">
        <f>IFERROR(__xludf.DUMMYFUNCTION("IFERROR(IMPORTXML(I40, ""//p[@class='status-date']""), """")"),"")</f>
        <v/>
      </c>
      <c r="N40" t="str">
        <f>IFERROR(__xludf.DUMMYFUNCTION("IFERROR(UPPER(LEFT(REGEXEXTRACT(IMPORTXML(I40, ""//img[@class='pull-left pin']/@src""),""[^/]+$""), LEN(REGEXEXTRACT(IMPORTXML(I40, ""//img[@class='pull-left pin']/@src""),""[^/]+$""))-4)), """")"),"")</f>
        <v/>
      </c>
    </row>
    <row r="41">
      <c r="A41" s="38" t="s">
        <v>110</v>
      </c>
      <c r="B41" s="3">
        <v>2.0</v>
      </c>
      <c r="C41" s="3">
        <v>16.0</v>
      </c>
      <c r="D41" s="3">
        <v>48.4803460133064</v>
      </c>
      <c r="E41" s="3">
        <v>9.18972779774526</v>
      </c>
      <c r="F41" s="39" t="s">
        <v>23</v>
      </c>
      <c r="G41" s="3" t="s">
        <v>24</v>
      </c>
      <c r="H41" s="3" t="s">
        <v>34</v>
      </c>
      <c r="I41" s="16" t="s">
        <v>881</v>
      </c>
      <c r="L41" t="str">
        <f>IFERROR(__xludf.DUMMYFUNCTION("IFERROR(IMPORTXML(I41, ""//p[@class='status-date']""), """")"),"")</f>
        <v/>
      </c>
      <c r="N41" t="str">
        <f>IFERROR(__xludf.DUMMYFUNCTION("IFERROR(UPPER(LEFT(REGEXEXTRACT(IMPORTXML(I41, ""//img[@class='pull-left pin']/@src""),""[^/]+$""), LEN(REGEXEXTRACT(IMPORTXML(I41, ""//img[@class='pull-left pin']/@src""),""[^/]+$""))-4)), """")"),"")</f>
        <v/>
      </c>
    </row>
    <row r="42">
      <c r="A42" s="38" t="s">
        <v>113</v>
      </c>
      <c r="B42" s="3">
        <v>3.0</v>
      </c>
      <c r="C42" s="3">
        <v>1.0</v>
      </c>
      <c r="D42" s="3">
        <v>48.4794735729274</v>
      </c>
      <c r="E42" s="3">
        <v>9.18674568589165</v>
      </c>
      <c r="F42" s="39" t="s">
        <v>23</v>
      </c>
      <c r="G42" s="3" t="s">
        <v>24</v>
      </c>
      <c r="H42" s="3" t="s">
        <v>882</v>
      </c>
      <c r="I42" s="16" t="s">
        <v>883</v>
      </c>
      <c r="L42" s="3" t="s">
        <v>77</v>
      </c>
      <c r="N42" s="3" t="s">
        <v>106</v>
      </c>
    </row>
    <row r="43">
      <c r="A43" s="38" t="s">
        <v>116</v>
      </c>
      <c r="B43" s="3">
        <v>3.0</v>
      </c>
      <c r="C43" s="3">
        <v>2.0</v>
      </c>
      <c r="D43" s="3">
        <v>48.4795227314552</v>
      </c>
      <c r="E43" s="3">
        <v>9.18694943449509</v>
      </c>
      <c r="F43" s="39" t="s">
        <v>23</v>
      </c>
      <c r="G43" s="3" t="s">
        <v>24</v>
      </c>
      <c r="H43" s="3" t="s">
        <v>884</v>
      </c>
      <c r="I43" s="16" t="s">
        <v>885</v>
      </c>
      <c r="L43" t="str">
        <f>IFERROR(__xludf.DUMMYFUNCTION("IFERROR(IMPORTXML(I43, ""//p[@class='status-date']""), """")"),"")</f>
        <v/>
      </c>
      <c r="N43" t="str">
        <f>IFERROR(__xludf.DUMMYFUNCTION("IFERROR(UPPER(LEFT(REGEXEXTRACT(IMPORTXML(I43, ""//img[@class='pull-left pin']/@src""),""[^/]+$""), LEN(REGEXEXTRACT(IMPORTXML(I43, ""//img[@class='pull-left pin']/@src""),""[^/]+$""))-4)), """")"),"")</f>
        <v/>
      </c>
    </row>
    <row r="44">
      <c r="A44" s="38" t="s">
        <v>119</v>
      </c>
      <c r="B44" s="3">
        <v>3.0</v>
      </c>
      <c r="C44" s="3">
        <v>3.0</v>
      </c>
      <c r="D44" s="3">
        <v>48.4795718899829</v>
      </c>
      <c r="E44" s="3">
        <v>9.187153183296</v>
      </c>
      <c r="F44" s="39" t="s">
        <v>23</v>
      </c>
      <c r="G44" s="3" t="s">
        <v>24</v>
      </c>
      <c r="H44" s="3" t="s">
        <v>886</v>
      </c>
      <c r="I44" s="41" t="s">
        <v>887</v>
      </c>
      <c r="L44" t="str">
        <f>IFERROR(__xludf.DUMMYFUNCTION("IFERROR(IMPORTXML(I44, ""//p[@class='status-date']""), """")"),"")</f>
        <v/>
      </c>
      <c r="N44" t="str">
        <f>IFERROR(__xludf.DUMMYFUNCTION("IFERROR(UPPER(LEFT(REGEXEXTRACT(IMPORTXML(I44, ""//img[@class='pull-left pin']/@src""),""[^/]+$""), LEN(REGEXEXTRACT(IMPORTXML(I44, ""//img[@class='pull-left pin']/@src""),""[^/]+$""))-4)), """")"),"")</f>
        <v/>
      </c>
    </row>
    <row r="45">
      <c r="A45" s="38" t="s">
        <v>122</v>
      </c>
      <c r="B45" s="3">
        <v>3.0</v>
      </c>
      <c r="C45" s="3">
        <v>4.0</v>
      </c>
      <c r="D45" s="3">
        <v>48.4796210485107</v>
      </c>
      <c r="E45" s="3">
        <v>9.18735693229439</v>
      </c>
      <c r="F45" s="39" t="s">
        <v>23</v>
      </c>
      <c r="G45" s="3" t="s">
        <v>24</v>
      </c>
      <c r="H45" s="3"/>
      <c r="L45" t="str">
        <f>IFERROR(__xludf.DUMMYFUNCTION("IFERROR(IMPORTXML(I45, ""//p[@class='status-date']""), """")"),"")</f>
        <v/>
      </c>
      <c r="N45" t="str">
        <f>IFERROR(__xludf.DUMMYFUNCTION("IFERROR(UPPER(LEFT(REGEXEXTRACT(IMPORTXML(I45, ""//img[@class='pull-left pin']/@src""),""[^/]+$""), LEN(REGEXEXTRACT(IMPORTXML(I45, ""//img[@class='pull-left pin']/@src""),""[^/]+$""))-4)), """")"),"")</f>
        <v/>
      </c>
    </row>
    <row r="46">
      <c r="A46" s="38" t="s">
        <v>124</v>
      </c>
      <c r="B46" s="3">
        <v>3.0</v>
      </c>
      <c r="C46" s="3">
        <v>5.0</v>
      </c>
      <c r="D46" s="3">
        <v>48.4796702070385</v>
      </c>
      <c r="E46" s="3">
        <v>9.18756068149025</v>
      </c>
      <c r="F46" s="39" t="s">
        <v>23</v>
      </c>
      <c r="G46" s="3" t="s">
        <v>24</v>
      </c>
      <c r="H46" s="3"/>
      <c r="L46" t="str">
        <f>IFERROR(__xludf.DUMMYFUNCTION("IFERROR(IMPORTXML(I46, ""//p[@class='status-date']""), """")"),"")</f>
        <v/>
      </c>
      <c r="N46" t="str">
        <f>IFERROR(__xludf.DUMMYFUNCTION("IFERROR(UPPER(LEFT(REGEXEXTRACT(IMPORTXML(I46, ""//img[@class='pull-left pin']/@src""),""[^/]+$""), LEN(REGEXEXTRACT(IMPORTXML(I46, ""//img[@class='pull-left pin']/@src""),""[^/]+$""))-4)), """")"),"")</f>
        <v/>
      </c>
    </row>
    <row r="47">
      <c r="A47" s="38" t="s">
        <v>127</v>
      </c>
      <c r="B47" s="3">
        <v>3.0</v>
      </c>
      <c r="C47" s="3">
        <v>6.0</v>
      </c>
      <c r="D47" s="3">
        <v>48.4797193655662</v>
      </c>
      <c r="E47" s="3">
        <v>9.18776443088359</v>
      </c>
      <c r="F47" s="39" t="s">
        <v>23</v>
      </c>
      <c r="G47" s="3" t="s">
        <v>24</v>
      </c>
      <c r="H47" s="3"/>
      <c r="L47" t="str">
        <f>IFERROR(__xludf.DUMMYFUNCTION("IFERROR(IMPORTXML(I47, ""//p[@class='status-date']""), """")"),"")</f>
        <v/>
      </c>
      <c r="N47" t="str">
        <f>IFERROR(__xludf.DUMMYFUNCTION("IFERROR(UPPER(LEFT(REGEXEXTRACT(IMPORTXML(I47, ""//img[@class='pull-left pin']/@src""),""[^/]+$""), LEN(REGEXEXTRACT(IMPORTXML(I47, ""//img[@class='pull-left pin']/@src""),""[^/]+$""))-4)), """")"),"")</f>
        <v/>
      </c>
    </row>
    <row r="48">
      <c r="A48" s="38" t="s">
        <v>130</v>
      </c>
      <c r="B48" s="3">
        <v>3.0</v>
      </c>
      <c r="C48" s="3">
        <v>7.0</v>
      </c>
      <c r="D48" s="3">
        <v>48.479768524094</v>
      </c>
      <c r="E48" s="3">
        <v>9.1879681804744</v>
      </c>
      <c r="F48" s="39" t="s">
        <v>23</v>
      </c>
      <c r="G48" s="3" t="s">
        <v>24</v>
      </c>
      <c r="H48" s="3" t="s">
        <v>888</v>
      </c>
      <c r="I48" s="16" t="s">
        <v>889</v>
      </c>
      <c r="L48" t="str">
        <f>IFERROR(__xludf.DUMMYFUNCTION("IFERROR(IMPORTXML(I48, ""//p[@class='status-date']""), """")"),"")</f>
        <v/>
      </c>
      <c r="N48" t="str">
        <f>IFERROR(__xludf.DUMMYFUNCTION("IFERROR(UPPER(LEFT(REGEXEXTRACT(IMPORTXML(I48, ""//img[@class='pull-left pin']/@src""),""[^/]+$""), LEN(REGEXEXTRACT(IMPORTXML(I48, ""//img[@class='pull-left pin']/@src""),""[^/]+$""))-4)), """")"),"")</f>
        <v/>
      </c>
    </row>
    <row r="49">
      <c r="A49" s="38" t="s">
        <v>133</v>
      </c>
      <c r="B49" s="3">
        <v>3.0</v>
      </c>
      <c r="C49" s="3">
        <v>8.0</v>
      </c>
      <c r="D49" s="3">
        <v>48.4798176826217</v>
      </c>
      <c r="E49" s="3">
        <v>9.18817193026257</v>
      </c>
      <c r="F49" s="39" t="s">
        <v>23</v>
      </c>
      <c r="G49" s="3" t="s">
        <v>24</v>
      </c>
      <c r="H49" s="3" t="s">
        <v>890</v>
      </c>
      <c r="I49" s="16" t="s">
        <v>891</v>
      </c>
      <c r="L49" s="3" t="s">
        <v>77</v>
      </c>
      <c r="N49" t="str">
        <f>IFERROR(__xludf.DUMMYFUNCTION("IFERROR(UPPER(LEFT(REGEXEXTRACT(IMPORTXML(I49, ""//img[@class='pull-left pin']/@src""),""[^/]+$""), LEN(REGEXEXTRACT(IMPORTXML(I49, ""//img[@class='pull-left pin']/@src""),""[^/]+$""))-4)), """")"),"")</f>
        <v/>
      </c>
    </row>
    <row r="50">
      <c r="A50" s="38" t="s">
        <v>135</v>
      </c>
      <c r="B50" s="3">
        <v>3.0</v>
      </c>
      <c r="C50" s="3">
        <v>9.0</v>
      </c>
      <c r="D50" s="3">
        <v>48.4798668411495</v>
      </c>
      <c r="E50" s="3">
        <v>9.18837568024821</v>
      </c>
      <c r="F50" s="39" t="s">
        <v>23</v>
      </c>
      <c r="G50" s="3" t="s">
        <v>24</v>
      </c>
      <c r="H50" s="3"/>
      <c r="L50" t="str">
        <f>IFERROR(__xludf.DUMMYFUNCTION("IFERROR(IMPORTXML(I50, ""//p[@class='status-date']""), """")"),"")</f>
        <v/>
      </c>
      <c r="N50" t="str">
        <f>IFERROR(__xludf.DUMMYFUNCTION("IFERROR(UPPER(LEFT(REGEXEXTRACT(IMPORTXML(I50, ""//img[@class='pull-left pin']/@src""),""[^/]+$""), LEN(REGEXEXTRACT(IMPORTXML(I50, ""//img[@class='pull-left pin']/@src""),""[^/]+$""))-4)), """")"),"")</f>
        <v/>
      </c>
    </row>
    <row r="51">
      <c r="A51" s="38" t="s">
        <v>137</v>
      </c>
      <c r="B51" s="3">
        <v>3.0</v>
      </c>
      <c r="C51" s="3">
        <v>10.0</v>
      </c>
      <c r="D51" s="3">
        <v>48.4799159996772</v>
      </c>
      <c r="E51" s="3">
        <v>9.18857943043133</v>
      </c>
      <c r="F51" s="39" t="s">
        <v>23</v>
      </c>
      <c r="G51" s="3" t="s">
        <v>24</v>
      </c>
      <c r="H51" s="3"/>
      <c r="L51" t="str">
        <f>IFERROR(__xludf.DUMMYFUNCTION("IFERROR(IMPORTXML(I51, ""//p[@class='status-date']""), """")"),"")</f>
        <v/>
      </c>
      <c r="N51" t="str">
        <f>IFERROR(__xludf.DUMMYFUNCTION("IFERROR(UPPER(LEFT(REGEXEXTRACT(IMPORTXML(I51, ""//img[@class='pull-left pin']/@src""),""[^/]+$""), LEN(REGEXEXTRACT(IMPORTXML(I51, ""//img[@class='pull-left pin']/@src""),""[^/]+$""))-4)), """")"),"")</f>
        <v/>
      </c>
    </row>
    <row r="52">
      <c r="A52" s="38" t="s">
        <v>140</v>
      </c>
      <c r="B52" s="3">
        <v>3.0</v>
      </c>
      <c r="C52" s="3">
        <v>11.0</v>
      </c>
      <c r="D52" s="3">
        <v>48.479965158205</v>
      </c>
      <c r="E52" s="3">
        <v>9.18878318081192</v>
      </c>
      <c r="F52" s="39" t="s">
        <v>23</v>
      </c>
      <c r="G52" s="3" t="s">
        <v>24</v>
      </c>
      <c r="H52" s="3" t="s">
        <v>890</v>
      </c>
      <c r="I52" s="16" t="s">
        <v>892</v>
      </c>
      <c r="L52" t="str">
        <f>IFERROR(__xludf.DUMMYFUNCTION("IFERROR(IMPORTXML(I52, ""//p[@class='status-date']""), """")"),"")</f>
        <v/>
      </c>
      <c r="N52" t="str">
        <f>IFERROR(__xludf.DUMMYFUNCTION("IFERROR(UPPER(LEFT(REGEXEXTRACT(IMPORTXML(I52, ""//img[@class='pull-left pin']/@src""),""[^/]+$""), LEN(REGEXEXTRACT(IMPORTXML(I52, ""//img[@class='pull-left pin']/@src""),""[^/]+$""))-4)), """")"),"")</f>
        <v/>
      </c>
    </row>
    <row r="53">
      <c r="A53" s="38" t="s">
        <v>142</v>
      </c>
      <c r="B53" s="3">
        <v>3.0</v>
      </c>
      <c r="C53" s="3">
        <v>12.0</v>
      </c>
      <c r="D53" s="3">
        <v>48.4800143167327</v>
      </c>
      <c r="E53" s="3">
        <v>9.18898693138999</v>
      </c>
      <c r="F53" s="39" t="s">
        <v>23</v>
      </c>
      <c r="G53" s="3" t="s">
        <v>24</v>
      </c>
      <c r="H53" s="3" t="s">
        <v>350</v>
      </c>
      <c r="I53" s="16" t="s">
        <v>893</v>
      </c>
      <c r="L53" t="str">
        <f>IFERROR(__xludf.DUMMYFUNCTION("IFERROR(IMPORTXML(I53, ""//p[@class='status-date']""), """")"),"")</f>
        <v/>
      </c>
      <c r="N53" t="str">
        <f>IFERROR(__xludf.DUMMYFUNCTION("IFERROR(UPPER(LEFT(REGEXEXTRACT(IMPORTXML(I53, ""//img[@class='pull-left pin']/@src""),""[^/]+$""), LEN(REGEXEXTRACT(IMPORTXML(I53, ""//img[@class='pull-left pin']/@src""),""[^/]+$""))-4)), """")"),"")</f>
        <v/>
      </c>
    </row>
    <row r="54">
      <c r="A54" s="38" t="s">
        <v>144</v>
      </c>
      <c r="B54" s="3">
        <v>3.0</v>
      </c>
      <c r="C54" s="3">
        <v>13.0</v>
      </c>
      <c r="D54" s="3">
        <v>48.4800634752604</v>
      </c>
      <c r="E54" s="3">
        <v>9.18919068216541</v>
      </c>
      <c r="F54" s="39" t="s">
        <v>23</v>
      </c>
      <c r="G54" s="3" t="s">
        <v>24</v>
      </c>
      <c r="H54" s="3" t="s">
        <v>701</v>
      </c>
      <c r="I54" s="16" t="s">
        <v>894</v>
      </c>
      <c r="L54" t="str">
        <f>IFERROR(__xludf.DUMMYFUNCTION("IFERROR(IMPORTXML(I54, ""//p[@class='status-date']""), """")"),"#REF!")</f>
        <v>#REF!</v>
      </c>
      <c r="N54" t="str">
        <f>IFERROR(__xludf.DUMMYFUNCTION("IFERROR(UPPER(LEFT(REGEXEXTRACT(IMPORTXML(I54, ""//img[@class='pull-left pin']/@src""),""[^/]+$""), LEN(REGEXEXTRACT(IMPORTXML(I54, ""//img[@class='pull-left pin']/@src""),""[^/]+$""))-4)), """")"),"MUSCLECAR")</f>
        <v>MUSCLECAR</v>
      </c>
    </row>
    <row r="55">
      <c r="A55" s="38" t="s">
        <v>146</v>
      </c>
      <c r="B55" s="3">
        <v>3.0</v>
      </c>
      <c r="C55" s="3">
        <v>14.0</v>
      </c>
      <c r="D55" s="3">
        <v>48.4801126337882</v>
      </c>
      <c r="E55" s="3">
        <v>9.18939443313831</v>
      </c>
      <c r="F55" s="39" t="s">
        <v>23</v>
      </c>
      <c r="G55" s="3" t="s">
        <v>24</v>
      </c>
      <c r="H55" s="3" t="s">
        <v>890</v>
      </c>
      <c r="I55" s="16" t="s">
        <v>895</v>
      </c>
      <c r="L55" t="str">
        <f>IFERROR(__xludf.DUMMYFUNCTION("IFERROR(IMPORTXML(I55, ""//p[@class='status-date']""), """")"),"")</f>
        <v/>
      </c>
      <c r="N55" t="str">
        <f>IFERROR(__xludf.DUMMYFUNCTION("IFERROR(UPPER(LEFT(REGEXEXTRACT(IMPORTXML(I55, ""//img[@class='pull-left pin']/@src""),""[^/]+$""), LEN(REGEXEXTRACT(IMPORTXML(I55, ""//img[@class='pull-left pin']/@src""),""[^/]+$""))-4)), """")"),"")</f>
        <v/>
      </c>
    </row>
    <row r="56">
      <c r="A56" s="38" t="s">
        <v>148</v>
      </c>
      <c r="B56" s="3">
        <v>3.0</v>
      </c>
      <c r="C56" s="3">
        <v>15.0</v>
      </c>
      <c r="D56" s="3">
        <v>48.4801617923159</v>
      </c>
      <c r="E56" s="3">
        <v>9.18959818430869</v>
      </c>
      <c r="F56" s="39" t="s">
        <v>23</v>
      </c>
      <c r="G56" s="3" t="s">
        <v>24</v>
      </c>
      <c r="H56" s="3" t="s">
        <v>896</v>
      </c>
      <c r="I56" s="16" t="s">
        <v>897</v>
      </c>
      <c r="L56" t="str">
        <f>IFERROR(__xludf.DUMMYFUNCTION("IFERROR(IMPORTXML(I56, ""//p[@class='status-date']""), """")"),"")</f>
        <v/>
      </c>
      <c r="N56" t="str">
        <f>IFERROR(__xludf.DUMMYFUNCTION("IFERROR(UPPER(LEFT(REGEXEXTRACT(IMPORTXML(I56, ""//img[@class='pull-left pin']/@src""),""[^/]+$""), LEN(REGEXEXTRACT(IMPORTXML(I56, ""//img[@class='pull-left pin']/@src""),""[^/]+$""))-4)), """")"),"")</f>
        <v/>
      </c>
    </row>
    <row r="57">
      <c r="A57" s="38" t="s">
        <v>150</v>
      </c>
      <c r="B57" s="3">
        <v>3.0</v>
      </c>
      <c r="C57" s="3">
        <v>16.0</v>
      </c>
      <c r="D57" s="3">
        <v>48.4802109508437</v>
      </c>
      <c r="E57" s="3">
        <v>9.18980193567654</v>
      </c>
      <c r="F57" s="39" t="s">
        <v>23</v>
      </c>
      <c r="G57" s="3" t="s">
        <v>24</v>
      </c>
      <c r="H57" s="3" t="s">
        <v>898</v>
      </c>
      <c r="I57" s="16" t="s">
        <v>899</v>
      </c>
      <c r="L57" s="3" t="s">
        <v>77</v>
      </c>
      <c r="N57" s="3" t="s">
        <v>106</v>
      </c>
    </row>
    <row r="58">
      <c r="A58" s="38" t="s">
        <v>152</v>
      </c>
      <c r="B58" s="3">
        <v>3.0</v>
      </c>
      <c r="C58" s="3">
        <v>17.0</v>
      </c>
      <c r="D58" s="3">
        <v>48.4802601093714</v>
      </c>
      <c r="E58" s="3">
        <v>9.19000568724186</v>
      </c>
      <c r="F58" s="39" t="s">
        <v>23</v>
      </c>
      <c r="G58" s="3" t="s">
        <v>24</v>
      </c>
      <c r="H58" s="3" t="s">
        <v>492</v>
      </c>
      <c r="I58" s="16" t="s">
        <v>900</v>
      </c>
      <c r="L58" s="3" t="s">
        <v>77</v>
      </c>
      <c r="N58" s="3" t="s">
        <v>106</v>
      </c>
    </row>
    <row r="59">
      <c r="A59" s="38" t="s">
        <v>154</v>
      </c>
      <c r="B59" s="3">
        <v>3.0</v>
      </c>
      <c r="C59" s="3">
        <v>18.0</v>
      </c>
      <c r="D59" s="3">
        <v>48.4803092678992</v>
      </c>
      <c r="E59" s="3">
        <v>9.19020943900454</v>
      </c>
      <c r="F59" s="40" t="s">
        <v>861</v>
      </c>
      <c r="G59" s="3" t="s">
        <v>862</v>
      </c>
      <c r="H59" s="3" t="s">
        <v>901</v>
      </c>
      <c r="L59" t="str">
        <f>IFERROR(__xludf.DUMMYFUNCTION("IFERROR(IMPORTXML(I59, ""//p[@class='status-date']""), """")"),"")</f>
        <v/>
      </c>
      <c r="N59" t="str">
        <f>IFERROR(__xludf.DUMMYFUNCTION("IFERROR(UPPER(LEFT(REGEXEXTRACT(IMPORTXML(I59, ""//img[@class='pull-left pin']/@src""),""[^/]+$""), LEN(REGEXEXTRACT(IMPORTXML(I59, ""//img[@class='pull-left pin']/@src""),""[^/]+$""))-4)), """")"),"")</f>
        <v/>
      </c>
    </row>
    <row r="60">
      <c r="A60" s="38" t="s">
        <v>156</v>
      </c>
      <c r="B60" s="3">
        <v>3.0</v>
      </c>
      <c r="C60" s="3">
        <v>19.0</v>
      </c>
      <c r="D60" s="3">
        <v>48.4803584264269</v>
      </c>
      <c r="E60" s="3">
        <v>9.1904131909647</v>
      </c>
      <c r="F60" s="40" t="s">
        <v>861</v>
      </c>
      <c r="G60" s="3" t="s">
        <v>862</v>
      </c>
      <c r="H60" s="3" t="s">
        <v>884</v>
      </c>
      <c r="I60" s="16" t="s">
        <v>902</v>
      </c>
      <c r="L60" t="str">
        <f>IFERROR(__xludf.DUMMYFUNCTION("IFERROR(IMPORTXML(I60, ""//p[@class='status-date']""), """")"),"")</f>
        <v/>
      </c>
      <c r="N60" t="str">
        <f>IFERROR(__xludf.DUMMYFUNCTION("IFERROR(UPPER(LEFT(REGEXEXTRACT(IMPORTXML(I60, ""//img[@class='pull-left pin']/@src""),""[^/]+$""), LEN(REGEXEXTRACT(IMPORTXML(I60, ""//img[@class='pull-left pin']/@src""),""[^/]+$""))-4)), """")"),"")</f>
        <v/>
      </c>
    </row>
    <row r="61">
      <c r="A61" s="38" t="s">
        <v>158</v>
      </c>
      <c r="B61" s="3">
        <v>3.0</v>
      </c>
      <c r="C61" s="3">
        <v>20.0</v>
      </c>
      <c r="D61" s="3">
        <v>48.4804075849547</v>
      </c>
      <c r="E61" s="3">
        <v>9.19061694312233</v>
      </c>
      <c r="F61" s="40" t="s">
        <v>861</v>
      </c>
      <c r="G61" s="3" t="s">
        <v>862</v>
      </c>
      <c r="H61" s="3" t="s">
        <v>487</v>
      </c>
      <c r="I61" s="16" t="s">
        <v>903</v>
      </c>
      <c r="L61" s="3" t="s">
        <v>77</v>
      </c>
      <c r="N61" s="3" t="s">
        <v>904</v>
      </c>
    </row>
    <row r="62">
      <c r="A62" s="38" t="s">
        <v>160</v>
      </c>
      <c r="B62" s="3">
        <v>4.0</v>
      </c>
      <c r="C62" s="3">
        <v>1.0</v>
      </c>
      <c r="D62" s="3">
        <v>48.4793385104646</v>
      </c>
      <c r="E62" s="3">
        <v>9.18681983176281</v>
      </c>
      <c r="F62" s="39" t="s">
        <v>23</v>
      </c>
      <c r="G62" s="3" t="s">
        <v>24</v>
      </c>
      <c r="H62" s="3"/>
      <c r="L62" t="str">
        <f>IFERROR(__xludf.DUMMYFUNCTION("IFERROR(IMPORTXML(I62, ""//p[@class='status-date']""), """")"),"")</f>
        <v/>
      </c>
      <c r="N62" t="str">
        <f>IFERROR(__xludf.DUMMYFUNCTION("IFERROR(UPPER(LEFT(REGEXEXTRACT(IMPORTXML(I62, ""//img[@class='pull-left pin']/@src""),""[^/]+$""), LEN(REGEXEXTRACT(IMPORTXML(I62, ""//img[@class='pull-left pin']/@src""),""[^/]+$""))-4)), """")"),"")</f>
        <v/>
      </c>
    </row>
    <row r="63">
      <c r="A63" s="38" t="s">
        <v>162</v>
      </c>
      <c r="B63" s="3">
        <v>4.0</v>
      </c>
      <c r="C63" s="3">
        <v>2.0</v>
      </c>
      <c r="D63" s="3">
        <v>48.4793876689924</v>
      </c>
      <c r="E63" s="3">
        <v>9.18702357982385</v>
      </c>
      <c r="F63" s="39" t="s">
        <v>23</v>
      </c>
      <c r="G63" s="3" t="s">
        <v>24</v>
      </c>
      <c r="H63" s="3"/>
      <c r="L63" t="str">
        <f>IFERROR(__xludf.DUMMYFUNCTION("IFERROR(IMPORTXML(I63, ""//p[@class='status-date']""), """")"),"")</f>
        <v/>
      </c>
      <c r="N63" t="str">
        <f>IFERROR(__xludf.DUMMYFUNCTION("IFERROR(UPPER(LEFT(REGEXEXTRACT(IMPORTXML(I63, ""//img[@class='pull-left pin']/@src""),""[^/]+$""), LEN(REGEXEXTRACT(IMPORTXML(I63, ""//img[@class='pull-left pin']/@src""),""[^/]+$""))-4)), """")"),"")</f>
        <v/>
      </c>
    </row>
    <row r="64">
      <c r="A64" s="38" t="s">
        <v>164</v>
      </c>
      <c r="B64" s="3">
        <v>4.0</v>
      </c>
      <c r="C64" s="3">
        <v>3.0</v>
      </c>
      <c r="D64" s="3">
        <v>48.4794368275201</v>
      </c>
      <c r="E64" s="3">
        <v>9.18722732808237</v>
      </c>
      <c r="F64" s="39" t="s">
        <v>23</v>
      </c>
      <c r="G64" s="3" t="s">
        <v>24</v>
      </c>
      <c r="H64" s="3"/>
      <c r="L64" t="str">
        <f>IFERROR(__xludf.DUMMYFUNCTION("IFERROR(IMPORTXML(I64, ""//p[@class='status-date']""), """")"),"")</f>
        <v/>
      </c>
      <c r="N64" t="str">
        <f>IFERROR(__xludf.DUMMYFUNCTION("IFERROR(UPPER(LEFT(REGEXEXTRACT(IMPORTXML(I64, ""//img[@class='pull-left pin']/@src""),""[^/]+$""), LEN(REGEXEXTRACT(IMPORTXML(I64, ""//img[@class='pull-left pin']/@src""),""[^/]+$""))-4)), """")"),"")</f>
        <v/>
      </c>
    </row>
    <row r="65">
      <c r="A65" s="38" t="s">
        <v>166</v>
      </c>
      <c r="B65" s="3">
        <v>4.0</v>
      </c>
      <c r="C65" s="3">
        <v>4.0</v>
      </c>
      <c r="D65" s="3">
        <v>48.4794859860479</v>
      </c>
      <c r="E65" s="3">
        <v>9.18743107653836</v>
      </c>
      <c r="F65" s="39" t="s">
        <v>23</v>
      </c>
      <c r="G65" s="3" t="s">
        <v>24</v>
      </c>
      <c r="H65" s="3"/>
      <c r="L65" t="str">
        <f>IFERROR(__xludf.DUMMYFUNCTION("IFERROR(IMPORTXML(I65, ""//p[@class='status-date']""), """")"),"")</f>
        <v/>
      </c>
      <c r="N65" t="str">
        <f>IFERROR(__xludf.DUMMYFUNCTION("IFERROR(UPPER(LEFT(REGEXEXTRACT(IMPORTXML(I65, ""//img[@class='pull-left pin']/@src""),""[^/]+$""), LEN(REGEXEXTRACT(IMPORTXML(I65, ""//img[@class='pull-left pin']/@src""),""[^/]+$""))-4)), """")"),"")</f>
        <v/>
      </c>
    </row>
    <row r="66">
      <c r="A66" s="38" t="s">
        <v>168</v>
      </c>
      <c r="B66" s="3">
        <v>4.0</v>
      </c>
      <c r="C66" s="3">
        <v>5.0</v>
      </c>
      <c r="D66" s="3">
        <v>48.4795351445756</v>
      </c>
      <c r="E66" s="3">
        <v>9.1876348251917</v>
      </c>
      <c r="F66" s="42" t="s">
        <v>55</v>
      </c>
      <c r="G66" s="3" t="s">
        <v>56</v>
      </c>
      <c r="H66" s="3" t="s">
        <v>492</v>
      </c>
      <c r="I66" s="16" t="s">
        <v>905</v>
      </c>
      <c r="L66" s="3" t="s">
        <v>77</v>
      </c>
      <c r="N66" s="3" t="s">
        <v>906</v>
      </c>
    </row>
    <row r="67">
      <c r="A67" s="38" t="s">
        <v>170</v>
      </c>
      <c r="B67" s="3">
        <v>4.0</v>
      </c>
      <c r="C67" s="3">
        <v>6.0</v>
      </c>
      <c r="D67" s="3">
        <v>48.4795843031034</v>
      </c>
      <c r="E67" s="3">
        <v>9.18783857404253</v>
      </c>
      <c r="F67" s="42" t="s">
        <v>55</v>
      </c>
      <c r="G67" s="3" t="s">
        <v>56</v>
      </c>
      <c r="H67" s="3" t="s">
        <v>898</v>
      </c>
      <c r="I67" s="16" t="s">
        <v>907</v>
      </c>
      <c r="L67" s="3" t="s">
        <v>77</v>
      </c>
      <c r="N67" s="3" t="s">
        <v>906</v>
      </c>
    </row>
    <row r="68">
      <c r="A68" s="38" t="s">
        <v>172</v>
      </c>
      <c r="B68" s="3">
        <v>4.0</v>
      </c>
      <c r="C68" s="3">
        <v>7.0</v>
      </c>
      <c r="D68" s="3">
        <v>48.4796334616311</v>
      </c>
      <c r="E68" s="3">
        <v>9.18804232309082</v>
      </c>
      <c r="F68" s="42" t="s">
        <v>55</v>
      </c>
      <c r="G68" s="3" t="s">
        <v>56</v>
      </c>
      <c r="H68" s="3" t="s">
        <v>198</v>
      </c>
      <c r="I68" s="16" t="s">
        <v>908</v>
      </c>
      <c r="L68" t="str">
        <f>IFERROR(__xludf.DUMMYFUNCTION("IFERROR(IMPORTXML(I68, ""//p[@class='status-date']""), """")"),"")</f>
        <v/>
      </c>
      <c r="N68" t="str">
        <f>IFERROR(__xludf.DUMMYFUNCTION("IFERROR(UPPER(LEFT(REGEXEXTRACT(IMPORTXML(I68, ""//img[@class='pull-left pin']/@src""),""[^/]+$""), LEN(REGEXEXTRACT(IMPORTXML(I68, ""//img[@class='pull-left pin']/@src""),""[^/]+$""))-4)), """")"),"")</f>
        <v/>
      </c>
    </row>
    <row r="69">
      <c r="A69" s="38" t="s">
        <v>174</v>
      </c>
      <c r="B69" s="3">
        <v>4.0</v>
      </c>
      <c r="C69" s="3">
        <v>8.0</v>
      </c>
      <c r="D69" s="3">
        <v>48.4796826201589</v>
      </c>
      <c r="E69" s="3">
        <v>9.18824607233659</v>
      </c>
      <c r="F69" s="42" t="s">
        <v>55</v>
      </c>
      <c r="G69" s="3" t="s">
        <v>56</v>
      </c>
      <c r="H69" s="3" t="s">
        <v>884</v>
      </c>
      <c r="I69" s="16" t="s">
        <v>909</v>
      </c>
      <c r="L69" t="str">
        <f>IFERROR(__xludf.DUMMYFUNCTION("IFERROR(IMPORTXML(I69, ""//p[@class='status-date']""), """")"),"")</f>
        <v/>
      </c>
      <c r="N69" t="str">
        <f>IFERROR(__xludf.DUMMYFUNCTION("IFERROR(UPPER(LEFT(REGEXEXTRACT(IMPORTXML(I69, ""//img[@class='pull-left pin']/@src""),""[^/]+$""), LEN(REGEXEXTRACT(IMPORTXML(I69, ""//img[@class='pull-left pin']/@src""),""[^/]+$""))-4)), """")"),"")</f>
        <v/>
      </c>
    </row>
    <row r="70">
      <c r="A70" s="38" t="s">
        <v>177</v>
      </c>
      <c r="B70" s="3">
        <v>4.0</v>
      </c>
      <c r="C70" s="3">
        <v>9.0</v>
      </c>
      <c r="D70" s="3">
        <v>48.4797317786867</v>
      </c>
      <c r="E70" s="3">
        <v>9.18844982177972</v>
      </c>
      <c r="F70" s="42" t="s">
        <v>55</v>
      </c>
      <c r="G70" s="3" t="s">
        <v>56</v>
      </c>
      <c r="H70" s="3" t="s">
        <v>886</v>
      </c>
      <c r="I70" s="16" t="s">
        <v>910</v>
      </c>
      <c r="L70" t="str">
        <f>IFERROR(__xludf.DUMMYFUNCTION("IFERROR(IMPORTXML(I70, ""//p[@class='status-date']""), """")"),"")</f>
        <v/>
      </c>
      <c r="N70" t="str">
        <f>IFERROR(__xludf.DUMMYFUNCTION("IFERROR(UPPER(LEFT(REGEXEXTRACT(IMPORTXML(I70, ""//img[@class='pull-left pin']/@src""),""[^/]+$""), LEN(REGEXEXTRACT(IMPORTXML(I70, ""//img[@class='pull-left pin']/@src""),""[^/]+$""))-4)), """")"),"")</f>
        <v/>
      </c>
    </row>
    <row r="71">
      <c r="A71" s="38" t="s">
        <v>180</v>
      </c>
      <c r="B71" s="3">
        <v>4.0</v>
      </c>
      <c r="C71" s="3">
        <v>10.0</v>
      </c>
      <c r="D71" s="3">
        <v>48.4797809372144</v>
      </c>
      <c r="E71" s="3">
        <v>9.18865357142033</v>
      </c>
      <c r="F71" s="42" t="s">
        <v>55</v>
      </c>
      <c r="G71" s="3" t="s">
        <v>56</v>
      </c>
      <c r="H71" s="3" t="s">
        <v>198</v>
      </c>
      <c r="I71" s="16" t="s">
        <v>911</v>
      </c>
      <c r="L71" t="str">
        <f>IFERROR(__xludf.DUMMYFUNCTION("IFERROR(IMPORTXML(I71, ""//p[@class='status-date']""), """")"),"")</f>
        <v/>
      </c>
      <c r="N71" t="str">
        <f>IFERROR(__xludf.DUMMYFUNCTION("IFERROR(UPPER(LEFT(REGEXEXTRACT(IMPORTXML(I71, ""//img[@class='pull-left pin']/@src""),""[^/]+$""), LEN(REGEXEXTRACT(IMPORTXML(I71, ""//img[@class='pull-left pin']/@src""),""[^/]+$""))-4)), """")"),"")</f>
        <v/>
      </c>
    </row>
    <row r="72">
      <c r="A72" s="38" t="s">
        <v>182</v>
      </c>
      <c r="B72" s="3">
        <v>4.0</v>
      </c>
      <c r="C72" s="3">
        <v>11.0</v>
      </c>
      <c r="D72" s="3">
        <v>48.4798300957422</v>
      </c>
      <c r="E72" s="3">
        <v>9.18885732125841</v>
      </c>
      <c r="F72" s="42" t="s">
        <v>55</v>
      </c>
      <c r="G72" s="3" t="s">
        <v>56</v>
      </c>
      <c r="H72" s="3" t="s">
        <v>34</v>
      </c>
      <c r="I72" s="16" t="s">
        <v>912</v>
      </c>
      <c r="L72" t="str">
        <f>IFERROR(__xludf.DUMMYFUNCTION("IFERROR(IMPORTXML(I72, ""//p[@class='status-date']""), """")"),"")</f>
        <v/>
      </c>
      <c r="N72" t="str">
        <f>IFERROR(__xludf.DUMMYFUNCTION("IFERROR(UPPER(LEFT(REGEXEXTRACT(IMPORTXML(I72, ""//img[@class='pull-left pin']/@src""),""[^/]+$""), LEN(REGEXEXTRACT(IMPORTXML(I72, ""//img[@class='pull-left pin']/@src""),""[^/]+$""))-4)), """")"),"")</f>
        <v/>
      </c>
    </row>
    <row r="73">
      <c r="A73" s="38" t="s">
        <v>184</v>
      </c>
      <c r="B73" s="3">
        <v>4.0</v>
      </c>
      <c r="C73" s="3">
        <v>12.0</v>
      </c>
      <c r="D73" s="3">
        <v>48.4798792542699</v>
      </c>
      <c r="E73" s="3">
        <v>9.18906107129396</v>
      </c>
      <c r="F73" s="42" t="s">
        <v>55</v>
      </c>
      <c r="G73" s="3" t="s">
        <v>56</v>
      </c>
      <c r="H73" s="3" t="s">
        <v>913</v>
      </c>
      <c r="I73" s="16" t="s">
        <v>914</v>
      </c>
      <c r="L73" t="str">
        <f>IFERROR(__xludf.DUMMYFUNCTION("IFERROR(IMPORTXML(I73, ""//p[@class='status-date']""), """")"),"")</f>
        <v/>
      </c>
      <c r="N73" t="str">
        <f>IFERROR(__xludf.DUMMYFUNCTION("IFERROR(UPPER(LEFT(REGEXEXTRACT(IMPORTXML(I73, ""//img[@class='pull-left pin']/@src""),""[^/]+$""), LEN(REGEXEXTRACT(IMPORTXML(I73, ""//img[@class='pull-left pin']/@src""),""[^/]+$""))-4)), """")"),"")</f>
        <v/>
      </c>
    </row>
    <row r="74">
      <c r="A74" s="38" t="s">
        <v>187</v>
      </c>
      <c r="B74" s="3">
        <v>4.0</v>
      </c>
      <c r="C74" s="3">
        <v>13.0</v>
      </c>
      <c r="D74" s="3">
        <v>48.4799284127977</v>
      </c>
      <c r="E74" s="3">
        <v>9.18926482152687</v>
      </c>
      <c r="F74" s="42" t="s">
        <v>55</v>
      </c>
      <c r="G74" s="3" t="s">
        <v>56</v>
      </c>
      <c r="H74" s="3" t="s">
        <v>812</v>
      </c>
      <c r="I74" s="16" t="s">
        <v>915</v>
      </c>
      <c r="L74" t="str">
        <f>IFERROR(__xludf.DUMMYFUNCTION("IFERROR(IMPORTXML(I74, ""//p[@class='status-date']""), """")"),"")</f>
        <v/>
      </c>
      <c r="N74" t="str">
        <f>IFERROR(__xludf.DUMMYFUNCTION("IFERROR(UPPER(LEFT(REGEXEXTRACT(IMPORTXML(I74, ""//img[@class='pull-left pin']/@src""),""[^/]+$""), LEN(REGEXEXTRACT(IMPORTXML(I74, ""//img[@class='pull-left pin']/@src""),""[^/]+$""))-4)), """")"),"")</f>
        <v/>
      </c>
    </row>
    <row r="75">
      <c r="A75" s="38" t="s">
        <v>189</v>
      </c>
      <c r="B75" s="3">
        <v>4.0</v>
      </c>
      <c r="C75" s="3">
        <v>15.0</v>
      </c>
      <c r="D75" s="3">
        <v>48.4800267298531</v>
      </c>
      <c r="E75" s="3">
        <v>9.18967232258512</v>
      </c>
      <c r="F75" s="42" t="s">
        <v>55</v>
      </c>
      <c r="G75" s="3" t="s">
        <v>56</v>
      </c>
      <c r="H75" s="3" t="s">
        <v>70</v>
      </c>
      <c r="I75" s="16" t="s">
        <v>916</v>
      </c>
      <c r="L75" t="str">
        <f>IFERROR(__xludf.DUMMYFUNCTION("IFERROR(IMPORTXML(I75, ""//p[@class='status-date']""), """")"),"")</f>
        <v/>
      </c>
      <c r="N75" t="str">
        <f>IFERROR(__xludf.DUMMYFUNCTION("IFERROR(UPPER(LEFT(REGEXEXTRACT(IMPORTXML(I75, ""//img[@class='pull-left pin']/@src""),""[^/]+$""), LEN(REGEXEXTRACT(IMPORTXML(I75, ""//img[@class='pull-left pin']/@src""),""[^/]+$""))-4)), """")"),"")</f>
        <v/>
      </c>
    </row>
    <row r="76">
      <c r="A76" s="38" t="s">
        <v>192</v>
      </c>
      <c r="B76" s="3">
        <v>4.0</v>
      </c>
      <c r="C76" s="3">
        <v>16.0</v>
      </c>
      <c r="D76" s="3">
        <v>48.4800758883809</v>
      </c>
      <c r="E76" s="3">
        <v>9.18987607341046</v>
      </c>
      <c r="F76" s="42" t="s">
        <v>55</v>
      </c>
      <c r="G76" s="3" t="s">
        <v>56</v>
      </c>
      <c r="H76" s="3" t="s">
        <v>917</v>
      </c>
      <c r="L76" t="str">
        <f>IFERROR(__xludf.DUMMYFUNCTION("IFERROR(IMPORTXML(I76, ""//p[@class='status-date']""), """")"),"")</f>
        <v/>
      </c>
      <c r="N76" t="str">
        <f>IFERROR(__xludf.DUMMYFUNCTION("IFERROR(UPPER(LEFT(REGEXEXTRACT(IMPORTXML(I76, ""//img[@class='pull-left pin']/@src""),""[^/]+$""), LEN(REGEXEXTRACT(IMPORTXML(I76, ""//img[@class='pull-left pin']/@src""),""[^/]+$""))-4)), """")"),"")</f>
        <v/>
      </c>
    </row>
    <row r="77">
      <c r="A77" s="38" t="s">
        <v>195</v>
      </c>
      <c r="B77" s="3">
        <v>4.0</v>
      </c>
      <c r="C77" s="3">
        <v>18.0</v>
      </c>
      <c r="D77" s="3">
        <v>48.4801742054364</v>
      </c>
      <c r="E77" s="3">
        <v>9.19028357565343</v>
      </c>
      <c r="F77" s="42" t="s">
        <v>55</v>
      </c>
      <c r="G77" s="3" t="s">
        <v>56</v>
      </c>
      <c r="L77" t="str">
        <f>IFERROR(__xludf.DUMMYFUNCTION("IFERROR(IMPORTXML(I77, ""//p[@class='status-date']""), """")"),"")</f>
        <v/>
      </c>
      <c r="N77" t="str">
        <f>IFERROR(__xludf.DUMMYFUNCTION("IFERROR(UPPER(LEFT(REGEXEXTRACT(IMPORTXML(I77, ""//img[@class='pull-left pin']/@src""),""[^/]+$""), LEN(REGEXEXTRACT(IMPORTXML(I77, ""//img[@class='pull-left pin']/@src""),""[^/]+$""))-4)), """")"),"")</f>
        <v/>
      </c>
    </row>
    <row r="78">
      <c r="A78" s="38" t="s">
        <v>197</v>
      </c>
      <c r="B78" s="3">
        <v>4.0</v>
      </c>
      <c r="C78" s="3">
        <v>19.0</v>
      </c>
      <c r="D78" s="3">
        <v>48.4802233639641</v>
      </c>
      <c r="E78" s="3">
        <v>9.19048732707108</v>
      </c>
      <c r="F78" s="42" t="s">
        <v>55</v>
      </c>
      <c r="G78" s="3" t="s">
        <v>56</v>
      </c>
      <c r="L78" t="str">
        <f>IFERROR(__xludf.DUMMYFUNCTION("IFERROR(IMPORTXML(I78, ""//p[@class='status-date']""), """")"),"")</f>
        <v/>
      </c>
      <c r="N78" t="str">
        <f>IFERROR(__xludf.DUMMYFUNCTION("IFERROR(UPPER(LEFT(REGEXEXTRACT(IMPORTXML(I78, ""//img[@class='pull-left pin']/@src""),""[^/]+$""), LEN(REGEXEXTRACT(IMPORTXML(I78, ""//img[@class='pull-left pin']/@src""),""[^/]+$""))-4)), """")"),"")</f>
        <v/>
      </c>
    </row>
    <row r="79">
      <c r="A79" s="38" t="s">
        <v>200</v>
      </c>
      <c r="B79" s="3">
        <v>4.0</v>
      </c>
      <c r="C79" s="3">
        <v>20.0</v>
      </c>
      <c r="D79" s="3">
        <v>48.4802725224919</v>
      </c>
      <c r="E79" s="3">
        <v>9.1906910786862</v>
      </c>
      <c r="F79" s="42" t="s">
        <v>55</v>
      </c>
      <c r="G79" s="3" t="s">
        <v>56</v>
      </c>
      <c r="L79" t="str">
        <f>IFERROR(__xludf.DUMMYFUNCTION("IFERROR(IMPORTXML(I79, ""//p[@class='status-date']""), """")"),"")</f>
        <v/>
      </c>
      <c r="N79" t="str">
        <f>IFERROR(__xludf.DUMMYFUNCTION("IFERROR(UPPER(LEFT(REGEXEXTRACT(IMPORTXML(I79, ""//img[@class='pull-left pin']/@src""),""[^/]+$""), LEN(REGEXEXTRACT(IMPORTXML(I79, ""//img[@class='pull-left pin']/@src""),""[^/]+$""))-4)), """")"),"")</f>
        <v/>
      </c>
    </row>
    <row r="80">
      <c r="A80" s="38" t="s">
        <v>203</v>
      </c>
      <c r="B80" s="3">
        <v>5.0</v>
      </c>
      <c r="C80" s="3">
        <v>2.0</v>
      </c>
      <c r="D80" s="3">
        <v>48.4792526065296</v>
      </c>
      <c r="E80" s="3">
        <v>9.18709772495526</v>
      </c>
      <c r="F80" s="42" t="s">
        <v>55</v>
      </c>
      <c r="G80" s="3" t="s">
        <v>56</v>
      </c>
      <c r="H80" s="3" t="s">
        <v>70</v>
      </c>
      <c r="L80" t="str">
        <f>IFERROR(__xludf.DUMMYFUNCTION("IFERROR(IMPORTXML(I80, ""//p[@class='status-date']""), """")"),"")</f>
        <v/>
      </c>
      <c r="N80" t="str">
        <f>IFERROR(__xludf.DUMMYFUNCTION("IFERROR(UPPER(LEFT(REGEXEXTRACT(IMPORTXML(I80, ""//img[@class='pull-left pin']/@src""),""[^/]+$""), LEN(REGEXEXTRACT(IMPORTXML(I80, ""//img[@class='pull-left pin']/@src""),""[^/]+$""))-4)), """")"),"")</f>
        <v/>
      </c>
    </row>
    <row r="81">
      <c r="A81" s="38" t="s">
        <v>206</v>
      </c>
      <c r="B81" s="3">
        <v>5.0</v>
      </c>
      <c r="C81" s="3">
        <v>3.0</v>
      </c>
      <c r="D81" s="3">
        <v>48.4793017650573</v>
      </c>
      <c r="E81" s="3">
        <v>9.18730147267126</v>
      </c>
      <c r="F81" s="42" t="s">
        <v>55</v>
      </c>
      <c r="G81" s="3" t="s">
        <v>56</v>
      </c>
      <c r="H81" s="3" t="s">
        <v>918</v>
      </c>
      <c r="I81" s="16" t="s">
        <v>919</v>
      </c>
      <c r="L81" s="3" t="s">
        <v>77</v>
      </c>
      <c r="N81" s="3" t="s">
        <v>920</v>
      </c>
    </row>
    <row r="82">
      <c r="A82" s="38" t="s">
        <v>208</v>
      </c>
      <c r="B82" s="3">
        <v>5.0</v>
      </c>
      <c r="C82" s="3">
        <v>4.0</v>
      </c>
      <c r="D82" s="3">
        <v>48.4793509235851</v>
      </c>
      <c r="E82" s="3">
        <v>9.18750522058474</v>
      </c>
      <c r="F82" s="42" t="s">
        <v>55</v>
      </c>
      <c r="G82" s="3" t="s">
        <v>56</v>
      </c>
      <c r="H82" s="3" t="s">
        <v>28</v>
      </c>
      <c r="I82" s="16" t="s">
        <v>921</v>
      </c>
      <c r="L82" t="str">
        <f>IFERROR(__xludf.DUMMYFUNCTION("IFERROR(IMPORTXML(I82, ""//p[@class='status-date']""), """")"),"")</f>
        <v/>
      </c>
      <c r="N82" t="str">
        <f>IFERROR(__xludf.DUMMYFUNCTION("IFERROR(UPPER(LEFT(REGEXEXTRACT(IMPORTXML(I82, ""//img[@class='pull-left pin']/@src""),""[^/]+$""), LEN(REGEXEXTRACT(IMPORTXML(I82, ""//img[@class='pull-left pin']/@src""),""[^/]+$""))-4)), """")"),"")</f>
        <v/>
      </c>
    </row>
    <row r="83">
      <c r="A83" s="38" t="s">
        <v>210</v>
      </c>
      <c r="B83" s="3">
        <v>5.0</v>
      </c>
      <c r="C83" s="3">
        <v>5.0</v>
      </c>
      <c r="D83" s="3">
        <v>48.4794000821128</v>
      </c>
      <c r="E83" s="3">
        <v>9.18770896869568</v>
      </c>
      <c r="F83" s="42" t="s">
        <v>55</v>
      </c>
      <c r="G83" s="3" t="s">
        <v>56</v>
      </c>
      <c r="H83" s="3" t="s">
        <v>39</v>
      </c>
      <c r="I83" s="41" t="s">
        <v>922</v>
      </c>
      <c r="L83" t="str">
        <f>IFERROR(__xludf.DUMMYFUNCTION("IFERROR(IMPORTXML(I83, ""//p[@class='status-date']""), """")"),"")</f>
        <v/>
      </c>
      <c r="N83" t="str">
        <f>IFERROR(__xludf.DUMMYFUNCTION("IFERROR(UPPER(LEFT(REGEXEXTRACT(IMPORTXML(I83, ""//img[@class='pull-left pin']/@src""),""[^/]+$""), LEN(REGEXEXTRACT(IMPORTXML(I83, ""//img[@class='pull-left pin']/@src""),""[^/]+$""))-4)), """")"),"")</f>
        <v/>
      </c>
    </row>
    <row r="84">
      <c r="A84" s="38" t="s">
        <v>212</v>
      </c>
      <c r="B84" s="3">
        <v>5.0</v>
      </c>
      <c r="C84" s="3">
        <v>6.0</v>
      </c>
      <c r="D84" s="3">
        <v>48.4794492406406</v>
      </c>
      <c r="E84" s="3">
        <v>9.18791271700399</v>
      </c>
      <c r="F84" s="42" t="s">
        <v>55</v>
      </c>
      <c r="G84" s="3" t="s">
        <v>56</v>
      </c>
      <c r="H84" s="3" t="s">
        <v>45</v>
      </c>
      <c r="I84" s="16" t="s">
        <v>923</v>
      </c>
      <c r="L84" t="str">
        <f>IFERROR(__xludf.DUMMYFUNCTION("IFERROR(IMPORTXML(I84, ""//p[@class='status-date']""), """")"),"")</f>
        <v/>
      </c>
      <c r="N84" t="str">
        <f>IFERROR(__xludf.DUMMYFUNCTION("IFERROR(UPPER(LEFT(REGEXEXTRACT(IMPORTXML(I84, ""//img[@class='pull-left pin']/@src""),""[^/]+$""), LEN(REGEXEXTRACT(IMPORTXML(I84, ""//img[@class='pull-left pin']/@src""),""[^/]+$""))-4)), """")"),"")</f>
        <v/>
      </c>
    </row>
    <row r="85">
      <c r="A85" s="38" t="s">
        <v>215</v>
      </c>
      <c r="B85" s="3">
        <v>5.0</v>
      </c>
      <c r="C85" s="3">
        <v>7.0</v>
      </c>
      <c r="D85" s="3">
        <v>48.4794983991684</v>
      </c>
      <c r="E85" s="3">
        <v>9.18811646550978</v>
      </c>
      <c r="F85" s="42" t="s">
        <v>55</v>
      </c>
      <c r="G85" s="3" t="s">
        <v>56</v>
      </c>
      <c r="H85" s="3" t="s">
        <v>28</v>
      </c>
      <c r="I85" s="16" t="s">
        <v>924</v>
      </c>
      <c r="L85" t="str">
        <f>IFERROR(__xludf.DUMMYFUNCTION("IFERROR(IMPORTXML(I85, ""//p[@class='status-date']""), """")"),"")</f>
        <v/>
      </c>
      <c r="N85" t="str">
        <f>IFERROR(__xludf.DUMMYFUNCTION("IFERROR(UPPER(LEFT(REGEXEXTRACT(IMPORTXML(I85, ""//img[@class='pull-left pin']/@src""),""[^/]+$""), LEN(REGEXEXTRACT(IMPORTXML(I85, ""//img[@class='pull-left pin']/@src""),""[^/]+$""))-4)), """")"),"")</f>
        <v/>
      </c>
    </row>
    <row r="86">
      <c r="A86" s="38" t="s">
        <v>218</v>
      </c>
      <c r="B86" s="3">
        <v>5.0</v>
      </c>
      <c r="C86" s="3">
        <v>8.0</v>
      </c>
      <c r="D86" s="3">
        <v>48.4795475576961</v>
      </c>
      <c r="E86" s="3">
        <v>9.18832021421303</v>
      </c>
      <c r="F86" s="42" t="s">
        <v>55</v>
      </c>
      <c r="G86" s="3" t="s">
        <v>56</v>
      </c>
      <c r="H86" s="3" t="s">
        <v>39</v>
      </c>
      <c r="I86" s="16" t="s">
        <v>925</v>
      </c>
      <c r="L86" t="str">
        <f>IFERROR(__xludf.DUMMYFUNCTION("IFERROR(IMPORTXML(I86, ""//p[@class='status-date']""), """")"),"")</f>
        <v/>
      </c>
      <c r="N86" t="str">
        <f>IFERROR(__xludf.DUMMYFUNCTION("IFERROR(UPPER(LEFT(REGEXEXTRACT(IMPORTXML(I86, ""//img[@class='pull-left pin']/@src""),""[^/]+$""), LEN(REGEXEXTRACT(IMPORTXML(I86, ""//img[@class='pull-left pin']/@src""),""[^/]+$""))-4)), """")"),"")</f>
        <v/>
      </c>
    </row>
    <row r="87">
      <c r="A87" s="38" t="s">
        <v>220</v>
      </c>
      <c r="B87" s="3">
        <v>5.0</v>
      </c>
      <c r="C87" s="3">
        <v>9.0</v>
      </c>
      <c r="D87" s="3">
        <v>48.4795967162239</v>
      </c>
      <c r="E87" s="3">
        <v>9.18852396311376</v>
      </c>
      <c r="F87" s="42" t="s">
        <v>55</v>
      </c>
      <c r="G87" s="3" t="s">
        <v>56</v>
      </c>
      <c r="H87" s="3" t="s">
        <v>45</v>
      </c>
      <c r="I87" s="16" t="s">
        <v>926</v>
      </c>
      <c r="L87" t="str">
        <f>IFERROR(__xludf.DUMMYFUNCTION("IFERROR(IMPORTXML(I87, ""//p[@class='status-date']""), """")"),"")</f>
        <v/>
      </c>
      <c r="N87" t="str">
        <f>IFERROR(__xludf.DUMMYFUNCTION("IFERROR(UPPER(LEFT(REGEXEXTRACT(IMPORTXML(I87, ""//img[@class='pull-left pin']/@src""),""[^/]+$""), LEN(REGEXEXTRACT(IMPORTXML(I87, ""//img[@class='pull-left pin']/@src""),""[^/]+$""))-4)), """")"),"")</f>
        <v/>
      </c>
    </row>
    <row r="88">
      <c r="A88" s="38" t="s">
        <v>224</v>
      </c>
      <c r="B88" s="3">
        <v>5.0</v>
      </c>
      <c r="C88" s="3">
        <v>10.0</v>
      </c>
      <c r="D88" s="3">
        <v>48.4796458747516</v>
      </c>
      <c r="E88" s="3">
        <v>9.18872771221185</v>
      </c>
      <c r="F88" s="42" t="s">
        <v>55</v>
      </c>
      <c r="G88" s="3" t="s">
        <v>56</v>
      </c>
      <c r="H88" s="3" t="s">
        <v>28</v>
      </c>
      <c r="I88" s="16" t="s">
        <v>927</v>
      </c>
      <c r="L88" t="str">
        <f>IFERROR(__xludf.DUMMYFUNCTION("IFERROR(IMPORTXML(I88, ""//p[@class='status-date']""), """")"),"")</f>
        <v/>
      </c>
      <c r="N88" t="str">
        <f>IFERROR(__xludf.DUMMYFUNCTION("IFERROR(UPPER(LEFT(REGEXEXTRACT(IMPORTXML(I88, ""//img[@class='pull-left pin']/@src""),""[^/]+$""), LEN(REGEXEXTRACT(IMPORTXML(I88, ""//img[@class='pull-left pin']/@src""),""[^/]+$""))-4)), """")"),"")</f>
        <v/>
      </c>
    </row>
    <row r="89">
      <c r="A89" s="38" t="s">
        <v>226</v>
      </c>
      <c r="B89" s="3">
        <v>5.0</v>
      </c>
      <c r="C89" s="3">
        <v>11.0</v>
      </c>
      <c r="D89" s="3">
        <v>48.4796950332794</v>
      </c>
      <c r="E89" s="3">
        <v>9.18893146150742</v>
      </c>
      <c r="F89" s="42" t="s">
        <v>55</v>
      </c>
      <c r="G89" s="3" t="s">
        <v>56</v>
      </c>
      <c r="H89" s="3" t="s">
        <v>39</v>
      </c>
      <c r="I89" s="16" t="s">
        <v>928</v>
      </c>
      <c r="L89" t="str">
        <f>IFERROR(__xludf.DUMMYFUNCTION("IFERROR(IMPORTXML(I89, ""//p[@class='status-date']""), """")"),"")</f>
        <v/>
      </c>
      <c r="N89" t="str">
        <f>IFERROR(__xludf.DUMMYFUNCTION("IFERROR(UPPER(LEFT(REGEXEXTRACT(IMPORTXML(I89, ""//img[@class='pull-left pin']/@src""),""[^/]+$""), LEN(REGEXEXTRACT(IMPORTXML(I89, ""//img[@class='pull-left pin']/@src""),""[^/]+$""))-4)), """")"),"")</f>
        <v/>
      </c>
    </row>
    <row r="90">
      <c r="A90" s="38" t="s">
        <v>228</v>
      </c>
      <c r="B90" s="3">
        <v>5.0</v>
      </c>
      <c r="C90" s="3">
        <v>12.0</v>
      </c>
      <c r="D90" s="3">
        <v>48.4797441918071</v>
      </c>
      <c r="E90" s="3">
        <v>9.18913521100046</v>
      </c>
      <c r="F90" s="42" t="s">
        <v>55</v>
      </c>
      <c r="G90" s="3" t="s">
        <v>56</v>
      </c>
      <c r="H90" s="3" t="s">
        <v>45</v>
      </c>
      <c r="I90" s="16" t="s">
        <v>929</v>
      </c>
      <c r="L90" t="str">
        <f>IFERROR(__xludf.DUMMYFUNCTION("IFERROR(IMPORTXML(I90, ""//p[@class='status-date']""), """")"),"")</f>
        <v/>
      </c>
      <c r="N90" t="str">
        <f>IFERROR(__xludf.DUMMYFUNCTION("IFERROR(UPPER(LEFT(REGEXEXTRACT(IMPORTXML(I90, ""//img[@class='pull-left pin']/@src""),""[^/]+$""), LEN(REGEXEXTRACT(IMPORTXML(I90, ""//img[@class='pull-left pin']/@src""),""[^/]+$""))-4)), """")"),"")</f>
        <v/>
      </c>
    </row>
    <row r="91">
      <c r="A91" s="38" t="s">
        <v>230</v>
      </c>
      <c r="B91" s="3">
        <v>5.0</v>
      </c>
      <c r="C91" s="3">
        <v>13.0</v>
      </c>
      <c r="D91" s="3">
        <v>48.4797933503349</v>
      </c>
      <c r="E91" s="3">
        <v>9.18933896069097</v>
      </c>
      <c r="F91" s="42" t="s">
        <v>55</v>
      </c>
      <c r="G91" s="3" t="s">
        <v>56</v>
      </c>
      <c r="H91" s="3" t="s">
        <v>28</v>
      </c>
      <c r="I91" s="16" t="s">
        <v>930</v>
      </c>
      <c r="L91" s="3" t="s">
        <v>77</v>
      </c>
      <c r="N91" t="str">
        <f>IFERROR(__xludf.DUMMYFUNCTION("IFERROR(UPPER(LEFT(REGEXEXTRACT(IMPORTXML(I91, ""//img[@class='pull-left pin']/@src""),""[^/]+$""), LEN(REGEXEXTRACT(IMPORTXML(I91, ""//img[@class='pull-left pin']/@src""),""[^/]+$""))-4)), """")"),"")</f>
        <v/>
      </c>
    </row>
    <row r="92">
      <c r="A92" s="38" t="s">
        <v>233</v>
      </c>
      <c r="B92" s="3">
        <v>5.0</v>
      </c>
      <c r="C92" s="3">
        <v>18.0</v>
      </c>
      <c r="D92" s="3">
        <v>48.4800391429736</v>
      </c>
      <c r="E92" s="3">
        <v>9.19035771210519</v>
      </c>
      <c r="F92" s="40" t="s">
        <v>861</v>
      </c>
      <c r="G92" s="3" t="s">
        <v>862</v>
      </c>
      <c r="H92" s="3" t="s">
        <v>39</v>
      </c>
      <c r="I92" s="16" t="s">
        <v>931</v>
      </c>
      <c r="L92" t="str">
        <f>IFERROR(__xludf.DUMMYFUNCTION("IFERROR(IMPORTXML(I92, ""//p[@class='status-date']""), """")"),"")</f>
        <v/>
      </c>
      <c r="N92" t="str">
        <f>IFERROR(__xludf.DUMMYFUNCTION("IFERROR(UPPER(LEFT(REGEXEXTRACT(IMPORTXML(I92, ""//img[@class='pull-left pin']/@src""),""[^/]+$""), LEN(REGEXEXTRACT(IMPORTXML(I92, ""//img[@class='pull-left pin']/@src""),""[^/]+$""))-4)), """")"),"")</f>
        <v/>
      </c>
    </row>
    <row r="93">
      <c r="A93" s="38" t="s">
        <v>236</v>
      </c>
      <c r="B93" s="3">
        <v>5.0</v>
      </c>
      <c r="C93" s="3">
        <v>19.0</v>
      </c>
      <c r="D93" s="3">
        <v>48.4800883015014</v>
      </c>
      <c r="E93" s="3">
        <v>9.19056146298044</v>
      </c>
      <c r="F93" s="40" t="s">
        <v>861</v>
      </c>
      <c r="G93" s="3" t="s">
        <v>862</v>
      </c>
      <c r="H93" s="3" t="s">
        <v>45</v>
      </c>
      <c r="I93" s="16" t="s">
        <v>932</v>
      </c>
      <c r="L93" s="3" t="s">
        <v>77</v>
      </c>
      <c r="N93" t="str">
        <f>IFERROR(__xludf.DUMMYFUNCTION("IFERROR(UPPER(LEFT(REGEXEXTRACT(IMPORTXML(I93, ""//img[@class='pull-left pin']/@src""),""[^/]+$""), LEN(REGEXEXTRACT(IMPORTXML(I93, ""//img[@class='pull-left pin']/@src""),""[^/]+$""))-4)), """")"),"")</f>
        <v/>
      </c>
    </row>
    <row r="94">
      <c r="A94" s="38" t="s">
        <v>238</v>
      </c>
      <c r="B94" s="3">
        <v>5.0</v>
      </c>
      <c r="C94" s="3">
        <v>20.0</v>
      </c>
      <c r="D94" s="3">
        <v>48.4801374600291</v>
      </c>
      <c r="E94" s="3">
        <v>9.19076521405304</v>
      </c>
      <c r="F94" s="40" t="s">
        <v>861</v>
      </c>
      <c r="G94" s="3" t="s">
        <v>862</v>
      </c>
      <c r="H94" s="3" t="s">
        <v>28</v>
      </c>
      <c r="I94" s="16" t="s">
        <v>933</v>
      </c>
      <c r="L94" s="3" t="s">
        <v>77</v>
      </c>
      <c r="N94" t="str">
        <f>IFERROR(__xludf.DUMMYFUNCTION("IFERROR(UPPER(LEFT(REGEXEXTRACT(IMPORTXML(I94, ""//img[@class='pull-left pin']/@src""),""[^/]+$""), LEN(REGEXEXTRACT(IMPORTXML(I94, ""//img[@class='pull-left pin']/@src""),""[^/]+$""))-4)), """")"),"")</f>
        <v/>
      </c>
    </row>
    <row r="95">
      <c r="A95" s="38" t="s">
        <v>240</v>
      </c>
      <c r="B95" s="3">
        <v>6.0</v>
      </c>
      <c r="C95" s="3">
        <v>1.0</v>
      </c>
      <c r="D95" s="3">
        <v>48.479068385539</v>
      </c>
      <c r="E95" s="3">
        <v>9.18696812291284</v>
      </c>
      <c r="F95" s="42" t="s">
        <v>55</v>
      </c>
      <c r="G95" s="3" t="s">
        <v>56</v>
      </c>
      <c r="H95" s="3" t="s">
        <v>898</v>
      </c>
      <c r="I95" s="16" t="s">
        <v>934</v>
      </c>
      <c r="L95" s="3" t="s">
        <v>77</v>
      </c>
      <c r="N95" s="3" t="s">
        <v>906</v>
      </c>
    </row>
    <row r="96">
      <c r="A96" s="38" t="s">
        <v>242</v>
      </c>
      <c r="B96" s="3">
        <v>6.0</v>
      </c>
      <c r="C96" s="3">
        <v>2.0</v>
      </c>
      <c r="D96" s="3">
        <v>48.4791175440668</v>
      </c>
      <c r="E96" s="3">
        <v>9.18717186988897</v>
      </c>
      <c r="F96" s="42" t="s">
        <v>55</v>
      </c>
      <c r="G96" s="3" t="s">
        <v>56</v>
      </c>
      <c r="H96" s="3" t="s">
        <v>886</v>
      </c>
      <c r="I96" s="16" t="s">
        <v>935</v>
      </c>
      <c r="L96" t="str">
        <f>IFERROR(__xludf.DUMMYFUNCTION("IFERROR(IMPORTXML(I96, ""//p[@class='status-date']""), """")"),"")</f>
        <v/>
      </c>
      <c r="N96" t="str">
        <f>IFERROR(__xludf.DUMMYFUNCTION("IFERROR(UPPER(LEFT(REGEXEXTRACT(IMPORTXML(I96, ""//img[@class='pull-left pin']/@src""),""[^/]+$""), LEN(REGEXEXTRACT(IMPORTXML(I96, ""//img[@class='pull-left pin']/@src""),""[^/]+$""))-4)), """")"),"")</f>
        <v/>
      </c>
    </row>
    <row r="97">
      <c r="A97" s="38" t="s">
        <v>246</v>
      </c>
      <c r="B97" s="3">
        <v>6.0</v>
      </c>
      <c r="C97" s="3">
        <v>3.0</v>
      </c>
      <c r="D97" s="3">
        <v>48.4791667025945</v>
      </c>
      <c r="E97" s="3">
        <v>9.18737561706245</v>
      </c>
      <c r="F97" s="42" t="s">
        <v>55</v>
      </c>
      <c r="G97" s="3" t="s">
        <v>56</v>
      </c>
      <c r="H97" s="3" t="s">
        <v>216</v>
      </c>
      <c r="I97" s="16" t="s">
        <v>936</v>
      </c>
      <c r="L97" t="str">
        <f>IFERROR(__xludf.DUMMYFUNCTION("IFERROR(IMPORTXML(I97, ""//p[@class='status-date']""), """")"),"")</f>
        <v/>
      </c>
      <c r="N97" t="str">
        <f>IFERROR(__xludf.DUMMYFUNCTION("IFERROR(UPPER(LEFT(REGEXEXTRACT(IMPORTXML(I97, ""//img[@class='pull-left pin']/@src""),""[^/]+$""), LEN(REGEXEXTRACT(IMPORTXML(I97, ""//img[@class='pull-left pin']/@src""),""[^/]+$""))-4)), """")"),"")</f>
        <v/>
      </c>
    </row>
    <row r="98">
      <c r="A98" s="38" t="s">
        <v>248</v>
      </c>
      <c r="B98" s="3">
        <v>6.0</v>
      </c>
      <c r="C98" s="3">
        <v>4.0</v>
      </c>
      <c r="D98" s="3">
        <v>48.4792158611223</v>
      </c>
      <c r="E98" s="3">
        <v>9.18757936443341</v>
      </c>
      <c r="F98" s="42" t="s">
        <v>55</v>
      </c>
      <c r="G98" s="3" t="s">
        <v>56</v>
      </c>
      <c r="H98" s="3" t="s">
        <v>701</v>
      </c>
      <c r="I98" s="16" t="s">
        <v>937</v>
      </c>
      <c r="L98" t="str">
        <f>IFERROR(__xludf.DUMMYFUNCTION("IFERROR(IMPORTXML(I98, ""//p[@class='status-date']""), """")"),"#REF!")</f>
        <v>#REF!</v>
      </c>
      <c r="N98" t="str">
        <f>IFERROR(__xludf.DUMMYFUNCTION("IFERROR(UPPER(LEFT(REGEXEXTRACT(IMPORTXML(I98, ""//img[@class='pull-left pin']/@src""),""[^/]+$""), LEN(REGEXEXTRACT(IMPORTXML(I98, ""//img[@class='pull-left pin']/@src""),""[^/]+$""))-4)), """")"),"SAFARIBUS")</f>
        <v>SAFARIBUS</v>
      </c>
    </row>
    <row r="99">
      <c r="A99" s="38" t="s">
        <v>250</v>
      </c>
      <c r="B99" s="3">
        <v>6.0</v>
      </c>
      <c r="C99" s="3">
        <v>5.0</v>
      </c>
      <c r="D99" s="3">
        <v>48.47926501965</v>
      </c>
      <c r="E99" s="3">
        <v>9.18778311200185</v>
      </c>
      <c r="F99" s="42" t="s">
        <v>55</v>
      </c>
      <c r="G99" s="3" t="s">
        <v>56</v>
      </c>
      <c r="L99" t="str">
        <f>IFERROR(__xludf.DUMMYFUNCTION("IFERROR(IMPORTXML(I99, ""//p[@class='status-date']""), """")"),"")</f>
        <v/>
      </c>
      <c r="N99" t="str">
        <f>IFERROR(__xludf.DUMMYFUNCTION("IFERROR(UPPER(LEFT(REGEXEXTRACT(IMPORTXML(I99, ""//img[@class='pull-left pin']/@src""),""[^/]+$""), LEN(REGEXEXTRACT(IMPORTXML(I99, ""//img[@class='pull-left pin']/@src""),""[^/]+$""))-4)), """")"),"")</f>
        <v/>
      </c>
    </row>
    <row r="100">
      <c r="A100" s="38" t="s">
        <v>252</v>
      </c>
      <c r="B100" s="3">
        <v>6.0</v>
      </c>
      <c r="C100" s="3">
        <v>6.0</v>
      </c>
      <c r="D100" s="3">
        <v>48.4793141781778</v>
      </c>
      <c r="E100" s="3">
        <v>9.18798685976776</v>
      </c>
      <c r="F100" s="42" t="s">
        <v>55</v>
      </c>
      <c r="G100" s="3" t="s">
        <v>56</v>
      </c>
      <c r="H100" s="3"/>
      <c r="L100" t="str">
        <f>IFERROR(__xludf.DUMMYFUNCTION("IFERROR(IMPORTXML(I100, ""//p[@class='status-date']""), """")"),"")</f>
        <v/>
      </c>
      <c r="N100" t="str">
        <f>IFERROR(__xludf.DUMMYFUNCTION("IFERROR(UPPER(LEFT(REGEXEXTRACT(IMPORTXML(I100, ""//img[@class='pull-left pin']/@src""),""[^/]+$""), LEN(REGEXEXTRACT(IMPORTXML(I100, ""//img[@class='pull-left pin']/@src""),""[^/]+$""))-4)), """")"),"")</f>
        <v/>
      </c>
    </row>
    <row r="101">
      <c r="A101" s="38" t="s">
        <v>254</v>
      </c>
      <c r="B101" s="3">
        <v>6.0</v>
      </c>
      <c r="C101" s="3">
        <v>7.0</v>
      </c>
      <c r="D101" s="3">
        <v>48.4793633367055</v>
      </c>
      <c r="E101" s="3">
        <v>9.18819060773103</v>
      </c>
      <c r="F101" s="42" t="s">
        <v>55</v>
      </c>
      <c r="G101" s="3" t="s">
        <v>56</v>
      </c>
      <c r="L101" t="str">
        <f>IFERROR(__xludf.DUMMYFUNCTION("IFERROR(IMPORTXML(I101, ""//p[@class='status-date']""), """")"),"")</f>
        <v/>
      </c>
      <c r="N101" t="str">
        <f>IFERROR(__xludf.DUMMYFUNCTION("IFERROR(UPPER(LEFT(REGEXEXTRACT(IMPORTXML(I101, ""//img[@class='pull-left pin']/@src""),""[^/]+$""), LEN(REGEXEXTRACT(IMPORTXML(I101, ""//img[@class='pull-left pin']/@src""),""[^/]+$""))-4)), """")"),"")</f>
        <v/>
      </c>
    </row>
    <row r="102">
      <c r="A102" s="38" t="s">
        <v>256</v>
      </c>
      <c r="B102" s="3">
        <v>6.0</v>
      </c>
      <c r="C102" s="3">
        <v>8.0</v>
      </c>
      <c r="D102" s="3">
        <v>48.4794124952333</v>
      </c>
      <c r="E102" s="3">
        <v>9.18839435589177</v>
      </c>
      <c r="F102" s="42" t="s">
        <v>55</v>
      </c>
      <c r="G102" s="3" t="s">
        <v>56</v>
      </c>
      <c r="L102" t="str">
        <f>IFERROR(__xludf.DUMMYFUNCTION("IFERROR(IMPORTXML(I102, ""//p[@class='status-date']""), """")"),"")</f>
        <v/>
      </c>
      <c r="N102" t="str">
        <f>IFERROR(__xludf.DUMMYFUNCTION("IFERROR(UPPER(LEFT(REGEXEXTRACT(IMPORTXML(I102, ""//img[@class='pull-left pin']/@src""),""[^/]+$""), LEN(REGEXEXTRACT(IMPORTXML(I102, ""//img[@class='pull-left pin']/@src""),""[^/]+$""))-4)), """")"),"")</f>
        <v/>
      </c>
    </row>
    <row r="103">
      <c r="A103" s="38" t="s">
        <v>258</v>
      </c>
      <c r="B103" s="3">
        <v>6.0</v>
      </c>
      <c r="C103" s="3">
        <v>9.0</v>
      </c>
      <c r="D103" s="3">
        <v>48.4794616537611</v>
      </c>
      <c r="E103" s="3">
        <v>9.18859810424999</v>
      </c>
      <c r="F103" s="42" t="s">
        <v>55</v>
      </c>
      <c r="G103" s="3" t="s">
        <v>56</v>
      </c>
      <c r="H103" s="3" t="s">
        <v>216</v>
      </c>
      <c r="I103" s="16" t="s">
        <v>938</v>
      </c>
      <c r="L103" t="str">
        <f>IFERROR(__xludf.DUMMYFUNCTION("IFERROR(IMPORTXML(I103, ""//p[@class='status-date']""), """")"),"")</f>
        <v/>
      </c>
      <c r="N103" t="str">
        <f>IFERROR(__xludf.DUMMYFUNCTION("IFERROR(UPPER(LEFT(REGEXEXTRACT(IMPORTXML(I103, ""//img[@class='pull-left pin']/@src""),""[^/]+$""), LEN(REGEXEXTRACT(IMPORTXML(I103, ""//img[@class='pull-left pin']/@src""),""[^/]+$""))-4)), """")"),"")</f>
        <v/>
      </c>
    </row>
    <row r="104">
      <c r="A104" s="38" t="s">
        <v>260</v>
      </c>
      <c r="B104" s="3">
        <v>6.0</v>
      </c>
      <c r="C104" s="3">
        <v>10.0</v>
      </c>
      <c r="D104" s="3">
        <v>48.4795108122888</v>
      </c>
      <c r="E104" s="3">
        <v>9.18880185280568</v>
      </c>
      <c r="F104" s="42" t="s">
        <v>55</v>
      </c>
      <c r="G104" s="3" t="s">
        <v>56</v>
      </c>
      <c r="H104" s="3" t="s">
        <v>939</v>
      </c>
      <c r="I104" s="16" t="s">
        <v>940</v>
      </c>
      <c r="L104" s="3" t="s">
        <v>941</v>
      </c>
      <c r="N104" s="3" t="s">
        <v>942</v>
      </c>
    </row>
    <row r="105">
      <c r="A105" s="38" t="s">
        <v>262</v>
      </c>
      <c r="B105" s="3">
        <v>6.0</v>
      </c>
      <c r="C105" s="3">
        <v>11.0</v>
      </c>
      <c r="D105" s="3">
        <v>48.4795599708166</v>
      </c>
      <c r="E105" s="3">
        <v>9.18900560155873</v>
      </c>
      <c r="F105" s="42" t="s">
        <v>55</v>
      </c>
      <c r="G105" s="3" t="s">
        <v>56</v>
      </c>
      <c r="H105" s="3" t="s">
        <v>890</v>
      </c>
      <c r="I105" s="16" t="s">
        <v>943</v>
      </c>
      <c r="L105" t="str">
        <f>IFERROR(__xludf.DUMMYFUNCTION("IFERROR(IMPORTXML(I105, ""//p[@class='status-date']""), """")"),"")</f>
        <v/>
      </c>
      <c r="N105" t="str">
        <f>IFERROR(__xludf.DUMMYFUNCTION("IFERROR(UPPER(LEFT(REGEXEXTRACT(IMPORTXML(I105, ""//img[@class='pull-left pin']/@src""),""[^/]+$""), LEN(REGEXEXTRACT(IMPORTXML(I105, ""//img[@class='pull-left pin']/@src""),""[^/]+$""))-4)), """")"),"")</f>
        <v/>
      </c>
    </row>
    <row r="106">
      <c r="A106" s="38" t="s">
        <v>264</v>
      </c>
      <c r="B106" s="3">
        <v>6.0</v>
      </c>
      <c r="C106" s="3">
        <v>12.0</v>
      </c>
      <c r="D106" s="3">
        <v>48.4796091293443</v>
      </c>
      <c r="E106" s="3">
        <v>9.18920935050925</v>
      </c>
      <c r="F106" s="42" t="s">
        <v>55</v>
      </c>
      <c r="G106" s="3" t="s">
        <v>56</v>
      </c>
      <c r="H106" s="3" t="s">
        <v>944</v>
      </c>
      <c r="L106" t="str">
        <f>IFERROR(__xludf.DUMMYFUNCTION("IFERROR(IMPORTXML(I106, ""//p[@class='status-date']""), """")"),"")</f>
        <v/>
      </c>
      <c r="N106" t="str">
        <f>IFERROR(__xludf.DUMMYFUNCTION("IFERROR(UPPER(LEFT(REGEXEXTRACT(IMPORTXML(I106, ""//img[@class='pull-left pin']/@src""),""[^/]+$""), LEN(REGEXEXTRACT(IMPORTXML(I106, ""//img[@class='pull-left pin']/@src""),""[^/]+$""))-4)), """")"),"")</f>
        <v/>
      </c>
    </row>
    <row r="107">
      <c r="A107" s="38" t="s">
        <v>266</v>
      </c>
      <c r="B107" s="3">
        <v>6.0</v>
      </c>
      <c r="C107" s="3">
        <v>13.0</v>
      </c>
      <c r="D107" s="3">
        <v>48.4796582878721</v>
      </c>
      <c r="E107" s="3">
        <v>9.18941309965725</v>
      </c>
      <c r="F107" s="42" t="s">
        <v>55</v>
      </c>
      <c r="G107" s="3" t="s">
        <v>56</v>
      </c>
      <c r="L107" t="str">
        <f>IFERROR(__xludf.DUMMYFUNCTION("IFERROR(IMPORTXML(I107, ""//p[@class='status-date']""), """")"),"")</f>
        <v/>
      </c>
      <c r="N107" t="str">
        <f>IFERROR(__xludf.DUMMYFUNCTION("IFERROR(UPPER(LEFT(REGEXEXTRACT(IMPORTXML(I107, ""//img[@class='pull-left pin']/@src""),""[^/]+$""), LEN(REGEXEXTRACT(IMPORTXML(I107, ""//img[@class='pull-left pin']/@src""),""[^/]+$""))-4)), """")"),"")</f>
        <v/>
      </c>
    </row>
    <row r="108">
      <c r="A108" s="38" t="s">
        <v>268</v>
      </c>
      <c r="B108" s="3">
        <v>6.0</v>
      </c>
      <c r="C108" s="3">
        <v>14.0</v>
      </c>
      <c r="D108" s="3">
        <v>48.4797074463998</v>
      </c>
      <c r="E108" s="3">
        <v>9.18961684900273</v>
      </c>
      <c r="F108" s="40" t="s">
        <v>861</v>
      </c>
      <c r="G108" s="3" t="s">
        <v>862</v>
      </c>
      <c r="H108" s="3" t="s">
        <v>492</v>
      </c>
      <c r="I108" s="16" t="s">
        <v>945</v>
      </c>
      <c r="L108" s="3" t="s">
        <v>77</v>
      </c>
      <c r="N108" s="3" t="s">
        <v>904</v>
      </c>
    </row>
    <row r="109">
      <c r="A109" s="38" t="s">
        <v>270</v>
      </c>
      <c r="B109" s="3">
        <v>6.0</v>
      </c>
      <c r="C109" s="3">
        <v>15.0</v>
      </c>
      <c r="D109" s="3">
        <v>48.4797566049276</v>
      </c>
      <c r="E109" s="3">
        <v>9.18982059854556</v>
      </c>
      <c r="F109" s="40" t="s">
        <v>861</v>
      </c>
      <c r="G109" s="3" t="s">
        <v>862</v>
      </c>
      <c r="H109" s="3" t="s">
        <v>31</v>
      </c>
      <c r="I109" s="16" t="s">
        <v>946</v>
      </c>
      <c r="L109" t="str">
        <f>IFERROR(__xludf.DUMMYFUNCTION("IFERROR(IMPORTXML(I109, ""//p[@class='status-date']""), """")"),"")</f>
        <v/>
      </c>
      <c r="N109" t="str">
        <f>IFERROR(__xludf.DUMMYFUNCTION("IFERROR(UPPER(LEFT(REGEXEXTRACT(IMPORTXML(I109, ""//img[@class='pull-left pin']/@src""),""[^/]+$""), LEN(REGEXEXTRACT(IMPORTXML(I109, ""//img[@class='pull-left pin']/@src""),""[^/]+$""))-4)), """")"),"")</f>
        <v/>
      </c>
    </row>
    <row r="110">
      <c r="A110" s="38" t="s">
        <v>272</v>
      </c>
      <c r="B110" s="3">
        <v>6.0</v>
      </c>
      <c r="C110" s="3">
        <v>16.0</v>
      </c>
      <c r="D110" s="3">
        <v>48.4798057634553</v>
      </c>
      <c r="E110" s="3">
        <v>9.19002434828587</v>
      </c>
      <c r="F110" s="40" t="s">
        <v>861</v>
      </c>
      <c r="G110" s="3" t="s">
        <v>862</v>
      </c>
      <c r="H110" s="3" t="s">
        <v>438</v>
      </c>
      <c r="I110" s="16" t="s">
        <v>947</v>
      </c>
      <c r="L110" t="str">
        <f>IFERROR(__xludf.DUMMYFUNCTION("IFERROR(IMPORTXML(I110, ""//p[@class='status-date']""), """")"),"")</f>
        <v/>
      </c>
      <c r="N110" t="str">
        <f>IFERROR(__xludf.DUMMYFUNCTION("IFERROR(UPPER(LEFT(REGEXEXTRACT(IMPORTXML(I110, ""//img[@class='pull-left pin']/@src""),""[^/]+$""), LEN(REGEXEXTRACT(IMPORTXML(I110, ""//img[@class='pull-left pin']/@src""),""[^/]+$""))-4)), """")"),"")</f>
        <v/>
      </c>
    </row>
    <row r="111">
      <c r="A111" s="38" t="s">
        <v>274</v>
      </c>
      <c r="B111" s="3">
        <v>6.0</v>
      </c>
      <c r="C111" s="3">
        <v>18.0</v>
      </c>
      <c r="D111" s="3">
        <v>48.4799040805108</v>
      </c>
      <c r="E111" s="3">
        <v>9.19043184835891</v>
      </c>
      <c r="F111" s="40" t="s">
        <v>861</v>
      </c>
      <c r="G111" s="3" t="s">
        <v>862</v>
      </c>
      <c r="H111" s="3" t="s">
        <v>198</v>
      </c>
      <c r="I111" s="16" t="s">
        <v>948</v>
      </c>
      <c r="L111" t="str">
        <f>IFERROR(__xludf.DUMMYFUNCTION("IFERROR(IMPORTXML(I111, ""//p[@class='status-date']""), """")"),"")</f>
        <v/>
      </c>
      <c r="N111" t="str">
        <f>IFERROR(__xludf.DUMMYFUNCTION("IFERROR(UPPER(LEFT(REGEXEXTRACT(IMPORTXML(I111, ""//img[@class='pull-left pin']/@src""),""[^/]+$""), LEN(REGEXEXTRACT(IMPORTXML(I111, ""//img[@class='pull-left pin']/@src""),""[^/]+$""))-4)), """")"),"")</f>
        <v/>
      </c>
    </row>
    <row r="112">
      <c r="A112" s="38" t="s">
        <v>276</v>
      </c>
      <c r="B112" s="3">
        <v>6.0</v>
      </c>
      <c r="C112" s="3">
        <v>19.0</v>
      </c>
      <c r="D112" s="3">
        <v>48.4799532390386</v>
      </c>
      <c r="E112" s="3">
        <v>9.19063559869164</v>
      </c>
      <c r="F112" s="40" t="s">
        <v>861</v>
      </c>
      <c r="G112" s="3" t="s">
        <v>862</v>
      </c>
      <c r="H112" s="3" t="s">
        <v>599</v>
      </c>
      <c r="I112" s="16" t="s">
        <v>949</v>
      </c>
      <c r="L112" t="str">
        <f>IFERROR(__xludf.DUMMYFUNCTION("IFERROR(IMPORTXML(I112, ""//p[@class='status-date']""), """")"),"")</f>
        <v/>
      </c>
      <c r="N112" t="str">
        <f>IFERROR(__xludf.DUMMYFUNCTION("IFERROR(UPPER(LEFT(REGEXEXTRACT(IMPORTXML(I112, ""//img[@class='pull-left pin']/@src""),""[^/]+$""), LEN(REGEXEXTRACT(IMPORTXML(I112, ""//img[@class='pull-left pin']/@src""),""[^/]+$""))-4)), """")"),"")</f>
        <v/>
      </c>
    </row>
    <row r="113">
      <c r="A113" s="38" t="s">
        <v>278</v>
      </c>
      <c r="B113" s="3">
        <v>6.0</v>
      </c>
      <c r="C113" s="3">
        <v>20.0</v>
      </c>
      <c r="D113" s="3">
        <v>48.4800023975663</v>
      </c>
      <c r="E113" s="3">
        <v>9.19083934922173</v>
      </c>
      <c r="F113" s="40" t="s">
        <v>861</v>
      </c>
      <c r="G113" s="3" t="s">
        <v>862</v>
      </c>
      <c r="H113" s="3" t="s">
        <v>34</v>
      </c>
      <c r="I113" s="16" t="s">
        <v>950</v>
      </c>
      <c r="L113" t="str">
        <f>IFERROR(__xludf.DUMMYFUNCTION("IFERROR(IMPORTXML(I113, ""//p[@class='status-date']""), """")"),"")</f>
        <v/>
      </c>
      <c r="N113" t="str">
        <f>IFERROR(__xludf.DUMMYFUNCTION("IFERROR(UPPER(LEFT(REGEXEXTRACT(IMPORTXML(I113, ""//img[@class='pull-left pin']/@src""),""[^/]+$""), LEN(REGEXEXTRACT(IMPORTXML(I113, ""//img[@class='pull-left pin']/@src""),""[^/]+$""))-4)), """")"),"")</f>
        <v/>
      </c>
    </row>
    <row r="114">
      <c r="A114" s="38" t="s">
        <v>280</v>
      </c>
      <c r="B114" s="3">
        <v>7.0</v>
      </c>
      <c r="C114" s="3">
        <v>1.0</v>
      </c>
      <c r="D114" s="3">
        <v>48.4789333230762</v>
      </c>
      <c r="E114" s="3">
        <v>9.18704226819159</v>
      </c>
      <c r="F114" s="42" t="s">
        <v>55</v>
      </c>
      <c r="G114" s="3" t="s">
        <v>56</v>
      </c>
      <c r="H114" s="3" t="s">
        <v>951</v>
      </c>
      <c r="I114" s="16" t="s">
        <v>952</v>
      </c>
      <c r="L114" s="3" t="s">
        <v>77</v>
      </c>
      <c r="N114" s="3" t="s">
        <v>906</v>
      </c>
    </row>
    <row r="115">
      <c r="A115" s="38" t="s">
        <v>282</v>
      </c>
      <c r="B115" s="3">
        <v>7.0</v>
      </c>
      <c r="C115" s="3">
        <v>2.0</v>
      </c>
      <c r="D115" s="3">
        <v>48.478982481604</v>
      </c>
      <c r="E115" s="3">
        <v>9.1872460146252</v>
      </c>
      <c r="F115" s="42" t="s">
        <v>55</v>
      </c>
      <c r="G115" s="3" t="s">
        <v>56</v>
      </c>
      <c r="H115" s="3" t="s">
        <v>953</v>
      </c>
      <c r="I115" s="16" t="s">
        <v>954</v>
      </c>
      <c r="L115" t="str">
        <f>IFERROR(__xludf.DUMMYFUNCTION("IFERROR(IMPORTXML(I115, ""//p[@class='status-date']""), """")"),"")</f>
        <v/>
      </c>
      <c r="N115" t="str">
        <f>IFERROR(__xludf.DUMMYFUNCTION("IFERROR(UPPER(LEFT(REGEXEXTRACT(IMPORTXML(I115, ""//img[@class='pull-left pin']/@src""),""[^/]+$""), LEN(REGEXEXTRACT(IMPORTXML(I115, ""//img[@class='pull-left pin']/@src""),""[^/]+$""))-4)), """")"),"")</f>
        <v/>
      </c>
    </row>
    <row r="116">
      <c r="A116" s="38" t="s">
        <v>284</v>
      </c>
      <c r="B116" s="3">
        <v>7.0</v>
      </c>
      <c r="C116" s="3">
        <v>3.0</v>
      </c>
      <c r="D116" s="3">
        <v>48.4790316401317</v>
      </c>
      <c r="E116" s="3">
        <v>9.18744976125628</v>
      </c>
      <c r="F116" s="42" t="s">
        <v>55</v>
      </c>
      <c r="G116" s="3" t="s">
        <v>56</v>
      </c>
      <c r="H116" s="3" t="s">
        <v>438</v>
      </c>
      <c r="I116" s="16" t="s">
        <v>955</v>
      </c>
      <c r="L116" t="str">
        <f>IFERROR(__xludf.DUMMYFUNCTION("IFERROR(IMPORTXML(I116, ""//p[@class='status-date']""), """")"),"")</f>
        <v/>
      </c>
      <c r="N116" t="str">
        <f>IFERROR(__xludf.DUMMYFUNCTION("IFERROR(UPPER(LEFT(REGEXEXTRACT(IMPORTXML(I116, ""//img[@class='pull-left pin']/@src""),""[^/]+$""), LEN(REGEXEXTRACT(IMPORTXML(I116, ""//img[@class='pull-left pin']/@src""),""[^/]+$""))-4)), """")"),"")</f>
        <v/>
      </c>
    </row>
    <row r="117">
      <c r="A117" s="38" t="s">
        <v>286</v>
      </c>
      <c r="B117" s="3">
        <v>7.0</v>
      </c>
      <c r="C117" s="3">
        <v>4.0</v>
      </c>
      <c r="D117" s="3">
        <v>48.4790807986595</v>
      </c>
      <c r="E117" s="3">
        <v>9.18765350808485</v>
      </c>
      <c r="F117" s="42" t="s">
        <v>55</v>
      </c>
      <c r="G117" s="3" t="s">
        <v>56</v>
      </c>
      <c r="H117" s="3" t="s">
        <v>884</v>
      </c>
      <c r="I117" s="16" t="s">
        <v>956</v>
      </c>
      <c r="L117" t="str">
        <f>IFERROR(__xludf.DUMMYFUNCTION("IFERROR(IMPORTXML(I117, ""//p[@class='status-date']""), """")"),"")</f>
        <v/>
      </c>
      <c r="N117" t="str">
        <f>IFERROR(__xludf.DUMMYFUNCTION("IFERROR(UPPER(LEFT(REGEXEXTRACT(IMPORTXML(I117, ""//img[@class='pull-left pin']/@src""),""[^/]+$""), LEN(REGEXEXTRACT(IMPORTXML(I117, ""//img[@class='pull-left pin']/@src""),""[^/]+$""))-4)), """")"),"")</f>
        <v/>
      </c>
    </row>
    <row r="118">
      <c r="A118" s="38" t="s">
        <v>288</v>
      </c>
      <c r="B118" s="3">
        <v>7.0</v>
      </c>
      <c r="C118" s="3">
        <v>5.0</v>
      </c>
      <c r="D118" s="3">
        <v>48.4791299571873</v>
      </c>
      <c r="E118" s="3">
        <v>9.18785725511077</v>
      </c>
      <c r="F118" s="42" t="s">
        <v>55</v>
      </c>
      <c r="G118" s="3" t="s">
        <v>56</v>
      </c>
      <c r="H118" s="3" t="s">
        <v>487</v>
      </c>
      <c r="I118" s="16" t="s">
        <v>957</v>
      </c>
      <c r="L118" t="str">
        <f>IFERROR(__xludf.DUMMYFUNCTION("IFERROR(IMPORTXML(I118, ""//p[@class='status-date']""), """")"),"")</f>
        <v/>
      </c>
      <c r="N118" t="str">
        <f>IFERROR(__xludf.DUMMYFUNCTION("IFERROR(UPPER(LEFT(REGEXEXTRACT(IMPORTXML(I118, ""//img[@class='pull-left pin']/@src""),""[^/]+$""), LEN(REGEXEXTRACT(IMPORTXML(I118, ""//img[@class='pull-left pin']/@src""),""[^/]+$""))-4)), """")"),"")</f>
        <v/>
      </c>
    </row>
    <row r="119">
      <c r="A119" s="38" t="s">
        <v>290</v>
      </c>
      <c r="B119" s="3">
        <v>7.0</v>
      </c>
      <c r="C119" s="3">
        <v>6.0</v>
      </c>
      <c r="D119" s="3">
        <v>48.479179115715</v>
      </c>
      <c r="E119" s="3">
        <v>9.18806100233416</v>
      </c>
      <c r="F119" s="42" t="s">
        <v>55</v>
      </c>
      <c r="G119" s="3" t="s">
        <v>56</v>
      </c>
      <c r="L119" t="str">
        <f>IFERROR(__xludf.DUMMYFUNCTION("IFERROR(IMPORTXML(I119, ""//p[@class='status-date']""), """")"),"")</f>
        <v/>
      </c>
      <c r="N119" t="str">
        <f>IFERROR(__xludf.DUMMYFUNCTION("IFERROR(UPPER(LEFT(REGEXEXTRACT(IMPORTXML(I119, ""//img[@class='pull-left pin']/@src""),""[^/]+$""), LEN(REGEXEXTRACT(IMPORTXML(I119, ""//img[@class='pull-left pin']/@src""),""[^/]+$""))-4)), """")"),"")</f>
        <v/>
      </c>
    </row>
    <row r="120">
      <c r="A120" s="38" t="s">
        <v>292</v>
      </c>
      <c r="B120" s="3">
        <v>7.0</v>
      </c>
      <c r="C120" s="3">
        <v>7.0</v>
      </c>
      <c r="D120" s="3">
        <v>48.4792282742428</v>
      </c>
      <c r="E120" s="3">
        <v>9.18826474975503</v>
      </c>
      <c r="F120" s="42" t="s">
        <v>55</v>
      </c>
      <c r="G120" s="3" t="s">
        <v>56</v>
      </c>
      <c r="H120" s="3" t="s">
        <v>958</v>
      </c>
      <c r="I120" s="16" t="s">
        <v>959</v>
      </c>
      <c r="L120" t="str">
        <f>IFERROR(__xludf.DUMMYFUNCTION("IFERROR(IMPORTXML(I120, ""//p[@class='status-date']""), """")"),"")</f>
        <v/>
      </c>
      <c r="N120" t="str">
        <f>IFERROR(__xludf.DUMMYFUNCTION("IFERROR(UPPER(LEFT(REGEXEXTRACT(IMPORTXML(I120, ""//img[@class='pull-left pin']/@src""),""[^/]+$""), LEN(REGEXEXTRACT(IMPORTXML(I120, ""//img[@class='pull-left pin']/@src""),""[^/]+$""))-4)), """")"),"")</f>
        <v/>
      </c>
    </row>
    <row r="121">
      <c r="A121" s="38" t="s">
        <v>294</v>
      </c>
      <c r="B121" s="3">
        <v>7.0</v>
      </c>
      <c r="C121" s="3">
        <v>8.0</v>
      </c>
      <c r="D121" s="3">
        <v>48.4792774327705</v>
      </c>
      <c r="E121" s="3">
        <v>9.18846849737326</v>
      </c>
      <c r="F121" s="42" t="s">
        <v>55</v>
      </c>
      <c r="G121" s="3" t="s">
        <v>56</v>
      </c>
      <c r="L121" t="str">
        <f>IFERROR(__xludf.DUMMYFUNCTION("IFERROR(IMPORTXML(I121, ""//p[@class='status-date']""), """")"),"")</f>
        <v/>
      </c>
      <c r="N121" t="str">
        <f>IFERROR(__xludf.DUMMYFUNCTION("IFERROR(UPPER(LEFT(REGEXEXTRACT(IMPORTXML(I121, ""//img[@class='pull-left pin']/@src""),""[^/]+$""), LEN(REGEXEXTRACT(IMPORTXML(I121, ""//img[@class='pull-left pin']/@src""),""[^/]+$""))-4)), """")"),"")</f>
        <v/>
      </c>
    </row>
    <row r="122">
      <c r="A122" s="38" t="s">
        <v>297</v>
      </c>
      <c r="B122" s="3">
        <v>7.0</v>
      </c>
      <c r="C122" s="3">
        <v>9.0</v>
      </c>
      <c r="D122" s="3">
        <v>48.4793265912983</v>
      </c>
      <c r="E122" s="3">
        <v>9.18867224518896</v>
      </c>
      <c r="F122" s="42" t="s">
        <v>55</v>
      </c>
      <c r="G122" s="3" t="s">
        <v>56</v>
      </c>
      <c r="L122" t="str">
        <f>IFERROR(__xludf.DUMMYFUNCTION("IFERROR(IMPORTXML(I122, ""//p[@class='status-date']""), """")"),"")</f>
        <v/>
      </c>
      <c r="N122" t="str">
        <f>IFERROR(__xludf.DUMMYFUNCTION("IFERROR(UPPER(LEFT(REGEXEXTRACT(IMPORTXML(I122, ""//img[@class='pull-left pin']/@src""),""[^/]+$""), LEN(REGEXEXTRACT(IMPORTXML(I122, ""//img[@class='pull-left pin']/@src""),""[^/]+$""))-4)), """")"),"")</f>
        <v/>
      </c>
    </row>
    <row r="123">
      <c r="A123" s="38" t="s">
        <v>299</v>
      </c>
      <c r="B123" s="3">
        <v>7.0</v>
      </c>
      <c r="C123" s="3">
        <v>10.0</v>
      </c>
      <c r="D123" s="3">
        <v>48.4793757498261</v>
      </c>
      <c r="E123" s="3">
        <v>9.18887599320214</v>
      </c>
      <c r="F123" s="42" t="s">
        <v>55</v>
      </c>
      <c r="G123" s="3" t="s">
        <v>56</v>
      </c>
      <c r="L123" t="str">
        <f>IFERROR(__xludf.DUMMYFUNCTION("IFERROR(IMPORTXML(I123, ""//p[@class='status-date']""), """")"),"")</f>
        <v/>
      </c>
      <c r="N123" t="str">
        <f>IFERROR(__xludf.DUMMYFUNCTION("IFERROR(UPPER(LEFT(REGEXEXTRACT(IMPORTXML(I123, ""//img[@class='pull-left pin']/@src""),""[^/]+$""), LEN(REGEXEXTRACT(IMPORTXML(I123, ""//img[@class='pull-left pin']/@src""),""[^/]+$""))-4)), """")"),"")</f>
        <v/>
      </c>
    </row>
    <row r="124">
      <c r="A124" s="38" t="s">
        <v>302</v>
      </c>
      <c r="B124" s="3">
        <v>7.0</v>
      </c>
      <c r="C124" s="3">
        <v>11.0</v>
      </c>
      <c r="D124" s="3">
        <v>48.4794249083538</v>
      </c>
      <c r="E124" s="3">
        <v>9.18907974141279</v>
      </c>
      <c r="F124" s="42" t="s">
        <v>55</v>
      </c>
      <c r="G124" s="3" t="s">
        <v>56</v>
      </c>
      <c r="L124" t="str">
        <f>IFERROR(__xludf.DUMMYFUNCTION("IFERROR(IMPORTXML(I124, ""//p[@class='status-date']""), """")"),"")</f>
        <v/>
      </c>
      <c r="N124" t="str">
        <f>IFERROR(__xludf.DUMMYFUNCTION("IFERROR(UPPER(LEFT(REGEXEXTRACT(IMPORTXML(I124, ""//img[@class='pull-left pin']/@src""),""[^/]+$""), LEN(REGEXEXTRACT(IMPORTXML(I124, ""//img[@class='pull-left pin']/@src""),""[^/]+$""))-4)), """")"),"")</f>
        <v/>
      </c>
    </row>
    <row r="125">
      <c r="A125" s="38" t="s">
        <v>304</v>
      </c>
      <c r="B125" s="3">
        <v>7.0</v>
      </c>
      <c r="C125" s="3">
        <v>12.0</v>
      </c>
      <c r="D125" s="3">
        <v>48.4794740668816</v>
      </c>
      <c r="E125" s="3">
        <v>9.18928348982081</v>
      </c>
      <c r="F125" s="42" t="s">
        <v>55</v>
      </c>
      <c r="G125" s="3" t="s">
        <v>56</v>
      </c>
      <c r="L125" t="str">
        <f>IFERROR(__xludf.DUMMYFUNCTION("IFERROR(IMPORTXML(I125, ""//p[@class='status-date']""), """")"),"")</f>
        <v/>
      </c>
      <c r="N125" t="str">
        <f>IFERROR(__xludf.DUMMYFUNCTION("IFERROR(UPPER(LEFT(REGEXEXTRACT(IMPORTXML(I125, ""//img[@class='pull-left pin']/@src""),""[^/]+$""), LEN(REGEXEXTRACT(IMPORTXML(I125, ""//img[@class='pull-left pin']/@src""),""[^/]+$""))-4)), """")"),"")</f>
        <v/>
      </c>
    </row>
    <row r="126">
      <c r="A126" s="38" t="s">
        <v>306</v>
      </c>
      <c r="B126" s="3">
        <v>7.0</v>
      </c>
      <c r="C126" s="3">
        <v>13.0</v>
      </c>
      <c r="D126" s="3">
        <v>48.4795232254093</v>
      </c>
      <c r="E126" s="3">
        <v>9.18948723842629</v>
      </c>
      <c r="F126" s="42" t="s">
        <v>55</v>
      </c>
      <c r="G126" s="3" t="s">
        <v>56</v>
      </c>
      <c r="L126" t="str">
        <f>IFERROR(__xludf.DUMMYFUNCTION("IFERROR(IMPORTXML(I126, ""//p[@class='status-date']""), """")"),"")</f>
        <v/>
      </c>
      <c r="N126" t="str">
        <f>IFERROR(__xludf.DUMMYFUNCTION("IFERROR(UPPER(LEFT(REGEXEXTRACT(IMPORTXML(I126, ""//img[@class='pull-left pin']/@src""),""[^/]+$""), LEN(REGEXEXTRACT(IMPORTXML(I126, ""//img[@class='pull-left pin']/@src""),""[^/]+$""))-4)), """")"),"")</f>
        <v/>
      </c>
    </row>
    <row r="127">
      <c r="A127" s="38" t="s">
        <v>308</v>
      </c>
      <c r="B127" s="3">
        <v>7.0</v>
      </c>
      <c r="C127" s="3">
        <v>14.0</v>
      </c>
      <c r="D127" s="3">
        <v>48.4795723839371</v>
      </c>
      <c r="E127" s="3">
        <v>9.18969098722925</v>
      </c>
      <c r="F127" s="40" t="s">
        <v>861</v>
      </c>
      <c r="G127" s="3" t="s">
        <v>862</v>
      </c>
      <c r="H127" s="3" t="s">
        <v>198</v>
      </c>
      <c r="I127" s="16" t="s">
        <v>960</v>
      </c>
      <c r="L127" t="str">
        <f>IFERROR(__xludf.DUMMYFUNCTION("IFERROR(IMPORTXML(I127, ""//p[@class='status-date']""), """")"),"")</f>
        <v/>
      </c>
      <c r="N127" t="str">
        <f>IFERROR(__xludf.DUMMYFUNCTION("IFERROR(UPPER(LEFT(REGEXEXTRACT(IMPORTXML(I127, ""//img[@class='pull-left pin']/@src""),""[^/]+$""), LEN(REGEXEXTRACT(IMPORTXML(I127, ""//img[@class='pull-left pin']/@src""),""[^/]+$""))-4)), """")"),"")</f>
        <v/>
      </c>
    </row>
    <row r="128">
      <c r="A128" s="38" t="s">
        <v>310</v>
      </c>
      <c r="B128" s="3">
        <v>7.0</v>
      </c>
      <c r="C128" s="3">
        <v>15.0</v>
      </c>
      <c r="D128" s="3">
        <v>48.4796215424649</v>
      </c>
      <c r="E128" s="3">
        <v>9.18989473622969</v>
      </c>
      <c r="F128" s="40" t="s">
        <v>861</v>
      </c>
      <c r="G128" s="3" t="s">
        <v>862</v>
      </c>
      <c r="H128" s="3" t="s">
        <v>898</v>
      </c>
      <c r="I128" s="16" t="s">
        <v>961</v>
      </c>
      <c r="L128" t="str">
        <f>IFERROR(__xludf.DUMMYFUNCTION("IFERROR(IMPORTXML(I128, ""//p[@class='status-date']""), """")"),"")</f>
        <v/>
      </c>
      <c r="N128" t="str">
        <f>IFERROR(__xludf.DUMMYFUNCTION("IFERROR(UPPER(LEFT(REGEXEXTRACT(IMPORTXML(I128, ""//img[@class='pull-left pin']/@src""),""[^/]+$""), LEN(REGEXEXTRACT(IMPORTXML(I128, ""//img[@class='pull-left pin']/@src""),""[^/]+$""))-4)), """")"),"")</f>
        <v/>
      </c>
    </row>
    <row r="129">
      <c r="A129" s="38" t="s">
        <v>312</v>
      </c>
      <c r="B129" s="3">
        <v>7.0</v>
      </c>
      <c r="C129" s="3">
        <v>16.0</v>
      </c>
      <c r="D129" s="3">
        <v>48.4796707009926</v>
      </c>
      <c r="E129" s="3">
        <v>9.19009848542759</v>
      </c>
      <c r="F129" s="40" t="s">
        <v>861</v>
      </c>
      <c r="G129" s="3" t="s">
        <v>862</v>
      </c>
      <c r="H129" s="3" t="s">
        <v>886</v>
      </c>
      <c r="I129" s="16" t="s">
        <v>962</v>
      </c>
      <c r="L129" t="str">
        <f>IFERROR(__xludf.DUMMYFUNCTION("IFERROR(IMPORTXML(I129, ""//p[@class='status-date']""), """")"),"")</f>
        <v/>
      </c>
      <c r="N129" t="str">
        <f>IFERROR(__xludf.DUMMYFUNCTION("IFERROR(UPPER(LEFT(REGEXEXTRACT(IMPORTXML(I129, ""//img[@class='pull-left pin']/@src""),""[^/]+$""), LEN(REGEXEXTRACT(IMPORTXML(I129, ""//img[@class='pull-left pin']/@src""),""[^/]+$""))-4)), """")"),"")</f>
        <v/>
      </c>
    </row>
    <row r="130">
      <c r="A130" s="38" t="s">
        <v>314</v>
      </c>
      <c r="B130" s="3">
        <v>7.0</v>
      </c>
      <c r="C130" s="3">
        <v>17.0</v>
      </c>
      <c r="D130" s="3">
        <v>48.4797198595204</v>
      </c>
      <c r="E130" s="3">
        <v>9.19030223482286</v>
      </c>
      <c r="F130" s="40" t="s">
        <v>861</v>
      </c>
      <c r="G130" s="3" t="s">
        <v>862</v>
      </c>
      <c r="H130" s="3" t="s">
        <v>25</v>
      </c>
      <c r="I130" s="16" t="s">
        <v>863</v>
      </c>
      <c r="L130" t="str">
        <f>IFERROR(__xludf.DUMMYFUNCTION("IFERROR(IMPORTXML(I130, ""//p[@class='status-date']""), """")"),"")</f>
        <v/>
      </c>
      <c r="N130" t="str">
        <f>IFERROR(__xludf.DUMMYFUNCTION("IFERROR(UPPER(LEFT(REGEXEXTRACT(IMPORTXML(I130, ""//img[@class='pull-left pin']/@src""),""[^/]+$""), LEN(REGEXEXTRACT(IMPORTXML(I130, ""//img[@class='pull-left pin']/@src""),""[^/]+$""))-4)), """")"),"")</f>
        <v/>
      </c>
    </row>
    <row r="131">
      <c r="A131" s="38" t="s">
        <v>317</v>
      </c>
      <c r="B131" s="3">
        <v>7.0</v>
      </c>
      <c r="C131" s="3">
        <v>18.0</v>
      </c>
      <c r="D131" s="3">
        <v>48.4797690180481</v>
      </c>
      <c r="E131" s="3">
        <v>9.1905059844156</v>
      </c>
      <c r="F131" s="40" t="s">
        <v>861</v>
      </c>
      <c r="G131" s="3" t="s">
        <v>862</v>
      </c>
      <c r="H131" s="3" t="s">
        <v>896</v>
      </c>
      <c r="I131" s="16" t="s">
        <v>963</v>
      </c>
      <c r="L131" t="str">
        <f>IFERROR(__xludf.DUMMYFUNCTION("IFERROR(IMPORTXML(I131, ""//p[@class='status-date']""), """")"),"")</f>
        <v/>
      </c>
      <c r="N131" t="str">
        <f>IFERROR(__xludf.DUMMYFUNCTION("IFERROR(UPPER(LEFT(REGEXEXTRACT(IMPORTXML(I131, ""//img[@class='pull-left pin']/@src""),""[^/]+$""), LEN(REGEXEXTRACT(IMPORTXML(I131, ""//img[@class='pull-left pin']/@src""),""[^/]+$""))-4)), """")"),"")</f>
        <v/>
      </c>
    </row>
    <row r="132">
      <c r="A132" s="38" t="s">
        <v>319</v>
      </c>
      <c r="B132" s="3">
        <v>7.0</v>
      </c>
      <c r="C132" s="3">
        <v>19.0</v>
      </c>
      <c r="D132" s="3">
        <v>48.4798181765759</v>
      </c>
      <c r="E132" s="3">
        <v>9.19070973420582</v>
      </c>
      <c r="F132" s="40" t="s">
        <v>861</v>
      </c>
      <c r="G132" s="3" t="s">
        <v>862</v>
      </c>
      <c r="H132" s="3" t="s">
        <v>701</v>
      </c>
      <c r="I132" s="16" t="s">
        <v>964</v>
      </c>
      <c r="L132" t="str">
        <f>IFERROR(__xludf.DUMMYFUNCTION("IFERROR(IMPORTXML(I132, ""//p[@class='status-date']""), """")"),"#REF!")</f>
        <v>#REF!</v>
      </c>
      <c r="N132" t="str">
        <f>IFERROR(__xludf.DUMMYFUNCTION("IFERROR(UPPER(LEFT(REGEXEXTRACT(IMPORTXML(I132, ""//img[@class='pull-left pin']/@src""),""[^/]+$""), LEN(REGEXEXTRACT(IMPORTXML(I132, ""//img[@class='pull-left pin']/@src""),""[^/]+$""))-4)), """")"),"FIELD")</f>
        <v>FIELD</v>
      </c>
    </row>
    <row r="133">
      <c r="A133" s="38" t="s">
        <v>321</v>
      </c>
      <c r="B133" s="3">
        <v>8.0</v>
      </c>
      <c r="C133" s="3">
        <v>1.0</v>
      </c>
      <c r="D133" s="3">
        <v>48.4787982606134</v>
      </c>
      <c r="E133" s="3">
        <v>9.18711641327343</v>
      </c>
      <c r="F133" s="42" t="s">
        <v>55</v>
      </c>
      <c r="G133" s="3" t="s">
        <v>56</v>
      </c>
      <c r="H133" s="3" t="s">
        <v>45</v>
      </c>
      <c r="I133" s="16" t="s">
        <v>965</v>
      </c>
      <c r="L133" t="str">
        <f>IFERROR(__xludf.DUMMYFUNCTION("IFERROR(IMPORTXML(I133, ""//p[@class='status-date']""), """")"),"")</f>
        <v/>
      </c>
      <c r="N133" t="str">
        <f>IFERROR(__xludf.DUMMYFUNCTION("IFERROR(UPPER(LEFT(REGEXEXTRACT(IMPORTXML(I133, ""//img[@class='pull-left pin']/@src""),""[^/]+$""), LEN(REGEXEXTRACT(IMPORTXML(I133, ""//img[@class='pull-left pin']/@src""),""[^/]+$""))-4)), """")"),"")</f>
        <v/>
      </c>
    </row>
    <row r="134">
      <c r="A134" s="38" t="s">
        <v>324</v>
      </c>
      <c r="B134" s="3">
        <v>8.0</v>
      </c>
      <c r="C134" s="3">
        <v>2.0</v>
      </c>
      <c r="D134" s="3">
        <v>48.4788474191411</v>
      </c>
      <c r="E134" s="3">
        <v>9.18732015916452</v>
      </c>
      <c r="F134" s="42" t="s">
        <v>55</v>
      </c>
      <c r="G134" s="3" t="s">
        <v>56</v>
      </c>
      <c r="H134" s="3" t="s">
        <v>966</v>
      </c>
      <c r="I134" s="16" t="s">
        <v>967</v>
      </c>
      <c r="L134" s="3" t="s">
        <v>77</v>
      </c>
      <c r="N134" s="3" t="s">
        <v>129</v>
      </c>
    </row>
    <row r="135">
      <c r="A135" s="38" t="s">
        <v>326</v>
      </c>
      <c r="B135" s="3">
        <v>8.0</v>
      </c>
      <c r="C135" s="3">
        <v>3.0</v>
      </c>
      <c r="D135" s="3">
        <v>48.4788965776689</v>
      </c>
      <c r="E135" s="3">
        <v>9.1875239052531</v>
      </c>
      <c r="F135" s="42" t="s">
        <v>55</v>
      </c>
      <c r="G135" s="3" t="s">
        <v>56</v>
      </c>
      <c r="H135" s="3" t="s">
        <v>39</v>
      </c>
      <c r="I135" s="16" t="s">
        <v>968</v>
      </c>
      <c r="L135" s="3" t="s">
        <v>77</v>
      </c>
      <c r="N135" s="3" t="s">
        <v>906</v>
      </c>
    </row>
    <row r="136">
      <c r="A136" s="38" t="s">
        <v>329</v>
      </c>
      <c r="B136" s="3">
        <v>8.0</v>
      </c>
      <c r="C136" s="3">
        <v>4.0</v>
      </c>
      <c r="D136" s="3">
        <v>48.4789457361967</v>
      </c>
      <c r="E136" s="3">
        <v>9.18772765153914</v>
      </c>
      <c r="F136" s="42" t="s">
        <v>55</v>
      </c>
      <c r="G136" s="3" t="s">
        <v>56</v>
      </c>
      <c r="H136" s="3" t="s">
        <v>45</v>
      </c>
      <c r="I136" s="16" t="s">
        <v>969</v>
      </c>
      <c r="L136" t="str">
        <f>IFERROR(__xludf.DUMMYFUNCTION("IFERROR(IMPORTXML(I136, ""//p[@class='status-date']""), """")"),"")</f>
        <v/>
      </c>
      <c r="N136" t="str">
        <f>IFERROR(__xludf.DUMMYFUNCTION("IFERROR(UPPER(LEFT(REGEXEXTRACT(IMPORTXML(I136, ""//img[@class='pull-left pin']/@src""),""[^/]+$""), LEN(REGEXEXTRACT(IMPORTXML(I136, ""//img[@class='pull-left pin']/@src""),""[^/]+$""))-4)), """")"),"")</f>
        <v/>
      </c>
    </row>
    <row r="137">
      <c r="A137" s="38" t="s">
        <v>332</v>
      </c>
      <c r="B137" s="3">
        <v>8.0</v>
      </c>
      <c r="C137" s="3">
        <v>5.0</v>
      </c>
      <c r="D137" s="3">
        <v>48.4789948947244</v>
      </c>
      <c r="E137" s="3">
        <v>9.18793139802255</v>
      </c>
      <c r="F137" s="42" t="s">
        <v>55</v>
      </c>
      <c r="G137" s="3" t="s">
        <v>56</v>
      </c>
      <c r="H137" s="3" t="s">
        <v>28</v>
      </c>
      <c r="I137" s="16" t="s">
        <v>970</v>
      </c>
      <c r="L137" t="str">
        <f>IFERROR(__xludf.DUMMYFUNCTION("IFERROR(IMPORTXML(I137, ""//p[@class='status-date']""), """")"),"")</f>
        <v/>
      </c>
      <c r="N137" t="str">
        <f>IFERROR(__xludf.DUMMYFUNCTION("IFERROR(UPPER(LEFT(REGEXEXTRACT(IMPORTXML(I137, ""//img[@class='pull-left pin']/@src""),""[^/]+$""), LEN(REGEXEXTRACT(IMPORTXML(I137, ""//img[@class='pull-left pin']/@src""),""[^/]+$""))-4)), """")"),"")</f>
        <v/>
      </c>
    </row>
    <row r="138">
      <c r="A138" s="38" t="s">
        <v>335</v>
      </c>
      <c r="B138" s="3">
        <v>8.0</v>
      </c>
      <c r="C138" s="3">
        <v>6.0</v>
      </c>
      <c r="D138" s="3">
        <v>48.4790440532522</v>
      </c>
      <c r="E138" s="3">
        <v>9.18813514470343</v>
      </c>
      <c r="F138" s="42" t="s">
        <v>55</v>
      </c>
      <c r="G138" s="3" t="s">
        <v>56</v>
      </c>
      <c r="H138" s="3" t="s">
        <v>39</v>
      </c>
      <c r="I138" s="16" t="s">
        <v>971</v>
      </c>
      <c r="L138" t="str">
        <f>IFERROR(__xludf.DUMMYFUNCTION("IFERROR(IMPORTXML(I138, ""//p[@class='status-date']""), """")"),"")</f>
        <v/>
      </c>
      <c r="N138" t="str">
        <f>IFERROR(__xludf.DUMMYFUNCTION("IFERROR(UPPER(LEFT(REGEXEXTRACT(IMPORTXML(I138, ""//img[@class='pull-left pin']/@src""),""[^/]+$""), LEN(REGEXEXTRACT(IMPORTXML(I138, ""//img[@class='pull-left pin']/@src""),""[^/]+$""))-4)), """")"),"")</f>
        <v/>
      </c>
    </row>
    <row r="139">
      <c r="A139" s="38" t="s">
        <v>337</v>
      </c>
      <c r="B139" s="3">
        <v>8.0</v>
      </c>
      <c r="C139" s="3">
        <v>7.0</v>
      </c>
      <c r="D139" s="3">
        <v>48.4790932117799</v>
      </c>
      <c r="E139" s="3">
        <v>9.18833889158179</v>
      </c>
      <c r="F139" s="42" t="s">
        <v>55</v>
      </c>
      <c r="G139" s="3" t="s">
        <v>56</v>
      </c>
      <c r="H139" s="3" t="s">
        <v>45</v>
      </c>
      <c r="I139" s="16" t="s">
        <v>972</v>
      </c>
      <c r="L139" t="str">
        <f>IFERROR(__xludf.DUMMYFUNCTION("IFERROR(IMPORTXML(I139, ""//p[@class='status-date']""), """")"),"")</f>
        <v/>
      </c>
      <c r="N139" t="str">
        <f>IFERROR(__xludf.DUMMYFUNCTION("IFERROR(UPPER(LEFT(REGEXEXTRACT(IMPORTXML(I139, ""//img[@class='pull-left pin']/@src""),""[^/]+$""), LEN(REGEXEXTRACT(IMPORTXML(I139, ""//img[@class='pull-left pin']/@src""),""[^/]+$""))-4)), """")"),"")</f>
        <v/>
      </c>
    </row>
    <row r="140">
      <c r="A140" s="38" t="s">
        <v>339</v>
      </c>
      <c r="B140" s="3">
        <v>8.0</v>
      </c>
      <c r="C140" s="3">
        <v>8.0</v>
      </c>
      <c r="D140" s="3">
        <v>48.4791423703077</v>
      </c>
      <c r="E140" s="3">
        <v>9.18854263865762</v>
      </c>
      <c r="F140" s="43" t="s">
        <v>973</v>
      </c>
      <c r="G140" s="3" t="s">
        <v>974</v>
      </c>
      <c r="H140" s="3" t="s">
        <v>28</v>
      </c>
      <c r="I140" s="16" t="s">
        <v>975</v>
      </c>
      <c r="L140" t="str">
        <f>IFERROR(__xludf.DUMMYFUNCTION("IFERROR(IMPORTXML(I140, ""//p[@class='status-date']""), """")"),"")</f>
        <v/>
      </c>
      <c r="N140" t="str">
        <f>IFERROR(__xludf.DUMMYFUNCTION("IFERROR(UPPER(LEFT(REGEXEXTRACT(IMPORTXML(I140, ""//img[@class='pull-left pin']/@src""),""[^/]+$""), LEN(REGEXEXTRACT(IMPORTXML(I140, ""//img[@class='pull-left pin']/@src""),""[^/]+$""))-4)), """")"),"")</f>
        <v/>
      </c>
    </row>
    <row r="141">
      <c r="A141" s="38" t="s">
        <v>342</v>
      </c>
      <c r="B141" s="3">
        <v>8.0</v>
      </c>
      <c r="C141" s="3">
        <v>9.0</v>
      </c>
      <c r="D141" s="3">
        <v>48.4791915288355</v>
      </c>
      <c r="E141" s="3">
        <v>9.18874638593092</v>
      </c>
      <c r="F141" s="43" t="s">
        <v>973</v>
      </c>
      <c r="G141" s="3" t="s">
        <v>974</v>
      </c>
      <c r="H141" s="3" t="s">
        <v>39</v>
      </c>
      <c r="I141" s="16" t="s">
        <v>976</v>
      </c>
      <c r="L141" t="str">
        <f>IFERROR(__xludf.DUMMYFUNCTION("IFERROR(IMPORTXML(I141, ""//p[@class='status-date']""), """")"),"")</f>
        <v/>
      </c>
      <c r="N141" t="str">
        <f>IFERROR(__xludf.DUMMYFUNCTION("IFERROR(UPPER(LEFT(REGEXEXTRACT(IMPORTXML(I141, ""//img[@class='pull-left pin']/@src""),""[^/]+$""), LEN(REGEXEXTRACT(IMPORTXML(I141, ""//img[@class='pull-left pin']/@src""),""[^/]+$""))-4)), """")"),"")</f>
        <v/>
      </c>
    </row>
    <row r="142">
      <c r="A142" s="38" t="s">
        <v>346</v>
      </c>
      <c r="B142" s="3">
        <v>8.0</v>
      </c>
      <c r="C142" s="3">
        <v>10.0</v>
      </c>
      <c r="D142" s="3">
        <v>48.4792406873632</v>
      </c>
      <c r="E142" s="3">
        <v>9.18895013340159</v>
      </c>
      <c r="F142" s="43" t="s">
        <v>973</v>
      </c>
      <c r="G142" s="3" t="s">
        <v>974</v>
      </c>
      <c r="H142" s="3" t="s">
        <v>45</v>
      </c>
      <c r="I142" s="16" t="s">
        <v>977</v>
      </c>
      <c r="L142" t="str">
        <f>IFERROR(__xludf.DUMMYFUNCTION("IFERROR(IMPORTXML(I142, ""//p[@class='status-date']""), """")"),"")</f>
        <v/>
      </c>
      <c r="N142" t="str">
        <f>IFERROR(__xludf.DUMMYFUNCTION("IFERROR(UPPER(LEFT(REGEXEXTRACT(IMPORTXML(I142, ""//img[@class='pull-left pin']/@src""),""[^/]+$""), LEN(REGEXEXTRACT(IMPORTXML(I142, ""//img[@class='pull-left pin']/@src""),""[^/]+$""))-4)), """")"),"")</f>
        <v/>
      </c>
    </row>
    <row r="143">
      <c r="A143" s="38" t="s">
        <v>349</v>
      </c>
      <c r="B143" s="3">
        <v>8.0</v>
      </c>
      <c r="C143" s="3">
        <v>11.0</v>
      </c>
      <c r="D143" s="3">
        <v>48.479289845891</v>
      </c>
      <c r="E143" s="3">
        <v>9.18915388106972</v>
      </c>
      <c r="F143" s="43" t="s">
        <v>973</v>
      </c>
      <c r="G143" s="3" t="s">
        <v>974</v>
      </c>
      <c r="H143" s="3" t="s">
        <v>28</v>
      </c>
      <c r="I143" s="16" t="s">
        <v>978</v>
      </c>
      <c r="L143" t="str">
        <f>IFERROR(__xludf.DUMMYFUNCTION("IFERROR(IMPORTXML(I143, ""//p[@class='status-date']""), """")"),"")</f>
        <v/>
      </c>
      <c r="N143" t="str">
        <f>IFERROR(__xludf.DUMMYFUNCTION("IFERROR(UPPER(LEFT(REGEXEXTRACT(IMPORTXML(I143, ""//img[@class='pull-left pin']/@src""),""[^/]+$""), LEN(REGEXEXTRACT(IMPORTXML(I143, ""//img[@class='pull-left pin']/@src""),""[^/]+$""))-4)), """")"),"")</f>
        <v/>
      </c>
    </row>
    <row r="144">
      <c r="A144" s="38" t="s">
        <v>352</v>
      </c>
      <c r="B144" s="3">
        <v>8.0</v>
      </c>
      <c r="C144" s="3">
        <v>12.0</v>
      </c>
      <c r="D144" s="3">
        <v>48.4793390044187</v>
      </c>
      <c r="E144" s="3">
        <v>9.18935762893534</v>
      </c>
      <c r="F144" s="43" t="s">
        <v>973</v>
      </c>
      <c r="G144" s="3" t="s">
        <v>974</v>
      </c>
      <c r="H144" s="3" t="s">
        <v>39</v>
      </c>
      <c r="I144" s="16" t="s">
        <v>979</v>
      </c>
      <c r="L144" t="str">
        <f>IFERROR(__xludf.DUMMYFUNCTION("IFERROR(IMPORTXML(I144, ""//p[@class='status-date']""), """")"),"")</f>
        <v/>
      </c>
      <c r="N144" t="str">
        <f>IFERROR(__xludf.DUMMYFUNCTION("IFERROR(UPPER(LEFT(REGEXEXTRACT(IMPORTXML(I144, ""//img[@class='pull-left pin']/@src""),""[^/]+$""), LEN(REGEXEXTRACT(IMPORTXML(I144, ""//img[@class='pull-left pin']/@src""),""[^/]+$""))-4)), """")"),"")</f>
        <v/>
      </c>
    </row>
    <row r="145">
      <c r="A145" s="38" t="s">
        <v>354</v>
      </c>
      <c r="B145" s="3">
        <v>8.0</v>
      </c>
      <c r="C145" s="3">
        <v>13.0</v>
      </c>
      <c r="D145" s="3">
        <v>48.4793881629465</v>
      </c>
      <c r="E145" s="3">
        <v>9.18956137699842</v>
      </c>
      <c r="F145" s="43" t="s">
        <v>973</v>
      </c>
      <c r="G145" s="3" t="s">
        <v>974</v>
      </c>
      <c r="H145" s="3" t="s">
        <v>45</v>
      </c>
      <c r="I145" s="16" t="s">
        <v>980</v>
      </c>
      <c r="L145" s="3" t="s">
        <v>77</v>
      </c>
      <c r="N145" s="3" t="s">
        <v>981</v>
      </c>
    </row>
    <row r="146">
      <c r="A146" s="38" t="s">
        <v>356</v>
      </c>
      <c r="B146" s="3">
        <v>8.0</v>
      </c>
      <c r="C146" s="3">
        <v>14.0</v>
      </c>
      <c r="D146" s="3">
        <v>48.4794373214743</v>
      </c>
      <c r="E146" s="3">
        <v>9.18976512525887</v>
      </c>
      <c r="F146" s="43" t="s">
        <v>973</v>
      </c>
      <c r="G146" s="3" t="s">
        <v>974</v>
      </c>
      <c r="H146" s="3" t="s">
        <v>28</v>
      </c>
      <c r="I146" s="16" t="s">
        <v>982</v>
      </c>
      <c r="L146" s="3" t="s">
        <v>77</v>
      </c>
      <c r="N146" t="str">
        <f>IFERROR(__xludf.DUMMYFUNCTION("IFERROR(UPPER(LEFT(REGEXEXTRACT(IMPORTXML(I146, ""//img[@class='pull-left pin']/@src""),""[^/]+$""), LEN(REGEXEXTRACT(IMPORTXML(I146, ""//img[@class='pull-left pin']/@src""),""[^/]+$""))-4)), """")"),"")</f>
        <v/>
      </c>
    </row>
    <row r="147">
      <c r="A147" s="38" t="s">
        <v>358</v>
      </c>
      <c r="B147" s="3">
        <v>8.0</v>
      </c>
      <c r="C147" s="3">
        <v>15.0</v>
      </c>
      <c r="D147" s="3">
        <v>48.479486480002</v>
      </c>
      <c r="E147" s="3">
        <v>9.18996887371679</v>
      </c>
      <c r="F147" s="43" t="s">
        <v>973</v>
      </c>
      <c r="G147" s="3" t="s">
        <v>974</v>
      </c>
      <c r="H147" s="3" t="s">
        <v>39</v>
      </c>
      <c r="I147" s="16" t="s">
        <v>983</v>
      </c>
      <c r="L147" s="3" t="s">
        <v>77</v>
      </c>
      <c r="N147" s="3" t="s">
        <v>984</v>
      </c>
    </row>
    <row r="148">
      <c r="A148" s="38" t="s">
        <v>361</v>
      </c>
      <c r="B148" s="3">
        <v>8.0</v>
      </c>
      <c r="C148" s="3">
        <v>16.0</v>
      </c>
      <c r="D148" s="3">
        <v>48.4795356385298</v>
      </c>
      <c r="E148" s="3">
        <v>9.19017262237207</v>
      </c>
      <c r="F148" s="43" t="s">
        <v>973</v>
      </c>
      <c r="G148" s="3" t="s">
        <v>974</v>
      </c>
      <c r="H148" s="3" t="s">
        <v>45</v>
      </c>
      <c r="I148" s="16" t="s">
        <v>985</v>
      </c>
      <c r="L148" s="3" t="s">
        <v>77</v>
      </c>
      <c r="N148" s="3" t="s">
        <v>986</v>
      </c>
    </row>
    <row r="149">
      <c r="A149" s="38" t="s">
        <v>363</v>
      </c>
      <c r="B149" s="3">
        <v>9.0</v>
      </c>
      <c r="C149" s="3">
        <v>1.0</v>
      </c>
      <c r="D149" s="3">
        <v>48.4786631981507</v>
      </c>
      <c r="E149" s="3">
        <v>9.18719055815756</v>
      </c>
      <c r="F149" s="42" t="s">
        <v>55</v>
      </c>
      <c r="G149" s="3" t="s">
        <v>56</v>
      </c>
      <c r="H149" s="3"/>
      <c r="L149" t="str">
        <f>IFERROR(__xludf.DUMMYFUNCTION("IFERROR(IMPORTXML(I149, ""//p[@class='status-date']""), """")"),"")</f>
        <v/>
      </c>
      <c r="N149" t="str">
        <f>IFERROR(__xludf.DUMMYFUNCTION("IFERROR(UPPER(LEFT(REGEXEXTRACT(IMPORTXML(I149, ""//img[@class='pull-left pin']/@src""),""[^/]+$""), LEN(REGEXEXTRACT(IMPORTXML(I149, ""//img[@class='pull-left pin']/@src""),""[^/]+$""))-4)), """")"),"")</f>
        <v/>
      </c>
    </row>
    <row r="150">
      <c r="A150" s="38" t="s">
        <v>366</v>
      </c>
      <c r="B150" s="3">
        <v>9.0</v>
      </c>
      <c r="C150" s="3">
        <v>4.0</v>
      </c>
      <c r="D150" s="3">
        <v>48.4788106737339</v>
      </c>
      <c r="E150" s="3">
        <v>9.18780179479597</v>
      </c>
      <c r="F150" s="42" t="s">
        <v>55</v>
      </c>
      <c r="G150" s="3" t="s">
        <v>56</v>
      </c>
      <c r="H150" s="3"/>
      <c r="L150" t="str">
        <f>IFERROR(__xludf.DUMMYFUNCTION("IFERROR(IMPORTXML(I150, ""//p[@class='status-date']""), """")"),"")</f>
        <v/>
      </c>
      <c r="N150" t="str">
        <f>IFERROR(__xludf.DUMMYFUNCTION("IFERROR(UPPER(LEFT(REGEXEXTRACT(IMPORTXML(I150, ""//img[@class='pull-left pin']/@src""),""[^/]+$""), LEN(REGEXEXTRACT(IMPORTXML(I150, ""//img[@class='pull-left pin']/@src""),""[^/]+$""))-4)), """")"),"")</f>
        <v/>
      </c>
    </row>
    <row r="151">
      <c r="A151" s="38" t="s">
        <v>368</v>
      </c>
      <c r="B151" s="3">
        <v>9.0</v>
      </c>
      <c r="C151" s="3">
        <v>5.0</v>
      </c>
      <c r="D151" s="3">
        <v>48.4788598322617</v>
      </c>
      <c r="E151" s="3">
        <v>9.18800554073698</v>
      </c>
      <c r="F151" s="42" t="s">
        <v>55</v>
      </c>
      <c r="G151" s="3" t="s">
        <v>56</v>
      </c>
      <c r="H151" s="3" t="s">
        <v>70</v>
      </c>
      <c r="I151" s="16" t="s">
        <v>987</v>
      </c>
      <c r="L151" t="str">
        <f>IFERROR(__xludf.DUMMYFUNCTION("IFERROR(IMPORTXML(I151, ""//p[@class='status-date']""), """")"),"")</f>
        <v/>
      </c>
      <c r="N151" t="str">
        <f>IFERROR(__xludf.DUMMYFUNCTION("IFERROR(UPPER(LEFT(REGEXEXTRACT(IMPORTXML(I151, ""//img[@class='pull-left pin']/@src""),""[^/]+$""), LEN(REGEXEXTRACT(IMPORTXML(I151, ""//img[@class='pull-left pin']/@src""),""[^/]+$""))-4)), """")"),"")</f>
        <v/>
      </c>
    </row>
    <row r="152">
      <c r="A152" s="38" t="s">
        <v>370</v>
      </c>
      <c r="B152" s="3">
        <v>9.0</v>
      </c>
      <c r="C152" s="3">
        <v>6.0</v>
      </c>
      <c r="D152" s="3">
        <v>48.4789089907894</v>
      </c>
      <c r="E152" s="3">
        <v>9.18820928687546</v>
      </c>
      <c r="F152" s="42" t="s">
        <v>55</v>
      </c>
      <c r="G152" s="3" t="s">
        <v>56</v>
      </c>
      <c r="H152" s="3" t="s">
        <v>896</v>
      </c>
      <c r="I152" s="16" t="s">
        <v>988</v>
      </c>
      <c r="L152" t="str">
        <f>IFERROR(__xludf.DUMMYFUNCTION("IFERROR(IMPORTXML(I152, ""//p[@class='status-date']""), """")"),"")</f>
        <v/>
      </c>
      <c r="N152" t="str">
        <f>IFERROR(__xludf.DUMMYFUNCTION("IFERROR(UPPER(LEFT(REGEXEXTRACT(IMPORTXML(I152, ""//img[@class='pull-left pin']/@src""),""[^/]+$""), LEN(REGEXEXTRACT(IMPORTXML(I152, ""//img[@class='pull-left pin']/@src""),""[^/]+$""))-4)), """")"),"")</f>
        <v/>
      </c>
    </row>
    <row r="153">
      <c r="A153" s="38" t="s">
        <v>373</v>
      </c>
      <c r="B153" s="3">
        <v>9.0</v>
      </c>
      <c r="C153" s="3">
        <v>7.0</v>
      </c>
      <c r="D153" s="3">
        <v>48.4789581493172</v>
      </c>
      <c r="E153" s="3">
        <v>9.18841303321141</v>
      </c>
      <c r="F153" s="42" t="s">
        <v>55</v>
      </c>
      <c r="G153" s="3" t="s">
        <v>56</v>
      </c>
      <c r="H153" s="3" t="s">
        <v>989</v>
      </c>
      <c r="I153" s="16" t="s">
        <v>990</v>
      </c>
      <c r="L153" t="str">
        <f>IFERROR(__xludf.DUMMYFUNCTION("IFERROR(IMPORTXML(I153, ""//p[@class='status-date']""), """")"),"")</f>
        <v/>
      </c>
      <c r="N153" t="str">
        <f>IFERROR(__xludf.DUMMYFUNCTION("IFERROR(UPPER(LEFT(REGEXEXTRACT(IMPORTXML(I153, ""//img[@class='pull-left pin']/@src""),""[^/]+$""), LEN(REGEXEXTRACT(IMPORTXML(I153, ""//img[@class='pull-left pin']/@src""),""[^/]+$""))-4)), """")"),"")</f>
        <v/>
      </c>
    </row>
    <row r="154">
      <c r="A154" s="38" t="s">
        <v>375</v>
      </c>
      <c r="B154" s="3">
        <v>9.0</v>
      </c>
      <c r="C154" s="3">
        <v>8.0</v>
      </c>
      <c r="D154" s="3">
        <v>48.4790073078449</v>
      </c>
      <c r="E154" s="3">
        <v>9.18861677974473</v>
      </c>
      <c r="F154" s="43" t="s">
        <v>973</v>
      </c>
      <c r="G154" s="3" t="s">
        <v>974</v>
      </c>
      <c r="H154" s="3" t="s">
        <v>198</v>
      </c>
      <c r="I154" s="16" t="s">
        <v>991</v>
      </c>
      <c r="L154" t="str">
        <f>IFERROR(__xludf.DUMMYFUNCTION("IFERROR(IMPORTXML(I154, ""//p[@class='status-date']""), """")"),"")</f>
        <v/>
      </c>
      <c r="N154" t="str">
        <f>IFERROR(__xludf.DUMMYFUNCTION("IFERROR(UPPER(LEFT(REGEXEXTRACT(IMPORTXML(I154, ""//img[@class='pull-left pin']/@src""),""[^/]+$""), LEN(REGEXEXTRACT(IMPORTXML(I154, ""//img[@class='pull-left pin']/@src""),""[^/]+$""))-4)), """")"),"")</f>
        <v/>
      </c>
    </row>
    <row r="155">
      <c r="A155" s="38" t="s">
        <v>377</v>
      </c>
      <c r="B155" s="3">
        <v>9.0</v>
      </c>
      <c r="C155" s="3">
        <v>9.0</v>
      </c>
      <c r="D155" s="3">
        <v>48.4790564663727</v>
      </c>
      <c r="E155" s="3">
        <v>9.18882052647552</v>
      </c>
      <c r="F155" s="43" t="s">
        <v>973</v>
      </c>
      <c r="G155" s="3" t="s">
        <v>974</v>
      </c>
      <c r="H155" s="3" t="s">
        <v>216</v>
      </c>
      <c r="I155" s="16" t="s">
        <v>992</v>
      </c>
      <c r="L155" t="str">
        <f>IFERROR(__xludf.DUMMYFUNCTION("IFERROR(IMPORTXML(I155, ""//p[@class='status-date']""), """")"),"")</f>
        <v/>
      </c>
      <c r="N155" t="str">
        <f>IFERROR(__xludf.DUMMYFUNCTION("IFERROR(UPPER(LEFT(REGEXEXTRACT(IMPORTXML(I155, ""//img[@class='pull-left pin']/@src""),""[^/]+$""), LEN(REGEXEXTRACT(IMPORTXML(I155, ""//img[@class='pull-left pin']/@src""),""[^/]+$""))-4)), """")"),"")</f>
        <v/>
      </c>
    </row>
    <row r="156">
      <c r="A156" s="38" t="s">
        <v>379</v>
      </c>
      <c r="B156" s="3">
        <v>9.0</v>
      </c>
      <c r="C156" s="3">
        <v>10.0</v>
      </c>
      <c r="D156" s="3">
        <v>48.4791056249005</v>
      </c>
      <c r="E156" s="3">
        <v>9.18902427340367</v>
      </c>
      <c r="F156" s="43" t="s">
        <v>973</v>
      </c>
      <c r="G156" s="3" t="s">
        <v>974</v>
      </c>
      <c r="H156" s="3" t="s">
        <v>701</v>
      </c>
      <c r="I156" s="16" t="s">
        <v>993</v>
      </c>
      <c r="L156" t="str">
        <f>IFERROR(__xludf.DUMMYFUNCTION("IFERROR(IMPORTXML(I156, ""//p[@class='status-date']""), """")"),"#REF!")</f>
        <v>#REF!</v>
      </c>
      <c r="N156" t="str">
        <f>IFERROR(__xludf.DUMMYFUNCTION("IFERROR(UPPER(LEFT(REGEXEXTRACT(IMPORTXML(I156, ""//img[@class='pull-left pin']/@src""),""[^/]+$""), LEN(REGEXEXTRACT(IMPORTXML(I156, ""//img[@class='pull-left pin']/@src""),""[^/]+$""))-4)), """")"),"YELLOWCARNATIONBLOSSOM")</f>
        <v>YELLOWCARNATIONBLOSSOM</v>
      </c>
    </row>
    <row r="157">
      <c r="A157" s="38" t="s">
        <v>381</v>
      </c>
      <c r="B157" s="3">
        <v>9.0</v>
      </c>
      <c r="C157" s="3">
        <v>11.0</v>
      </c>
      <c r="D157" s="3">
        <v>48.4791547834282</v>
      </c>
      <c r="E157" s="3">
        <v>9.18922802052929</v>
      </c>
      <c r="F157" s="43" t="s">
        <v>973</v>
      </c>
      <c r="G157" s="3" t="s">
        <v>974</v>
      </c>
      <c r="H157" s="3" t="s">
        <v>198</v>
      </c>
      <c r="I157" s="16" t="s">
        <v>994</v>
      </c>
      <c r="L157" t="str">
        <f>IFERROR(__xludf.DUMMYFUNCTION("IFERROR(IMPORTXML(I157, ""//p[@class='status-date']""), """")"),"")</f>
        <v/>
      </c>
      <c r="N157" t="str">
        <f>IFERROR(__xludf.DUMMYFUNCTION("IFERROR(UPPER(LEFT(REGEXEXTRACT(IMPORTXML(I157, ""//img[@class='pull-left pin']/@src""),""[^/]+$""), LEN(REGEXEXTRACT(IMPORTXML(I157, ""//img[@class='pull-left pin']/@src""),""[^/]+$""))-4)), """")"),"")</f>
        <v/>
      </c>
    </row>
    <row r="158">
      <c r="A158" s="38" t="s">
        <v>383</v>
      </c>
      <c r="B158" s="3">
        <v>9.0</v>
      </c>
      <c r="C158" s="3">
        <v>12.0</v>
      </c>
      <c r="D158" s="3">
        <v>48.479203941956</v>
      </c>
      <c r="E158" s="3">
        <v>9.18943176785239</v>
      </c>
      <c r="F158" s="43" t="s">
        <v>973</v>
      </c>
      <c r="G158" s="3" t="s">
        <v>974</v>
      </c>
      <c r="H158" s="3" t="s">
        <v>216</v>
      </c>
      <c r="I158" s="16" t="s">
        <v>995</v>
      </c>
      <c r="L158" t="str">
        <f>IFERROR(__xludf.DUMMYFUNCTION("IFERROR(IMPORTXML(I158, ""//p[@class='status-date']""), """")"),"")</f>
        <v/>
      </c>
      <c r="N158" t="str">
        <f>IFERROR(__xludf.DUMMYFUNCTION("IFERROR(UPPER(LEFT(REGEXEXTRACT(IMPORTXML(I158, ""//img[@class='pull-left pin']/@src""),""[^/]+$""), LEN(REGEXEXTRACT(IMPORTXML(I158, ""//img[@class='pull-left pin']/@src""),""[^/]+$""))-4)), """")"),"")</f>
        <v/>
      </c>
    </row>
    <row r="159">
      <c r="A159" s="38" t="s">
        <v>385</v>
      </c>
      <c r="B159" s="3">
        <v>9.0</v>
      </c>
      <c r="C159" s="3">
        <v>13.0</v>
      </c>
      <c r="D159" s="3">
        <v>48.4792531004837</v>
      </c>
      <c r="E159" s="3">
        <v>9.18963551537297</v>
      </c>
      <c r="F159" s="43" t="s">
        <v>973</v>
      </c>
      <c r="G159" s="3" t="s">
        <v>974</v>
      </c>
      <c r="H159" s="3" t="s">
        <v>896</v>
      </c>
      <c r="I159" s="16" t="s">
        <v>996</v>
      </c>
      <c r="L159" t="str">
        <f>IFERROR(__xludf.DUMMYFUNCTION("IFERROR(IMPORTXML(I159, ""//p[@class='status-date']""), """")"),"")</f>
        <v/>
      </c>
      <c r="N159" t="str">
        <f>IFERROR(__xludf.DUMMYFUNCTION("IFERROR(UPPER(LEFT(REGEXEXTRACT(IMPORTXML(I159, ""//img[@class='pull-left pin']/@src""),""[^/]+$""), LEN(REGEXEXTRACT(IMPORTXML(I159, ""//img[@class='pull-left pin']/@src""),""[^/]+$""))-4)), """")"),"")</f>
        <v/>
      </c>
    </row>
    <row r="160">
      <c r="A160" s="38" t="s">
        <v>387</v>
      </c>
      <c r="B160" s="3">
        <v>9.0</v>
      </c>
      <c r="C160" s="3">
        <v>14.0</v>
      </c>
      <c r="D160" s="3">
        <v>48.4793022590115</v>
      </c>
      <c r="E160" s="3">
        <v>9.18983926309101</v>
      </c>
      <c r="F160" s="43" t="s">
        <v>973</v>
      </c>
      <c r="G160" s="3" t="s">
        <v>974</v>
      </c>
      <c r="H160" s="3" t="s">
        <v>997</v>
      </c>
      <c r="I160" s="16" t="s">
        <v>998</v>
      </c>
      <c r="L160" t="str">
        <f>IFERROR(__xludf.DUMMYFUNCTION("IFERROR(IMPORTXML(I160, ""//p[@class='status-date']""), """")"),"")</f>
        <v/>
      </c>
      <c r="N160" t="str">
        <f>IFERROR(__xludf.DUMMYFUNCTION("IFERROR(UPPER(LEFT(REGEXEXTRACT(IMPORTXML(I160, ""//img[@class='pull-left pin']/@src""),""[^/]+$""), LEN(REGEXEXTRACT(IMPORTXML(I160, ""//img[@class='pull-left pin']/@src""),""[^/]+$""))-4)), """")"),"")</f>
        <v/>
      </c>
    </row>
    <row r="161">
      <c r="A161" s="38" t="s">
        <v>389</v>
      </c>
      <c r="B161" s="3">
        <v>9.0</v>
      </c>
      <c r="C161" s="3">
        <v>15.0</v>
      </c>
      <c r="D161" s="3">
        <v>48.4793514175393</v>
      </c>
      <c r="E161" s="3">
        <v>9.19004301100642</v>
      </c>
      <c r="F161" s="43" t="s">
        <v>973</v>
      </c>
      <c r="G161" s="3" t="s">
        <v>974</v>
      </c>
      <c r="H161" s="3" t="s">
        <v>216</v>
      </c>
      <c r="I161" s="16" t="s">
        <v>999</v>
      </c>
      <c r="L161" t="str">
        <f>IFERROR(__xludf.DUMMYFUNCTION("IFERROR(IMPORTXML(I161, ""//p[@class='status-date']""), """")"),"")</f>
        <v/>
      </c>
      <c r="N161" t="str">
        <f>IFERROR(__xludf.DUMMYFUNCTION("IFERROR(UPPER(LEFT(REGEXEXTRACT(IMPORTXML(I161, ""//img[@class='pull-left pin']/@src""),""[^/]+$""), LEN(REGEXEXTRACT(IMPORTXML(I161, ""//img[@class='pull-left pin']/@src""),""[^/]+$""))-4)), """")"),"")</f>
        <v/>
      </c>
    </row>
    <row r="162">
      <c r="A162" s="38" t="s">
        <v>391</v>
      </c>
      <c r="B162" s="3">
        <v>9.0</v>
      </c>
      <c r="C162" s="3">
        <v>16.0</v>
      </c>
      <c r="D162" s="3">
        <v>48.479400576067</v>
      </c>
      <c r="E162" s="3">
        <v>9.1902467591193</v>
      </c>
      <c r="F162" s="43" t="s">
        <v>973</v>
      </c>
      <c r="G162" s="3" t="s">
        <v>974</v>
      </c>
      <c r="L162" t="str">
        <f>IFERROR(__xludf.DUMMYFUNCTION("IFERROR(IMPORTXML(I162, ""//p[@class='status-date']""), """")"),"")</f>
        <v/>
      </c>
      <c r="N162" t="str">
        <f>IFERROR(__xludf.DUMMYFUNCTION("IFERROR(UPPER(LEFT(REGEXEXTRACT(IMPORTXML(I162, ""//img[@class='pull-left pin']/@src""),""[^/]+$""), LEN(REGEXEXTRACT(IMPORTXML(I162, ""//img[@class='pull-left pin']/@src""),""[^/]+$""))-4)), """")"),"")</f>
        <v/>
      </c>
    </row>
    <row r="163">
      <c r="A163" s="38" t="s">
        <v>395</v>
      </c>
      <c r="B163" s="3">
        <v>9.0</v>
      </c>
      <c r="C163" s="3">
        <v>20.0</v>
      </c>
      <c r="D163" s="3">
        <v>48.4795972101781</v>
      </c>
      <c r="E163" s="3">
        <v>9.19106175354534</v>
      </c>
      <c r="F163" s="19" t="s">
        <v>1000</v>
      </c>
      <c r="G163" s="3" t="s">
        <v>1001</v>
      </c>
      <c r="H163" s="3" t="s">
        <v>25</v>
      </c>
      <c r="I163" s="16" t="s">
        <v>1002</v>
      </c>
      <c r="L163" t="str">
        <f>IFERROR(__xludf.DUMMYFUNCTION("IFERROR(IMPORTXML(I163, ""//p[@class='status-date']""), """")"),"")</f>
        <v/>
      </c>
      <c r="N163" t="str">
        <f>IFERROR(__xludf.DUMMYFUNCTION("IFERROR(UPPER(LEFT(REGEXEXTRACT(IMPORTXML(I163, ""//img[@class='pull-left pin']/@src""),""[^/]+$""), LEN(REGEXEXTRACT(IMPORTXML(I163, ""//img[@class='pull-left pin']/@src""),""[^/]+$""))-4)), """")"),"")</f>
        <v/>
      </c>
    </row>
    <row r="164">
      <c r="A164" s="38" t="s">
        <v>397</v>
      </c>
      <c r="B164" s="3">
        <v>10.0</v>
      </c>
      <c r="C164" s="3">
        <v>1.0</v>
      </c>
      <c r="D164" s="3">
        <v>48.4785281356879</v>
      </c>
      <c r="E164" s="3">
        <v>9.1872647028448</v>
      </c>
      <c r="F164" s="42" t="s">
        <v>55</v>
      </c>
      <c r="G164" s="3" t="s">
        <v>56</v>
      </c>
      <c r="H164" s="3" t="s">
        <v>438</v>
      </c>
      <c r="I164" s="16" t="s">
        <v>1003</v>
      </c>
      <c r="L164" t="str">
        <f>IFERROR(__xludf.DUMMYFUNCTION("IFERROR(IMPORTXML(I164, ""//p[@class='status-date']""), """")"),"")</f>
        <v/>
      </c>
      <c r="N164" t="str">
        <f>IFERROR(__xludf.DUMMYFUNCTION("IFERROR(UPPER(LEFT(REGEXEXTRACT(IMPORTXML(I164, ""//img[@class='pull-left pin']/@src""),""[^/]+$""), LEN(REGEXEXTRACT(IMPORTXML(I164, ""//img[@class='pull-left pin']/@src""),""[^/]+$""))-4)), """")"),"")</f>
        <v/>
      </c>
    </row>
    <row r="165">
      <c r="A165" s="38" t="s">
        <v>399</v>
      </c>
      <c r="B165" s="3">
        <v>10.0</v>
      </c>
      <c r="C165" s="3">
        <v>4.0</v>
      </c>
      <c r="D165" s="3">
        <v>48.4786756112711</v>
      </c>
      <c r="E165" s="3">
        <v>9.18787593785589</v>
      </c>
      <c r="F165" s="44" t="s">
        <v>243</v>
      </c>
      <c r="G165" s="3" t="s">
        <v>244</v>
      </c>
      <c r="H165" s="3" t="s">
        <v>492</v>
      </c>
      <c r="I165" s="16" t="s">
        <v>1004</v>
      </c>
      <c r="L165" s="3" t="s">
        <v>77</v>
      </c>
      <c r="N165" s="3" t="s">
        <v>316</v>
      </c>
    </row>
    <row r="166">
      <c r="A166" s="38" t="s">
        <v>401</v>
      </c>
      <c r="B166" s="3">
        <v>10.0</v>
      </c>
      <c r="C166" s="3">
        <v>5.0</v>
      </c>
      <c r="D166" s="3">
        <v>48.4787247697989</v>
      </c>
      <c r="E166" s="3">
        <v>9.1880796832545</v>
      </c>
      <c r="F166" s="44" t="s">
        <v>243</v>
      </c>
      <c r="G166" s="3" t="s">
        <v>244</v>
      </c>
      <c r="H166" s="3" t="s">
        <v>198</v>
      </c>
      <c r="I166" s="16" t="s">
        <v>1005</v>
      </c>
      <c r="L166" t="str">
        <f>IFERROR(__xludf.DUMMYFUNCTION("IFERROR(IMPORTXML(I166, ""//p[@class='status-date']""), """")"),"")</f>
        <v/>
      </c>
      <c r="N166" t="str">
        <f>IFERROR(__xludf.DUMMYFUNCTION("IFERROR(UPPER(LEFT(REGEXEXTRACT(IMPORTXML(I166, ""//img[@class='pull-left pin']/@src""),""[^/]+$""), LEN(REGEXEXTRACT(IMPORTXML(I166, ""//img[@class='pull-left pin']/@src""),""[^/]+$""))-4)), """")"),"")</f>
        <v/>
      </c>
    </row>
    <row r="167">
      <c r="A167" s="38" t="s">
        <v>403</v>
      </c>
      <c r="B167" s="3">
        <v>10.0</v>
      </c>
      <c r="C167" s="3">
        <v>6.0</v>
      </c>
      <c r="D167" s="3">
        <v>48.4787739283267</v>
      </c>
      <c r="E167" s="3">
        <v>9.18828342885046</v>
      </c>
      <c r="F167" s="44" t="s">
        <v>243</v>
      </c>
      <c r="G167" s="3" t="s">
        <v>244</v>
      </c>
      <c r="H167" s="3" t="s">
        <v>884</v>
      </c>
      <c r="I167" s="16" t="s">
        <v>1006</v>
      </c>
      <c r="L167" t="str">
        <f>IFERROR(__xludf.DUMMYFUNCTION("IFERROR(IMPORTXML(I167, ""//p[@class='status-date']""), """")"),"")</f>
        <v/>
      </c>
      <c r="N167" t="str">
        <f>IFERROR(__xludf.DUMMYFUNCTION("IFERROR(UPPER(LEFT(REGEXEXTRACT(IMPORTXML(I167, ""//img[@class='pull-left pin']/@src""),""[^/]+$""), LEN(REGEXEXTRACT(IMPORTXML(I167, ""//img[@class='pull-left pin']/@src""),""[^/]+$""))-4)), """")"),"")</f>
        <v/>
      </c>
    </row>
    <row r="168">
      <c r="A168" s="38" t="s">
        <v>407</v>
      </c>
      <c r="B168" s="3">
        <v>10.0</v>
      </c>
      <c r="C168" s="3">
        <v>7.0</v>
      </c>
      <c r="D168" s="3">
        <v>48.4788230868544</v>
      </c>
      <c r="E168" s="3">
        <v>9.18848717464391</v>
      </c>
      <c r="F168" s="44" t="s">
        <v>243</v>
      </c>
      <c r="G168" s="3" t="s">
        <v>244</v>
      </c>
      <c r="H168" s="3" t="s">
        <v>1007</v>
      </c>
      <c r="I168" s="16" t="s">
        <v>1008</v>
      </c>
      <c r="L168" s="3" t="s">
        <v>77</v>
      </c>
      <c r="N168" s="3" t="s">
        <v>316</v>
      </c>
    </row>
    <row r="169">
      <c r="A169" s="38" t="s">
        <v>409</v>
      </c>
      <c r="B169" s="3">
        <v>10.0</v>
      </c>
      <c r="C169" s="3">
        <v>8.0</v>
      </c>
      <c r="D169" s="3">
        <v>48.4788722453822</v>
      </c>
      <c r="E169" s="3">
        <v>9.18869092063482</v>
      </c>
      <c r="F169" s="43" t="s">
        <v>973</v>
      </c>
      <c r="G169" s="3" t="s">
        <v>974</v>
      </c>
      <c r="H169" s="3" t="s">
        <v>492</v>
      </c>
      <c r="I169" s="16" t="s">
        <v>1009</v>
      </c>
      <c r="L169" s="3" t="s">
        <v>77</v>
      </c>
      <c r="N169" s="3" t="s">
        <v>984</v>
      </c>
    </row>
    <row r="170">
      <c r="A170" s="38" t="s">
        <v>411</v>
      </c>
      <c r="B170" s="3">
        <v>10.0</v>
      </c>
      <c r="C170" s="3">
        <v>9.0</v>
      </c>
      <c r="D170" s="3">
        <v>48.47892140391</v>
      </c>
      <c r="E170" s="3">
        <v>9.1888946668231</v>
      </c>
      <c r="F170" s="43" t="s">
        <v>973</v>
      </c>
      <c r="G170" s="3" t="s">
        <v>974</v>
      </c>
      <c r="H170" s="3" t="s">
        <v>587</v>
      </c>
      <c r="I170" s="16" t="s">
        <v>1010</v>
      </c>
      <c r="L170" t="str">
        <f>IFERROR(__xludf.DUMMYFUNCTION("IFERROR(IMPORTXML(I170, ""//p[@class='status-date']""), """")"),"")</f>
        <v/>
      </c>
      <c r="N170" t="str">
        <f>IFERROR(__xludf.DUMMYFUNCTION("IFERROR(UPPER(LEFT(REGEXEXTRACT(IMPORTXML(I170, ""//img[@class='pull-left pin']/@src""),""[^/]+$""), LEN(REGEXEXTRACT(IMPORTXML(I170, ""//img[@class='pull-left pin']/@src""),""[^/]+$""))-4)), """")"),"")</f>
        <v/>
      </c>
    </row>
    <row r="171">
      <c r="A171" s="38" t="s">
        <v>413</v>
      </c>
      <c r="B171" s="3">
        <v>10.0</v>
      </c>
      <c r="C171" s="3">
        <v>10.0</v>
      </c>
      <c r="D171" s="3">
        <v>48.4789705624377</v>
      </c>
      <c r="E171" s="3">
        <v>9.18909841320885</v>
      </c>
      <c r="F171" s="43" t="s">
        <v>973</v>
      </c>
      <c r="G171" s="3" t="s">
        <v>974</v>
      </c>
      <c r="H171" s="3" t="s">
        <v>1011</v>
      </c>
      <c r="I171" s="16" t="s">
        <v>1012</v>
      </c>
      <c r="K171" s="3" t="s">
        <v>1013</v>
      </c>
      <c r="L171" t="str">
        <f>IFERROR(__xludf.DUMMYFUNCTION("IFERROR(IMPORTXML(I171, ""//p[@class='status-date']""), """")"),"")</f>
        <v/>
      </c>
      <c r="N171" t="str">
        <f>IFERROR(__xludf.DUMMYFUNCTION("IFERROR(UPPER(LEFT(REGEXEXTRACT(IMPORTXML(I171, ""//img[@class='pull-left pin']/@src""),""[^/]+$""), LEN(REGEXEXTRACT(IMPORTXML(I171, ""//img[@class='pull-left pin']/@src""),""[^/]+$""))-4)), """")"),"")</f>
        <v/>
      </c>
    </row>
    <row r="172">
      <c r="A172" s="38" t="s">
        <v>415</v>
      </c>
      <c r="B172" s="3">
        <v>10.0</v>
      </c>
      <c r="C172" s="3">
        <v>11.0</v>
      </c>
      <c r="D172" s="3">
        <v>48.4790197209655</v>
      </c>
      <c r="E172" s="3">
        <v>9.18930215979207</v>
      </c>
      <c r="F172" s="43" t="s">
        <v>973</v>
      </c>
      <c r="G172" s="3" t="s">
        <v>974</v>
      </c>
      <c r="H172" s="3" t="s">
        <v>492</v>
      </c>
      <c r="I172" s="16" t="s">
        <v>1014</v>
      </c>
      <c r="L172" s="3" t="s">
        <v>77</v>
      </c>
      <c r="N172" s="3" t="s">
        <v>984</v>
      </c>
    </row>
    <row r="173">
      <c r="A173" s="38" t="s">
        <v>417</v>
      </c>
      <c r="B173" s="3">
        <v>10.0</v>
      </c>
      <c r="C173" s="3">
        <v>12.0</v>
      </c>
      <c r="D173" s="3">
        <v>48.4790688794933</v>
      </c>
      <c r="E173" s="3">
        <v>9.18950590657266</v>
      </c>
      <c r="F173" s="43" t="s">
        <v>973</v>
      </c>
      <c r="G173" s="3" t="s">
        <v>974</v>
      </c>
      <c r="H173" s="3" t="s">
        <v>587</v>
      </c>
      <c r="I173" s="16" t="s">
        <v>1015</v>
      </c>
      <c r="L173" t="str">
        <f>IFERROR(__xludf.DUMMYFUNCTION("IFERROR(IMPORTXML(I173, ""//p[@class='status-date']""), """")"),"")</f>
        <v/>
      </c>
      <c r="N173" t="str">
        <f>IFERROR(__xludf.DUMMYFUNCTION("IFERROR(UPPER(LEFT(REGEXEXTRACT(IMPORTXML(I173, ""//img[@class='pull-left pin']/@src""),""[^/]+$""), LEN(REGEXEXTRACT(IMPORTXML(I173, ""//img[@class='pull-left pin']/@src""),""[^/]+$""))-4)), """")"),"")</f>
        <v/>
      </c>
    </row>
    <row r="174">
      <c r="A174" s="38" t="s">
        <v>419</v>
      </c>
      <c r="B174" s="3">
        <v>10.0</v>
      </c>
      <c r="C174" s="3">
        <v>13.0</v>
      </c>
      <c r="D174" s="3">
        <v>48.479118038021</v>
      </c>
      <c r="E174" s="3">
        <v>9.18970965355072</v>
      </c>
      <c r="F174" s="43" t="s">
        <v>973</v>
      </c>
      <c r="G174" s="3" t="s">
        <v>974</v>
      </c>
      <c r="H174" s="3" t="s">
        <v>1016</v>
      </c>
      <c r="I174" s="16" t="s">
        <v>1017</v>
      </c>
      <c r="L174" t="str">
        <f>IFERROR(__xludf.DUMMYFUNCTION("IFERROR(IMPORTXML(I174, ""//p[@class='status-date']""), """")"),"")</f>
        <v/>
      </c>
      <c r="N174" t="str">
        <f>IFERROR(__xludf.DUMMYFUNCTION("IFERROR(UPPER(LEFT(REGEXEXTRACT(IMPORTXML(I174, ""//img[@class='pull-left pin']/@src""),""[^/]+$""), LEN(REGEXEXTRACT(IMPORTXML(I174, ""//img[@class='pull-left pin']/@src""),""[^/]+$""))-4)), """")"),"")</f>
        <v/>
      </c>
    </row>
    <row r="175">
      <c r="A175" s="38" t="s">
        <v>421</v>
      </c>
      <c r="B175" s="3">
        <v>10.0</v>
      </c>
      <c r="C175" s="3">
        <v>14.0</v>
      </c>
      <c r="D175" s="3">
        <v>48.4791671965488</v>
      </c>
      <c r="E175" s="3">
        <v>9.18991340072625</v>
      </c>
      <c r="F175" s="43" t="s">
        <v>973</v>
      </c>
      <c r="G175" s="3" t="s">
        <v>974</v>
      </c>
      <c r="H175" s="3" t="s">
        <v>492</v>
      </c>
      <c r="I175" s="16" t="s">
        <v>1018</v>
      </c>
      <c r="L175" s="3" t="s">
        <v>77</v>
      </c>
      <c r="N175" s="3" t="s">
        <v>986</v>
      </c>
    </row>
    <row r="176">
      <c r="A176" s="38" t="s">
        <v>423</v>
      </c>
      <c r="B176" s="3">
        <v>10.0</v>
      </c>
      <c r="C176" s="3">
        <v>15.0</v>
      </c>
      <c r="D176" s="3">
        <v>48.4792163550765</v>
      </c>
      <c r="E176" s="3">
        <v>9.19011714809926</v>
      </c>
      <c r="F176" s="43" t="s">
        <v>973</v>
      </c>
      <c r="G176" s="3" t="s">
        <v>974</v>
      </c>
      <c r="H176" s="3" t="s">
        <v>587</v>
      </c>
      <c r="I176" s="16" t="s">
        <v>1019</v>
      </c>
      <c r="L176" t="str">
        <f>IFERROR(__xludf.DUMMYFUNCTION("IFERROR(IMPORTXML(I176, ""//p[@class='status-date']""), """")"),"")</f>
        <v/>
      </c>
      <c r="N176" t="str">
        <f>IFERROR(__xludf.DUMMYFUNCTION("IFERROR(UPPER(LEFT(REGEXEXTRACT(IMPORTXML(I176, ""//img[@class='pull-left pin']/@src""),""[^/]+$""), LEN(REGEXEXTRACT(IMPORTXML(I176, ""//img[@class='pull-left pin']/@src""),""[^/]+$""))-4)), """")"),"")</f>
        <v/>
      </c>
    </row>
    <row r="177">
      <c r="A177" s="38" t="s">
        <v>426</v>
      </c>
      <c r="B177" s="3">
        <v>10.0</v>
      </c>
      <c r="C177" s="3">
        <v>16.0</v>
      </c>
      <c r="D177" s="3">
        <v>48.4792655136043</v>
      </c>
      <c r="E177" s="3">
        <v>9.19032089566962</v>
      </c>
      <c r="F177" s="43" t="s">
        <v>973</v>
      </c>
      <c r="G177" s="3" t="s">
        <v>974</v>
      </c>
      <c r="H177" s="3" t="s">
        <v>1016</v>
      </c>
      <c r="I177" s="16" t="s">
        <v>1020</v>
      </c>
      <c r="L177" t="str">
        <f>IFERROR(__xludf.DUMMYFUNCTION("IFERROR(IMPORTXML(I177, ""//p[@class='status-date']""), """")"),"")</f>
        <v/>
      </c>
      <c r="N177" t="str">
        <f>IFERROR(__xludf.DUMMYFUNCTION("IFERROR(UPPER(LEFT(REGEXEXTRACT(IMPORTXML(I177, ""//img[@class='pull-left pin']/@src""),""[^/]+$""), LEN(REGEXEXTRACT(IMPORTXML(I177, ""//img[@class='pull-left pin']/@src""),""[^/]+$""))-4)), """")"),"")</f>
        <v/>
      </c>
    </row>
    <row r="178">
      <c r="A178" s="38" t="s">
        <v>428</v>
      </c>
      <c r="B178" s="3">
        <v>10.0</v>
      </c>
      <c r="C178" s="3">
        <v>19.0</v>
      </c>
      <c r="D178" s="3">
        <v>48.4794129891876</v>
      </c>
      <c r="E178" s="3">
        <v>9.19093213956557</v>
      </c>
      <c r="F178" s="19" t="s">
        <v>1000</v>
      </c>
      <c r="G178" s="3" t="s">
        <v>1001</v>
      </c>
      <c r="H178" s="3" t="s">
        <v>31</v>
      </c>
      <c r="I178" s="16" t="s">
        <v>1021</v>
      </c>
      <c r="L178" t="str">
        <f>IFERROR(__xludf.DUMMYFUNCTION("IFERROR(IMPORTXML(I178, ""//p[@class='status-date']""), """")"),"")</f>
        <v/>
      </c>
      <c r="N178" t="str">
        <f>IFERROR(__xludf.DUMMYFUNCTION("IFERROR(UPPER(LEFT(REGEXEXTRACT(IMPORTXML(I178, ""//img[@class='pull-left pin']/@src""),""[^/]+$""), LEN(REGEXEXTRACT(IMPORTXML(I178, ""//img[@class='pull-left pin']/@src""),""[^/]+$""))-4)), """")"),"")</f>
        <v/>
      </c>
    </row>
    <row r="179">
      <c r="A179" s="38" t="s">
        <v>430</v>
      </c>
      <c r="B179" s="3">
        <v>10.0</v>
      </c>
      <c r="C179" s="3">
        <v>20.0</v>
      </c>
      <c r="D179" s="3">
        <v>48.4794621477153</v>
      </c>
      <c r="E179" s="3">
        <v>9.19113588792572</v>
      </c>
      <c r="F179" s="19" t="s">
        <v>1000</v>
      </c>
      <c r="G179" s="3" t="s">
        <v>1001</v>
      </c>
      <c r="H179" s="3" t="s">
        <v>198</v>
      </c>
      <c r="I179" s="16" t="s">
        <v>1022</v>
      </c>
      <c r="L179" t="str">
        <f>IFERROR(__xludf.DUMMYFUNCTION("IFERROR(IMPORTXML(I179, ""//p[@class='status-date']""), """")"),"")</f>
        <v/>
      </c>
      <c r="N179" t="str">
        <f>IFERROR(__xludf.DUMMYFUNCTION("IFERROR(UPPER(LEFT(REGEXEXTRACT(IMPORTXML(I179, ""//img[@class='pull-left pin']/@src""),""[^/]+$""), LEN(REGEXEXTRACT(IMPORTXML(I179, ""//img[@class='pull-left pin']/@src""),""[^/]+$""))-4)), """")"),"")</f>
        <v/>
      </c>
    </row>
    <row r="180">
      <c r="A180" s="38" t="s">
        <v>431</v>
      </c>
      <c r="B180" s="3">
        <v>11.0</v>
      </c>
      <c r="C180" s="3">
        <v>1.0</v>
      </c>
      <c r="D180" s="3">
        <v>48.4783930732251</v>
      </c>
      <c r="E180" s="3">
        <v>9.18733884733444</v>
      </c>
      <c r="F180" s="44" t="s">
        <v>243</v>
      </c>
      <c r="G180" s="3" t="s">
        <v>244</v>
      </c>
      <c r="H180" s="3" t="s">
        <v>45</v>
      </c>
      <c r="I180" s="16" t="s">
        <v>1023</v>
      </c>
      <c r="L180" t="str">
        <f>IFERROR(__xludf.DUMMYFUNCTION("IFERROR(IMPORTXML(I180, ""//p[@class='status-date']""), """")"),"")</f>
        <v/>
      </c>
      <c r="N180" t="str">
        <f>IFERROR(__xludf.DUMMYFUNCTION("IFERROR(UPPER(LEFT(REGEXEXTRACT(IMPORTXML(I180, ""//img[@class='pull-left pin']/@src""),""[^/]+$""), LEN(REGEXEXTRACT(IMPORTXML(I180, ""//img[@class='pull-left pin']/@src""),""[^/]+$""))-4)), """")"),"")</f>
        <v/>
      </c>
    </row>
    <row r="181">
      <c r="A181" s="38" t="s">
        <v>434</v>
      </c>
      <c r="B181" s="3">
        <v>11.0</v>
      </c>
      <c r="C181" s="3">
        <v>2.0</v>
      </c>
      <c r="D181" s="3">
        <v>48.4784422317528</v>
      </c>
      <c r="E181" s="3">
        <v>9.18754259159823</v>
      </c>
      <c r="F181" s="44" t="s">
        <v>243</v>
      </c>
      <c r="G181" s="3" t="s">
        <v>244</v>
      </c>
      <c r="H181" s="3" t="s">
        <v>28</v>
      </c>
      <c r="I181" s="16" t="s">
        <v>1024</v>
      </c>
      <c r="N181" t="str">
        <f>IFERROR(__xludf.DUMMYFUNCTION("IFERROR(UPPER(LEFT(REGEXEXTRACT(IMPORTXML(I181, ""//img[@class='pull-left pin']/@src""),""[^/]+$""), LEN(REGEXEXTRACT(IMPORTXML(I181, ""//img[@class='pull-left pin']/@src""),""[^/]+$""))-4)), """")"),"")</f>
        <v/>
      </c>
    </row>
    <row r="182">
      <c r="A182" s="38" t="s">
        <v>437</v>
      </c>
      <c r="B182" s="3">
        <v>11.0</v>
      </c>
      <c r="C182" s="3">
        <v>3.0</v>
      </c>
      <c r="D182" s="3">
        <v>48.4784913902806</v>
      </c>
      <c r="E182" s="3">
        <v>9.18774633605949</v>
      </c>
      <c r="F182" s="44" t="s">
        <v>243</v>
      </c>
      <c r="G182" s="3" t="s">
        <v>244</v>
      </c>
      <c r="H182" s="3" t="s">
        <v>39</v>
      </c>
      <c r="I182" s="16" t="s">
        <v>1025</v>
      </c>
      <c r="L182" t="str">
        <f>IFERROR(__xludf.DUMMYFUNCTION("IFERROR(IMPORTXML(I182, ""//p[@class='status-date']""), """")"),"")</f>
        <v/>
      </c>
      <c r="N182" t="str">
        <f>IFERROR(__xludf.DUMMYFUNCTION("IFERROR(UPPER(LEFT(REGEXEXTRACT(IMPORTXML(I182, ""//img[@class='pull-left pin']/@src""),""[^/]+$""), LEN(REGEXEXTRACT(IMPORTXML(I182, ""//img[@class='pull-left pin']/@src""),""[^/]+$""))-4)), """")"),"")</f>
        <v/>
      </c>
    </row>
    <row r="183">
      <c r="A183" s="38" t="s">
        <v>440</v>
      </c>
      <c r="B183" s="3">
        <v>11.0</v>
      </c>
      <c r="C183" s="3">
        <v>4.0</v>
      </c>
      <c r="D183" s="3">
        <v>48.4785405488084</v>
      </c>
      <c r="E183" s="3">
        <v>9.18795008071811</v>
      </c>
      <c r="F183" s="44" t="s">
        <v>243</v>
      </c>
      <c r="G183" s="3" t="s">
        <v>244</v>
      </c>
      <c r="H183" s="3" t="s">
        <v>45</v>
      </c>
      <c r="I183" s="16" t="s">
        <v>1026</v>
      </c>
      <c r="L183" t="str">
        <f>IFERROR(__xludf.DUMMYFUNCTION("IFERROR(IMPORTXML(I183, ""//p[@class='status-date']""), """")"),"")</f>
        <v/>
      </c>
      <c r="N183" t="str">
        <f>IFERROR(__xludf.DUMMYFUNCTION("IFERROR(UPPER(LEFT(REGEXEXTRACT(IMPORTXML(I183, ""//img[@class='pull-left pin']/@src""),""[^/]+$""), LEN(REGEXEXTRACT(IMPORTXML(I183, ""//img[@class='pull-left pin']/@src""),""[^/]+$""))-4)), """")"),"")</f>
        <v/>
      </c>
    </row>
    <row r="184">
      <c r="A184" s="38" t="s">
        <v>442</v>
      </c>
      <c r="B184" s="3">
        <v>11.0</v>
      </c>
      <c r="C184" s="3">
        <v>5.0</v>
      </c>
      <c r="D184" s="3">
        <v>48.4785897073361</v>
      </c>
      <c r="E184" s="3">
        <v>9.1881538255742</v>
      </c>
      <c r="F184" s="44" t="s">
        <v>243</v>
      </c>
      <c r="G184" s="3" t="s">
        <v>244</v>
      </c>
      <c r="H184" s="3" t="s">
        <v>28</v>
      </c>
      <c r="I184" s="16" t="s">
        <v>1027</v>
      </c>
      <c r="L184" t="str">
        <f>IFERROR(__xludf.DUMMYFUNCTION("IFERROR(IMPORTXML(I184, ""//p[@class='status-date']""), """")"),"")</f>
        <v/>
      </c>
      <c r="N184" t="str">
        <f>IFERROR(__xludf.DUMMYFUNCTION("IFERROR(UPPER(LEFT(REGEXEXTRACT(IMPORTXML(I184, ""//img[@class='pull-left pin']/@src""),""[^/]+$""), LEN(REGEXEXTRACT(IMPORTXML(I184, ""//img[@class='pull-left pin']/@src""),""[^/]+$""))-4)), """")"),"")</f>
        <v/>
      </c>
    </row>
    <row r="185">
      <c r="A185" s="38" t="s">
        <v>445</v>
      </c>
      <c r="B185" s="3">
        <v>11.0</v>
      </c>
      <c r="C185" s="3">
        <v>6.0</v>
      </c>
      <c r="D185" s="3">
        <v>48.4786388658639</v>
      </c>
      <c r="E185" s="3">
        <v>9.18835757062765</v>
      </c>
      <c r="F185" s="44" t="s">
        <v>243</v>
      </c>
      <c r="G185" s="3" t="s">
        <v>244</v>
      </c>
      <c r="H185" s="3" t="s">
        <v>39</v>
      </c>
      <c r="I185" s="16" t="s">
        <v>1028</v>
      </c>
      <c r="L185" t="str">
        <f>IFERROR(__xludf.DUMMYFUNCTION("IFERROR(IMPORTXML(I185, ""//p[@class='status-date']""), """")"),"")</f>
        <v/>
      </c>
      <c r="N185" t="str">
        <f>IFERROR(__xludf.DUMMYFUNCTION("IFERROR(UPPER(LEFT(REGEXEXTRACT(IMPORTXML(I185, ""//img[@class='pull-left pin']/@src""),""[^/]+$""), LEN(REGEXEXTRACT(IMPORTXML(I185, ""//img[@class='pull-left pin']/@src""),""[^/]+$""))-4)), """")"),"")</f>
        <v/>
      </c>
    </row>
    <row r="186">
      <c r="A186" s="38" t="s">
        <v>447</v>
      </c>
      <c r="B186" s="3">
        <v>11.0</v>
      </c>
      <c r="C186" s="3">
        <v>7.0</v>
      </c>
      <c r="D186" s="3">
        <v>48.4786880243916</v>
      </c>
      <c r="E186" s="3">
        <v>9.18856131587858</v>
      </c>
      <c r="F186" s="44" t="s">
        <v>243</v>
      </c>
      <c r="G186" s="3" t="s">
        <v>244</v>
      </c>
      <c r="H186" s="3" t="s">
        <v>45</v>
      </c>
      <c r="I186" s="16" t="s">
        <v>1029</v>
      </c>
      <c r="L186" s="3" t="s">
        <v>77</v>
      </c>
      <c r="N186" t="str">
        <f>IFERROR(__xludf.DUMMYFUNCTION("IFERROR(UPPER(LEFT(REGEXEXTRACT(IMPORTXML(I186, ""//img[@class='pull-left pin']/@src""),""[^/]+$""), LEN(REGEXEXTRACT(IMPORTXML(I186, ""//img[@class='pull-left pin']/@src""),""[^/]+$""))-4)), """")"),"")</f>
        <v/>
      </c>
    </row>
    <row r="187">
      <c r="A187" s="38" t="s">
        <v>449</v>
      </c>
      <c r="B187" s="3">
        <v>11.0</v>
      </c>
      <c r="C187" s="3">
        <v>8.0</v>
      </c>
      <c r="D187" s="3">
        <v>48.4787371829194</v>
      </c>
      <c r="E187" s="3">
        <v>9.18876506132699</v>
      </c>
      <c r="F187" s="43" t="s">
        <v>973</v>
      </c>
      <c r="G187" s="3" t="s">
        <v>974</v>
      </c>
      <c r="H187" s="3" t="s">
        <v>28</v>
      </c>
      <c r="I187" s="16" t="s">
        <v>1030</v>
      </c>
      <c r="L187" t="str">
        <f>IFERROR(__xludf.DUMMYFUNCTION("IFERROR(IMPORTXML(I187, ""//p[@class='status-date']""), """")"),"")</f>
        <v/>
      </c>
      <c r="N187" t="str">
        <f>IFERROR(__xludf.DUMMYFUNCTION("IFERROR(UPPER(LEFT(REGEXEXTRACT(IMPORTXML(I187, ""//img[@class='pull-left pin']/@src""),""[^/]+$""), LEN(REGEXEXTRACT(IMPORTXML(I187, ""//img[@class='pull-left pin']/@src""),""[^/]+$""))-4)), """")"),"")</f>
        <v/>
      </c>
    </row>
    <row r="188">
      <c r="A188" s="38" t="s">
        <v>452</v>
      </c>
      <c r="B188" s="3">
        <v>11.0</v>
      </c>
      <c r="C188" s="3">
        <v>9.0</v>
      </c>
      <c r="D188" s="3">
        <v>48.4787863414472</v>
      </c>
      <c r="E188" s="3">
        <v>9.18896880697286</v>
      </c>
      <c r="F188" s="43" t="s">
        <v>973</v>
      </c>
      <c r="G188" s="3" t="s">
        <v>974</v>
      </c>
      <c r="H188" s="3" t="s">
        <v>39</v>
      </c>
      <c r="I188" s="16" t="s">
        <v>1031</v>
      </c>
      <c r="L188" t="str">
        <f>IFERROR(__xludf.DUMMYFUNCTION("IFERROR(IMPORTXML(I188, ""//p[@class='status-date']""), """")"),"")</f>
        <v/>
      </c>
      <c r="N188" t="str">
        <f>IFERROR(__xludf.DUMMYFUNCTION("IFERROR(UPPER(LEFT(REGEXEXTRACT(IMPORTXML(I188, ""//img[@class='pull-left pin']/@src""),""[^/]+$""), LEN(REGEXEXTRACT(IMPORTXML(I188, ""//img[@class='pull-left pin']/@src""),""[^/]+$""))-4)), """")"),"")</f>
        <v/>
      </c>
    </row>
    <row r="189">
      <c r="A189" s="38" t="s">
        <v>455</v>
      </c>
      <c r="B189" s="3">
        <v>11.0</v>
      </c>
      <c r="C189" s="3">
        <v>10.0</v>
      </c>
      <c r="D189" s="3">
        <v>48.4788354999749</v>
      </c>
      <c r="E189" s="3">
        <v>9.18917255281621</v>
      </c>
      <c r="F189" s="43" t="s">
        <v>973</v>
      </c>
      <c r="G189" s="3" t="s">
        <v>974</v>
      </c>
      <c r="H189" s="3" t="s">
        <v>45</v>
      </c>
      <c r="I189" s="16" t="s">
        <v>1032</v>
      </c>
      <c r="L189" t="str">
        <f>IFERROR(__xludf.DUMMYFUNCTION("IFERROR(IMPORTXML(I189, ""//p[@class='status-date']""), """")"),"")</f>
        <v/>
      </c>
      <c r="N189" t="str">
        <f>IFERROR(__xludf.DUMMYFUNCTION("IFERROR(UPPER(LEFT(REGEXEXTRACT(IMPORTXML(I189, ""//img[@class='pull-left pin']/@src""),""[^/]+$""), LEN(REGEXEXTRACT(IMPORTXML(I189, ""//img[@class='pull-left pin']/@src""),""[^/]+$""))-4)), """")"),"")</f>
        <v/>
      </c>
    </row>
    <row r="190">
      <c r="A190" s="38" t="s">
        <v>457</v>
      </c>
      <c r="B190" s="3">
        <v>11.0</v>
      </c>
      <c r="C190" s="3">
        <v>11.0</v>
      </c>
      <c r="D190" s="3">
        <v>48.4788846585027</v>
      </c>
      <c r="E190" s="3">
        <v>9.18937629885692</v>
      </c>
      <c r="F190" s="43" t="s">
        <v>973</v>
      </c>
      <c r="G190" s="3" t="s">
        <v>974</v>
      </c>
      <c r="H190" s="3" t="s">
        <v>28</v>
      </c>
      <c r="I190" s="16" t="s">
        <v>1033</v>
      </c>
      <c r="L190" t="str">
        <f>IFERROR(__xludf.DUMMYFUNCTION("IFERROR(IMPORTXML(I190, ""//p[@class='status-date']""), """")"),"")</f>
        <v/>
      </c>
      <c r="N190" t="str">
        <f>IFERROR(__xludf.DUMMYFUNCTION("IFERROR(UPPER(LEFT(REGEXEXTRACT(IMPORTXML(I190, ""//img[@class='pull-left pin']/@src""),""[^/]+$""), LEN(REGEXEXTRACT(IMPORTXML(I190, ""//img[@class='pull-left pin']/@src""),""[^/]+$""))-4)), """")"),"")</f>
        <v/>
      </c>
    </row>
    <row r="191">
      <c r="A191" s="38" t="s">
        <v>460</v>
      </c>
      <c r="B191" s="3">
        <v>11.0</v>
      </c>
      <c r="C191" s="3">
        <v>12.0</v>
      </c>
      <c r="D191" s="3">
        <v>48.4789338170304</v>
      </c>
      <c r="E191" s="3">
        <v>9.18958004509511</v>
      </c>
      <c r="F191" s="43" t="s">
        <v>973</v>
      </c>
      <c r="G191" s="3" t="s">
        <v>974</v>
      </c>
      <c r="H191" s="3" t="s">
        <v>39</v>
      </c>
      <c r="I191" s="16" t="s">
        <v>1034</v>
      </c>
      <c r="L191" t="str">
        <f>IFERROR(__xludf.DUMMYFUNCTION("IFERROR(IMPORTXML(I191, ""//p[@class='status-date']""), """")"),"")</f>
        <v/>
      </c>
      <c r="N191" t="str">
        <f>IFERROR(__xludf.DUMMYFUNCTION("IFERROR(UPPER(LEFT(REGEXEXTRACT(IMPORTXML(I191, ""//img[@class='pull-left pin']/@src""),""[^/]+$""), LEN(REGEXEXTRACT(IMPORTXML(I191, ""//img[@class='pull-left pin']/@src""),""[^/]+$""))-4)), """")"),"")</f>
        <v/>
      </c>
    </row>
    <row r="192">
      <c r="A192" s="38" t="s">
        <v>462</v>
      </c>
      <c r="B192" s="3">
        <v>11.0</v>
      </c>
      <c r="C192" s="3">
        <v>13.0</v>
      </c>
      <c r="D192" s="3">
        <v>48.4789829755582</v>
      </c>
      <c r="E192" s="3">
        <v>9.18978379153077</v>
      </c>
      <c r="F192" s="43" t="s">
        <v>973</v>
      </c>
      <c r="G192" s="3" t="s">
        <v>974</v>
      </c>
      <c r="H192" s="3" t="s">
        <v>45</v>
      </c>
      <c r="I192" s="16" t="s">
        <v>1035</v>
      </c>
      <c r="L192" t="str">
        <f>IFERROR(__xludf.DUMMYFUNCTION("IFERROR(IMPORTXML(I192, ""//p[@class='status-date']""), """")"),"")</f>
        <v/>
      </c>
      <c r="N192" t="str">
        <f>IFERROR(__xludf.DUMMYFUNCTION("IFERROR(UPPER(LEFT(REGEXEXTRACT(IMPORTXML(I192, ""//img[@class='pull-left pin']/@src""),""[^/]+$""), LEN(REGEXEXTRACT(IMPORTXML(I192, ""//img[@class='pull-left pin']/@src""),""[^/]+$""))-4)), """")"),"")</f>
        <v/>
      </c>
    </row>
    <row r="193">
      <c r="A193" s="38" t="s">
        <v>466</v>
      </c>
      <c r="B193" s="3">
        <v>11.0</v>
      </c>
      <c r="C193" s="3">
        <v>14.0</v>
      </c>
      <c r="D193" s="3">
        <v>48.479032134086</v>
      </c>
      <c r="E193" s="3">
        <v>9.18998753816379</v>
      </c>
      <c r="F193" s="43" t="s">
        <v>973</v>
      </c>
      <c r="G193" s="3" t="s">
        <v>974</v>
      </c>
      <c r="H193" s="3" t="s">
        <v>28</v>
      </c>
      <c r="I193" s="16" t="s">
        <v>1036</v>
      </c>
      <c r="L193" t="str">
        <f>IFERROR(__xludf.DUMMYFUNCTION("IFERROR(IMPORTXML(I193, ""//p[@class='status-date']""), """")"),"")</f>
        <v/>
      </c>
      <c r="N193" t="str">
        <f>IFERROR(__xludf.DUMMYFUNCTION("IFERROR(UPPER(LEFT(REGEXEXTRACT(IMPORTXML(I193, ""//img[@class='pull-left pin']/@src""),""[^/]+$""), LEN(REGEXEXTRACT(IMPORTXML(I193, ""//img[@class='pull-left pin']/@src""),""[^/]+$""))-4)), """")"),"")</f>
        <v/>
      </c>
    </row>
    <row r="194">
      <c r="A194" s="38" t="s">
        <v>468</v>
      </c>
      <c r="B194" s="3">
        <v>11.0</v>
      </c>
      <c r="C194" s="3">
        <v>15.0</v>
      </c>
      <c r="D194" s="3">
        <v>48.4790812926137</v>
      </c>
      <c r="E194" s="3">
        <v>9.19019128499428</v>
      </c>
      <c r="F194" s="43" t="s">
        <v>973</v>
      </c>
      <c r="G194" s="3" t="s">
        <v>974</v>
      </c>
      <c r="H194" s="3" t="s">
        <v>39</v>
      </c>
      <c r="I194" s="16" t="s">
        <v>1037</v>
      </c>
      <c r="L194" t="str">
        <f>IFERROR(__xludf.DUMMYFUNCTION("IFERROR(IMPORTXML(I194, ""//p[@class='status-date']""), """")"),"")</f>
        <v/>
      </c>
      <c r="N194" t="str">
        <f>IFERROR(__xludf.DUMMYFUNCTION("IFERROR(UPPER(LEFT(REGEXEXTRACT(IMPORTXML(I194, ""//img[@class='pull-left pin']/@src""),""[^/]+$""), LEN(REGEXEXTRACT(IMPORTXML(I194, ""//img[@class='pull-left pin']/@src""),""[^/]+$""))-4)), """")"),"")</f>
        <v/>
      </c>
    </row>
    <row r="195">
      <c r="A195" s="38" t="s">
        <v>470</v>
      </c>
      <c r="B195" s="3">
        <v>11.0</v>
      </c>
      <c r="C195" s="3">
        <v>16.0</v>
      </c>
      <c r="D195" s="3">
        <v>48.4791304511415</v>
      </c>
      <c r="E195" s="3">
        <v>9.19039503202225</v>
      </c>
      <c r="F195" s="43" t="s">
        <v>973</v>
      </c>
      <c r="G195" s="3" t="s">
        <v>974</v>
      </c>
      <c r="H195" s="3" t="s">
        <v>45</v>
      </c>
      <c r="I195" s="16" t="s">
        <v>1038</v>
      </c>
      <c r="L195" t="str">
        <f>IFERROR(__xludf.DUMMYFUNCTION("IFERROR(IMPORTXML(I195, ""//p[@class='status-date']""), """")"),"")</f>
        <v/>
      </c>
      <c r="N195" t="str">
        <f>IFERROR(__xludf.DUMMYFUNCTION("IFERROR(UPPER(LEFT(REGEXEXTRACT(IMPORTXML(I195, ""//img[@class='pull-left pin']/@src""),""[^/]+$""), LEN(REGEXEXTRACT(IMPORTXML(I195, ""//img[@class='pull-left pin']/@src""),""[^/]+$""))-4)), """")"),"")</f>
        <v/>
      </c>
    </row>
    <row r="196">
      <c r="A196" s="38" t="s">
        <v>472</v>
      </c>
      <c r="B196" s="3">
        <v>11.0</v>
      </c>
      <c r="C196" s="3">
        <v>17.0</v>
      </c>
      <c r="D196" s="3">
        <v>48.4791796096692</v>
      </c>
      <c r="E196" s="3">
        <v>9.19059877924758</v>
      </c>
      <c r="F196" s="43" t="s">
        <v>973</v>
      </c>
      <c r="G196" s="3" t="s">
        <v>974</v>
      </c>
      <c r="H196" s="3" t="s">
        <v>28</v>
      </c>
      <c r="I196" s="16" t="s">
        <v>1039</v>
      </c>
      <c r="L196" t="str">
        <f>IFERROR(__xludf.DUMMYFUNCTION("IFERROR(IMPORTXML(I196, ""//p[@class='status-date']""), """")"),"")</f>
        <v/>
      </c>
      <c r="N196" t="str">
        <f>IFERROR(__xludf.DUMMYFUNCTION("IFERROR(UPPER(LEFT(REGEXEXTRACT(IMPORTXML(I196, ""//img[@class='pull-left pin']/@src""),""[^/]+$""), LEN(REGEXEXTRACT(IMPORTXML(I196, ""//img[@class='pull-left pin']/@src""),""[^/]+$""))-4)), """")"),"")</f>
        <v/>
      </c>
    </row>
    <row r="197">
      <c r="A197" s="38" t="s">
        <v>474</v>
      </c>
      <c r="B197" s="3">
        <v>11.0</v>
      </c>
      <c r="C197" s="3">
        <v>19.0</v>
      </c>
      <c r="D197" s="3">
        <v>48.4792779267248</v>
      </c>
      <c r="E197" s="3">
        <v>9.19100627429065</v>
      </c>
      <c r="F197" s="19" t="s">
        <v>1000</v>
      </c>
      <c r="G197" s="3" t="s">
        <v>1001</v>
      </c>
      <c r="H197" s="3" t="s">
        <v>39</v>
      </c>
      <c r="I197" s="16" t="s">
        <v>1040</v>
      </c>
      <c r="L197" t="str">
        <f>IFERROR(__xludf.DUMMYFUNCTION("IFERROR(IMPORTXML(I197, ""//p[@class='status-date']""), """")"),"")</f>
        <v/>
      </c>
      <c r="N197" t="str">
        <f>IFERROR(__xludf.DUMMYFUNCTION("IFERROR(UPPER(LEFT(REGEXEXTRACT(IMPORTXML(I197, ""//img[@class='pull-left pin']/@src""),""[^/]+$""), LEN(REGEXEXTRACT(IMPORTXML(I197, ""//img[@class='pull-left pin']/@src""),""[^/]+$""))-4)), """")"),"")</f>
        <v/>
      </c>
    </row>
    <row r="198">
      <c r="A198" s="38" t="s">
        <v>476</v>
      </c>
      <c r="B198" s="3">
        <v>11.0</v>
      </c>
      <c r="C198" s="3">
        <v>20.0</v>
      </c>
      <c r="D198" s="3">
        <v>48.4793270852525</v>
      </c>
      <c r="E198" s="3">
        <v>9.1912100221084</v>
      </c>
      <c r="F198" s="19" t="s">
        <v>1000</v>
      </c>
      <c r="G198" s="3" t="s">
        <v>1001</v>
      </c>
      <c r="H198" s="3" t="s">
        <v>45</v>
      </c>
      <c r="I198" s="16" t="s">
        <v>1041</v>
      </c>
      <c r="L198" s="3" t="s">
        <v>77</v>
      </c>
      <c r="N198" t="str">
        <f>IFERROR(__xludf.DUMMYFUNCTION("IFERROR(UPPER(LEFT(REGEXEXTRACT(IMPORTXML(I198, ""//img[@class='pull-left pin']/@src""),""[^/]+$""), LEN(REGEXEXTRACT(IMPORTXML(I198, ""//img[@class='pull-left pin']/@src""),""[^/]+$""))-4)), """")"),"")</f>
        <v/>
      </c>
    </row>
    <row r="199">
      <c r="A199" s="38" t="s">
        <v>478</v>
      </c>
      <c r="B199" s="3">
        <v>12.0</v>
      </c>
      <c r="C199" s="3">
        <v>1.0</v>
      </c>
      <c r="D199" s="3">
        <v>48.4782580107623</v>
      </c>
      <c r="E199" s="3">
        <v>9.18741299162661</v>
      </c>
      <c r="F199" s="44" t="s">
        <v>243</v>
      </c>
      <c r="G199" s="3" t="s">
        <v>244</v>
      </c>
      <c r="H199" s="3" t="s">
        <v>1042</v>
      </c>
      <c r="I199" s="16" t="s">
        <v>1043</v>
      </c>
      <c r="L199" t="str">
        <f>IFERROR(__xludf.DUMMYFUNCTION("IFERROR(IMPORTXML(I199, ""//p[@class='status-date']""), """")"),"")</f>
        <v/>
      </c>
      <c r="N199" t="str">
        <f>IFERROR(__xludf.DUMMYFUNCTION("IFERROR(UPPER(LEFT(REGEXEXTRACT(IMPORTXML(I199, ""//img[@class='pull-left pin']/@src""),""[^/]+$""), LEN(REGEXEXTRACT(IMPORTXML(I199, ""//img[@class='pull-left pin']/@src""),""[^/]+$""))-4)), """")"),"")</f>
        <v/>
      </c>
    </row>
    <row r="200">
      <c r="A200" s="38" t="s">
        <v>480</v>
      </c>
      <c r="B200" s="3">
        <v>12.0</v>
      </c>
      <c r="C200" s="3">
        <v>2.0</v>
      </c>
      <c r="D200" s="3">
        <v>48.4783071692901</v>
      </c>
      <c r="E200" s="3">
        <v>9.187616735348</v>
      </c>
      <c r="F200" s="44" t="s">
        <v>243</v>
      </c>
      <c r="G200" s="3" t="s">
        <v>244</v>
      </c>
      <c r="H200" s="3" t="s">
        <v>198</v>
      </c>
      <c r="I200" s="16" t="s">
        <v>1044</v>
      </c>
      <c r="L200" t="str">
        <f>IFERROR(__xludf.DUMMYFUNCTION("IFERROR(IMPORTXML(I200, ""//p[@class='status-date']""), """")"),"")</f>
        <v/>
      </c>
      <c r="N200" t="str">
        <f>IFERROR(__xludf.DUMMYFUNCTION("IFERROR(UPPER(LEFT(REGEXEXTRACT(IMPORTXML(I200, ""//img[@class='pull-left pin']/@src""),""[^/]+$""), LEN(REGEXEXTRACT(IMPORTXML(I200, ""//img[@class='pull-left pin']/@src""),""[^/]+$""))-4)), """")"),"")</f>
        <v/>
      </c>
    </row>
    <row r="201">
      <c r="A201" s="38" t="s">
        <v>482</v>
      </c>
      <c r="B201" s="3">
        <v>12.0</v>
      </c>
      <c r="C201" s="3">
        <v>3.0</v>
      </c>
      <c r="D201" s="3">
        <v>48.4783563278178</v>
      </c>
      <c r="E201" s="3">
        <v>9.18782047926674</v>
      </c>
      <c r="F201" s="44" t="s">
        <v>243</v>
      </c>
      <c r="G201" s="3" t="s">
        <v>244</v>
      </c>
      <c r="H201" s="3" t="s">
        <v>1045</v>
      </c>
      <c r="I201" s="16" t="s">
        <v>1046</v>
      </c>
      <c r="L201" t="str">
        <f>IFERROR(__xludf.DUMMYFUNCTION("IFERROR(IMPORTXML(I201, ""//p[@class='status-date']""), """")"),"")</f>
        <v/>
      </c>
      <c r="N201" t="str">
        <f>IFERROR(__xludf.DUMMYFUNCTION("IFERROR(UPPER(LEFT(REGEXEXTRACT(IMPORTXML(I201, ""//img[@class='pull-left pin']/@src""),""[^/]+$""), LEN(REGEXEXTRACT(IMPORTXML(I201, ""//img[@class='pull-left pin']/@src""),""[^/]+$""))-4)), """")"),"")</f>
        <v/>
      </c>
    </row>
    <row r="202">
      <c r="A202" s="38" t="s">
        <v>484</v>
      </c>
      <c r="B202" s="3">
        <v>12.0</v>
      </c>
      <c r="C202" s="3">
        <v>4.0</v>
      </c>
      <c r="D202" s="3">
        <v>48.4784054863456</v>
      </c>
      <c r="E202" s="3">
        <v>9.18802422338296</v>
      </c>
      <c r="F202" s="44" t="s">
        <v>243</v>
      </c>
      <c r="G202" s="3" t="s">
        <v>244</v>
      </c>
      <c r="H202" s="3" t="s">
        <v>25</v>
      </c>
      <c r="I202" s="16" t="s">
        <v>1047</v>
      </c>
      <c r="L202" t="str">
        <f>IFERROR(__xludf.DUMMYFUNCTION("IFERROR(IMPORTXML(I202, ""//p[@class='status-date']""), """")"),"")</f>
        <v/>
      </c>
      <c r="N202" t="str">
        <f>IFERROR(__xludf.DUMMYFUNCTION("IFERROR(UPPER(LEFT(REGEXEXTRACT(IMPORTXML(I202, ""//img[@class='pull-left pin']/@src""),""[^/]+$""), LEN(REGEXEXTRACT(IMPORTXML(I202, ""//img[@class='pull-left pin']/@src""),""[^/]+$""))-4)), """")"),"")</f>
        <v/>
      </c>
    </row>
    <row r="203">
      <c r="A203" s="38" t="s">
        <v>486</v>
      </c>
      <c r="B203" s="3">
        <v>12.0</v>
      </c>
      <c r="C203" s="3">
        <v>5.0</v>
      </c>
      <c r="D203" s="3">
        <v>48.4784546448733</v>
      </c>
      <c r="E203" s="3">
        <v>9.18822796769654</v>
      </c>
      <c r="F203" s="44" t="s">
        <v>243</v>
      </c>
      <c r="G203" s="3" t="s">
        <v>244</v>
      </c>
      <c r="H203" s="3" t="s">
        <v>34</v>
      </c>
      <c r="I203" s="16" t="s">
        <v>1048</v>
      </c>
      <c r="L203" t="str">
        <f>IFERROR(__xludf.DUMMYFUNCTION("IFERROR(IMPORTXML(I203, ""//p[@class='status-date']""), """")"),"")</f>
        <v/>
      </c>
      <c r="N203" t="str">
        <f>IFERROR(__xludf.DUMMYFUNCTION("IFERROR(UPPER(LEFT(REGEXEXTRACT(IMPORTXML(I203, ""//img[@class='pull-left pin']/@src""),""[^/]+$""), LEN(REGEXEXTRACT(IMPORTXML(I203, ""//img[@class='pull-left pin']/@src""),""[^/]+$""))-4)), """")"),"")</f>
        <v/>
      </c>
    </row>
    <row r="204">
      <c r="A204" s="38" t="s">
        <v>489</v>
      </c>
      <c r="B204" s="3">
        <v>12.0</v>
      </c>
      <c r="C204" s="3">
        <v>6.0</v>
      </c>
      <c r="D204" s="3">
        <v>48.4785038034011</v>
      </c>
      <c r="E204" s="3">
        <v>9.1884317122076</v>
      </c>
      <c r="F204" s="44" t="s">
        <v>243</v>
      </c>
      <c r="G204" s="3" t="s">
        <v>244</v>
      </c>
      <c r="H204" s="3" t="s">
        <v>216</v>
      </c>
      <c r="I204" s="16" t="s">
        <v>1049</v>
      </c>
      <c r="L204" t="str">
        <f>IFERROR(__xludf.DUMMYFUNCTION("IFERROR(IMPORTXML(I204, ""//p[@class='status-date']""), """")"),"")</f>
        <v/>
      </c>
      <c r="N204" t="str">
        <f>IFERROR(__xludf.DUMMYFUNCTION("IFERROR(UPPER(LEFT(REGEXEXTRACT(IMPORTXML(I204, ""//img[@class='pull-left pin']/@src""),""[^/]+$""), LEN(REGEXEXTRACT(IMPORTXML(I204, ""//img[@class='pull-left pin']/@src""),""[^/]+$""))-4)), """")"),"")</f>
        <v/>
      </c>
    </row>
    <row r="205">
      <c r="A205" s="38" t="s">
        <v>491</v>
      </c>
      <c r="B205" s="3">
        <v>12.0</v>
      </c>
      <c r="C205" s="3">
        <v>7.0</v>
      </c>
      <c r="D205" s="3">
        <v>48.4785529619289</v>
      </c>
      <c r="E205" s="3">
        <v>9.18863545691613</v>
      </c>
      <c r="F205" s="44" t="s">
        <v>243</v>
      </c>
      <c r="G205" s="3" t="s">
        <v>244</v>
      </c>
      <c r="H205" s="3" t="s">
        <v>1050</v>
      </c>
      <c r="I205" s="16" t="s">
        <v>1051</v>
      </c>
      <c r="L205" t="str">
        <f>IFERROR(__xludf.DUMMYFUNCTION("IFERROR(IMPORTXML(I205, ""//p[@class='status-date']""), """")"),"")</f>
        <v/>
      </c>
      <c r="N205" t="str">
        <f>IFERROR(__xludf.DUMMYFUNCTION("IFERROR(UPPER(LEFT(REGEXEXTRACT(IMPORTXML(I205, ""//img[@class='pull-left pin']/@src""),""[^/]+$""), LEN(REGEXEXTRACT(IMPORTXML(I205, ""//img[@class='pull-left pin']/@src""),""[^/]+$""))-4)), """")"),"")</f>
        <v/>
      </c>
    </row>
    <row r="206">
      <c r="A206" s="38" t="s">
        <v>494</v>
      </c>
      <c r="B206" s="3">
        <v>12.0</v>
      </c>
      <c r="C206" s="3">
        <v>8.0</v>
      </c>
      <c r="D206" s="3">
        <v>48.4786021204566</v>
      </c>
      <c r="E206" s="3">
        <v>9.18883920182202</v>
      </c>
      <c r="F206" s="43" t="s">
        <v>973</v>
      </c>
      <c r="G206" s="3" t="s">
        <v>974</v>
      </c>
      <c r="H206" s="3" t="s">
        <v>543</v>
      </c>
      <c r="I206" s="16" t="s">
        <v>1052</v>
      </c>
      <c r="L206" t="str">
        <f>IFERROR(__xludf.DUMMYFUNCTION("IFERROR(IMPORTXML(I206, ""//p[@class='status-date']""), """")"),"")</f>
        <v/>
      </c>
      <c r="N206" t="str">
        <f>IFERROR(__xludf.DUMMYFUNCTION("IFERROR(UPPER(LEFT(REGEXEXTRACT(IMPORTXML(I206, ""//img[@class='pull-left pin']/@src""),""[^/]+$""), LEN(REGEXEXTRACT(IMPORTXML(I206, ""//img[@class='pull-left pin']/@src""),""[^/]+$""))-4)), """")"),"")</f>
        <v/>
      </c>
    </row>
    <row r="207">
      <c r="A207" s="38" t="s">
        <v>496</v>
      </c>
      <c r="B207" s="3">
        <v>12.0</v>
      </c>
      <c r="C207" s="3">
        <v>9.0</v>
      </c>
      <c r="D207" s="3">
        <v>48.4786512789844</v>
      </c>
      <c r="E207" s="3">
        <v>9.18904294692538</v>
      </c>
      <c r="F207" s="43" t="s">
        <v>973</v>
      </c>
      <c r="G207" s="3" t="s">
        <v>974</v>
      </c>
      <c r="H207" s="3" t="s">
        <v>458</v>
      </c>
      <c r="I207" s="45" t="s">
        <v>1053</v>
      </c>
      <c r="L207" t="str">
        <f>IFERROR(__xludf.DUMMYFUNCTION("IFERROR(IMPORTXML(I207, ""//p[@class='status-date']""), """")"),"")</f>
        <v/>
      </c>
      <c r="N207" t="str">
        <f>IFERROR(__xludf.DUMMYFUNCTION("IFERROR(UPPER(LEFT(REGEXEXTRACT(IMPORTXML(I207, ""//img[@class='pull-left pin']/@src""),""[^/]+$""), LEN(REGEXEXTRACT(IMPORTXML(I207, ""//img[@class='pull-left pin']/@src""),""[^/]+$""))-4)), """")"),"")</f>
        <v/>
      </c>
    </row>
    <row r="208">
      <c r="A208" s="38" t="s">
        <v>498</v>
      </c>
      <c r="B208" s="3">
        <v>12.0</v>
      </c>
      <c r="C208" s="3">
        <v>10.0</v>
      </c>
      <c r="D208" s="3">
        <v>48.4787004375121</v>
      </c>
      <c r="E208" s="3">
        <v>9.18924669222622</v>
      </c>
      <c r="F208" s="43" t="s">
        <v>973</v>
      </c>
      <c r="G208" s="3" t="s">
        <v>974</v>
      </c>
      <c r="H208" s="3" t="s">
        <v>25</v>
      </c>
      <c r="I208" s="16" t="s">
        <v>1054</v>
      </c>
      <c r="L208" t="str">
        <f>IFERROR(__xludf.DUMMYFUNCTION("IFERROR(IMPORTXML(I208, ""//p[@class='status-date']""), """")"),"")</f>
        <v/>
      </c>
      <c r="N208" t="str">
        <f>IFERROR(__xludf.DUMMYFUNCTION("IFERROR(UPPER(LEFT(REGEXEXTRACT(IMPORTXML(I208, ""//img[@class='pull-left pin']/@src""),""[^/]+$""), LEN(REGEXEXTRACT(IMPORTXML(I208, ""//img[@class='pull-left pin']/@src""),""[^/]+$""))-4)), """")"),"")</f>
        <v/>
      </c>
    </row>
    <row r="209">
      <c r="A209" s="38" t="s">
        <v>500</v>
      </c>
      <c r="B209" s="3">
        <v>12.0</v>
      </c>
      <c r="C209" s="3">
        <v>11.0</v>
      </c>
      <c r="D209" s="3">
        <v>48.4787495960399</v>
      </c>
      <c r="E209" s="3">
        <v>9.18945043772441</v>
      </c>
      <c r="F209" s="43" t="s">
        <v>973</v>
      </c>
      <c r="G209" s="3" t="s">
        <v>974</v>
      </c>
      <c r="H209" s="3" t="s">
        <v>543</v>
      </c>
      <c r="I209" s="16" t="s">
        <v>1055</v>
      </c>
      <c r="L209" t="str">
        <f>IFERROR(__xludf.DUMMYFUNCTION("IFERROR(IMPORTXML(I209, ""//p[@class='status-date']""), """")"),"")</f>
        <v/>
      </c>
      <c r="N209" t="str">
        <f>IFERROR(__xludf.DUMMYFUNCTION("IFERROR(UPPER(LEFT(REGEXEXTRACT(IMPORTXML(I209, ""//img[@class='pull-left pin']/@src""),""[^/]+$""), LEN(REGEXEXTRACT(IMPORTXML(I209, ""//img[@class='pull-left pin']/@src""),""[^/]+$""))-4)), """")"),"")</f>
        <v/>
      </c>
    </row>
    <row r="210">
      <c r="A210" s="38" t="s">
        <v>502</v>
      </c>
      <c r="B210" s="3">
        <v>12.0</v>
      </c>
      <c r="C210" s="3">
        <v>12.0</v>
      </c>
      <c r="D210" s="3">
        <v>48.4787987545676</v>
      </c>
      <c r="E210" s="3">
        <v>9.18965418342008</v>
      </c>
      <c r="F210" s="43" t="s">
        <v>973</v>
      </c>
      <c r="G210" s="3" t="s">
        <v>974</v>
      </c>
      <c r="H210" s="3" t="s">
        <v>198</v>
      </c>
      <c r="I210" s="16" t="s">
        <v>1056</v>
      </c>
      <c r="L210" t="str">
        <f>IFERROR(__xludf.DUMMYFUNCTION("IFERROR(IMPORTXML(I210, ""//p[@class='status-date']""), """")"),"")</f>
        <v/>
      </c>
      <c r="N210" t="str">
        <f>IFERROR(__xludf.DUMMYFUNCTION("IFERROR(UPPER(LEFT(REGEXEXTRACT(IMPORTXML(I210, ""//img[@class='pull-left pin']/@src""),""[^/]+$""), LEN(REGEXEXTRACT(IMPORTXML(I210, ""//img[@class='pull-left pin']/@src""),""[^/]+$""))-4)), """")"),"")</f>
        <v/>
      </c>
    </row>
    <row r="211">
      <c r="A211" s="38" t="s">
        <v>504</v>
      </c>
      <c r="B211" s="3">
        <v>12.0</v>
      </c>
      <c r="C211" s="3">
        <v>13.0</v>
      </c>
      <c r="D211" s="3">
        <v>48.4788479130954</v>
      </c>
      <c r="E211" s="3">
        <v>9.18985792931323</v>
      </c>
      <c r="F211" s="43" t="s">
        <v>973</v>
      </c>
      <c r="G211" s="3" t="s">
        <v>974</v>
      </c>
      <c r="H211" s="3" t="s">
        <v>25</v>
      </c>
      <c r="I211" s="16" t="s">
        <v>1057</v>
      </c>
      <c r="L211" t="str">
        <f>IFERROR(__xludf.DUMMYFUNCTION("IFERROR(IMPORTXML(I211, ""//p[@class='status-date']""), """")"),"")</f>
        <v/>
      </c>
      <c r="N211" t="str">
        <f>IFERROR(__xludf.DUMMYFUNCTION("IFERROR(UPPER(LEFT(REGEXEXTRACT(IMPORTXML(I211, ""//img[@class='pull-left pin']/@src""),""[^/]+$""), LEN(REGEXEXTRACT(IMPORTXML(I211, ""//img[@class='pull-left pin']/@src""),""[^/]+$""))-4)), """")"),"")</f>
        <v/>
      </c>
    </row>
    <row r="212">
      <c r="A212" s="38" t="s">
        <v>506</v>
      </c>
      <c r="B212" s="3">
        <v>12.0</v>
      </c>
      <c r="C212" s="3">
        <v>14.0</v>
      </c>
      <c r="D212" s="3">
        <v>48.4788970716232</v>
      </c>
      <c r="E212" s="3">
        <v>9.19006167540374</v>
      </c>
      <c r="F212" s="43" t="s">
        <v>973</v>
      </c>
      <c r="G212" s="3" t="s">
        <v>974</v>
      </c>
      <c r="H212" s="3" t="s">
        <v>543</v>
      </c>
      <c r="I212" s="16" t="s">
        <v>1058</v>
      </c>
      <c r="L212" t="str">
        <f>IFERROR(__xludf.DUMMYFUNCTION("IFERROR(IMPORTXML(I212, ""//p[@class='status-date']""), """")"),"")</f>
        <v/>
      </c>
      <c r="N212" t="str">
        <f>IFERROR(__xludf.DUMMYFUNCTION("IFERROR(UPPER(LEFT(REGEXEXTRACT(IMPORTXML(I212, ""//img[@class='pull-left pin']/@src""),""[^/]+$""), LEN(REGEXEXTRACT(IMPORTXML(I212, ""//img[@class='pull-left pin']/@src""),""[^/]+$""))-4)), """")"),"")</f>
        <v/>
      </c>
    </row>
    <row r="213">
      <c r="A213" s="38" t="s">
        <v>508</v>
      </c>
      <c r="B213" s="3">
        <v>12.0</v>
      </c>
      <c r="C213" s="3">
        <v>15.0</v>
      </c>
      <c r="D213" s="3">
        <v>48.4789462301509</v>
      </c>
      <c r="E213" s="3">
        <v>9.19026542169172</v>
      </c>
      <c r="F213" s="43" t="s">
        <v>973</v>
      </c>
      <c r="G213" s="3" t="s">
        <v>974</v>
      </c>
      <c r="H213" s="3" t="s">
        <v>1059</v>
      </c>
      <c r="I213" s="16" t="s">
        <v>1060</v>
      </c>
      <c r="L213" t="str">
        <f>IFERROR(__xludf.DUMMYFUNCTION("IFERROR(IMPORTXML(I213, ""//p[@class='status-date']""), """")"),"")</f>
        <v/>
      </c>
      <c r="N213" t="str">
        <f>IFERROR(__xludf.DUMMYFUNCTION("IFERROR(UPPER(LEFT(REGEXEXTRACT(IMPORTXML(I213, ""//img[@class='pull-left pin']/@src""),""[^/]+$""), LEN(REGEXEXTRACT(IMPORTXML(I213, ""//img[@class='pull-left pin']/@src""),""[^/]+$""))-4)), """")"),"")</f>
        <v/>
      </c>
    </row>
    <row r="214">
      <c r="A214" s="38" t="s">
        <v>510</v>
      </c>
      <c r="B214" s="3">
        <v>12.0</v>
      </c>
      <c r="C214" s="3">
        <v>16.0</v>
      </c>
      <c r="D214" s="3">
        <v>48.4789953886787</v>
      </c>
      <c r="E214" s="3">
        <v>9.19046916817717</v>
      </c>
      <c r="F214" s="43" t="s">
        <v>973</v>
      </c>
      <c r="G214" s="3" t="s">
        <v>974</v>
      </c>
      <c r="H214" s="3" t="s">
        <v>25</v>
      </c>
      <c r="I214" s="16" t="s">
        <v>1061</v>
      </c>
      <c r="L214" t="str">
        <f>IFERROR(__xludf.DUMMYFUNCTION("IFERROR(IMPORTXML(I214, ""//p[@class='status-date']""), """")"),"")</f>
        <v/>
      </c>
      <c r="N214" t="str">
        <f>IFERROR(__xludf.DUMMYFUNCTION("IFERROR(UPPER(LEFT(REGEXEXTRACT(IMPORTXML(I214, ""//img[@class='pull-left pin']/@src""),""[^/]+$""), LEN(REGEXEXTRACT(IMPORTXML(I214, ""//img[@class='pull-left pin']/@src""),""[^/]+$""))-4)), """")"),"")</f>
        <v/>
      </c>
    </row>
    <row r="215">
      <c r="A215" s="38" t="s">
        <v>512</v>
      </c>
      <c r="B215" s="3">
        <v>12.0</v>
      </c>
      <c r="C215" s="3">
        <v>17.0</v>
      </c>
      <c r="D215" s="3">
        <v>48.4790445472064</v>
      </c>
      <c r="E215" s="3">
        <v>9.1906729148601</v>
      </c>
      <c r="F215" s="43" t="s">
        <v>973</v>
      </c>
      <c r="G215" s="3" t="s">
        <v>974</v>
      </c>
      <c r="H215" s="3" t="s">
        <v>216</v>
      </c>
      <c r="I215" s="16" t="s">
        <v>1062</v>
      </c>
      <c r="L215" t="str">
        <f>IFERROR(__xludf.DUMMYFUNCTION("IFERROR(IMPORTXML(I215, ""//p[@class='status-date']""), """")"),"")</f>
        <v/>
      </c>
      <c r="N215" t="str">
        <f>IFERROR(__xludf.DUMMYFUNCTION("IFERROR(UPPER(LEFT(REGEXEXTRACT(IMPORTXML(I215, ""//img[@class='pull-left pin']/@src""),""[^/]+$""), LEN(REGEXEXTRACT(IMPORTXML(I215, ""//img[@class='pull-left pin']/@src""),""[^/]+$""))-4)), """")"),"")</f>
        <v/>
      </c>
    </row>
    <row r="216">
      <c r="A216" s="38" t="s">
        <v>514</v>
      </c>
      <c r="B216" s="3">
        <v>12.0</v>
      </c>
      <c r="C216" s="3">
        <v>20.0</v>
      </c>
      <c r="D216" s="3">
        <v>48.4791920227897</v>
      </c>
      <c r="E216" s="3">
        <v>9.1912841560935</v>
      </c>
      <c r="F216" s="19" t="s">
        <v>1000</v>
      </c>
      <c r="G216" s="3" t="s">
        <v>1001</v>
      </c>
      <c r="H216" s="3" t="s">
        <v>25</v>
      </c>
      <c r="I216" s="16" t="s">
        <v>1063</v>
      </c>
      <c r="L216" t="str">
        <f>IFERROR(__xludf.DUMMYFUNCTION("IFERROR(IMPORTXML(I216, ""//p[@class='status-date']""), """")"),"")</f>
        <v/>
      </c>
      <c r="N216" t="str">
        <f>IFERROR(__xludf.DUMMYFUNCTION("IFERROR(UPPER(LEFT(REGEXEXTRACT(IMPORTXML(I216, ""//img[@class='pull-left pin']/@src""),""[^/]+$""), LEN(REGEXEXTRACT(IMPORTXML(I216, ""//img[@class='pull-left pin']/@src""),""[^/]+$""))-4)), """")"),"")</f>
        <v/>
      </c>
    </row>
    <row r="217">
      <c r="A217" s="38" t="s">
        <v>516</v>
      </c>
      <c r="B217" s="3">
        <v>13.0</v>
      </c>
      <c r="C217" s="3">
        <v>1.0</v>
      </c>
      <c r="D217" s="3">
        <v>48.4781229482995</v>
      </c>
      <c r="E217" s="3">
        <v>9.18748713572154</v>
      </c>
      <c r="F217" s="44" t="s">
        <v>243</v>
      </c>
      <c r="G217" s="3" t="s">
        <v>244</v>
      </c>
      <c r="H217" s="3" t="s">
        <v>587</v>
      </c>
      <c r="I217" s="16" t="s">
        <v>1064</v>
      </c>
      <c r="L217" t="str">
        <f>IFERROR(__xludf.DUMMYFUNCTION("IFERROR(IMPORTXML(I217, ""//p[@class='status-date']""), """")"),"")</f>
        <v/>
      </c>
      <c r="N217" t="str">
        <f>IFERROR(__xludf.DUMMYFUNCTION("IFERROR(UPPER(LEFT(REGEXEXTRACT(IMPORTXML(I217, ""//img[@class='pull-left pin']/@src""),""[^/]+$""), LEN(REGEXEXTRACT(IMPORTXML(I217, ""//img[@class='pull-left pin']/@src""),""[^/]+$""))-4)), """")"),"")</f>
        <v/>
      </c>
    </row>
    <row r="218">
      <c r="A218" s="38" t="s">
        <v>518</v>
      </c>
      <c r="B218" s="3">
        <v>13.0</v>
      </c>
      <c r="C218" s="3">
        <v>2.0</v>
      </c>
      <c r="D218" s="3">
        <v>48.4781721068272</v>
      </c>
      <c r="E218" s="3">
        <v>9.18769087890041</v>
      </c>
      <c r="F218" s="44" t="s">
        <v>243</v>
      </c>
      <c r="G218" s="3" t="s">
        <v>244</v>
      </c>
      <c r="H218" s="3" t="s">
        <v>701</v>
      </c>
      <c r="I218" s="16" t="s">
        <v>1065</v>
      </c>
      <c r="L218" t="str">
        <f>IFERROR(__xludf.DUMMYFUNCTION("IFERROR(IMPORTXML(I218, ""//p[@class='status-date']""), """")"),"#REF!")</f>
        <v>#REF!</v>
      </c>
      <c r="N218" t="str">
        <f>IFERROR(__xludf.DUMMYFUNCTION("IFERROR(UPPER(LEFT(REGEXEXTRACT(IMPORTXML(I218, ""//img[@class='pull-left pin']/@src""),""[^/]+$""), LEN(REGEXEXTRACT(IMPORTXML(I218, ""//img[@class='pull-left pin']/@src""),""[^/]+$""))-4)), """")"),"CHAMPIONSHIPHORSE")</f>
        <v>CHAMPIONSHIPHORSE</v>
      </c>
    </row>
    <row r="219">
      <c r="A219" s="38" t="s">
        <v>520</v>
      </c>
      <c r="B219" s="3">
        <v>13.0</v>
      </c>
      <c r="C219" s="3">
        <v>3.0</v>
      </c>
      <c r="D219" s="3">
        <v>48.478221265355</v>
      </c>
      <c r="E219" s="3">
        <v>9.18789462227675</v>
      </c>
      <c r="F219" s="44" t="s">
        <v>243</v>
      </c>
      <c r="G219" s="3" t="s">
        <v>244</v>
      </c>
      <c r="H219" s="3" t="s">
        <v>896</v>
      </c>
      <c r="I219" s="16" t="s">
        <v>1066</v>
      </c>
      <c r="L219" t="str">
        <f>IFERROR(__xludf.DUMMYFUNCTION("IFERROR(IMPORTXML(I219, ""//p[@class='status-date']""), """")"),"")</f>
        <v/>
      </c>
      <c r="N219" t="str">
        <f>IFERROR(__xludf.DUMMYFUNCTION("IFERROR(UPPER(LEFT(REGEXEXTRACT(IMPORTXML(I219, ""//img[@class='pull-left pin']/@src""),""[^/]+$""), LEN(REGEXEXTRACT(IMPORTXML(I219, ""//img[@class='pull-left pin']/@src""),""[^/]+$""))-4)), """")"),"")</f>
        <v/>
      </c>
    </row>
    <row r="220">
      <c r="A220" s="38" t="s">
        <v>522</v>
      </c>
      <c r="B220" s="3">
        <v>13.0</v>
      </c>
      <c r="C220" s="3">
        <v>4.0</v>
      </c>
      <c r="D220" s="3">
        <v>48.4782704238828</v>
      </c>
      <c r="E220" s="3">
        <v>9.18809836585046</v>
      </c>
      <c r="F220" s="44" t="s">
        <v>243</v>
      </c>
      <c r="G220" s="3" t="s">
        <v>244</v>
      </c>
      <c r="H220" s="3" t="s">
        <v>587</v>
      </c>
      <c r="I220" s="16" t="s">
        <v>1067</v>
      </c>
      <c r="L220" t="str">
        <f>IFERROR(__xludf.DUMMYFUNCTION("IFERROR(IMPORTXML(I220, ""//p[@class='status-date']""), """")"),"")</f>
        <v/>
      </c>
      <c r="N220" t="str">
        <f>IFERROR(__xludf.DUMMYFUNCTION("IFERROR(UPPER(LEFT(REGEXEXTRACT(IMPORTXML(I220, ""//img[@class='pull-left pin']/@src""),""[^/]+$""), LEN(REGEXEXTRACT(IMPORTXML(I220, ""//img[@class='pull-left pin']/@src""),""[^/]+$""))-4)), """")"),"")</f>
        <v/>
      </c>
    </row>
    <row r="221">
      <c r="A221" s="38" t="s">
        <v>524</v>
      </c>
      <c r="B221" s="3">
        <v>13.0</v>
      </c>
      <c r="C221" s="3">
        <v>5.0</v>
      </c>
      <c r="D221" s="3">
        <v>48.4783195824105</v>
      </c>
      <c r="E221" s="3">
        <v>9.18830210962164</v>
      </c>
      <c r="F221" s="44" t="s">
        <v>243</v>
      </c>
      <c r="G221" s="3" t="s">
        <v>244</v>
      </c>
      <c r="H221" s="3" t="s">
        <v>953</v>
      </c>
      <c r="I221" s="16" t="s">
        <v>1068</v>
      </c>
      <c r="L221" t="str">
        <f>IFERROR(__xludf.DUMMYFUNCTION("IFERROR(IMPORTXML(I221, ""//p[@class='status-date']""), """")"),"")</f>
        <v/>
      </c>
      <c r="N221" t="str">
        <f>IFERROR(__xludf.DUMMYFUNCTION("IFERROR(UPPER(LEFT(REGEXEXTRACT(IMPORTXML(I221, ""//img[@class='pull-left pin']/@src""),""[^/]+$""), LEN(REGEXEXTRACT(IMPORTXML(I221, ""//img[@class='pull-left pin']/@src""),""[^/]+$""))-4)), """")"),"")</f>
        <v/>
      </c>
    </row>
    <row r="222">
      <c r="A222" s="38" t="s">
        <v>526</v>
      </c>
      <c r="B222" s="3">
        <v>13.0</v>
      </c>
      <c r="C222" s="3">
        <v>6.0</v>
      </c>
      <c r="D222" s="3">
        <v>48.4783687409383</v>
      </c>
      <c r="E222" s="3">
        <v>9.1885058535903</v>
      </c>
      <c r="F222" s="44" t="s">
        <v>243</v>
      </c>
      <c r="G222" s="3" t="s">
        <v>244</v>
      </c>
      <c r="H222" s="3" t="s">
        <v>951</v>
      </c>
      <c r="I222" s="16" t="s">
        <v>1069</v>
      </c>
      <c r="L222" s="3" t="s">
        <v>77</v>
      </c>
      <c r="N222" s="3" t="s">
        <v>316</v>
      </c>
    </row>
    <row r="223">
      <c r="A223" s="38" t="s">
        <v>528</v>
      </c>
      <c r="B223" s="3">
        <v>13.0</v>
      </c>
      <c r="C223" s="3">
        <v>7.0</v>
      </c>
      <c r="D223" s="3">
        <v>48.4784178994661</v>
      </c>
      <c r="E223" s="3">
        <v>9.18870959775631</v>
      </c>
      <c r="F223" s="44" t="s">
        <v>243</v>
      </c>
      <c r="G223" s="3" t="s">
        <v>244</v>
      </c>
      <c r="H223" s="3" t="s">
        <v>884</v>
      </c>
      <c r="I223" s="16" t="s">
        <v>1070</v>
      </c>
      <c r="L223" t="str">
        <f>IFERROR(__xludf.DUMMYFUNCTION("IFERROR(IMPORTXML(I223, ""//p[@class='status-date']""), """")"),"")</f>
        <v/>
      </c>
      <c r="N223" t="str">
        <f>IFERROR(__xludf.DUMMYFUNCTION("IFERROR(UPPER(LEFT(REGEXEXTRACT(IMPORTXML(I223, ""//img[@class='pull-left pin']/@src""),""[^/]+$""), LEN(REGEXEXTRACT(IMPORTXML(I223, ""//img[@class='pull-left pin']/@src""),""[^/]+$""))-4)), """")"),"")</f>
        <v/>
      </c>
    </row>
    <row r="224">
      <c r="A224" s="38" t="s">
        <v>530</v>
      </c>
      <c r="B224" s="3">
        <v>13.0</v>
      </c>
      <c r="C224" s="3">
        <v>8.0</v>
      </c>
      <c r="D224" s="3">
        <v>48.4784670579938</v>
      </c>
      <c r="E224" s="3">
        <v>9.1889133421198</v>
      </c>
      <c r="F224" s="43" t="s">
        <v>973</v>
      </c>
      <c r="G224" s="3" t="s">
        <v>974</v>
      </c>
      <c r="H224" s="3" t="s">
        <v>1059</v>
      </c>
      <c r="I224" s="16" t="s">
        <v>1071</v>
      </c>
      <c r="L224" t="str">
        <f>IFERROR(__xludf.DUMMYFUNCTION("IFERROR(IMPORTXML(I224, ""//p[@class='status-date']""), """")"),"")</f>
        <v/>
      </c>
      <c r="N224" t="str">
        <f>IFERROR(__xludf.DUMMYFUNCTION("IFERROR(UPPER(LEFT(REGEXEXTRACT(IMPORTXML(I224, ""//img[@class='pull-left pin']/@src""),""[^/]+$""), LEN(REGEXEXTRACT(IMPORTXML(I224, ""//img[@class='pull-left pin']/@src""),""[^/]+$""))-4)), """")"),"")</f>
        <v/>
      </c>
    </row>
    <row r="225">
      <c r="A225" s="38" t="s">
        <v>532</v>
      </c>
      <c r="B225" s="3">
        <v>13.0</v>
      </c>
      <c r="C225" s="3">
        <v>9.0</v>
      </c>
      <c r="D225" s="3">
        <v>48.4785162165216</v>
      </c>
      <c r="E225" s="3">
        <v>9.18911708668076</v>
      </c>
      <c r="F225" s="43" t="s">
        <v>973</v>
      </c>
      <c r="G225" s="3" t="s">
        <v>974</v>
      </c>
      <c r="H225" s="3" t="s">
        <v>896</v>
      </c>
      <c r="I225" s="16" t="s">
        <v>1072</v>
      </c>
      <c r="L225" t="str">
        <f>IFERROR(__xludf.DUMMYFUNCTION("IFERROR(IMPORTXML(I225, ""//p[@class='status-date']""), """")"),"")</f>
        <v/>
      </c>
      <c r="N225" t="str">
        <f>IFERROR(__xludf.DUMMYFUNCTION("IFERROR(UPPER(LEFT(REGEXEXTRACT(IMPORTXML(I225, ""//img[@class='pull-left pin']/@src""),""[^/]+$""), LEN(REGEXEXTRACT(IMPORTXML(I225, ""//img[@class='pull-left pin']/@src""),""[^/]+$""))-4)), """")"),"")</f>
        <v/>
      </c>
    </row>
    <row r="226">
      <c r="A226" s="38" t="s">
        <v>534</v>
      </c>
      <c r="B226" s="3">
        <v>13.0</v>
      </c>
      <c r="C226" s="3">
        <v>10.0</v>
      </c>
      <c r="D226" s="3">
        <v>48.4785653750494</v>
      </c>
      <c r="E226" s="3">
        <v>9.18932083143909</v>
      </c>
      <c r="F226" s="43" t="s">
        <v>973</v>
      </c>
      <c r="G226" s="3" t="s">
        <v>974</v>
      </c>
      <c r="L226" t="str">
        <f>IFERROR(__xludf.DUMMYFUNCTION("IFERROR(IMPORTXML(I226, ""//p[@class='status-date']""), """")"),"")</f>
        <v/>
      </c>
      <c r="N226" t="str">
        <f>IFERROR(__xludf.DUMMYFUNCTION("IFERROR(UPPER(LEFT(REGEXEXTRACT(IMPORTXML(I226, ""//img[@class='pull-left pin']/@src""),""[^/]+$""), LEN(REGEXEXTRACT(IMPORTXML(I226, ""//img[@class='pull-left pin']/@src""),""[^/]+$""))-4)), """")"),"")</f>
        <v/>
      </c>
    </row>
    <row r="227">
      <c r="A227" s="38" t="s">
        <v>536</v>
      </c>
      <c r="B227" s="3">
        <v>13.0</v>
      </c>
      <c r="C227" s="3">
        <v>11.0</v>
      </c>
      <c r="D227" s="3">
        <v>48.4786145335771</v>
      </c>
      <c r="E227" s="3">
        <v>9.18952457639488</v>
      </c>
      <c r="F227" s="43" t="s">
        <v>973</v>
      </c>
      <c r="G227" s="3" t="s">
        <v>974</v>
      </c>
      <c r="L227" t="str">
        <f>IFERROR(__xludf.DUMMYFUNCTION("IFERROR(IMPORTXML(I227, ""//p[@class='status-date']""), """")"),"")</f>
        <v/>
      </c>
      <c r="N227" t="str">
        <f>IFERROR(__xludf.DUMMYFUNCTION("IFERROR(UPPER(LEFT(REGEXEXTRACT(IMPORTXML(I227, ""//img[@class='pull-left pin']/@src""),""[^/]+$""), LEN(REGEXEXTRACT(IMPORTXML(I227, ""//img[@class='pull-left pin']/@src""),""[^/]+$""))-4)), """")"),"")</f>
        <v/>
      </c>
    </row>
    <row r="228">
      <c r="A228" s="38" t="s">
        <v>538</v>
      </c>
      <c r="B228" s="3">
        <v>13.0</v>
      </c>
      <c r="C228" s="3">
        <v>12.0</v>
      </c>
      <c r="D228" s="3">
        <v>48.4786636921049</v>
      </c>
      <c r="E228" s="3">
        <v>9.18972832154816</v>
      </c>
      <c r="F228" s="43" t="s">
        <v>973</v>
      </c>
      <c r="G228" s="3" t="s">
        <v>974</v>
      </c>
      <c r="H228" s="3" t="s">
        <v>896</v>
      </c>
      <c r="I228" s="16" t="s">
        <v>1073</v>
      </c>
      <c r="L228" t="str">
        <f>IFERROR(__xludf.DUMMYFUNCTION("IFERROR(IMPORTXML(I228, ""//p[@class='status-date']""), """")"),"")</f>
        <v/>
      </c>
      <c r="N228" t="str">
        <f>IFERROR(__xludf.DUMMYFUNCTION("IFERROR(UPPER(LEFT(REGEXEXTRACT(IMPORTXML(I228, ""//img[@class='pull-left pin']/@src""),""[^/]+$""), LEN(REGEXEXTRACT(IMPORTXML(I228, ""//img[@class='pull-left pin']/@src""),""[^/]+$""))-4)), """")"),"")</f>
        <v/>
      </c>
    </row>
    <row r="229">
      <c r="A229" s="38" t="s">
        <v>540</v>
      </c>
      <c r="B229" s="3">
        <v>13.0</v>
      </c>
      <c r="C229" s="3">
        <v>13.0</v>
      </c>
      <c r="D229" s="3">
        <v>48.4787128506326</v>
      </c>
      <c r="E229" s="3">
        <v>9.18993206689879</v>
      </c>
      <c r="F229" s="43" t="s">
        <v>973</v>
      </c>
      <c r="G229" s="3" t="s">
        <v>974</v>
      </c>
      <c r="H229" s="3" t="s">
        <v>1074</v>
      </c>
      <c r="I229" s="16" t="s">
        <v>1075</v>
      </c>
      <c r="L229" t="str">
        <f>IFERROR(__xludf.DUMMYFUNCTION("IFERROR(IMPORTXML(I229, ""//p[@class='status-date']""), """")"),"")</f>
        <v/>
      </c>
      <c r="N229" t="str">
        <f>IFERROR(__xludf.DUMMYFUNCTION("IFERROR(UPPER(LEFT(REGEXEXTRACT(IMPORTXML(I229, ""//img[@class='pull-left pin']/@src""),""[^/]+$""), LEN(REGEXEXTRACT(IMPORTXML(I229, ""//img[@class='pull-left pin']/@src""),""[^/]+$""))-4)), """")"),"")</f>
        <v/>
      </c>
    </row>
    <row r="230">
      <c r="A230" s="38" t="s">
        <v>542</v>
      </c>
      <c r="B230" s="3">
        <v>13.0</v>
      </c>
      <c r="C230" s="3">
        <v>14.0</v>
      </c>
      <c r="D230" s="3">
        <v>48.4787620091604</v>
      </c>
      <c r="E230" s="3">
        <v>9.19013581244689</v>
      </c>
      <c r="F230" s="43" t="s">
        <v>973</v>
      </c>
      <c r="G230" s="3" t="s">
        <v>974</v>
      </c>
      <c r="L230" t="str">
        <f>IFERROR(__xludf.DUMMYFUNCTION("IFERROR(IMPORTXML(I230, ""//p[@class='status-date']""), """")"),"")</f>
        <v/>
      </c>
      <c r="N230" t="str">
        <f>IFERROR(__xludf.DUMMYFUNCTION("IFERROR(UPPER(LEFT(REGEXEXTRACT(IMPORTXML(I230, ""//img[@class='pull-left pin']/@src""),""[^/]+$""), LEN(REGEXEXTRACT(IMPORTXML(I230, ""//img[@class='pull-left pin']/@src""),""[^/]+$""))-4)), """")"),"")</f>
        <v/>
      </c>
    </row>
    <row r="231">
      <c r="A231" s="38" t="s">
        <v>545</v>
      </c>
      <c r="B231" s="3">
        <v>13.0</v>
      </c>
      <c r="C231" s="3">
        <v>15.0</v>
      </c>
      <c r="D231" s="3">
        <v>48.4788111676882</v>
      </c>
      <c r="E231" s="3">
        <v>9.19033955819247</v>
      </c>
      <c r="F231" s="43" t="s">
        <v>973</v>
      </c>
      <c r="G231" s="3" t="s">
        <v>974</v>
      </c>
      <c r="H231" s="3" t="s">
        <v>896</v>
      </c>
      <c r="I231" s="16" t="s">
        <v>1076</v>
      </c>
      <c r="L231" t="str">
        <f>IFERROR(__xludf.DUMMYFUNCTION("IFERROR(IMPORTXML(I231, ""//p[@class='status-date']""), """")"),"")</f>
        <v/>
      </c>
      <c r="N231" t="str">
        <f>IFERROR(__xludf.DUMMYFUNCTION("IFERROR(UPPER(LEFT(REGEXEXTRACT(IMPORTXML(I231, ""//img[@class='pull-left pin']/@src""),""[^/]+$""), LEN(REGEXEXTRACT(IMPORTXML(I231, ""//img[@class='pull-left pin']/@src""),""[^/]+$""))-4)), """")"),"")</f>
        <v/>
      </c>
    </row>
    <row r="232">
      <c r="A232" s="38" t="s">
        <v>547</v>
      </c>
      <c r="B232" s="3">
        <v>13.0</v>
      </c>
      <c r="C232" s="3">
        <v>16.0</v>
      </c>
      <c r="D232" s="3">
        <v>48.4788603262159</v>
      </c>
      <c r="E232" s="3">
        <v>9.19054330413541</v>
      </c>
      <c r="F232" s="43" t="s">
        <v>973</v>
      </c>
      <c r="G232" s="3" t="s">
        <v>974</v>
      </c>
      <c r="H232" s="3" t="s">
        <v>1074</v>
      </c>
      <c r="I232" s="16" t="s">
        <v>1077</v>
      </c>
      <c r="L232" t="str">
        <f>IFERROR(__xludf.DUMMYFUNCTION("IFERROR(IMPORTXML(I232, ""//p[@class='status-date']""), """")"),"")</f>
        <v/>
      </c>
      <c r="N232" t="str">
        <f>IFERROR(__xludf.DUMMYFUNCTION("IFERROR(UPPER(LEFT(REGEXEXTRACT(IMPORTXML(I232, ""//img[@class='pull-left pin']/@src""),""[^/]+$""), LEN(REGEXEXTRACT(IMPORTXML(I232, ""//img[@class='pull-left pin']/@src""),""[^/]+$""))-4)), """")"),"")</f>
        <v/>
      </c>
    </row>
    <row r="233">
      <c r="A233" s="38" t="s">
        <v>549</v>
      </c>
      <c r="B233" s="3">
        <v>13.0</v>
      </c>
      <c r="C233" s="3">
        <v>17.0</v>
      </c>
      <c r="D233" s="3">
        <v>48.4789094847437</v>
      </c>
      <c r="E233" s="3">
        <v>9.19074705027583</v>
      </c>
      <c r="F233" s="43" t="s">
        <v>973</v>
      </c>
      <c r="G233" s="3" t="s">
        <v>974</v>
      </c>
      <c r="L233" t="str">
        <f>IFERROR(__xludf.DUMMYFUNCTION("IFERROR(IMPORTXML(I233, ""//p[@class='status-date']""), """")"),"")</f>
        <v/>
      </c>
      <c r="N233" t="str">
        <f>IFERROR(__xludf.DUMMYFUNCTION("IFERROR(UPPER(LEFT(REGEXEXTRACT(IMPORTXML(I233, ""//img[@class='pull-left pin']/@src""),""[^/]+$""), LEN(REGEXEXTRACT(IMPORTXML(I233, ""//img[@class='pull-left pin']/@src""),""[^/]+$""))-4)), """")"),"")</f>
        <v/>
      </c>
    </row>
    <row r="234">
      <c r="A234" s="38" t="s">
        <v>552</v>
      </c>
      <c r="B234" s="3">
        <v>13.0</v>
      </c>
      <c r="C234" s="3">
        <v>20.0</v>
      </c>
      <c r="D234" s="3">
        <v>48.479056960327</v>
      </c>
      <c r="E234" s="3">
        <v>9.19135828988169</v>
      </c>
      <c r="F234" s="19" t="s">
        <v>1000</v>
      </c>
      <c r="G234" s="3" t="s">
        <v>1001</v>
      </c>
      <c r="H234" s="3" t="s">
        <v>31</v>
      </c>
      <c r="I234" s="16" t="s">
        <v>1078</v>
      </c>
      <c r="L234" t="str">
        <f>IFERROR(__xludf.DUMMYFUNCTION("IFERROR(IMPORTXML(I234, ""//p[@class='status-date']""), """")"),"")</f>
        <v/>
      </c>
      <c r="N234" t="str">
        <f>IFERROR(__xludf.DUMMYFUNCTION("IFERROR(UPPER(LEFT(REGEXEXTRACT(IMPORTXML(I234, ""//img[@class='pull-left pin']/@src""),""[^/]+$""), LEN(REGEXEXTRACT(IMPORTXML(I234, ""//img[@class='pull-left pin']/@src""),""[^/]+$""))-4)), """")"),"")</f>
        <v/>
      </c>
    </row>
    <row r="235">
      <c r="A235" s="38" t="s">
        <v>555</v>
      </c>
      <c r="B235" s="3">
        <v>14.0</v>
      </c>
      <c r="C235" s="3">
        <v>1.0</v>
      </c>
      <c r="D235" s="3">
        <v>48.4779878858367</v>
      </c>
      <c r="E235" s="3">
        <v>9.1875612796191</v>
      </c>
      <c r="F235" s="44" t="s">
        <v>243</v>
      </c>
      <c r="G235" s="3" t="s">
        <v>244</v>
      </c>
      <c r="H235" s="3" t="s">
        <v>45</v>
      </c>
      <c r="I235" s="16" t="s">
        <v>1079</v>
      </c>
      <c r="L235" t="str">
        <f>IFERROR(__xludf.DUMMYFUNCTION("IFERROR(IMPORTXML(I235, ""//p[@class='status-date']""), """")"),"")</f>
        <v/>
      </c>
      <c r="N235" t="str">
        <f>IFERROR(__xludf.DUMMYFUNCTION("IFERROR(UPPER(LEFT(REGEXEXTRACT(IMPORTXML(I235, ""//img[@class='pull-left pin']/@src""),""[^/]+$""), LEN(REGEXEXTRACT(IMPORTXML(I235, ""//img[@class='pull-left pin']/@src""),""[^/]+$""))-4)), """")"),"")</f>
        <v/>
      </c>
    </row>
    <row r="236">
      <c r="A236" s="38" t="s">
        <v>557</v>
      </c>
      <c r="B236" s="3">
        <v>14.0</v>
      </c>
      <c r="C236" s="3">
        <v>2.0</v>
      </c>
      <c r="D236" s="3">
        <v>48.4780370443644</v>
      </c>
      <c r="E236" s="3">
        <v>9.18776502225557</v>
      </c>
      <c r="F236" s="44" t="s">
        <v>243</v>
      </c>
      <c r="G236" s="3" t="s">
        <v>244</v>
      </c>
      <c r="H236" s="3" t="s">
        <v>28</v>
      </c>
      <c r="I236" s="16" t="s">
        <v>1080</v>
      </c>
      <c r="L236" t="str">
        <f>IFERROR(__xludf.DUMMYFUNCTION("IFERROR(IMPORTXML(I236, ""//p[@class='status-date']""), """")"),"")</f>
        <v/>
      </c>
      <c r="N236" t="str">
        <f>IFERROR(__xludf.DUMMYFUNCTION("IFERROR(UPPER(LEFT(REGEXEXTRACT(IMPORTXML(I236, ""//img[@class='pull-left pin']/@src""),""[^/]+$""), LEN(REGEXEXTRACT(IMPORTXML(I236, ""//img[@class='pull-left pin']/@src""),""[^/]+$""))-4)), """")"),"")</f>
        <v/>
      </c>
    </row>
    <row r="237">
      <c r="A237" s="38" t="s">
        <v>559</v>
      </c>
      <c r="B237" s="3">
        <v>14.0</v>
      </c>
      <c r="C237" s="3">
        <v>3.0</v>
      </c>
      <c r="D237" s="3">
        <v>48.4780862028922</v>
      </c>
      <c r="E237" s="3">
        <v>9.1879687650894</v>
      </c>
      <c r="F237" s="44" t="s">
        <v>243</v>
      </c>
      <c r="G237" s="3" t="s">
        <v>244</v>
      </c>
      <c r="H237" s="3" t="s">
        <v>39</v>
      </c>
      <c r="I237" s="16" t="s">
        <v>1081</v>
      </c>
      <c r="L237" t="str">
        <f>IFERROR(__xludf.DUMMYFUNCTION("IFERROR(IMPORTXML(I237, ""//p[@class='status-date']""), """")"),"")</f>
        <v/>
      </c>
      <c r="N237" t="str">
        <f>IFERROR(__xludf.DUMMYFUNCTION("IFERROR(UPPER(LEFT(REGEXEXTRACT(IMPORTXML(I237, ""//img[@class='pull-left pin']/@src""),""[^/]+$""), LEN(REGEXEXTRACT(IMPORTXML(I237, ""//img[@class='pull-left pin']/@src""),""[^/]+$""))-4)), """")"),"")</f>
        <v/>
      </c>
    </row>
    <row r="238">
      <c r="A238" s="38" t="s">
        <v>561</v>
      </c>
      <c r="B238" s="3">
        <v>14.0</v>
      </c>
      <c r="C238" s="3">
        <v>4.0</v>
      </c>
      <c r="D238" s="3">
        <v>48.4781353614199</v>
      </c>
      <c r="E238" s="3">
        <v>9.18817250812071</v>
      </c>
      <c r="F238" s="44" t="s">
        <v>243</v>
      </c>
      <c r="G238" s="3" t="s">
        <v>244</v>
      </c>
      <c r="H238" s="3" t="s">
        <v>45</v>
      </c>
      <c r="I238" s="16" t="s">
        <v>1082</v>
      </c>
      <c r="L238" t="str">
        <f>IFERROR(__xludf.DUMMYFUNCTION("IFERROR(IMPORTXML(I238, ""//p[@class='status-date']""), """")"),"")</f>
        <v/>
      </c>
      <c r="N238" t="str">
        <f>IFERROR(__xludf.DUMMYFUNCTION("IFERROR(UPPER(LEFT(REGEXEXTRACT(IMPORTXML(I238, ""//img[@class='pull-left pin']/@src""),""[^/]+$""), LEN(REGEXEXTRACT(IMPORTXML(I238, ""//img[@class='pull-left pin']/@src""),""[^/]+$""))-4)), """")"),"")</f>
        <v/>
      </c>
    </row>
    <row r="239">
      <c r="A239" s="38" t="s">
        <v>563</v>
      </c>
      <c r="B239" s="3">
        <v>14.0</v>
      </c>
      <c r="C239" s="3">
        <v>5.0</v>
      </c>
      <c r="D239" s="3">
        <v>48.4781845199477</v>
      </c>
      <c r="E239" s="3">
        <v>9.18837625134949</v>
      </c>
      <c r="F239" s="44" t="s">
        <v>243</v>
      </c>
      <c r="G239" s="3" t="s">
        <v>244</v>
      </c>
      <c r="H239" s="3" t="s">
        <v>28</v>
      </c>
      <c r="I239" s="16" t="s">
        <v>1083</v>
      </c>
      <c r="L239" t="str">
        <f>IFERROR(__xludf.DUMMYFUNCTION("IFERROR(IMPORTXML(I239, ""//p[@class='status-date']""), """")"),"")</f>
        <v/>
      </c>
      <c r="N239" t="str">
        <f>IFERROR(__xludf.DUMMYFUNCTION("IFERROR(UPPER(LEFT(REGEXEXTRACT(IMPORTXML(I239, ""//img[@class='pull-left pin']/@src""),""[^/]+$""), LEN(REGEXEXTRACT(IMPORTXML(I239, ""//img[@class='pull-left pin']/@src""),""[^/]+$""))-4)), """")"),"")</f>
        <v/>
      </c>
    </row>
    <row r="240">
      <c r="A240" s="38" t="s">
        <v>566</v>
      </c>
      <c r="B240" s="3">
        <v>14.0</v>
      </c>
      <c r="C240" s="3">
        <v>6.0</v>
      </c>
      <c r="D240" s="3">
        <v>48.4782336784755</v>
      </c>
      <c r="E240" s="3">
        <v>9.18857999477563</v>
      </c>
      <c r="F240" s="44" t="s">
        <v>243</v>
      </c>
      <c r="G240" s="3" t="s">
        <v>244</v>
      </c>
      <c r="H240" s="3" t="s">
        <v>39</v>
      </c>
      <c r="I240" s="16" t="s">
        <v>1084</v>
      </c>
      <c r="L240" t="str">
        <f>IFERROR(__xludf.DUMMYFUNCTION("IFERROR(IMPORTXML(I240, ""//p[@class='status-date']""), """")"),"")</f>
        <v/>
      </c>
      <c r="N240" t="str">
        <f>IFERROR(__xludf.DUMMYFUNCTION("IFERROR(UPPER(LEFT(REGEXEXTRACT(IMPORTXML(I240, ""//img[@class='pull-left pin']/@src""),""[^/]+$""), LEN(REGEXEXTRACT(IMPORTXML(I240, ""//img[@class='pull-left pin']/@src""),""[^/]+$""))-4)), """")"),"")</f>
        <v/>
      </c>
    </row>
    <row r="241">
      <c r="A241" s="38" t="s">
        <v>568</v>
      </c>
      <c r="B241" s="3">
        <v>14.0</v>
      </c>
      <c r="C241" s="3">
        <v>7.0</v>
      </c>
      <c r="D241" s="3">
        <v>48.4782828370032</v>
      </c>
      <c r="E241" s="3">
        <v>9.18878373839925</v>
      </c>
      <c r="F241" s="44" t="s">
        <v>243</v>
      </c>
      <c r="G241" s="3" t="s">
        <v>244</v>
      </c>
      <c r="H241" s="3" t="s">
        <v>45</v>
      </c>
      <c r="I241" s="16" t="s">
        <v>1085</v>
      </c>
      <c r="L241" t="str">
        <f>IFERROR(__xludf.DUMMYFUNCTION("IFERROR(IMPORTXML(I241, ""//p[@class='status-date']""), """")"),"")</f>
        <v/>
      </c>
      <c r="N241" t="str">
        <f>IFERROR(__xludf.DUMMYFUNCTION("IFERROR(UPPER(LEFT(REGEXEXTRACT(IMPORTXML(I241, ""//img[@class='pull-left pin']/@src""),""[^/]+$""), LEN(REGEXEXTRACT(IMPORTXML(I241, ""//img[@class='pull-left pin']/@src""),""[^/]+$""))-4)), """")"),"")</f>
        <v/>
      </c>
    </row>
    <row r="242">
      <c r="A242" s="38" t="s">
        <v>570</v>
      </c>
      <c r="B242" s="3">
        <v>14.0</v>
      </c>
      <c r="C242" s="3">
        <v>8.0</v>
      </c>
      <c r="D242" s="3">
        <v>48.478331995531</v>
      </c>
      <c r="E242" s="3">
        <v>9.18898748222022</v>
      </c>
      <c r="F242" s="43" t="s">
        <v>973</v>
      </c>
      <c r="G242" s="3" t="s">
        <v>974</v>
      </c>
      <c r="H242" s="3" t="s">
        <v>28</v>
      </c>
      <c r="I242" s="16" t="s">
        <v>1086</v>
      </c>
      <c r="L242" t="str">
        <f>IFERROR(__xludf.DUMMYFUNCTION("IFERROR(IMPORTXML(I242, ""//p[@class='status-date']""), """")"),"")</f>
        <v/>
      </c>
      <c r="N242" t="str">
        <f>IFERROR(__xludf.DUMMYFUNCTION("IFERROR(UPPER(LEFT(REGEXEXTRACT(IMPORTXML(I242, ""//img[@class='pull-left pin']/@src""),""[^/]+$""), LEN(REGEXEXTRACT(IMPORTXML(I242, ""//img[@class='pull-left pin']/@src""),""[^/]+$""))-4)), """")"),"")</f>
        <v/>
      </c>
    </row>
    <row r="243">
      <c r="A243" s="38" t="s">
        <v>572</v>
      </c>
      <c r="B243" s="3">
        <v>14.0</v>
      </c>
      <c r="C243" s="3">
        <v>9.0</v>
      </c>
      <c r="D243" s="3">
        <v>48.4783811540588</v>
      </c>
      <c r="E243" s="3">
        <v>9.18919122623867</v>
      </c>
      <c r="F243" s="43" t="s">
        <v>973</v>
      </c>
      <c r="G243" s="3" t="s">
        <v>974</v>
      </c>
      <c r="H243" s="3" t="s">
        <v>39</v>
      </c>
      <c r="I243" s="16" t="s">
        <v>1087</v>
      </c>
      <c r="L243" t="str">
        <f>IFERROR(__xludf.DUMMYFUNCTION("IFERROR(IMPORTXML(I243, ""//p[@class='status-date']""), """")"),"")</f>
        <v/>
      </c>
      <c r="N243" t="str">
        <f>IFERROR(__xludf.DUMMYFUNCTION("IFERROR(UPPER(LEFT(REGEXEXTRACT(IMPORTXML(I243, ""//img[@class='pull-left pin']/@src""),""[^/]+$""), LEN(REGEXEXTRACT(IMPORTXML(I243, ""//img[@class='pull-left pin']/@src""),""[^/]+$""))-4)), """")"),"")</f>
        <v/>
      </c>
    </row>
    <row r="244">
      <c r="A244" s="38" t="s">
        <v>574</v>
      </c>
      <c r="B244" s="3">
        <v>14.0</v>
      </c>
      <c r="C244" s="3">
        <v>10.0</v>
      </c>
      <c r="D244" s="3">
        <v>48.4784303125865</v>
      </c>
      <c r="E244" s="3">
        <v>9.1893949704546</v>
      </c>
      <c r="F244" s="43" t="s">
        <v>973</v>
      </c>
      <c r="G244" s="3" t="s">
        <v>974</v>
      </c>
      <c r="H244" s="3" t="s">
        <v>45</v>
      </c>
      <c r="I244" s="16" t="s">
        <v>1088</v>
      </c>
      <c r="L244" t="str">
        <f>IFERROR(__xludf.DUMMYFUNCTION("IFERROR(IMPORTXML(I244, ""//p[@class='status-date']""), """")"),"")</f>
        <v/>
      </c>
      <c r="N244" t="str">
        <f>IFERROR(__xludf.DUMMYFUNCTION("IFERROR(UPPER(LEFT(REGEXEXTRACT(IMPORTXML(I244, ""//img[@class='pull-left pin']/@src""),""[^/]+$""), LEN(REGEXEXTRACT(IMPORTXML(I244, ""//img[@class='pull-left pin']/@src""),""[^/]+$""))-4)), """")"),"")</f>
        <v/>
      </c>
    </row>
    <row r="245">
      <c r="A245" s="38" t="s">
        <v>576</v>
      </c>
      <c r="B245" s="3">
        <v>14.0</v>
      </c>
      <c r="C245" s="3">
        <v>11.0</v>
      </c>
      <c r="D245" s="3">
        <v>48.4784794711143</v>
      </c>
      <c r="E245" s="3">
        <v>9.18959871486799</v>
      </c>
      <c r="F245" s="43" t="s">
        <v>973</v>
      </c>
      <c r="G245" s="3" t="s">
        <v>974</v>
      </c>
      <c r="H245" s="3" t="s">
        <v>28</v>
      </c>
      <c r="I245" s="16" t="s">
        <v>1089</v>
      </c>
      <c r="L245" t="str">
        <f>IFERROR(__xludf.DUMMYFUNCTION("IFERROR(IMPORTXML(I245, ""//p[@class='status-date']""), """")"),"")</f>
        <v/>
      </c>
      <c r="N245" t="str">
        <f>IFERROR(__xludf.DUMMYFUNCTION("IFERROR(UPPER(LEFT(REGEXEXTRACT(IMPORTXML(I245, ""//img[@class='pull-left pin']/@src""),""[^/]+$""), LEN(REGEXEXTRACT(IMPORTXML(I245, ""//img[@class='pull-left pin']/@src""),""[^/]+$""))-4)), """")"),"")</f>
        <v/>
      </c>
    </row>
    <row r="246">
      <c r="A246" s="38" t="s">
        <v>579</v>
      </c>
      <c r="B246" s="3">
        <v>14.0</v>
      </c>
      <c r="C246" s="3">
        <v>12.0</v>
      </c>
      <c r="D246" s="3">
        <v>48.4785286296421</v>
      </c>
      <c r="E246" s="3">
        <v>9.18980245947875</v>
      </c>
      <c r="F246" s="43" t="s">
        <v>973</v>
      </c>
      <c r="G246" s="3" t="s">
        <v>974</v>
      </c>
      <c r="H246" s="3" t="s">
        <v>39</v>
      </c>
      <c r="I246" s="16" t="s">
        <v>1090</v>
      </c>
      <c r="L246" t="str">
        <f>IFERROR(__xludf.DUMMYFUNCTION("IFERROR(IMPORTXML(I246, ""//p[@class='status-date']""), """")"),"")</f>
        <v/>
      </c>
      <c r="N246" t="str">
        <f>IFERROR(__xludf.DUMMYFUNCTION("IFERROR(UPPER(LEFT(REGEXEXTRACT(IMPORTXML(I246, ""//img[@class='pull-left pin']/@src""),""[^/]+$""), LEN(REGEXEXTRACT(IMPORTXML(I246, ""//img[@class='pull-left pin']/@src""),""[^/]+$""))-4)), """")"),"")</f>
        <v/>
      </c>
    </row>
    <row r="247">
      <c r="A247" s="38" t="s">
        <v>581</v>
      </c>
      <c r="B247" s="3">
        <v>14.0</v>
      </c>
      <c r="C247" s="3">
        <v>13.0</v>
      </c>
      <c r="D247" s="3">
        <v>48.4785777881698</v>
      </c>
      <c r="E247" s="3">
        <v>9.19000620428698</v>
      </c>
      <c r="F247" s="43" t="s">
        <v>973</v>
      </c>
      <c r="G247" s="3" t="s">
        <v>974</v>
      </c>
      <c r="H247" s="3" t="s">
        <v>45</v>
      </c>
      <c r="I247" s="16" t="s">
        <v>1091</v>
      </c>
      <c r="L247" t="str">
        <f>IFERROR(__xludf.DUMMYFUNCTION("IFERROR(IMPORTXML(I247, ""//p[@class='status-date']""), """")"),"")</f>
        <v/>
      </c>
      <c r="N247" t="str">
        <f>IFERROR(__xludf.DUMMYFUNCTION("IFERROR(UPPER(LEFT(REGEXEXTRACT(IMPORTXML(I247, ""//img[@class='pull-left pin']/@src""),""[^/]+$""), LEN(REGEXEXTRACT(IMPORTXML(I247, ""//img[@class='pull-left pin']/@src""),""[^/]+$""))-4)), """")"),"")</f>
        <v/>
      </c>
    </row>
    <row r="248">
      <c r="A248" s="38" t="s">
        <v>584</v>
      </c>
      <c r="B248" s="3">
        <v>14.0</v>
      </c>
      <c r="C248" s="3">
        <v>14.0</v>
      </c>
      <c r="D248" s="3">
        <v>48.4786269466976</v>
      </c>
      <c r="E248" s="3">
        <v>9.19020994929269</v>
      </c>
      <c r="F248" s="43" t="s">
        <v>973</v>
      </c>
      <c r="G248" s="3" t="s">
        <v>974</v>
      </c>
      <c r="H248" s="3" t="s">
        <v>28</v>
      </c>
      <c r="I248" s="16" t="s">
        <v>1092</v>
      </c>
      <c r="L248" t="str">
        <f>IFERROR(__xludf.DUMMYFUNCTION("IFERROR(IMPORTXML(I248, ""//p[@class='status-date']""), """")"),"")</f>
        <v/>
      </c>
      <c r="N248" t="str">
        <f>IFERROR(__xludf.DUMMYFUNCTION("IFERROR(UPPER(LEFT(REGEXEXTRACT(IMPORTXML(I248, ""//img[@class='pull-left pin']/@src""),""[^/]+$""), LEN(REGEXEXTRACT(IMPORTXML(I248, ""//img[@class='pull-left pin']/@src""),""[^/]+$""))-4)), """")"),"")</f>
        <v/>
      </c>
    </row>
    <row r="249">
      <c r="A249" s="38" t="s">
        <v>586</v>
      </c>
      <c r="B249" s="3">
        <v>14.0</v>
      </c>
      <c r="C249" s="3">
        <v>15.0</v>
      </c>
      <c r="D249" s="3">
        <v>48.4786761052254</v>
      </c>
      <c r="E249" s="3">
        <v>9.19041369449576</v>
      </c>
      <c r="F249" s="43" t="s">
        <v>973</v>
      </c>
      <c r="G249" s="3" t="s">
        <v>974</v>
      </c>
      <c r="H249" s="3" t="s">
        <v>39</v>
      </c>
      <c r="I249" s="16" t="s">
        <v>1093</v>
      </c>
      <c r="L249" t="str">
        <f>IFERROR(__xludf.DUMMYFUNCTION("IFERROR(IMPORTXML(I249, ""//p[@class='status-date']""), """")"),"")</f>
        <v/>
      </c>
      <c r="N249" t="str">
        <f>IFERROR(__xludf.DUMMYFUNCTION("IFERROR(UPPER(LEFT(REGEXEXTRACT(IMPORTXML(I249, ""//img[@class='pull-left pin']/@src""),""[^/]+$""), LEN(REGEXEXTRACT(IMPORTXML(I249, ""//img[@class='pull-left pin']/@src""),""[^/]+$""))-4)), """")"),"")</f>
        <v/>
      </c>
    </row>
    <row r="250">
      <c r="A250" s="38" t="s">
        <v>589</v>
      </c>
      <c r="B250" s="3">
        <v>14.0</v>
      </c>
      <c r="C250" s="3">
        <v>16.0</v>
      </c>
      <c r="D250" s="3">
        <v>48.4787252637531</v>
      </c>
      <c r="E250" s="3">
        <v>9.1906174398963</v>
      </c>
      <c r="F250" s="43" t="s">
        <v>973</v>
      </c>
      <c r="G250" s="3" t="s">
        <v>974</v>
      </c>
      <c r="H250" s="3" t="s">
        <v>45</v>
      </c>
      <c r="I250" s="16" t="s">
        <v>1094</v>
      </c>
      <c r="L250" t="str">
        <f>IFERROR(__xludf.DUMMYFUNCTION("IFERROR(IMPORTXML(I250, ""//p[@class='status-date']""), """")"),"")</f>
        <v/>
      </c>
      <c r="N250" t="str">
        <f>IFERROR(__xludf.DUMMYFUNCTION("IFERROR(UPPER(LEFT(REGEXEXTRACT(IMPORTXML(I250, ""//img[@class='pull-left pin']/@src""),""[^/]+$""), LEN(REGEXEXTRACT(IMPORTXML(I250, ""//img[@class='pull-left pin']/@src""),""[^/]+$""))-4)), """")"),"")</f>
        <v/>
      </c>
    </row>
    <row r="251">
      <c r="A251" s="38" t="s">
        <v>591</v>
      </c>
      <c r="B251" s="3">
        <v>14.0</v>
      </c>
      <c r="C251" s="3">
        <v>17.0</v>
      </c>
      <c r="D251" s="3">
        <v>48.4787744222809</v>
      </c>
      <c r="E251" s="3">
        <v>9.19082118549431</v>
      </c>
      <c r="F251" s="43" t="s">
        <v>973</v>
      </c>
      <c r="G251" s="3" t="s">
        <v>974</v>
      </c>
      <c r="H251" s="3" t="s">
        <v>1016</v>
      </c>
      <c r="I251" s="16" t="s">
        <v>1095</v>
      </c>
      <c r="L251" t="str">
        <f>IFERROR(__xludf.DUMMYFUNCTION("IFERROR(IMPORTXML(I251, ""//p[@class='status-date']""), """")"),"")</f>
        <v/>
      </c>
      <c r="N251" t="str">
        <f>IFERROR(__xludf.DUMMYFUNCTION("IFERROR(UPPER(LEFT(REGEXEXTRACT(IMPORTXML(I251, ""//img[@class='pull-left pin']/@src""),""[^/]+$""), LEN(REGEXEXTRACT(IMPORTXML(I251, ""//img[@class='pull-left pin']/@src""),""[^/]+$""))-4)), """")"),"")</f>
        <v/>
      </c>
    </row>
    <row r="252">
      <c r="A252" s="38" t="s">
        <v>593</v>
      </c>
      <c r="B252" s="3">
        <v>14.0</v>
      </c>
      <c r="C252" s="3">
        <v>20.0</v>
      </c>
      <c r="D252" s="3">
        <v>48.4789218978642</v>
      </c>
      <c r="E252" s="3">
        <v>9.19143242347286</v>
      </c>
      <c r="F252" s="19" t="s">
        <v>1000</v>
      </c>
      <c r="G252" s="3" t="s">
        <v>1001</v>
      </c>
      <c r="H252" s="3" t="s">
        <v>28</v>
      </c>
      <c r="I252" s="16" t="s">
        <v>1096</v>
      </c>
      <c r="L252" s="3" t="s">
        <v>77</v>
      </c>
      <c r="N252" t="str">
        <f>IFERROR(__xludf.DUMMYFUNCTION("IFERROR(UPPER(LEFT(REGEXEXTRACT(IMPORTXML(I252, ""//img[@class='pull-left pin']/@src""),""[^/]+$""), LEN(REGEXEXTRACT(IMPORTXML(I252, ""//img[@class='pull-left pin']/@src""),""[^/]+$""))-4)), """")"),"")</f>
        <v/>
      </c>
    </row>
    <row r="253">
      <c r="A253" s="38" t="s">
        <v>595</v>
      </c>
      <c r="B253" s="3">
        <v>15.0</v>
      </c>
      <c r="C253" s="3">
        <v>1.0</v>
      </c>
      <c r="D253" s="3">
        <v>48.4778528233739</v>
      </c>
      <c r="E253" s="3">
        <v>9.18763542331953</v>
      </c>
      <c r="F253" s="44" t="s">
        <v>243</v>
      </c>
      <c r="G253" s="3" t="s">
        <v>244</v>
      </c>
      <c r="H253" s="3" t="s">
        <v>951</v>
      </c>
      <c r="I253" s="16" t="s">
        <v>1097</v>
      </c>
      <c r="L253" s="3" t="s">
        <v>77</v>
      </c>
      <c r="N253" s="3" t="s">
        <v>425</v>
      </c>
    </row>
    <row r="254">
      <c r="A254" s="38" t="s">
        <v>598</v>
      </c>
      <c r="B254" s="3">
        <v>15.0</v>
      </c>
      <c r="C254" s="3">
        <v>2.0</v>
      </c>
      <c r="D254" s="3">
        <v>48.4779019819017</v>
      </c>
      <c r="E254" s="3">
        <v>9.1878391654136</v>
      </c>
      <c r="F254" s="44" t="s">
        <v>243</v>
      </c>
      <c r="G254" s="3" t="s">
        <v>244</v>
      </c>
      <c r="L254" t="str">
        <f>IFERROR(__xludf.DUMMYFUNCTION("IFERROR(IMPORTXML(I254, ""//p[@class='status-date']""), """")"),"")</f>
        <v/>
      </c>
      <c r="N254" t="str">
        <f>IFERROR(__xludf.DUMMYFUNCTION("IFERROR(UPPER(LEFT(REGEXEXTRACT(IMPORTXML(I254, ""//img[@class='pull-left pin']/@src""),""[^/]+$""), LEN(REGEXEXTRACT(IMPORTXML(I254, ""//img[@class='pull-left pin']/@src""),""[^/]+$""))-4)), """")"),"")</f>
        <v/>
      </c>
    </row>
    <row r="255">
      <c r="A255" s="38" t="s">
        <v>601</v>
      </c>
      <c r="B255" s="3">
        <v>15.0</v>
      </c>
      <c r="C255" s="3">
        <v>3.0</v>
      </c>
      <c r="D255" s="3">
        <v>48.4779511404294</v>
      </c>
      <c r="E255" s="3">
        <v>9.18804290770504</v>
      </c>
      <c r="F255" s="44" t="s">
        <v>243</v>
      </c>
      <c r="G255" s="3" t="s">
        <v>244</v>
      </c>
      <c r="H255" s="3" t="s">
        <v>216</v>
      </c>
      <c r="I255" s="16" t="s">
        <v>1098</v>
      </c>
      <c r="L255" t="str">
        <f>IFERROR(__xludf.DUMMYFUNCTION("IFERROR(IMPORTXML(I255, ""//p[@class='status-date']""), """")"),"")</f>
        <v/>
      </c>
      <c r="N255" t="str">
        <f>IFERROR(__xludf.DUMMYFUNCTION("IFERROR(UPPER(LEFT(REGEXEXTRACT(IMPORTXML(I255, ""//img[@class='pull-left pin']/@src""),""[^/]+$""), LEN(REGEXEXTRACT(IMPORTXML(I255, ""//img[@class='pull-left pin']/@src""),""[^/]+$""))-4)), """")"),"")</f>
        <v/>
      </c>
    </row>
    <row r="256">
      <c r="A256" s="38" t="s">
        <v>603</v>
      </c>
      <c r="B256" s="3">
        <v>15.0</v>
      </c>
      <c r="C256" s="3">
        <v>4.0</v>
      </c>
      <c r="D256" s="3">
        <v>48.4780002989572</v>
      </c>
      <c r="E256" s="3">
        <v>9.18824665019394</v>
      </c>
      <c r="F256" s="44" t="s">
        <v>243</v>
      </c>
      <c r="G256" s="3" t="s">
        <v>244</v>
      </c>
      <c r="L256" t="str">
        <f>IFERROR(__xludf.DUMMYFUNCTION("IFERROR(IMPORTXML(I256, ""//p[@class='status-date']""), """")"),"")</f>
        <v/>
      </c>
      <c r="N256" t="str">
        <f>IFERROR(__xludf.DUMMYFUNCTION("IFERROR(UPPER(LEFT(REGEXEXTRACT(IMPORTXML(I256, ""//img[@class='pull-left pin']/@src""),""[^/]+$""), LEN(REGEXEXTRACT(IMPORTXML(I256, ""//img[@class='pull-left pin']/@src""),""[^/]+$""))-4)), """")"),"")</f>
        <v/>
      </c>
    </row>
    <row r="257">
      <c r="A257" s="38" t="s">
        <v>605</v>
      </c>
      <c r="B257" s="3">
        <v>15.0</v>
      </c>
      <c r="C257" s="3">
        <v>5.0</v>
      </c>
      <c r="D257" s="3">
        <v>48.4780494574849</v>
      </c>
      <c r="E257" s="3">
        <v>9.18845039288021</v>
      </c>
      <c r="F257" s="44" t="s">
        <v>243</v>
      </c>
      <c r="G257" s="3" t="s">
        <v>244</v>
      </c>
      <c r="H257" s="3" t="s">
        <v>958</v>
      </c>
      <c r="I257" s="16" t="s">
        <v>1099</v>
      </c>
      <c r="L257" t="str">
        <f>IFERROR(__xludf.DUMMYFUNCTION("IFERROR(IMPORTXML(I257, ""//p[@class='status-date']""), """")"),"")</f>
        <v/>
      </c>
      <c r="N257" t="str">
        <f>IFERROR(__xludf.DUMMYFUNCTION("IFERROR(UPPER(LEFT(REGEXEXTRACT(IMPORTXML(I257, ""//img[@class='pull-left pin']/@src""),""[^/]+$""), LEN(REGEXEXTRACT(IMPORTXML(I257, ""//img[@class='pull-left pin']/@src""),""[^/]+$""))-4)), """")"),"")</f>
        <v/>
      </c>
    </row>
    <row r="258">
      <c r="A258" s="38" t="s">
        <v>607</v>
      </c>
      <c r="B258" s="3">
        <v>15.0</v>
      </c>
      <c r="C258" s="3">
        <v>6.0</v>
      </c>
      <c r="D258" s="3">
        <v>48.4780986160127</v>
      </c>
      <c r="E258" s="3">
        <v>9.18865413576395</v>
      </c>
      <c r="F258" s="44" t="s">
        <v>243</v>
      </c>
      <c r="G258" s="3" t="s">
        <v>244</v>
      </c>
      <c r="H258" s="3" t="s">
        <v>216</v>
      </c>
      <c r="I258" s="16" t="s">
        <v>1100</v>
      </c>
      <c r="L258" t="str">
        <f>IFERROR(__xludf.DUMMYFUNCTION("IFERROR(IMPORTXML(I258, ""//p[@class='status-date']""), """")"),"")</f>
        <v/>
      </c>
      <c r="N258" t="str">
        <f>IFERROR(__xludf.DUMMYFUNCTION("IFERROR(UPPER(LEFT(REGEXEXTRACT(IMPORTXML(I258, ""//img[@class='pull-left pin']/@src""),""[^/]+$""), LEN(REGEXEXTRACT(IMPORTXML(I258, ""//img[@class='pull-left pin']/@src""),""[^/]+$""))-4)), """")"),"")</f>
        <v/>
      </c>
    </row>
    <row r="259">
      <c r="A259" s="38" t="s">
        <v>609</v>
      </c>
      <c r="B259" s="3">
        <v>15.0</v>
      </c>
      <c r="C259" s="3">
        <v>7.0</v>
      </c>
      <c r="D259" s="3">
        <v>48.4781477745405</v>
      </c>
      <c r="E259" s="3">
        <v>9.18885787884505</v>
      </c>
      <c r="F259" s="44" t="s">
        <v>243</v>
      </c>
      <c r="G259" s="3" t="s">
        <v>244</v>
      </c>
      <c r="H259" s="3" t="s">
        <v>939</v>
      </c>
      <c r="I259" s="16" t="s">
        <v>1101</v>
      </c>
      <c r="L259" s="3" t="s">
        <v>77</v>
      </c>
      <c r="N259" s="3" t="s">
        <v>425</v>
      </c>
    </row>
    <row r="260">
      <c r="A260" s="38" t="s">
        <v>611</v>
      </c>
      <c r="B260" s="3">
        <v>15.0</v>
      </c>
      <c r="C260" s="3">
        <v>8.0</v>
      </c>
      <c r="D260" s="3">
        <v>48.4781969330682</v>
      </c>
      <c r="E260" s="3">
        <v>9.18906162212363</v>
      </c>
      <c r="F260" s="43" t="s">
        <v>973</v>
      </c>
      <c r="G260" s="3" t="s">
        <v>974</v>
      </c>
      <c r="L260" t="str">
        <f>IFERROR(__xludf.DUMMYFUNCTION("IFERROR(IMPORTXML(I260, ""//p[@class='status-date']""), """")"),"")</f>
        <v/>
      </c>
      <c r="N260" t="str">
        <f>IFERROR(__xludf.DUMMYFUNCTION("IFERROR(UPPER(LEFT(REGEXEXTRACT(IMPORTXML(I260, ""//img[@class='pull-left pin']/@src""),""[^/]+$""), LEN(REGEXEXTRACT(IMPORTXML(I260, ""//img[@class='pull-left pin']/@src""),""[^/]+$""))-4)), """")"),"")</f>
        <v/>
      </c>
    </row>
    <row r="261">
      <c r="A261" s="38" t="s">
        <v>614</v>
      </c>
      <c r="B261" s="3">
        <v>15.0</v>
      </c>
      <c r="C261" s="3">
        <v>9.0</v>
      </c>
      <c r="D261" s="3">
        <v>48.478246091596</v>
      </c>
      <c r="E261" s="3">
        <v>9.18926536559968</v>
      </c>
      <c r="F261" s="43" t="s">
        <v>973</v>
      </c>
      <c r="G261" s="3" t="s">
        <v>974</v>
      </c>
      <c r="H261" s="3" t="s">
        <v>216</v>
      </c>
      <c r="I261" s="41" t="s">
        <v>1102</v>
      </c>
      <c r="L261" t="str">
        <f>IFERROR(__xludf.DUMMYFUNCTION("IFERROR(IMPORTXML(I261, ""//p[@class='status-date']""), """")"),"")</f>
        <v/>
      </c>
      <c r="N261" t="str">
        <f>IFERROR(__xludf.DUMMYFUNCTION("IFERROR(UPPER(LEFT(REGEXEXTRACT(IMPORTXML(I261, ""//img[@class='pull-left pin']/@src""),""[^/]+$""), LEN(REGEXEXTRACT(IMPORTXML(I261, ""//img[@class='pull-left pin']/@src""),""[^/]+$""))-4)), """")"),"")</f>
        <v/>
      </c>
    </row>
    <row r="262">
      <c r="A262" s="38" t="s">
        <v>617</v>
      </c>
      <c r="B262" s="3">
        <v>15.0</v>
      </c>
      <c r="C262" s="3">
        <v>10.0</v>
      </c>
      <c r="D262" s="3">
        <v>48.4782952501238</v>
      </c>
      <c r="E262" s="3">
        <v>9.1894691092732</v>
      </c>
      <c r="F262" s="43" t="s">
        <v>973</v>
      </c>
      <c r="G262" s="3" t="s">
        <v>974</v>
      </c>
      <c r="L262" t="str">
        <f>IFERROR(__xludf.DUMMYFUNCTION("IFERROR(IMPORTXML(I262, ""//p[@class='status-date']""), """")"),"")</f>
        <v/>
      </c>
      <c r="N262" t="str">
        <f>IFERROR(__xludf.DUMMYFUNCTION("IFERROR(UPPER(LEFT(REGEXEXTRACT(IMPORTXML(I262, ""//img[@class='pull-left pin']/@src""),""[^/]+$""), LEN(REGEXEXTRACT(IMPORTXML(I262, ""//img[@class='pull-left pin']/@src""),""[^/]+$""))-4)), """")"),"")</f>
        <v/>
      </c>
    </row>
    <row r="263">
      <c r="A263" s="38" t="s">
        <v>619</v>
      </c>
      <c r="B263" s="3">
        <v>15.0</v>
      </c>
      <c r="C263" s="3">
        <v>11.0</v>
      </c>
      <c r="D263" s="3">
        <v>48.4783444086515</v>
      </c>
      <c r="E263" s="3">
        <v>9.18967285314408</v>
      </c>
      <c r="F263" s="43" t="s">
        <v>973</v>
      </c>
      <c r="G263" s="3" t="s">
        <v>974</v>
      </c>
      <c r="L263" t="str">
        <f>IFERROR(__xludf.DUMMYFUNCTION("IFERROR(IMPORTXML(I263, ""//p[@class='status-date']""), """")"),"")</f>
        <v/>
      </c>
      <c r="N263" t="str">
        <f>IFERROR(__xludf.DUMMYFUNCTION("IFERROR(UPPER(LEFT(REGEXEXTRACT(IMPORTXML(I263, ""//img[@class='pull-left pin']/@src""),""[^/]+$""), LEN(REGEXEXTRACT(IMPORTXML(I263, ""//img[@class='pull-left pin']/@src""),""[^/]+$""))-4)), """")"),"")</f>
        <v/>
      </c>
    </row>
    <row r="264">
      <c r="A264" s="38" t="s">
        <v>622</v>
      </c>
      <c r="B264" s="3">
        <v>15.0</v>
      </c>
      <c r="C264" s="3">
        <v>12.0</v>
      </c>
      <c r="D264" s="3">
        <v>48.4783935671793</v>
      </c>
      <c r="E264" s="3">
        <v>9.18987659721244</v>
      </c>
      <c r="F264" s="43" t="s">
        <v>973</v>
      </c>
      <c r="G264" s="3" t="s">
        <v>974</v>
      </c>
      <c r="H264" s="3" t="s">
        <v>216</v>
      </c>
      <c r="I264" s="16" t="s">
        <v>1103</v>
      </c>
      <c r="L264" t="str">
        <f>IFERROR(__xludf.DUMMYFUNCTION("IFERROR(IMPORTXML(I264, ""//p[@class='status-date']""), """")"),"")</f>
        <v/>
      </c>
      <c r="N264" t="str">
        <f>IFERROR(__xludf.DUMMYFUNCTION("IFERROR(UPPER(LEFT(REGEXEXTRACT(IMPORTXML(I264, ""//img[@class='pull-left pin']/@src""),""[^/]+$""), LEN(REGEXEXTRACT(IMPORTXML(I264, ""//img[@class='pull-left pin']/@src""),""[^/]+$""))-4)), """")"),"")</f>
        <v/>
      </c>
    </row>
    <row r="265">
      <c r="A265" s="38" t="s">
        <v>624</v>
      </c>
      <c r="B265" s="3">
        <v>15.0</v>
      </c>
      <c r="C265" s="3">
        <v>13.0</v>
      </c>
      <c r="D265" s="3">
        <v>48.478442725707</v>
      </c>
      <c r="E265" s="3">
        <v>9.19008034147827</v>
      </c>
      <c r="F265" s="43" t="s">
        <v>973</v>
      </c>
      <c r="G265" s="3" t="s">
        <v>974</v>
      </c>
      <c r="L265" t="str">
        <f>IFERROR(__xludf.DUMMYFUNCTION("IFERROR(IMPORTXML(I265, ""//p[@class='status-date']""), """")"),"")</f>
        <v/>
      </c>
      <c r="N265" t="str">
        <f>IFERROR(__xludf.DUMMYFUNCTION("IFERROR(UPPER(LEFT(REGEXEXTRACT(IMPORTXML(I265, ""//img[@class='pull-left pin']/@src""),""[^/]+$""), LEN(REGEXEXTRACT(IMPORTXML(I265, ""//img[@class='pull-left pin']/@src""),""[^/]+$""))-4)), """")"),"")</f>
        <v/>
      </c>
    </row>
    <row r="266">
      <c r="A266" s="38" t="s">
        <v>626</v>
      </c>
      <c r="B266" s="3">
        <v>15.0</v>
      </c>
      <c r="C266" s="3">
        <v>14.0</v>
      </c>
      <c r="D266" s="3">
        <v>48.4784918842348</v>
      </c>
      <c r="E266" s="3">
        <v>9.19028408594147</v>
      </c>
      <c r="F266" s="43" t="s">
        <v>973</v>
      </c>
      <c r="G266" s="3" t="s">
        <v>974</v>
      </c>
      <c r="L266" t="str">
        <f>IFERROR(__xludf.DUMMYFUNCTION("IFERROR(IMPORTXML(I266, ""//p[@class='status-date']""), """")"),"")</f>
        <v/>
      </c>
      <c r="N266" t="str">
        <f>IFERROR(__xludf.DUMMYFUNCTION("IFERROR(UPPER(LEFT(REGEXEXTRACT(IMPORTXML(I266, ""//img[@class='pull-left pin']/@src""),""[^/]+$""), LEN(REGEXEXTRACT(IMPORTXML(I266, ""//img[@class='pull-left pin']/@src""),""[^/]+$""))-4)), """")"),"")</f>
        <v/>
      </c>
    </row>
    <row r="267">
      <c r="A267" s="38" t="s">
        <v>628</v>
      </c>
      <c r="B267" s="3">
        <v>15.0</v>
      </c>
      <c r="C267" s="3">
        <v>15.0</v>
      </c>
      <c r="D267" s="3">
        <v>48.4785410427626</v>
      </c>
      <c r="E267" s="3">
        <v>9.19048783060213</v>
      </c>
      <c r="F267" s="43" t="s">
        <v>973</v>
      </c>
      <c r="G267" s="3" t="s">
        <v>974</v>
      </c>
      <c r="H267" s="3" t="s">
        <v>216</v>
      </c>
      <c r="I267" s="16" t="s">
        <v>1104</v>
      </c>
      <c r="L267" t="str">
        <f>IFERROR(__xludf.DUMMYFUNCTION("IFERROR(IMPORTXML(I267, ""//p[@class='status-date']""), """")"),"")</f>
        <v/>
      </c>
      <c r="N267" t="str">
        <f>IFERROR(__xludf.DUMMYFUNCTION("IFERROR(UPPER(LEFT(REGEXEXTRACT(IMPORTXML(I267, ""//img[@class='pull-left pin']/@src""),""[^/]+$""), LEN(REGEXEXTRACT(IMPORTXML(I267, ""//img[@class='pull-left pin']/@src""),""[^/]+$""))-4)), """")"),"")</f>
        <v/>
      </c>
    </row>
    <row r="268">
      <c r="A268" s="38" t="s">
        <v>631</v>
      </c>
      <c r="B268" s="3">
        <v>15.0</v>
      </c>
      <c r="C268" s="3">
        <v>16.0</v>
      </c>
      <c r="D268" s="3">
        <v>48.4785902012903</v>
      </c>
      <c r="E268" s="3">
        <v>9.19069157546027</v>
      </c>
      <c r="F268" s="43" t="s">
        <v>973</v>
      </c>
      <c r="G268" s="3" t="s">
        <v>974</v>
      </c>
      <c r="L268" t="str">
        <f>IFERROR(__xludf.DUMMYFUNCTION("IFERROR(IMPORTXML(I268, ""//p[@class='status-date']""), """")"),"")</f>
        <v/>
      </c>
      <c r="N268" t="str">
        <f>IFERROR(__xludf.DUMMYFUNCTION("IFERROR(UPPER(LEFT(REGEXEXTRACT(IMPORTXML(I268, ""//img[@class='pull-left pin']/@src""),""[^/]+$""), LEN(REGEXEXTRACT(IMPORTXML(I268, ""//img[@class='pull-left pin']/@src""),""[^/]+$""))-4)), """")"),"")</f>
        <v/>
      </c>
    </row>
    <row r="269">
      <c r="A269" s="38" t="s">
        <v>633</v>
      </c>
      <c r="B269" s="3">
        <v>15.0</v>
      </c>
      <c r="C269" s="3">
        <v>17.0</v>
      </c>
      <c r="D269" s="3">
        <v>48.4786393598181</v>
      </c>
      <c r="E269" s="3">
        <v>9.19089532051577</v>
      </c>
      <c r="F269" s="43" t="s">
        <v>973</v>
      </c>
      <c r="G269" s="3" t="s">
        <v>974</v>
      </c>
      <c r="L269" t="str">
        <f>IFERROR(__xludf.DUMMYFUNCTION("IFERROR(IMPORTXML(I269, ""//p[@class='status-date']""), """")"),"")</f>
        <v/>
      </c>
      <c r="N269" t="str">
        <f>IFERROR(__xludf.DUMMYFUNCTION("IFERROR(UPPER(LEFT(REGEXEXTRACT(IMPORTXML(I269, ""//img[@class='pull-left pin']/@src""),""[^/]+$""), LEN(REGEXEXTRACT(IMPORTXML(I269, ""//img[@class='pull-left pin']/@src""),""[^/]+$""))-4)), """")"),"")</f>
        <v/>
      </c>
    </row>
    <row r="270">
      <c r="A270" s="38" t="s">
        <v>635</v>
      </c>
      <c r="B270" s="3">
        <v>15.0</v>
      </c>
      <c r="C270" s="3">
        <v>20.0</v>
      </c>
      <c r="D270" s="3">
        <v>48.4787868354014</v>
      </c>
      <c r="E270" s="3">
        <v>9.19150655686701</v>
      </c>
      <c r="F270" s="19" t="s">
        <v>1000</v>
      </c>
      <c r="G270" s="3" t="s">
        <v>1001</v>
      </c>
      <c r="H270" s="3" t="s">
        <v>234</v>
      </c>
      <c r="I270" s="16" t="s">
        <v>1105</v>
      </c>
      <c r="L270" t="str">
        <f>IFERROR(__xludf.DUMMYFUNCTION("IFERROR(IMPORTXML(I270, ""//p[@class='status-date']""), """")"),"")</f>
        <v/>
      </c>
      <c r="N270" t="str">
        <f>IFERROR(__xludf.DUMMYFUNCTION("IFERROR(UPPER(LEFT(REGEXEXTRACT(IMPORTXML(I270, ""//img[@class='pull-left pin']/@src""),""[^/]+$""), LEN(REGEXEXTRACT(IMPORTXML(I270, ""//img[@class='pull-left pin']/@src""),""[^/]+$""))-4)), """")"),"")</f>
        <v/>
      </c>
    </row>
    <row r="271">
      <c r="A271" s="38" t="s">
        <v>637</v>
      </c>
      <c r="B271" s="3">
        <v>16.0</v>
      </c>
      <c r="C271" s="3">
        <v>1.0</v>
      </c>
      <c r="D271" s="3">
        <v>48.4777177609111</v>
      </c>
      <c r="E271" s="3">
        <v>9.18770956682237</v>
      </c>
      <c r="F271" s="46" t="s">
        <v>404</v>
      </c>
      <c r="G271" s="3" t="s">
        <v>405</v>
      </c>
      <c r="H271" s="3" t="s">
        <v>553</v>
      </c>
      <c r="I271" s="16" t="s">
        <v>1106</v>
      </c>
      <c r="L271" t="str">
        <f>IFERROR(__xludf.DUMMYFUNCTION("IFERROR(IMPORTXML(I271, ""//p[@class='status-date']""), """")"),"")</f>
        <v/>
      </c>
      <c r="N271" t="str">
        <f>IFERROR(__xludf.DUMMYFUNCTION("IFERROR(UPPER(LEFT(REGEXEXTRACT(IMPORTXML(I271, ""//img[@class='pull-left pin']/@src""),""[^/]+$""), LEN(REGEXEXTRACT(IMPORTXML(I271, ""//img[@class='pull-left pin']/@src""),""[^/]+$""))-4)), """")"),"")</f>
        <v/>
      </c>
    </row>
    <row r="272">
      <c r="A272" s="38" t="s">
        <v>639</v>
      </c>
      <c r="B272" s="3">
        <v>16.0</v>
      </c>
      <c r="C272" s="3">
        <v>2.0</v>
      </c>
      <c r="D272" s="3">
        <v>48.4777669194389</v>
      </c>
      <c r="E272" s="3">
        <v>9.18791330837393</v>
      </c>
      <c r="F272" s="46" t="s">
        <v>404</v>
      </c>
      <c r="G272" s="3" t="s">
        <v>405</v>
      </c>
      <c r="H272" s="3" t="s">
        <v>198</v>
      </c>
      <c r="I272" s="16" t="s">
        <v>1107</v>
      </c>
      <c r="L272" t="str">
        <f>IFERROR(__xludf.DUMMYFUNCTION("IFERROR(IMPORTXML(I272, ""//p[@class='status-date']""), """")"),"")</f>
        <v/>
      </c>
      <c r="N272" t="str">
        <f>IFERROR(__xludf.DUMMYFUNCTION("IFERROR(UPPER(LEFT(REGEXEXTRACT(IMPORTXML(I272, ""//img[@class='pull-left pin']/@src""),""[^/]+$""), LEN(REGEXEXTRACT(IMPORTXML(I272, ""//img[@class='pull-left pin']/@src""),""[^/]+$""))-4)), """")"),"")</f>
        <v/>
      </c>
    </row>
    <row r="273">
      <c r="A273" s="38" t="s">
        <v>641</v>
      </c>
      <c r="B273" s="3">
        <v>16.0</v>
      </c>
      <c r="C273" s="3">
        <v>3.0</v>
      </c>
      <c r="D273" s="3">
        <v>48.4778160779666</v>
      </c>
      <c r="E273" s="3">
        <v>9.18811705012296</v>
      </c>
      <c r="F273" s="46" t="s">
        <v>404</v>
      </c>
      <c r="G273" s="3" t="s">
        <v>405</v>
      </c>
      <c r="H273" s="3" t="s">
        <v>884</v>
      </c>
      <c r="I273" s="16" t="s">
        <v>1108</v>
      </c>
      <c r="L273" t="str">
        <f>IFERROR(__xludf.DUMMYFUNCTION("IFERROR(IMPORTXML(I273, ""//p[@class='status-date']""), """")"),"")</f>
        <v/>
      </c>
      <c r="N273" t="str">
        <f>IFERROR(__xludf.DUMMYFUNCTION("IFERROR(UPPER(LEFT(REGEXEXTRACT(IMPORTXML(I273, ""//img[@class='pull-left pin']/@src""),""[^/]+$""), LEN(REGEXEXTRACT(IMPORTXML(I273, ""//img[@class='pull-left pin']/@src""),""[^/]+$""))-4)), """")"),"")</f>
        <v/>
      </c>
    </row>
    <row r="274">
      <c r="A274" s="38" t="s">
        <v>643</v>
      </c>
      <c r="B274" s="3">
        <v>16.0</v>
      </c>
      <c r="C274" s="3">
        <v>4.0</v>
      </c>
      <c r="D274" s="3">
        <v>48.4778652364944</v>
      </c>
      <c r="E274" s="3">
        <v>9.18832079206936</v>
      </c>
      <c r="F274" s="46" t="s">
        <v>404</v>
      </c>
      <c r="G274" s="3" t="s">
        <v>405</v>
      </c>
      <c r="H274" s="3" t="s">
        <v>1042</v>
      </c>
      <c r="I274" s="16" t="s">
        <v>1109</v>
      </c>
      <c r="L274" t="str">
        <f>IFERROR(__xludf.DUMMYFUNCTION("IFERROR(IMPORTXML(I274, ""//p[@class='status-date']""), """")"),"")</f>
        <v/>
      </c>
      <c r="N274" t="str">
        <f>IFERROR(__xludf.DUMMYFUNCTION("IFERROR(UPPER(LEFT(REGEXEXTRACT(IMPORTXML(I274, ""//img[@class='pull-left pin']/@src""),""[^/]+$""), LEN(REGEXEXTRACT(IMPORTXML(I274, ""//img[@class='pull-left pin']/@src""),""[^/]+$""))-4)), """")"),"")</f>
        <v/>
      </c>
    </row>
    <row r="275">
      <c r="A275" s="38" t="s">
        <v>645</v>
      </c>
      <c r="B275" s="3">
        <v>16.0</v>
      </c>
      <c r="C275" s="3">
        <v>5.0</v>
      </c>
      <c r="D275" s="3">
        <v>48.4779143950222</v>
      </c>
      <c r="E275" s="3">
        <v>9.18852453421323</v>
      </c>
      <c r="F275" s="46" t="s">
        <v>404</v>
      </c>
      <c r="G275" s="3" t="s">
        <v>405</v>
      </c>
      <c r="H275" s="3" t="s">
        <v>913</v>
      </c>
      <c r="I275" s="16" t="s">
        <v>1110</v>
      </c>
      <c r="L275" t="str">
        <f>IFERROR(__xludf.DUMMYFUNCTION("IFERROR(IMPORTXML(I275, ""//p[@class='status-date']""), """")"),"")</f>
        <v/>
      </c>
      <c r="N275" t="str">
        <f>IFERROR(__xludf.DUMMYFUNCTION("IFERROR(UPPER(LEFT(REGEXEXTRACT(IMPORTXML(I275, ""//img[@class='pull-left pin']/@src""),""[^/]+$""), LEN(REGEXEXTRACT(IMPORTXML(I275, ""//img[@class='pull-left pin']/@src""),""[^/]+$""))-4)), """")"),"")</f>
        <v/>
      </c>
    </row>
    <row r="276">
      <c r="A276" s="38" t="s">
        <v>647</v>
      </c>
      <c r="B276" s="3">
        <v>16.0</v>
      </c>
      <c r="C276" s="3">
        <v>6.0</v>
      </c>
      <c r="D276" s="3">
        <v>48.4779635535499</v>
      </c>
      <c r="E276" s="3">
        <v>9.18872827655445</v>
      </c>
      <c r="F276" s="46" t="s">
        <v>404</v>
      </c>
      <c r="G276" s="3" t="s">
        <v>405</v>
      </c>
      <c r="H276" s="3" t="s">
        <v>34</v>
      </c>
      <c r="I276" s="16" t="s">
        <v>1111</v>
      </c>
      <c r="L276" t="str">
        <f>IFERROR(__xludf.DUMMYFUNCTION("IFERROR(IMPORTXML(I276, ""//p[@class='status-date']""), """")"),"")</f>
        <v/>
      </c>
      <c r="N276" t="str">
        <f>IFERROR(__xludf.DUMMYFUNCTION("IFERROR(UPPER(LEFT(REGEXEXTRACT(IMPORTXML(I276, ""//img[@class='pull-left pin']/@src""),""[^/]+$""), LEN(REGEXEXTRACT(IMPORTXML(I276, ""//img[@class='pull-left pin']/@src""),""[^/]+$""))-4)), """")"),"")</f>
        <v/>
      </c>
    </row>
    <row r="277">
      <c r="A277" s="38" t="s">
        <v>649</v>
      </c>
      <c r="B277" s="3">
        <v>16.0</v>
      </c>
      <c r="C277" s="3">
        <v>7.0</v>
      </c>
      <c r="D277" s="3">
        <v>48.4780127120777</v>
      </c>
      <c r="E277" s="3">
        <v>9.18893201909315</v>
      </c>
      <c r="F277" s="46" t="s">
        <v>404</v>
      </c>
      <c r="G277" s="3" t="s">
        <v>405</v>
      </c>
      <c r="H277" s="3" t="s">
        <v>198</v>
      </c>
      <c r="I277" s="16" t="s">
        <v>1112</v>
      </c>
      <c r="L277" t="str">
        <f>IFERROR(__xludf.DUMMYFUNCTION("IFERROR(IMPORTXML(I277, ""//p[@class='status-date']""), """")"),"")</f>
        <v/>
      </c>
      <c r="N277" t="str">
        <f>IFERROR(__xludf.DUMMYFUNCTION("IFERROR(UPPER(LEFT(REGEXEXTRACT(IMPORTXML(I277, ""//img[@class='pull-left pin']/@src""),""[^/]+$""), LEN(REGEXEXTRACT(IMPORTXML(I277, ""//img[@class='pull-left pin']/@src""),""[^/]+$""))-4)), """")"),"")</f>
        <v/>
      </c>
    </row>
    <row r="278">
      <c r="A278" s="38" t="s">
        <v>651</v>
      </c>
      <c r="B278" s="3">
        <v>16.0</v>
      </c>
      <c r="C278" s="3">
        <v>8.0</v>
      </c>
      <c r="D278" s="3">
        <v>48.4780618706055</v>
      </c>
      <c r="E278" s="3">
        <v>9.18913576182933</v>
      </c>
      <c r="F278" s="43" t="s">
        <v>973</v>
      </c>
      <c r="G278" s="3" t="s">
        <v>974</v>
      </c>
      <c r="H278" s="3" t="s">
        <v>896</v>
      </c>
      <c r="I278" s="16" t="s">
        <v>1113</v>
      </c>
      <c r="L278" t="str">
        <f>IFERROR(__xludf.DUMMYFUNCTION("IFERROR(IMPORTXML(I278, ""//p[@class='status-date']""), """")"),"")</f>
        <v/>
      </c>
      <c r="N278" t="str">
        <f>IFERROR(__xludf.DUMMYFUNCTION("IFERROR(UPPER(LEFT(REGEXEXTRACT(IMPORTXML(I278, ""//img[@class='pull-left pin']/@src""),""[^/]+$""), LEN(REGEXEXTRACT(IMPORTXML(I278, ""//img[@class='pull-left pin']/@src""),""[^/]+$""))-4)), """")"),"")</f>
        <v/>
      </c>
    </row>
    <row r="279">
      <c r="A279" s="38" t="s">
        <v>653</v>
      </c>
      <c r="B279" s="3">
        <v>16.0</v>
      </c>
      <c r="C279" s="3">
        <v>9.0</v>
      </c>
      <c r="D279" s="3">
        <v>48.4781110291332</v>
      </c>
      <c r="E279" s="3">
        <v>9.18933950476298</v>
      </c>
      <c r="F279" s="43" t="s">
        <v>973</v>
      </c>
      <c r="G279" s="3" t="s">
        <v>974</v>
      </c>
      <c r="L279" t="str">
        <f>IFERROR(__xludf.DUMMYFUNCTION("IFERROR(IMPORTXML(I279, ""//p[@class='status-date']""), """")"),"")</f>
        <v/>
      </c>
      <c r="N279" t="str">
        <f>IFERROR(__xludf.DUMMYFUNCTION("IFERROR(UPPER(LEFT(REGEXEXTRACT(IMPORTXML(I279, ""//img[@class='pull-left pin']/@src""),""[^/]+$""), LEN(REGEXEXTRACT(IMPORTXML(I279, ""//img[@class='pull-left pin']/@src""),""[^/]+$""))-4)), """")"),"")</f>
        <v/>
      </c>
    </row>
    <row r="280">
      <c r="A280" s="38" t="s">
        <v>655</v>
      </c>
      <c r="B280" s="3">
        <v>16.0</v>
      </c>
      <c r="C280" s="3">
        <v>10.0</v>
      </c>
      <c r="D280" s="3">
        <v>48.478160187661</v>
      </c>
      <c r="E280" s="3">
        <v>9.18954324789399</v>
      </c>
      <c r="F280" s="43" t="s">
        <v>973</v>
      </c>
      <c r="G280" s="3" t="s">
        <v>974</v>
      </c>
      <c r="L280" t="str">
        <f>IFERROR(__xludf.DUMMYFUNCTION("IFERROR(IMPORTXML(I280, ""//p[@class='status-date']""), """")"),"")</f>
        <v/>
      </c>
      <c r="N280" t="str">
        <f>IFERROR(__xludf.DUMMYFUNCTION("IFERROR(UPPER(LEFT(REGEXEXTRACT(IMPORTXML(I280, ""//img[@class='pull-left pin']/@src""),""[^/]+$""), LEN(REGEXEXTRACT(IMPORTXML(I280, ""//img[@class='pull-left pin']/@src""),""[^/]+$""))-4)), """")"),"")</f>
        <v/>
      </c>
    </row>
    <row r="281">
      <c r="A281" s="38" t="s">
        <v>657</v>
      </c>
      <c r="B281" s="3">
        <v>16.0</v>
      </c>
      <c r="C281" s="3">
        <v>11.0</v>
      </c>
      <c r="D281" s="3">
        <v>48.4782093461888</v>
      </c>
      <c r="E281" s="3">
        <v>9.18974699122247</v>
      </c>
      <c r="F281" s="43" t="s">
        <v>973</v>
      </c>
      <c r="G281" s="3" t="s">
        <v>974</v>
      </c>
      <c r="L281" t="str">
        <f>IFERROR(__xludf.DUMMYFUNCTION("IFERROR(IMPORTXML(I281, ""//p[@class='status-date']""), """")"),"")</f>
        <v/>
      </c>
      <c r="N281" t="str">
        <f>IFERROR(__xludf.DUMMYFUNCTION("IFERROR(UPPER(LEFT(REGEXEXTRACT(IMPORTXML(I281, ""//img[@class='pull-left pin']/@src""),""[^/]+$""), LEN(REGEXEXTRACT(IMPORTXML(I281, ""//img[@class='pull-left pin']/@src""),""[^/]+$""))-4)), """")"),"")</f>
        <v/>
      </c>
    </row>
    <row r="282">
      <c r="A282" s="38" t="s">
        <v>659</v>
      </c>
      <c r="B282" s="3">
        <v>16.0</v>
      </c>
      <c r="C282" s="3">
        <v>12.0</v>
      </c>
      <c r="D282" s="3">
        <v>48.4782585047165</v>
      </c>
      <c r="E282" s="3">
        <v>9.18995073474832</v>
      </c>
      <c r="F282" s="43" t="s">
        <v>973</v>
      </c>
      <c r="G282" s="3" t="s">
        <v>974</v>
      </c>
      <c r="L282" t="str">
        <f>IFERROR(__xludf.DUMMYFUNCTION("IFERROR(IMPORTXML(I282, ""//p[@class='status-date']""), """")"),"")</f>
        <v/>
      </c>
      <c r="N282" t="str">
        <f>IFERROR(__xludf.DUMMYFUNCTION("IFERROR(UPPER(LEFT(REGEXEXTRACT(IMPORTXML(I282, ""//img[@class='pull-left pin']/@src""),""[^/]+$""), LEN(REGEXEXTRACT(IMPORTXML(I282, ""//img[@class='pull-left pin']/@src""),""[^/]+$""))-4)), """")"),"")</f>
        <v/>
      </c>
    </row>
    <row r="283">
      <c r="A283" s="38" t="s">
        <v>661</v>
      </c>
      <c r="B283" s="3">
        <v>16.0</v>
      </c>
      <c r="C283" s="3">
        <v>13.0</v>
      </c>
      <c r="D283" s="3">
        <v>48.4783076632443</v>
      </c>
      <c r="E283" s="3">
        <v>9.19015447847164</v>
      </c>
      <c r="F283" s="43" t="s">
        <v>973</v>
      </c>
      <c r="G283" s="3" t="s">
        <v>974</v>
      </c>
      <c r="L283" t="str">
        <f>IFERROR(__xludf.DUMMYFUNCTION("IFERROR(IMPORTXML(I283, ""//p[@class='status-date']""), """")"),"")</f>
        <v/>
      </c>
      <c r="N283" t="str">
        <f>IFERROR(__xludf.DUMMYFUNCTION("IFERROR(UPPER(LEFT(REGEXEXTRACT(IMPORTXML(I283, ""//img[@class='pull-left pin']/@src""),""[^/]+$""), LEN(REGEXEXTRACT(IMPORTXML(I283, ""//img[@class='pull-left pin']/@src""),""[^/]+$""))-4)), """")"),"")</f>
        <v/>
      </c>
    </row>
    <row r="284">
      <c r="A284" s="38" t="s">
        <v>663</v>
      </c>
      <c r="B284" s="3">
        <v>16.0</v>
      </c>
      <c r="C284" s="3">
        <v>14.0</v>
      </c>
      <c r="D284" s="3">
        <v>48.478356821772</v>
      </c>
      <c r="E284" s="3">
        <v>9.19035822239243</v>
      </c>
      <c r="F284" s="43" t="s">
        <v>973</v>
      </c>
      <c r="G284" s="3" t="s">
        <v>974</v>
      </c>
      <c r="L284" t="str">
        <f>IFERROR(__xludf.DUMMYFUNCTION("IFERROR(IMPORTXML(I284, ""//p[@class='status-date']""), """")"),"")</f>
        <v/>
      </c>
      <c r="N284" t="str">
        <f>IFERROR(__xludf.DUMMYFUNCTION("IFERROR(UPPER(LEFT(REGEXEXTRACT(IMPORTXML(I284, ""//img[@class='pull-left pin']/@src""),""[^/]+$""), LEN(REGEXEXTRACT(IMPORTXML(I284, ""//img[@class='pull-left pin']/@src""),""[^/]+$""))-4)), """")"),"")</f>
        <v/>
      </c>
    </row>
    <row r="285">
      <c r="A285" s="38" t="s">
        <v>665</v>
      </c>
      <c r="B285" s="3">
        <v>16.0</v>
      </c>
      <c r="C285" s="3">
        <v>15.0</v>
      </c>
      <c r="D285" s="3">
        <v>48.4784059802998</v>
      </c>
      <c r="E285" s="3">
        <v>9.19056196651058</v>
      </c>
      <c r="F285" s="43" t="s">
        <v>973</v>
      </c>
      <c r="G285" s="3" t="s">
        <v>974</v>
      </c>
      <c r="L285" t="str">
        <f>IFERROR(__xludf.DUMMYFUNCTION("IFERROR(IMPORTXML(I285, ""//p[@class='status-date']""), """")"),"")</f>
        <v/>
      </c>
      <c r="N285" t="str">
        <f>IFERROR(__xludf.DUMMYFUNCTION("IFERROR(UPPER(LEFT(REGEXEXTRACT(IMPORTXML(I285, ""//img[@class='pull-left pin']/@src""),""[^/]+$""), LEN(REGEXEXTRACT(IMPORTXML(I285, ""//img[@class='pull-left pin']/@src""),""[^/]+$""))-4)), """")"),"")</f>
        <v/>
      </c>
    </row>
    <row r="286">
      <c r="A286" s="38" t="s">
        <v>667</v>
      </c>
      <c r="B286" s="3">
        <v>16.0</v>
      </c>
      <c r="C286" s="3">
        <v>16.0</v>
      </c>
      <c r="D286" s="3">
        <v>48.4784551388275</v>
      </c>
      <c r="E286" s="3">
        <v>9.19076571082621</v>
      </c>
      <c r="F286" s="43" t="s">
        <v>973</v>
      </c>
      <c r="G286" s="3" t="s">
        <v>974</v>
      </c>
      <c r="L286" t="str">
        <f>IFERROR(__xludf.DUMMYFUNCTION("IFERROR(IMPORTXML(I286, ""//p[@class='status-date']""), """")"),"")</f>
        <v/>
      </c>
      <c r="N286" t="str">
        <f>IFERROR(__xludf.DUMMYFUNCTION("IFERROR(UPPER(LEFT(REGEXEXTRACT(IMPORTXML(I286, ""//img[@class='pull-left pin']/@src""),""[^/]+$""), LEN(REGEXEXTRACT(IMPORTXML(I286, ""//img[@class='pull-left pin']/@src""),""[^/]+$""))-4)), """")"),"")</f>
        <v/>
      </c>
    </row>
    <row r="287">
      <c r="A287" s="38" t="s">
        <v>669</v>
      </c>
      <c r="B287" s="3">
        <v>16.0</v>
      </c>
      <c r="C287" s="3">
        <v>17.0</v>
      </c>
      <c r="D287" s="3">
        <v>48.4785042973553</v>
      </c>
      <c r="E287" s="3">
        <v>9.1909694553392</v>
      </c>
      <c r="F287" s="43" t="s">
        <v>973</v>
      </c>
      <c r="G287" s="3" t="s">
        <v>974</v>
      </c>
      <c r="L287" t="str">
        <f>IFERROR(__xludf.DUMMYFUNCTION("IFERROR(IMPORTXML(I287, ""//p[@class='status-date']""), """")"),"")</f>
        <v/>
      </c>
      <c r="N287" t="str">
        <f>IFERROR(__xludf.DUMMYFUNCTION("IFERROR(UPPER(LEFT(REGEXEXTRACT(IMPORTXML(I287, ""//img[@class='pull-left pin']/@src""),""[^/]+$""), LEN(REGEXEXTRACT(IMPORTXML(I287, ""//img[@class='pull-left pin']/@src""),""[^/]+$""))-4)), """")"),"")</f>
        <v/>
      </c>
    </row>
    <row r="288">
      <c r="A288" s="38" t="s">
        <v>671</v>
      </c>
      <c r="B288" s="3">
        <v>16.0</v>
      </c>
      <c r="C288" s="3">
        <v>19.0</v>
      </c>
      <c r="D288" s="3">
        <v>48.4786026144108</v>
      </c>
      <c r="E288" s="3">
        <v>9.19137694495759</v>
      </c>
      <c r="F288" s="19" t="s">
        <v>1000</v>
      </c>
      <c r="G288" s="3" t="s">
        <v>1001</v>
      </c>
      <c r="L288" t="str">
        <f>IFERROR(__xludf.DUMMYFUNCTION("IFERROR(IMPORTXML(I288, ""//p[@class='status-date']""), """")"),"")</f>
        <v/>
      </c>
      <c r="N288" t="str">
        <f>IFERROR(__xludf.DUMMYFUNCTION("IFERROR(UPPER(LEFT(REGEXEXTRACT(IMPORTXML(I288, ""//img[@class='pull-left pin']/@src""),""[^/]+$""), LEN(REGEXEXTRACT(IMPORTXML(I288, ""//img[@class='pull-left pin']/@src""),""[^/]+$""))-4)), """")"),"")</f>
        <v/>
      </c>
    </row>
    <row r="289">
      <c r="A289" s="38" t="s">
        <v>673</v>
      </c>
      <c r="B289" s="3">
        <v>16.0</v>
      </c>
      <c r="C289" s="3">
        <v>20.0</v>
      </c>
      <c r="D289" s="3">
        <v>48.4786517729386</v>
      </c>
      <c r="E289" s="3">
        <v>9.19158069006289</v>
      </c>
      <c r="F289" s="19" t="s">
        <v>1000</v>
      </c>
      <c r="G289" s="3" t="s">
        <v>1001</v>
      </c>
      <c r="H289" s="3" t="s">
        <v>884</v>
      </c>
      <c r="I289" s="16" t="s">
        <v>1114</v>
      </c>
      <c r="L289" t="str">
        <f>IFERROR(__xludf.DUMMYFUNCTION("IFERROR(IMPORTXML(I289, ""//p[@class='status-date']""), """")"),"")</f>
        <v/>
      </c>
      <c r="N289" t="str">
        <f>IFERROR(__xludf.DUMMYFUNCTION("IFERROR(UPPER(LEFT(REGEXEXTRACT(IMPORTXML(I289, ""//img[@class='pull-left pin']/@src""),""[^/]+$""), LEN(REGEXEXTRACT(IMPORTXML(I289, ""//img[@class='pull-left pin']/@src""),""[^/]+$""))-4)), """")"),"")</f>
        <v/>
      </c>
    </row>
    <row r="290">
      <c r="A290" s="38" t="s">
        <v>675</v>
      </c>
      <c r="B290" s="3">
        <v>17.0</v>
      </c>
      <c r="C290" s="3">
        <v>1.0</v>
      </c>
      <c r="D290" s="3">
        <v>48.4775826984483</v>
      </c>
      <c r="E290" s="3">
        <v>9.18778371012808</v>
      </c>
      <c r="F290" s="46" t="s">
        <v>404</v>
      </c>
      <c r="G290" s="3" t="s">
        <v>405</v>
      </c>
      <c r="H290" s="3" t="s">
        <v>45</v>
      </c>
      <c r="I290" s="16" t="s">
        <v>1115</v>
      </c>
      <c r="L290" t="str">
        <f>IFERROR(__xludf.DUMMYFUNCTION("IFERROR(IMPORTXML(I290, ""//p[@class='status-date']""), """")"),"")</f>
        <v/>
      </c>
      <c r="N290" t="str">
        <f>IFERROR(__xludf.DUMMYFUNCTION("IFERROR(UPPER(LEFT(REGEXEXTRACT(IMPORTXML(I290, ""//img[@class='pull-left pin']/@src""),""[^/]+$""), LEN(REGEXEXTRACT(IMPORTXML(I290, ""//img[@class='pull-left pin']/@src""),""[^/]+$""))-4)), """")"),"")</f>
        <v/>
      </c>
    </row>
    <row r="291">
      <c r="A291" s="38" t="s">
        <v>678</v>
      </c>
      <c r="B291" s="3">
        <v>17.0</v>
      </c>
      <c r="C291" s="3">
        <v>2.0</v>
      </c>
      <c r="D291" s="3">
        <v>48.477631856976</v>
      </c>
      <c r="E291" s="3">
        <v>9.18798745113724</v>
      </c>
      <c r="F291" s="46" t="s">
        <v>404</v>
      </c>
      <c r="G291" s="3" t="s">
        <v>405</v>
      </c>
      <c r="H291" s="3" t="s">
        <v>28</v>
      </c>
      <c r="I291" s="16" t="s">
        <v>1116</v>
      </c>
      <c r="L291" t="str">
        <f>IFERROR(__xludf.DUMMYFUNCTION("IFERROR(IMPORTXML(I291, ""//p[@class='status-date']""), """")"),"")</f>
        <v/>
      </c>
      <c r="N291" s="3" t="s">
        <v>1117</v>
      </c>
    </row>
    <row r="292">
      <c r="A292" s="38" t="s">
        <v>680</v>
      </c>
      <c r="B292" s="3">
        <v>17.0</v>
      </c>
      <c r="C292" s="3">
        <v>3.0</v>
      </c>
      <c r="D292" s="3">
        <v>48.4776810155038</v>
      </c>
      <c r="E292" s="3">
        <v>9.18819119234376</v>
      </c>
      <c r="F292" s="46" t="s">
        <v>404</v>
      </c>
      <c r="G292" s="3" t="s">
        <v>405</v>
      </c>
      <c r="H292" s="3" t="s">
        <v>39</v>
      </c>
      <c r="I292" s="16" t="s">
        <v>1118</v>
      </c>
      <c r="L292" t="str">
        <f>IFERROR(__xludf.DUMMYFUNCTION("IFERROR(IMPORTXML(I292, ""//p[@class='status-date']""), """")"),"")</f>
        <v/>
      </c>
      <c r="N292" t="str">
        <f>IFERROR(__xludf.DUMMYFUNCTION("IFERROR(UPPER(LEFT(REGEXEXTRACT(IMPORTXML(I292, ""//img[@class='pull-left pin']/@src""),""[^/]+$""), LEN(REGEXEXTRACT(IMPORTXML(I292, ""//img[@class='pull-left pin']/@src""),""[^/]+$""))-4)), """")"),"")</f>
        <v/>
      </c>
    </row>
    <row r="293">
      <c r="A293" s="38" t="s">
        <v>683</v>
      </c>
      <c r="B293" s="3">
        <v>17.0</v>
      </c>
      <c r="C293" s="3">
        <v>4.0</v>
      </c>
      <c r="D293" s="3">
        <v>48.4777301740316</v>
      </c>
      <c r="E293" s="3">
        <v>9.18839493374775</v>
      </c>
      <c r="F293" s="46" t="s">
        <v>404</v>
      </c>
      <c r="G293" s="3" t="s">
        <v>405</v>
      </c>
      <c r="H293" s="3" t="s">
        <v>45</v>
      </c>
      <c r="I293" s="16" t="s">
        <v>1119</v>
      </c>
      <c r="L293" t="str">
        <f>IFERROR(__xludf.DUMMYFUNCTION("IFERROR(IMPORTXML(I293, ""//p[@class='status-date']""), """")"),"")</f>
        <v/>
      </c>
      <c r="N293" t="str">
        <f>IFERROR(__xludf.DUMMYFUNCTION("IFERROR(UPPER(LEFT(REGEXEXTRACT(IMPORTXML(I293, ""//img[@class='pull-left pin']/@src""),""[^/]+$""), LEN(REGEXEXTRACT(IMPORTXML(I293, ""//img[@class='pull-left pin']/@src""),""[^/]+$""))-4)), """")"),"")</f>
        <v/>
      </c>
    </row>
    <row r="294">
      <c r="A294" s="38" t="s">
        <v>686</v>
      </c>
      <c r="B294" s="3">
        <v>17.0</v>
      </c>
      <c r="C294" s="3">
        <v>5.0</v>
      </c>
      <c r="D294" s="3">
        <v>48.4777793325593</v>
      </c>
      <c r="E294" s="3">
        <v>9.18859867534922</v>
      </c>
      <c r="F294" s="46" t="s">
        <v>404</v>
      </c>
      <c r="G294" s="3" t="s">
        <v>405</v>
      </c>
      <c r="H294" s="3" t="s">
        <v>28</v>
      </c>
      <c r="I294" s="16" t="s">
        <v>1120</v>
      </c>
      <c r="L294" t="str">
        <f>IFERROR(__xludf.DUMMYFUNCTION("IFERROR(IMPORTXML(I294, ""//p[@class='status-date']""), """")"),"")</f>
        <v/>
      </c>
      <c r="N294" t="str">
        <f>IFERROR(__xludf.DUMMYFUNCTION("IFERROR(UPPER(LEFT(REGEXEXTRACT(IMPORTXML(I294, ""//img[@class='pull-left pin']/@src""),""[^/]+$""), LEN(REGEXEXTRACT(IMPORTXML(I294, ""//img[@class='pull-left pin']/@src""),""[^/]+$""))-4)), """")"),"")</f>
        <v/>
      </c>
    </row>
    <row r="295">
      <c r="A295" s="38" t="s">
        <v>689</v>
      </c>
      <c r="B295" s="3">
        <v>17.0</v>
      </c>
      <c r="C295" s="3">
        <v>6.0</v>
      </c>
      <c r="D295" s="3">
        <v>48.4778284910871</v>
      </c>
      <c r="E295" s="3">
        <v>9.18880241714805</v>
      </c>
      <c r="F295" s="46" t="s">
        <v>404</v>
      </c>
      <c r="G295" s="3" t="s">
        <v>405</v>
      </c>
      <c r="H295" s="3" t="s">
        <v>39</v>
      </c>
      <c r="I295" s="16" t="s">
        <v>1121</v>
      </c>
      <c r="L295" t="str">
        <f>IFERROR(__xludf.DUMMYFUNCTION("IFERROR(IMPORTXML(I295, ""//p[@class='status-date']""), """")"),"")</f>
        <v/>
      </c>
      <c r="N295" s="3" t="s">
        <v>1117</v>
      </c>
    </row>
    <row r="296">
      <c r="A296" s="38" t="s">
        <v>692</v>
      </c>
      <c r="B296" s="3">
        <v>17.0</v>
      </c>
      <c r="C296" s="3">
        <v>7.0</v>
      </c>
      <c r="D296" s="3">
        <v>48.4778776496149</v>
      </c>
      <c r="E296" s="3">
        <v>9.18900615914435</v>
      </c>
      <c r="F296" s="46" t="s">
        <v>404</v>
      </c>
      <c r="G296" s="3" t="s">
        <v>405</v>
      </c>
      <c r="H296" s="3" t="s">
        <v>45</v>
      </c>
      <c r="I296" s="16" t="s">
        <v>1122</v>
      </c>
      <c r="L296" t="str">
        <f>IFERROR(__xludf.DUMMYFUNCTION("IFERROR(IMPORTXML(I296, ""//p[@class='status-date']""), """")"),"")</f>
        <v/>
      </c>
      <c r="N296" t="str">
        <f>IFERROR(__xludf.DUMMYFUNCTION("IFERROR(UPPER(LEFT(REGEXEXTRACT(IMPORTXML(I296, ""//img[@class='pull-left pin']/@src""),""[^/]+$""), LEN(REGEXEXTRACT(IMPORTXML(I296, ""//img[@class='pull-left pin']/@src""),""[^/]+$""))-4)), """")"),"")</f>
        <v/>
      </c>
    </row>
    <row r="297">
      <c r="A297" s="38" t="s">
        <v>694</v>
      </c>
      <c r="B297" s="3">
        <v>17.0</v>
      </c>
      <c r="C297" s="3">
        <v>8.0</v>
      </c>
      <c r="D297" s="3">
        <v>48.4779268081426</v>
      </c>
      <c r="E297" s="3">
        <v>9.18920990133801</v>
      </c>
      <c r="F297" s="43" t="s">
        <v>973</v>
      </c>
      <c r="G297" s="3" t="s">
        <v>974</v>
      </c>
      <c r="H297" s="3" t="s">
        <v>28</v>
      </c>
      <c r="I297" s="16" t="s">
        <v>1123</v>
      </c>
      <c r="L297" t="str">
        <f>IFERROR(__xludf.DUMMYFUNCTION("IFERROR(IMPORTXML(I297, ""//p[@class='status-date']""), """")"),"")</f>
        <v/>
      </c>
      <c r="N297" t="str">
        <f>IFERROR(__xludf.DUMMYFUNCTION("IFERROR(UPPER(LEFT(REGEXEXTRACT(IMPORTXML(I297, ""//img[@class='pull-left pin']/@src""),""[^/]+$""), LEN(REGEXEXTRACT(IMPORTXML(I297, ""//img[@class='pull-left pin']/@src""),""[^/]+$""))-4)), """")"),"")</f>
        <v/>
      </c>
    </row>
    <row r="298">
      <c r="A298" s="38" t="s">
        <v>696</v>
      </c>
      <c r="B298" s="3">
        <v>17.0</v>
      </c>
      <c r="C298" s="3">
        <v>9.0</v>
      </c>
      <c r="D298" s="3">
        <v>48.4779759666704</v>
      </c>
      <c r="E298" s="3">
        <v>9.18941364372915</v>
      </c>
      <c r="F298" s="43" t="s">
        <v>973</v>
      </c>
      <c r="G298" s="3" t="s">
        <v>974</v>
      </c>
      <c r="H298" s="3" t="s">
        <v>39</v>
      </c>
      <c r="I298" s="16" t="s">
        <v>1124</v>
      </c>
      <c r="L298" t="str">
        <f>IFERROR(__xludf.DUMMYFUNCTION("IFERROR(IMPORTXML(I298, ""//p[@class='status-date']""), """")"),"")</f>
        <v/>
      </c>
      <c r="N298" t="str">
        <f>IFERROR(__xludf.DUMMYFUNCTION("IFERROR(UPPER(LEFT(REGEXEXTRACT(IMPORTXML(I298, ""//img[@class='pull-left pin']/@src""),""[^/]+$""), LEN(REGEXEXTRACT(IMPORTXML(I298, ""//img[@class='pull-left pin']/@src""),""[^/]+$""))-4)), """")"),"")</f>
        <v/>
      </c>
    </row>
    <row r="299">
      <c r="A299" s="38" t="s">
        <v>698</v>
      </c>
      <c r="B299" s="3">
        <v>17.0</v>
      </c>
      <c r="C299" s="3">
        <v>10.0</v>
      </c>
      <c r="D299" s="3">
        <v>48.4780251251982</v>
      </c>
      <c r="E299" s="3">
        <v>9.18961738631776</v>
      </c>
      <c r="F299" s="43" t="s">
        <v>973</v>
      </c>
      <c r="G299" s="3" t="s">
        <v>974</v>
      </c>
      <c r="H299" s="3" t="s">
        <v>45</v>
      </c>
      <c r="I299" s="16" t="s">
        <v>1125</v>
      </c>
      <c r="L299" t="str">
        <f>IFERROR(__xludf.DUMMYFUNCTION("IFERROR(IMPORTXML(I299, ""//p[@class='status-date']""), """")"),"")</f>
        <v/>
      </c>
      <c r="N299" t="str">
        <f>IFERROR(__xludf.DUMMYFUNCTION("IFERROR(UPPER(LEFT(REGEXEXTRACT(IMPORTXML(I299, ""//img[@class='pull-left pin']/@src""),""[^/]+$""), LEN(REGEXEXTRACT(IMPORTXML(I299, ""//img[@class='pull-left pin']/@src""),""[^/]+$""))-4)), """")"),"")</f>
        <v/>
      </c>
    </row>
    <row r="300">
      <c r="A300" s="38" t="s">
        <v>700</v>
      </c>
      <c r="B300" s="3">
        <v>17.0</v>
      </c>
      <c r="C300" s="3">
        <v>11.0</v>
      </c>
      <c r="D300" s="3">
        <v>48.4780742837259</v>
      </c>
      <c r="E300" s="3">
        <v>9.18982112910373</v>
      </c>
      <c r="F300" s="43" t="s">
        <v>973</v>
      </c>
      <c r="G300" s="3" t="s">
        <v>974</v>
      </c>
      <c r="H300" s="3" t="s">
        <v>28</v>
      </c>
      <c r="I300" s="16" t="s">
        <v>1126</v>
      </c>
      <c r="L300" t="str">
        <f>IFERROR(__xludf.DUMMYFUNCTION("IFERROR(IMPORTXML(I300, ""//p[@class='status-date']""), """")"),"")</f>
        <v/>
      </c>
      <c r="N300" t="str">
        <f>IFERROR(__xludf.DUMMYFUNCTION("IFERROR(UPPER(LEFT(REGEXEXTRACT(IMPORTXML(I300, ""//img[@class='pull-left pin']/@src""),""[^/]+$""), LEN(REGEXEXTRACT(IMPORTXML(I300, ""//img[@class='pull-left pin']/@src""),""[^/]+$""))-4)), """")"),"")</f>
        <v/>
      </c>
    </row>
    <row r="301">
      <c r="A301" s="38" t="s">
        <v>703</v>
      </c>
      <c r="B301" s="3">
        <v>17.0</v>
      </c>
      <c r="C301" s="3">
        <v>12.0</v>
      </c>
      <c r="D301" s="3">
        <v>48.4781234422537</v>
      </c>
      <c r="E301" s="3">
        <v>9.19002487208717</v>
      </c>
      <c r="F301" s="43" t="s">
        <v>973</v>
      </c>
      <c r="G301" s="3" t="s">
        <v>974</v>
      </c>
      <c r="H301" s="3" t="s">
        <v>39</v>
      </c>
      <c r="I301" s="16" t="s">
        <v>1127</v>
      </c>
      <c r="L301" s="3" t="s">
        <v>77</v>
      </c>
      <c r="N301" t="str">
        <f>IFERROR(__xludf.DUMMYFUNCTION("IFERROR(UPPER(LEFT(REGEXEXTRACT(IMPORTXML(I301, ""//img[@class='pull-left pin']/@src""),""[^/]+$""), LEN(REGEXEXTRACT(IMPORTXML(I301, ""//img[@class='pull-left pin']/@src""),""[^/]+$""))-4)), """")"),"")</f>
        <v/>
      </c>
    </row>
    <row r="302">
      <c r="A302" s="38" t="s">
        <v>705</v>
      </c>
      <c r="B302" s="3">
        <v>17.0</v>
      </c>
      <c r="C302" s="3">
        <v>13.0</v>
      </c>
      <c r="D302" s="3">
        <v>48.4781726007814</v>
      </c>
      <c r="E302" s="3">
        <v>9.19022861526809</v>
      </c>
      <c r="F302" s="43" t="s">
        <v>973</v>
      </c>
      <c r="G302" s="3" t="s">
        <v>974</v>
      </c>
      <c r="H302" s="3" t="s">
        <v>45</v>
      </c>
      <c r="I302" s="16" t="s">
        <v>1128</v>
      </c>
      <c r="L302" t="str">
        <f>IFERROR(__xludf.DUMMYFUNCTION("IFERROR(IMPORTXML(I302, ""//p[@class='status-date']""), """")"),"")</f>
        <v/>
      </c>
      <c r="N302" t="str">
        <f>IFERROR(__xludf.DUMMYFUNCTION("IFERROR(UPPER(LEFT(REGEXEXTRACT(IMPORTXML(I302, ""//img[@class='pull-left pin']/@src""),""[^/]+$""), LEN(REGEXEXTRACT(IMPORTXML(I302, ""//img[@class='pull-left pin']/@src""),""[^/]+$""))-4)), """")"),"")</f>
        <v/>
      </c>
    </row>
    <row r="303">
      <c r="A303" s="38" t="s">
        <v>707</v>
      </c>
      <c r="B303" s="3">
        <v>17.0</v>
      </c>
      <c r="C303" s="3">
        <v>14.0</v>
      </c>
      <c r="D303" s="3">
        <v>48.4782217593092</v>
      </c>
      <c r="E303" s="3">
        <v>9.19043235864637</v>
      </c>
      <c r="F303" s="43" t="s">
        <v>973</v>
      </c>
      <c r="G303" s="3" t="s">
        <v>974</v>
      </c>
      <c r="H303" s="3" t="s">
        <v>28</v>
      </c>
      <c r="I303" s="16" t="s">
        <v>1129</v>
      </c>
      <c r="L303" t="str">
        <f>IFERROR(__xludf.DUMMYFUNCTION("IFERROR(IMPORTXML(I303, ""//p[@class='status-date']""), """")"),"")</f>
        <v/>
      </c>
      <c r="N303" t="str">
        <f>IFERROR(__xludf.DUMMYFUNCTION("IFERROR(UPPER(LEFT(REGEXEXTRACT(IMPORTXML(I303, ""//img[@class='pull-left pin']/@src""),""[^/]+$""), LEN(REGEXEXTRACT(IMPORTXML(I303, ""//img[@class='pull-left pin']/@src""),""[^/]+$""))-4)), """")"),"")</f>
        <v/>
      </c>
    </row>
    <row r="304">
      <c r="A304" s="38" t="s">
        <v>710</v>
      </c>
      <c r="B304" s="3">
        <v>17.0</v>
      </c>
      <c r="C304" s="3">
        <v>15.0</v>
      </c>
      <c r="D304" s="3">
        <v>48.4782709178369</v>
      </c>
      <c r="E304" s="3">
        <v>9.19063610222212</v>
      </c>
      <c r="F304" s="43" t="s">
        <v>973</v>
      </c>
      <c r="G304" s="3" t="s">
        <v>974</v>
      </c>
      <c r="H304" s="3" t="s">
        <v>39</v>
      </c>
      <c r="I304" s="16" t="s">
        <v>1130</v>
      </c>
      <c r="L304" s="3" t="s">
        <v>77</v>
      </c>
      <c r="N304" t="str">
        <f>IFERROR(__xludf.DUMMYFUNCTION("IFERROR(UPPER(LEFT(REGEXEXTRACT(IMPORTXML(I304, ""//img[@class='pull-left pin']/@src""),""[^/]+$""), LEN(REGEXEXTRACT(IMPORTXML(I304, ""//img[@class='pull-left pin']/@src""),""[^/]+$""))-4)), """")"),"")</f>
        <v/>
      </c>
    </row>
    <row r="305">
      <c r="A305" s="38" t="s">
        <v>713</v>
      </c>
      <c r="B305" s="3">
        <v>17.0</v>
      </c>
      <c r="C305" s="3">
        <v>16.0</v>
      </c>
      <c r="D305" s="3">
        <v>48.4783200763647</v>
      </c>
      <c r="E305" s="3">
        <v>9.19083984599524</v>
      </c>
      <c r="F305" s="43" t="s">
        <v>973</v>
      </c>
      <c r="G305" s="3" t="s">
        <v>974</v>
      </c>
      <c r="H305" s="3" t="s">
        <v>896</v>
      </c>
      <c r="I305" s="16" t="s">
        <v>1131</v>
      </c>
      <c r="L305" t="str">
        <f>IFERROR(__xludf.DUMMYFUNCTION("IFERROR(IMPORTXML(I305, ""//p[@class='status-date']""), """")"),"")</f>
        <v/>
      </c>
      <c r="N305" t="str">
        <f>IFERROR(__xludf.DUMMYFUNCTION("IFERROR(UPPER(LEFT(REGEXEXTRACT(IMPORTXML(I305, ""//img[@class='pull-left pin']/@src""),""[^/]+$""), LEN(REGEXEXTRACT(IMPORTXML(I305, ""//img[@class='pull-left pin']/@src""),""[^/]+$""))-4)), """")"),"")</f>
        <v/>
      </c>
    </row>
    <row r="306">
      <c r="A306" s="38" t="s">
        <v>715</v>
      </c>
      <c r="B306" s="3">
        <v>17.0</v>
      </c>
      <c r="C306" s="3">
        <v>17.0</v>
      </c>
      <c r="D306" s="3">
        <v>48.4783692348925</v>
      </c>
      <c r="E306" s="3">
        <v>9.19104358996583</v>
      </c>
      <c r="F306" s="43" t="s">
        <v>973</v>
      </c>
      <c r="G306" s="3" t="s">
        <v>974</v>
      </c>
      <c r="H306" s="3" t="s">
        <v>28</v>
      </c>
      <c r="I306" s="16" t="s">
        <v>1132</v>
      </c>
      <c r="L306" t="str">
        <f>IFERROR(__xludf.DUMMYFUNCTION("IFERROR(IMPORTXML(I306, ""//p[@class='status-date']""), """")"),"")</f>
        <v/>
      </c>
      <c r="N306" t="str">
        <f>IFERROR(__xludf.DUMMYFUNCTION("IFERROR(UPPER(LEFT(REGEXEXTRACT(IMPORTXML(I306, ""//img[@class='pull-left pin']/@src""),""[^/]+$""), LEN(REGEXEXTRACT(IMPORTXML(I306, ""//img[@class='pull-left pin']/@src""),""[^/]+$""))-4)), """")"),"")</f>
        <v/>
      </c>
    </row>
    <row r="307">
      <c r="A307" s="38" t="s">
        <v>717</v>
      </c>
      <c r="B307" s="3">
        <v>17.0</v>
      </c>
      <c r="C307" s="3">
        <v>20.0</v>
      </c>
      <c r="D307" s="3">
        <v>48.4785167104757</v>
      </c>
      <c r="E307" s="3">
        <v>9.1916548230622</v>
      </c>
      <c r="F307" s="19" t="s">
        <v>1000</v>
      </c>
      <c r="G307" s="3" t="s">
        <v>1001</v>
      </c>
      <c r="H307" s="3" t="s">
        <v>45</v>
      </c>
      <c r="I307" s="16" t="s">
        <v>1133</v>
      </c>
      <c r="L307" t="str">
        <f>IFERROR(__xludf.DUMMYFUNCTION("IFERROR(IMPORTXML(I307, ""//p[@class='status-date']""), """")"),"")</f>
        <v/>
      </c>
      <c r="N307" t="str">
        <f>IFERROR(__xludf.DUMMYFUNCTION("IFERROR(UPPER(LEFT(REGEXEXTRACT(IMPORTXML(I307, ""//img[@class='pull-left pin']/@src""),""[^/]+$""), LEN(REGEXEXTRACT(IMPORTXML(I307, ""//img[@class='pull-left pin']/@src""),""[^/]+$""))-4)), """")"),"")</f>
        <v/>
      </c>
    </row>
    <row r="308">
      <c r="A308" s="38" t="s">
        <v>719</v>
      </c>
      <c r="B308" s="3">
        <v>18.0</v>
      </c>
      <c r="C308" s="3">
        <v>1.0</v>
      </c>
      <c r="D308" s="3">
        <v>48.4774476359856</v>
      </c>
      <c r="E308" s="3">
        <v>9.18785785323643</v>
      </c>
      <c r="F308" s="46" t="s">
        <v>404</v>
      </c>
      <c r="G308" s="3" t="s">
        <v>405</v>
      </c>
      <c r="H308" s="3" t="s">
        <v>216</v>
      </c>
      <c r="I308" s="16" t="s">
        <v>1134</v>
      </c>
      <c r="L308" t="str">
        <f>IFERROR(__xludf.DUMMYFUNCTION("IFERROR(IMPORTXML(I308, ""//p[@class='status-date']""), """")"),"")</f>
        <v/>
      </c>
      <c r="N308" t="str">
        <f>IFERROR(__xludf.DUMMYFUNCTION("IFERROR(UPPER(LEFT(REGEXEXTRACT(IMPORTXML(I308, ""//img[@class='pull-left pin']/@src""),""[^/]+$""), LEN(REGEXEXTRACT(IMPORTXML(I308, ""//img[@class='pull-left pin']/@src""),""[^/]+$""))-4)), """")"),"")</f>
        <v/>
      </c>
    </row>
    <row r="309">
      <c r="A309" s="38" t="s">
        <v>721</v>
      </c>
      <c r="B309" s="3">
        <v>18.0</v>
      </c>
      <c r="C309" s="3">
        <v>2.0</v>
      </c>
      <c r="D309" s="3">
        <v>48.4774967945133</v>
      </c>
      <c r="E309" s="3">
        <v>9.18806159370319</v>
      </c>
      <c r="F309" s="46" t="s">
        <v>404</v>
      </c>
      <c r="G309" s="3" t="s">
        <v>405</v>
      </c>
      <c r="H309" s="3" t="s">
        <v>1059</v>
      </c>
      <c r="I309" s="16" t="s">
        <v>1135</v>
      </c>
      <c r="L309" t="str">
        <f>IFERROR(__xludf.DUMMYFUNCTION("IFERROR(IMPORTXML(I309, ""//p[@class='status-date']""), """")"),"")</f>
        <v/>
      </c>
      <c r="N309" t="str">
        <f>IFERROR(__xludf.DUMMYFUNCTION("IFERROR(UPPER(LEFT(REGEXEXTRACT(IMPORTXML(I309, ""//img[@class='pull-left pin']/@src""),""[^/]+$""), LEN(REGEXEXTRACT(IMPORTXML(I309, ""//img[@class='pull-left pin']/@src""),""[^/]+$""))-4)), """")"),"")</f>
        <v/>
      </c>
    </row>
    <row r="310">
      <c r="A310" s="38" t="s">
        <v>723</v>
      </c>
      <c r="B310" s="3">
        <v>18.0</v>
      </c>
      <c r="C310" s="3">
        <v>3.0</v>
      </c>
      <c r="D310" s="3">
        <v>48.4775459530411</v>
      </c>
      <c r="E310" s="3">
        <v>9.18826533436731</v>
      </c>
      <c r="F310" s="46" t="s">
        <v>404</v>
      </c>
      <c r="G310" s="3" t="s">
        <v>405</v>
      </c>
      <c r="H310" s="3" t="s">
        <v>587</v>
      </c>
      <c r="I310" s="16" t="s">
        <v>1136</v>
      </c>
      <c r="L310" t="str">
        <f>IFERROR(__xludf.DUMMYFUNCTION("IFERROR(IMPORTXML(I310, ""//p[@class='status-date']""), """")"),"")</f>
        <v/>
      </c>
      <c r="N310" t="str">
        <f>IFERROR(__xludf.DUMMYFUNCTION("IFERROR(UPPER(LEFT(REGEXEXTRACT(IMPORTXML(I310, ""//img[@class='pull-left pin']/@src""),""[^/]+$""), LEN(REGEXEXTRACT(IMPORTXML(I310, ""//img[@class='pull-left pin']/@src""),""[^/]+$""))-4)), """")"),"")</f>
        <v/>
      </c>
    </row>
    <row r="311">
      <c r="A311" s="38" t="s">
        <v>725</v>
      </c>
      <c r="B311" s="3">
        <v>18.0</v>
      </c>
      <c r="C311" s="3">
        <v>4.0</v>
      </c>
      <c r="D311" s="3">
        <v>48.4775951115688</v>
      </c>
      <c r="E311" s="3">
        <v>9.1884690752289</v>
      </c>
      <c r="F311" s="46" t="s">
        <v>404</v>
      </c>
      <c r="G311" s="3" t="s">
        <v>405</v>
      </c>
      <c r="H311" s="3" t="s">
        <v>216</v>
      </c>
      <c r="I311" s="16" t="s">
        <v>1137</v>
      </c>
      <c r="L311" t="str">
        <f>IFERROR(__xludf.DUMMYFUNCTION("IFERROR(IMPORTXML(I311, ""//p[@class='status-date']""), """")"),"")</f>
        <v/>
      </c>
      <c r="N311" t="str">
        <f>IFERROR(__xludf.DUMMYFUNCTION("IFERROR(UPPER(LEFT(REGEXEXTRACT(IMPORTXML(I311, ""//img[@class='pull-left pin']/@src""),""[^/]+$""), LEN(REGEXEXTRACT(IMPORTXML(I311, ""//img[@class='pull-left pin']/@src""),""[^/]+$""))-4)), """")"),"")</f>
        <v/>
      </c>
    </row>
    <row r="312">
      <c r="A312" s="38" t="s">
        <v>727</v>
      </c>
      <c r="B312" s="3">
        <v>18.0</v>
      </c>
      <c r="C312" s="3">
        <v>5.0</v>
      </c>
      <c r="D312" s="3">
        <v>48.4776442700966</v>
      </c>
      <c r="E312" s="3">
        <v>9.18867281628786</v>
      </c>
      <c r="F312" s="46" t="s">
        <v>404</v>
      </c>
      <c r="G312" s="3" t="s">
        <v>405</v>
      </c>
      <c r="H312" s="3" t="s">
        <v>958</v>
      </c>
      <c r="I312" s="16" t="s">
        <v>1138</v>
      </c>
      <c r="L312" t="str">
        <f>IFERROR(__xludf.DUMMYFUNCTION("IFERROR(IMPORTXML(I312, ""//p[@class='status-date']""), """")"),"")</f>
        <v/>
      </c>
      <c r="N312" t="str">
        <f>IFERROR(__xludf.DUMMYFUNCTION("IFERROR(UPPER(LEFT(REGEXEXTRACT(IMPORTXML(I312, ""//img[@class='pull-left pin']/@src""),""[^/]+$""), LEN(REGEXEXTRACT(IMPORTXML(I312, ""//img[@class='pull-left pin']/@src""),""[^/]+$""))-4)), """")"),"")</f>
        <v/>
      </c>
    </row>
    <row r="313">
      <c r="A313" s="38" t="s">
        <v>729</v>
      </c>
      <c r="B313" s="3">
        <v>18.0</v>
      </c>
      <c r="C313" s="3">
        <v>6.0</v>
      </c>
      <c r="D313" s="3">
        <v>48.4776934286244</v>
      </c>
      <c r="E313" s="3">
        <v>9.18887655754429</v>
      </c>
      <c r="F313" s="46" t="s">
        <v>404</v>
      </c>
      <c r="G313" s="3" t="s">
        <v>405</v>
      </c>
      <c r="H313" s="3" t="s">
        <v>587</v>
      </c>
      <c r="I313" s="16" t="s">
        <v>1139</v>
      </c>
      <c r="L313" t="str">
        <f>IFERROR(__xludf.DUMMYFUNCTION("IFERROR(IMPORTXML(I313, ""//p[@class='status-date']""), """")"),"")</f>
        <v/>
      </c>
      <c r="N313" t="str">
        <f>IFERROR(__xludf.DUMMYFUNCTION("IFERROR(UPPER(LEFT(REGEXEXTRACT(IMPORTXML(I313, ""//img[@class='pull-left pin']/@src""),""[^/]+$""), LEN(REGEXEXTRACT(IMPORTXML(I313, ""//img[@class='pull-left pin']/@src""),""[^/]+$""))-4)), """")"),"")</f>
        <v/>
      </c>
    </row>
    <row r="314">
      <c r="A314" s="38" t="s">
        <v>731</v>
      </c>
      <c r="B314" s="3">
        <v>18.0</v>
      </c>
      <c r="C314" s="3">
        <v>7.0</v>
      </c>
      <c r="D314" s="3">
        <v>48.4777425871521</v>
      </c>
      <c r="E314" s="3">
        <v>9.18908029899819</v>
      </c>
      <c r="F314" s="46" t="s">
        <v>404</v>
      </c>
      <c r="G314" s="3" t="s">
        <v>405</v>
      </c>
      <c r="H314" s="3" t="s">
        <v>216</v>
      </c>
      <c r="I314" s="16" t="s">
        <v>1140</v>
      </c>
      <c r="L314" t="str">
        <f>IFERROR(__xludf.DUMMYFUNCTION("IFERROR(IMPORTXML(I314, ""//p[@class='status-date']""), """")"),"")</f>
        <v/>
      </c>
      <c r="N314" t="str">
        <f>IFERROR(__xludf.DUMMYFUNCTION("IFERROR(UPPER(LEFT(REGEXEXTRACT(IMPORTXML(I314, ""//img[@class='pull-left pin']/@src""),""[^/]+$""), LEN(REGEXEXTRACT(IMPORTXML(I314, ""//img[@class='pull-left pin']/@src""),""[^/]+$""))-4)), """")"),"")</f>
        <v/>
      </c>
    </row>
    <row r="315">
      <c r="A315" s="38" t="s">
        <v>733</v>
      </c>
      <c r="B315" s="3">
        <v>18.0</v>
      </c>
      <c r="C315" s="3">
        <v>8.0</v>
      </c>
      <c r="D315" s="3">
        <v>48.4777917456799</v>
      </c>
      <c r="E315" s="3">
        <v>9.18928404064945</v>
      </c>
      <c r="F315" s="43" t="s">
        <v>973</v>
      </c>
      <c r="G315" s="3" t="s">
        <v>974</v>
      </c>
      <c r="L315" t="str">
        <f>IFERROR(__xludf.DUMMYFUNCTION("IFERROR(IMPORTXML(I315, ""//p[@class='status-date']""), """")"),"")</f>
        <v/>
      </c>
      <c r="N315" t="str">
        <f>IFERROR(__xludf.DUMMYFUNCTION("IFERROR(UPPER(LEFT(REGEXEXTRACT(IMPORTXML(I315, ""//img[@class='pull-left pin']/@src""),""[^/]+$""), LEN(REGEXEXTRACT(IMPORTXML(I315, ""//img[@class='pull-left pin']/@src""),""[^/]+$""))-4)), """")"),"")</f>
        <v/>
      </c>
    </row>
    <row r="316">
      <c r="A316" s="38" t="s">
        <v>735</v>
      </c>
      <c r="B316" s="3">
        <v>18.0</v>
      </c>
      <c r="C316" s="3">
        <v>9.0</v>
      </c>
      <c r="D316" s="3">
        <v>48.4778409042076</v>
      </c>
      <c r="E316" s="3">
        <v>9.18948778249819</v>
      </c>
      <c r="F316" s="43" t="s">
        <v>973</v>
      </c>
      <c r="G316" s="3" t="s">
        <v>974</v>
      </c>
      <c r="H316" s="3" t="s">
        <v>587</v>
      </c>
      <c r="I316" s="16" t="s">
        <v>1141</v>
      </c>
      <c r="L316" t="str">
        <f>IFERROR(__xludf.DUMMYFUNCTION("IFERROR(IMPORTXML(I316, ""//p[@class='status-date']""), """")"),"")</f>
        <v/>
      </c>
      <c r="N316" t="str">
        <f>IFERROR(__xludf.DUMMYFUNCTION("IFERROR(UPPER(LEFT(REGEXEXTRACT(IMPORTXML(I316, ""//img[@class='pull-left pin']/@src""),""[^/]+$""), LEN(REGEXEXTRACT(IMPORTXML(I316, ""//img[@class='pull-left pin']/@src""),""[^/]+$""))-4)), """")"),"")</f>
        <v/>
      </c>
    </row>
    <row r="317">
      <c r="A317" s="38" t="s">
        <v>737</v>
      </c>
      <c r="B317" s="3">
        <v>18.0</v>
      </c>
      <c r="C317" s="3">
        <v>10.0</v>
      </c>
      <c r="D317" s="3">
        <v>48.4778900627354</v>
      </c>
      <c r="E317" s="3">
        <v>9.18969152454428</v>
      </c>
      <c r="F317" s="43" t="s">
        <v>973</v>
      </c>
      <c r="G317" s="3" t="s">
        <v>974</v>
      </c>
      <c r="L317" t="str">
        <f>IFERROR(__xludf.DUMMYFUNCTION("IFERROR(IMPORTXML(I317, ""//p[@class='status-date']""), """")"),"")</f>
        <v/>
      </c>
      <c r="N317" t="str">
        <f>IFERROR(__xludf.DUMMYFUNCTION("IFERROR(UPPER(LEFT(REGEXEXTRACT(IMPORTXML(I317, ""//img[@class='pull-left pin']/@src""),""[^/]+$""), LEN(REGEXEXTRACT(IMPORTXML(I317, ""//img[@class='pull-left pin']/@src""),""[^/]+$""))-4)), """")"),"")</f>
        <v/>
      </c>
    </row>
    <row r="318">
      <c r="A318" s="38" t="s">
        <v>739</v>
      </c>
      <c r="B318" s="3">
        <v>18.0</v>
      </c>
      <c r="C318" s="3">
        <v>11.0</v>
      </c>
      <c r="D318" s="3">
        <v>48.4779392212632</v>
      </c>
      <c r="E318" s="3">
        <v>9.18989526678785</v>
      </c>
      <c r="F318" s="43" t="s">
        <v>973</v>
      </c>
      <c r="G318" s="3" t="s">
        <v>974</v>
      </c>
      <c r="L318" t="str">
        <f>IFERROR(__xludf.DUMMYFUNCTION("IFERROR(IMPORTXML(I318, ""//p[@class='status-date']""), """")"),"")</f>
        <v/>
      </c>
      <c r="N318" t="str">
        <f>IFERROR(__xludf.DUMMYFUNCTION("IFERROR(UPPER(LEFT(REGEXEXTRACT(IMPORTXML(I318, ""//img[@class='pull-left pin']/@src""),""[^/]+$""), LEN(REGEXEXTRACT(IMPORTXML(I318, ""//img[@class='pull-left pin']/@src""),""[^/]+$""))-4)), """")"),"")</f>
        <v/>
      </c>
    </row>
    <row r="319">
      <c r="A319" s="38" t="s">
        <v>741</v>
      </c>
      <c r="B319" s="3">
        <v>18.0</v>
      </c>
      <c r="C319" s="3">
        <v>12.0</v>
      </c>
      <c r="D319" s="3">
        <v>48.4779883797909</v>
      </c>
      <c r="E319" s="3">
        <v>9.1900990092289</v>
      </c>
      <c r="F319" s="43" t="s">
        <v>973</v>
      </c>
      <c r="G319" s="3" t="s">
        <v>974</v>
      </c>
      <c r="L319" t="str">
        <f>IFERROR(__xludf.DUMMYFUNCTION("IFERROR(IMPORTXML(I319, ""//p[@class='status-date']""), """")"),"")</f>
        <v/>
      </c>
      <c r="N319" t="str">
        <f>IFERROR(__xludf.DUMMYFUNCTION("IFERROR(UPPER(LEFT(REGEXEXTRACT(IMPORTXML(I319, ""//img[@class='pull-left pin']/@src""),""[^/]+$""), LEN(REGEXEXTRACT(IMPORTXML(I319, ""//img[@class='pull-left pin']/@src""),""[^/]+$""))-4)), """")"),"")</f>
        <v/>
      </c>
    </row>
    <row r="320">
      <c r="A320" s="38" t="s">
        <v>743</v>
      </c>
      <c r="B320" s="3">
        <v>18.0</v>
      </c>
      <c r="C320" s="3">
        <v>13.0</v>
      </c>
      <c r="D320" s="3">
        <v>48.4780375383187</v>
      </c>
      <c r="E320" s="3">
        <v>9.1903027518673</v>
      </c>
      <c r="F320" s="43" t="s">
        <v>973</v>
      </c>
      <c r="G320" s="3" t="s">
        <v>974</v>
      </c>
      <c r="L320" t="str">
        <f>IFERROR(__xludf.DUMMYFUNCTION("IFERROR(IMPORTXML(I320, ""//p[@class='status-date']""), """")"),"")</f>
        <v/>
      </c>
      <c r="N320" t="str">
        <f>IFERROR(__xludf.DUMMYFUNCTION("IFERROR(UPPER(LEFT(REGEXEXTRACT(IMPORTXML(I320, ""//img[@class='pull-left pin']/@src""),""[^/]+$""), LEN(REGEXEXTRACT(IMPORTXML(I320, ""//img[@class='pull-left pin']/@src""),""[^/]+$""))-4)), """")"),"")</f>
        <v/>
      </c>
    </row>
    <row r="321">
      <c r="A321" s="38" t="s">
        <v>745</v>
      </c>
      <c r="B321" s="3">
        <v>18.0</v>
      </c>
      <c r="C321" s="3">
        <v>14.0</v>
      </c>
      <c r="D321" s="3">
        <v>48.4780866968465</v>
      </c>
      <c r="E321" s="3">
        <v>9.19050649470318</v>
      </c>
      <c r="F321" s="43" t="s">
        <v>973</v>
      </c>
      <c r="G321" s="3" t="s">
        <v>974</v>
      </c>
      <c r="L321" t="str">
        <f>IFERROR(__xludf.DUMMYFUNCTION("IFERROR(IMPORTXML(I321, ""//p[@class='status-date']""), """")"),"")</f>
        <v/>
      </c>
      <c r="N321" t="str">
        <f>IFERROR(__xludf.DUMMYFUNCTION("IFERROR(UPPER(LEFT(REGEXEXTRACT(IMPORTXML(I321, ""//img[@class='pull-left pin']/@src""),""[^/]+$""), LEN(REGEXEXTRACT(IMPORTXML(I321, ""//img[@class='pull-left pin']/@src""),""[^/]+$""))-4)), """")"),"")</f>
        <v/>
      </c>
    </row>
    <row r="322">
      <c r="A322" s="38" t="s">
        <v>747</v>
      </c>
      <c r="B322" s="3">
        <v>18.0</v>
      </c>
      <c r="C322" s="3">
        <v>15.0</v>
      </c>
      <c r="D322" s="3">
        <v>48.4781358553742</v>
      </c>
      <c r="E322" s="3">
        <v>9.19071023773653</v>
      </c>
      <c r="F322" s="43" t="s">
        <v>973</v>
      </c>
      <c r="G322" s="3" t="s">
        <v>974</v>
      </c>
      <c r="L322" t="str">
        <f>IFERROR(__xludf.DUMMYFUNCTION("IFERROR(IMPORTXML(I322, ""//p[@class='status-date']""), """")"),"")</f>
        <v/>
      </c>
      <c r="N322" t="str">
        <f>IFERROR(__xludf.DUMMYFUNCTION("IFERROR(UPPER(LEFT(REGEXEXTRACT(IMPORTXML(I322, ""//img[@class='pull-left pin']/@src""),""[^/]+$""), LEN(REGEXEXTRACT(IMPORTXML(I322, ""//img[@class='pull-left pin']/@src""),""[^/]+$""))-4)), """")"),"")</f>
        <v/>
      </c>
    </row>
    <row r="323">
      <c r="A323" s="38" t="s">
        <v>749</v>
      </c>
      <c r="B323" s="3">
        <v>18.0</v>
      </c>
      <c r="C323" s="3">
        <v>16.0</v>
      </c>
      <c r="D323" s="3">
        <v>48.478185013902</v>
      </c>
      <c r="E323" s="3">
        <v>9.19091398096725</v>
      </c>
      <c r="F323" s="43" t="s">
        <v>973</v>
      </c>
      <c r="G323" s="3" t="s">
        <v>974</v>
      </c>
      <c r="L323" t="str">
        <f>IFERROR(__xludf.DUMMYFUNCTION("IFERROR(IMPORTXML(I323, ""//p[@class='status-date']""), """")"),"")</f>
        <v/>
      </c>
      <c r="N323" t="str">
        <f>IFERROR(__xludf.DUMMYFUNCTION("IFERROR(UPPER(LEFT(REGEXEXTRACT(IMPORTXML(I323, ""//img[@class='pull-left pin']/@src""),""[^/]+$""), LEN(REGEXEXTRACT(IMPORTXML(I323, ""//img[@class='pull-left pin']/@src""),""[^/]+$""))-4)), """")"),"")</f>
        <v/>
      </c>
    </row>
    <row r="324">
      <c r="A324" s="38" t="s">
        <v>751</v>
      </c>
      <c r="B324" s="3">
        <v>18.0</v>
      </c>
      <c r="C324" s="3">
        <v>17.0</v>
      </c>
      <c r="D324" s="3">
        <v>48.4782341724297</v>
      </c>
      <c r="E324" s="3">
        <v>9.19111772439544</v>
      </c>
      <c r="F324" s="43" t="s">
        <v>973</v>
      </c>
      <c r="G324" s="3" t="s">
        <v>974</v>
      </c>
      <c r="L324" t="str">
        <f>IFERROR(__xludf.DUMMYFUNCTION("IFERROR(IMPORTXML(I324, ""//p[@class='status-date']""), """")"),"")</f>
        <v/>
      </c>
      <c r="N324" t="str">
        <f>IFERROR(__xludf.DUMMYFUNCTION("IFERROR(UPPER(LEFT(REGEXEXTRACT(IMPORTXML(I324, ""//img[@class='pull-left pin']/@src""),""[^/]+$""), LEN(REGEXEXTRACT(IMPORTXML(I324, ""//img[@class='pull-left pin']/@src""),""[^/]+$""))-4)), """")"),"")</f>
        <v/>
      </c>
    </row>
    <row r="325">
      <c r="A325" s="38" t="s">
        <v>753</v>
      </c>
      <c r="B325" s="3">
        <v>18.0</v>
      </c>
      <c r="C325" s="3">
        <v>20.0</v>
      </c>
      <c r="D325" s="3">
        <v>48.478381648013</v>
      </c>
      <c r="E325" s="3">
        <v>9.1917289558645</v>
      </c>
      <c r="F325" s="19" t="s">
        <v>1000</v>
      </c>
      <c r="G325" s="3" t="s">
        <v>1001</v>
      </c>
      <c r="H325" s="3" t="s">
        <v>198</v>
      </c>
      <c r="I325" s="16" t="s">
        <v>1142</v>
      </c>
      <c r="L325" t="str">
        <f>IFERROR(__xludf.DUMMYFUNCTION("IFERROR(IMPORTXML(I325, ""//p[@class='status-date']""), """")"),"")</f>
        <v/>
      </c>
      <c r="N325" t="str">
        <f>IFERROR(__xludf.DUMMYFUNCTION("IFERROR(UPPER(LEFT(REGEXEXTRACT(IMPORTXML(I325, ""//img[@class='pull-left pin']/@src""),""[^/]+$""), LEN(REGEXEXTRACT(IMPORTXML(I325, ""//img[@class='pull-left pin']/@src""),""[^/]+$""))-4)), """")"),"")</f>
        <v/>
      </c>
    </row>
    <row r="326">
      <c r="A326" s="38" t="s">
        <v>755</v>
      </c>
      <c r="B326" s="3">
        <v>19.0</v>
      </c>
      <c r="C326" s="3">
        <v>1.0</v>
      </c>
      <c r="D326" s="3">
        <v>48.4773125735228</v>
      </c>
      <c r="E326" s="3">
        <v>9.18793199614742</v>
      </c>
      <c r="F326" s="46" t="s">
        <v>404</v>
      </c>
      <c r="G326" s="3" t="s">
        <v>405</v>
      </c>
      <c r="H326" s="3" t="s">
        <v>1143</v>
      </c>
      <c r="L326" t="str">
        <f>IFERROR(__xludf.DUMMYFUNCTION("IFERROR(IMPORTXML(I326, ""//p[@class='status-date']""), """")"),"")</f>
        <v/>
      </c>
      <c r="N326" t="str">
        <f>IFERROR(__xludf.DUMMYFUNCTION("IFERROR(UPPER(LEFT(REGEXEXTRACT(IMPORTXML(I326, ""//img[@class='pull-left pin']/@src""),""[^/]+$""), LEN(REGEXEXTRACT(IMPORTXML(I326, ""//img[@class='pull-left pin']/@src""),""[^/]+$""))-4)), """")"),"")</f>
        <v/>
      </c>
    </row>
    <row r="327">
      <c r="A327" s="38" t="s">
        <v>757</v>
      </c>
      <c r="B327" s="3">
        <v>19.0</v>
      </c>
      <c r="C327" s="3">
        <v>2.0</v>
      </c>
      <c r="D327" s="3">
        <v>48.4773617320505</v>
      </c>
      <c r="E327" s="3">
        <v>9.18813573607167</v>
      </c>
      <c r="F327" s="46" t="s">
        <v>404</v>
      </c>
      <c r="G327" s="3" t="s">
        <v>405</v>
      </c>
      <c r="H327" s="3" t="s">
        <v>1144</v>
      </c>
      <c r="L327" t="str">
        <f>IFERROR(__xludf.DUMMYFUNCTION("IFERROR(IMPORTXML(I327, ""//p[@class='status-date']""), """")"),"")</f>
        <v/>
      </c>
      <c r="N327" t="str">
        <f>IFERROR(__xludf.DUMMYFUNCTION("IFERROR(UPPER(LEFT(REGEXEXTRACT(IMPORTXML(I327, ""//img[@class='pull-left pin']/@src""),""[^/]+$""), LEN(REGEXEXTRACT(IMPORTXML(I327, ""//img[@class='pull-left pin']/@src""),""[^/]+$""))-4)), """")"),"")</f>
        <v/>
      </c>
    </row>
    <row r="328">
      <c r="A328" s="38" t="s">
        <v>759</v>
      </c>
      <c r="B328" s="3">
        <v>19.0</v>
      </c>
      <c r="C328" s="3">
        <v>3.0</v>
      </c>
      <c r="D328" s="3">
        <v>48.4774108905783</v>
      </c>
      <c r="E328" s="3">
        <v>9.18833947619339</v>
      </c>
      <c r="F328" s="46" t="s">
        <v>404</v>
      </c>
      <c r="G328" s="3" t="s">
        <v>405</v>
      </c>
      <c r="H328" s="3" t="s">
        <v>896</v>
      </c>
      <c r="I328" s="16" t="s">
        <v>1145</v>
      </c>
      <c r="L328" t="str">
        <f>IFERROR(__xludf.DUMMYFUNCTION("IFERROR(IMPORTXML(I328, ""//p[@class='status-date']""), """")"),"")</f>
        <v/>
      </c>
      <c r="N328" t="str">
        <f>IFERROR(__xludf.DUMMYFUNCTION("IFERROR(UPPER(LEFT(REGEXEXTRACT(IMPORTXML(I328, ""//img[@class='pull-left pin']/@src""),""[^/]+$""), LEN(REGEXEXTRACT(IMPORTXML(I328, ""//img[@class='pull-left pin']/@src""),""[^/]+$""))-4)), """")"),"")</f>
        <v/>
      </c>
    </row>
    <row r="329">
      <c r="A329" s="38" t="s">
        <v>761</v>
      </c>
      <c r="B329" s="3">
        <v>19.0</v>
      </c>
      <c r="C329" s="3">
        <v>4.0</v>
      </c>
      <c r="D329" s="3">
        <v>48.4774600491061</v>
      </c>
      <c r="E329" s="3">
        <v>9.18854321651258</v>
      </c>
      <c r="F329" s="46" t="s">
        <v>404</v>
      </c>
      <c r="G329" s="3" t="s">
        <v>405</v>
      </c>
      <c r="H329" s="3" t="s">
        <v>939</v>
      </c>
      <c r="I329" s="16" t="s">
        <v>1146</v>
      </c>
      <c r="L329" s="3" t="s">
        <v>77</v>
      </c>
      <c r="N329" s="3" t="s">
        <v>1147</v>
      </c>
    </row>
    <row r="330">
      <c r="A330" s="38" t="s">
        <v>763</v>
      </c>
      <c r="B330" s="3">
        <v>19.0</v>
      </c>
      <c r="C330" s="3">
        <v>5.0</v>
      </c>
      <c r="D330" s="3">
        <v>48.4775092076338</v>
      </c>
      <c r="E330" s="3">
        <v>9.18874695702913</v>
      </c>
      <c r="F330" s="46" t="s">
        <v>404</v>
      </c>
      <c r="G330" s="3" t="s">
        <v>405</v>
      </c>
      <c r="L330" t="str">
        <f>IFERROR(__xludf.DUMMYFUNCTION("IFERROR(IMPORTXML(I330, ""//p[@class='status-date']""), """")"),"")</f>
        <v/>
      </c>
      <c r="N330" t="str">
        <f>IFERROR(__xludf.DUMMYFUNCTION("IFERROR(UPPER(LEFT(REGEXEXTRACT(IMPORTXML(I330, ""//img[@class='pull-left pin']/@src""),""[^/]+$""), LEN(REGEXEXTRACT(IMPORTXML(I330, ""//img[@class='pull-left pin']/@src""),""[^/]+$""))-4)), """")"),"")</f>
        <v/>
      </c>
    </row>
    <row r="331">
      <c r="A331" s="38" t="s">
        <v>765</v>
      </c>
      <c r="B331" s="3">
        <v>19.0</v>
      </c>
      <c r="C331" s="3">
        <v>6.0</v>
      </c>
      <c r="D331" s="3">
        <v>48.4775583661616</v>
      </c>
      <c r="E331" s="3">
        <v>9.18895069774316</v>
      </c>
      <c r="F331" s="46" t="s">
        <v>404</v>
      </c>
      <c r="G331" s="3" t="s">
        <v>405</v>
      </c>
      <c r="H331" s="3" t="s">
        <v>884</v>
      </c>
      <c r="I331" s="16" t="s">
        <v>1148</v>
      </c>
      <c r="L331" t="str">
        <f>IFERROR(__xludf.DUMMYFUNCTION("IFERROR(IMPORTXML(I331, ""//p[@class='status-date']""), """")"),"")</f>
        <v/>
      </c>
      <c r="N331" t="str">
        <f>IFERROR(__xludf.DUMMYFUNCTION("IFERROR(UPPER(LEFT(REGEXEXTRACT(IMPORTXML(I331, ""//img[@class='pull-left pin']/@src""),""[^/]+$""), LEN(REGEXEXTRACT(IMPORTXML(I331, ""//img[@class='pull-left pin']/@src""),""[^/]+$""))-4)), """")"),"")</f>
        <v/>
      </c>
    </row>
    <row r="332">
      <c r="A332" s="38" t="s">
        <v>767</v>
      </c>
      <c r="B332" s="3">
        <v>19.0</v>
      </c>
      <c r="C332" s="3">
        <v>7.0</v>
      </c>
      <c r="D332" s="3">
        <v>48.4776075246894</v>
      </c>
      <c r="E332" s="3">
        <v>9.18915443865466</v>
      </c>
      <c r="F332" s="46" t="s">
        <v>404</v>
      </c>
      <c r="G332" s="3" t="s">
        <v>405</v>
      </c>
      <c r="H332" s="3" t="s">
        <v>1059</v>
      </c>
      <c r="I332" s="16" t="s">
        <v>1149</v>
      </c>
      <c r="L332" t="str">
        <f>IFERROR(__xludf.DUMMYFUNCTION("IFERROR(IMPORTXML(I332, ""//p[@class='status-date']""), """")"),"")</f>
        <v/>
      </c>
      <c r="N332" t="str">
        <f>IFERROR(__xludf.DUMMYFUNCTION("IFERROR(UPPER(LEFT(REGEXEXTRACT(IMPORTXML(I332, ""//img[@class='pull-left pin']/@src""),""[^/]+$""), LEN(REGEXEXTRACT(IMPORTXML(I332, ""//img[@class='pull-left pin']/@src""),""[^/]+$""))-4)), """")"),"")</f>
        <v/>
      </c>
    </row>
    <row r="333">
      <c r="A333" s="38" t="s">
        <v>769</v>
      </c>
      <c r="B333" s="3">
        <v>19.0</v>
      </c>
      <c r="C333" s="3">
        <v>8.0</v>
      </c>
      <c r="D333" s="3">
        <v>48.4776566832171</v>
      </c>
      <c r="E333" s="3">
        <v>9.18935817976353</v>
      </c>
      <c r="F333" s="43" t="s">
        <v>973</v>
      </c>
      <c r="G333" s="3" t="s">
        <v>974</v>
      </c>
      <c r="L333" t="str">
        <f>IFERROR(__xludf.DUMMYFUNCTION("IFERROR(IMPORTXML(I333, ""//p[@class='status-date']""), """")"),"")</f>
        <v/>
      </c>
      <c r="N333" t="str">
        <f>IFERROR(__xludf.DUMMYFUNCTION("IFERROR(UPPER(LEFT(REGEXEXTRACT(IMPORTXML(I333, ""//img[@class='pull-left pin']/@src""),""[^/]+$""), LEN(REGEXEXTRACT(IMPORTXML(I333, ""//img[@class='pull-left pin']/@src""),""[^/]+$""))-4)), """")"),"")</f>
        <v/>
      </c>
    </row>
    <row r="334">
      <c r="A334" s="38" t="s">
        <v>771</v>
      </c>
      <c r="B334" s="3">
        <v>19.0</v>
      </c>
      <c r="C334" s="3">
        <v>9.0</v>
      </c>
      <c r="D334" s="3">
        <v>48.4777058417449</v>
      </c>
      <c r="E334" s="3">
        <v>9.18956192106975</v>
      </c>
      <c r="F334" s="43" t="s">
        <v>973</v>
      </c>
      <c r="G334" s="3" t="s">
        <v>974</v>
      </c>
      <c r="L334" t="str">
        <f>IFERROR(__xludf.DUMMYFUNCTION("IFERROR(IMPORTXML(I334, ""//p[@class='status-date']""), """")"),"")</f>
        <v/>
      </c>
      <c r="N334" t="str">
        <f>IFERROR(__xludf.DUMMYFUNCTION("IFERROR(UPPER(LEFT(REGEXEXTRACT(IMPORTXML(I334, ""//img[@class='pull-left pin']/@src""),""[^/]+$""), LEN(REGEXEXTRACT(IMPORTXML(I334, ""//img[@class='pull-left pin']/@src""),""[^/]+$""))-4)), """")"),"")</f>
        <v/>
      </c>
    </row>
    <row r="335">
      <c r="A335" s="38" t="s">
        <v>773</v>
      </c>
      <c r="B335" s="3">
        <v>19.0</v>
      </c>
      <c r="C335" s="3">
        <v>10.0</v>
      </c>
      <c r="D335" s="3">
        <v>48.4777550002727</v>
      </c>
      <c r="E335" s="3">
        <v>9.18976566257345</v>
      </c>
      <c r="F335" s="43" t="s">
        <v>973</v>
      </c>
      <c r="G335" s="3" t="s">
        <v>974</v>
      </c>
      <c r="L335" t="str">
        <f>IFERROR(__xludf.DUMMYFUNCTION("IFERROR(IMPORTXML(I335, ""//p[@class='status-date']""), """")"),"")</f>
        <v/>
      </c>
      <c r="N335" t="str">
        <f>IFERROR(__xludf.DUMMYFUNCTION("IFERROR(UPPER(LEFT(REGEXEXTRACT(IMPORTXML(I335, ""//img[@class='pull-left pin']/@src""),""[^/]+$""), LEN(REGEXEXTRACT(IMPORTXML(I335, ""//img[@class='pull-left pin']/@src""),""[^/]+$""))-4)), """")"),"")</f>
        <v/>
      </c>
    </row>
    <row r="336">
      <c r="A336" s="38" t="s">
        <v>775</v>
      </c>
      <c r="B336" s="3">
        <v>19.0</v>
      </c>
      <c r="C336" s="3">
        <v>11.0</v>
      </c>
      <c r="D336" s="3">
        <v>48.4778041588004</v>
      </c>
      <c r="E336" s="3">
        <v>9.18996940427462</v>
      </c>
      <c r="F336" s="43" t="s">
        <v>973</v>
      </c>
      <c r="G336" s="3" t="s">
        <v>974</v>
      </c>
      <c r="L336" t="str">
        <f>IFERROR(__xludf.DUMMYFUNCTION("IFERROR(IMPORTXML(I336, ""//p[@class='status-date']""), """")"),"")</f>
        <v/>
      </c>
      <c r="N336" t="str">
        <f>IFERROR(__xludf.DUMMYFUNCTION("IFERROR(UPPER(LEFT(REGEXEXTRACT(IMPORTXML(I336, ""//img[@class='pull-left pin']/@src""),""[^/]+$""), LEN(REGEXEXTRACT(IMPORTXML(I336, ""//img[@class='pull-left pin']/@src""),""[^/]+$""))-4)), """")"),"")</f>
        <v/>
      </c>
    </row>
    <row r="337">
      <c r="A337" s="38" t="s">
        <v>777</v>
      </c>
      <c r="B337" s="3">
        <v>19.0</v>
      </c>
      <c r="C337" s="3">
        <v>12.0</v>
      </c>
      <c r="D337" s="3">
        <v>48.4778533173282</v>
      </c>
      <c r="E337" s="3">
        <v>9.19017314617315</v>
      </c>
      <c r="F337" s="43" t="s">
        <v>973</v>
      </c>
      <c r="G337" s="3" t="s">
        <v>974</v>
      </c>
      <c r="L337" t="str">
        <f>IFERROR(__xludf.DUMMYFUNCTION("IFERROR(IMPORTXML(I337, ""//p[@class='status-date']""), """")"),"")</f>
        <v/>
      </c>
      <c r="N337" t="str">
        <f>IFERROR(__xludf.DUMMYFUNCTION("IFERROR(UPPER(LEFT(REGEXEXTRACT(IMPORTXML(I337, ""//img[@class='pull-left pin']/@src""),""[^/]+$""), LEN(REGEXEXTRACT(IMPORTXML(I337, ""//img[@class='pull-left pin']/@src""),""[^/]+$""))-4)), """")"),"")</f>
        <v/>
      </c>
    </row>
    <row r="338">
      <c r="A338" s="38" t="s">
        <v>779</v>
      </c>
      <c r="B338" s="3">
        <v>19.0</v>
      </c>
      <c r="C338" s="3">
        <v>13.0</v>
      </c>
      <c r="D338" s="3">
        <v>48.477902475856</v>
      </c>
      <c r="E338" s="3">
        <v>9.19037688826915</v>
      </c>
      <c r="F338" s="43" t="s">
        <v>973</v>
      </c>
      <c r="G338" s="3" t="s">
        <v>974</v>
      </c>
      <c r="L338" t="str">
        <f>IFERROR(__xludf.DUMMYFUNCTION("IFERROR(IMPORTXML(I338, ""//p[@class='status-date']""), """")"),"")</f>
        <v/>
      </c>
      <c r="N338" t="str">
        <f>IFERROR(__xludf.DUMMYFUNCTION("IFERROR(UPPER(LEFT(REGEXEXTRACT(IMPORTXML(I338, ""//img[@class='pull-left pin']/@src""),""[^/]+$""), LEN(REGEXEXTRACT(IMPORTXML(I338, ""//img[@class='pull-left pin']/@src""),""[^/]+$""))-4)), """")"),"")</f>
        <v/>
      </c>
    </row>
    <row r="339">
      <c r="A339" s="38" t="s">
        <v>781</v>
      </c>
      <c r="B339" s="3">
        <v>19.0</v>
      </c>
      <c r="C339" s="3">
        <v>14.0</v>
      </c>
      <c r="D339" s="3">
        <v>48.4779516343837</v>
      </c>
      <c r="E339" s="3">
        <v>9.19058063056263</v>
      </c>
      <c r="F339" s="43" t="s">
        <v>973</v>
      </c>
      <c r="G339" s="3" t="s">
        <v>974</v>
      </c>
      <c r="L339" t="str">
        <f>IFERROR(__xludf.DUMMYFUNCTION("IFERROR(IMPORTXML(I339, ""//p[@class='status-date']""), """")"),"")</f>
        <v/>
      </c>
      <c r="N339" t="str">
        <f>IFERROR(__xludf.DUMMYFUNCTION("IFERROR(UPPER(LEFT(REGEXEXTRACT(IMPORTXML(I339, ""//img[@class='pull-left pin']/@src""),""[^/]+$""), LEN(REGEXEXTRACT(IMPORTXML(I339, ""//img[@class='pull-left pin']/@src""),""[^/]+$""))-4)), """")"),"")</f>
        <v/>
      </c>
    </row>
    <row r="340">
      <c r="A340" s="38" t="s">
        <v>783</v>
      </c>
      <c r="B340" s="3">
        <v>19.0</v>
      </c>
      <c r="C340" s="3">
        <v>15.0</v>
      </c>
      <c r="D340" s="3">
        <v>48.4780007929115</v>
      </c>
      <c r="E340" s="3">
        <v>9.19078437305347</v>
      </c>
      <c r="F340" s="43" t="s">
        <v>973</v>
      </c>
      <c r="G340" s="3" t="s">
        <v>974</v>
      </c>
      <c r="L340" t="str">
        <f>IFERROR(__xludf.DUMMYFUNCTION("IFERROR(IMPORTXML(I340, ""//p[@class='status-date']""), """")"),"")</f>
        <v/>
      </c>
      <c r="N340" t="str">
        <f>IFERROR(__xludf.DUMMYFUNCTION("IFERROR(UPPER(LEFT(REGEXEXTRACT(IMPORTXML(I340, ""//img[@class='pull-left pin']/@src""),""[^/]+$""), LEN(REGEXEXTRACT(IMPORTXML(I340, ""//img[@class='pull-left pin']/@src""),""[^/]+$""))-4)), """")"),"")</f>
        <v/>
      </c>
    </row>
    <row r="341">
      <c r="A341" s="38" t="s">
        <v>785</v>
      </c>
      <c r="B341" s="3">
        <v>19.0</v>
      </c>
      <c r="C341" s="3">
        <v>16.0</v>
      </c>
      <c r="D341" s="3">
        <v>48.4780499514393</v>
      </c>
      <c r="E341" s="3">
        <v>9.19098811574178</v>
      </c>
      <c r="F341" s="43" t="s">
        <v>973</v>
      </c>
      <c r="G341" s="3" t="s">
        <v>974</v>
      </c>
      <c r="L341" t="str">
        <f>IFERROR(__xludf.DUMMYFUNCTION("IFERROR(IMPORTXML(I341, ""//p[@class='status-date']""), """")"),"")</f>
        <v/>
      </c>
      <c r="N341" t="str">
        <f>IFERROR(__xludf.DUMMYFUNCTION("IFERROR(UPPER(LEFT(REGEXEXTRACT(IMPORTXML(I341, ""//img[@class='pull-left pin']/@src""),""[^/]+$""), LEN(REGEXEXTRACT(IMPORTXML(I341, ""//img[@class='pull-left pin']/@src""),""[^/]+$""))-4)), """")"),"")</f>
        <v/>
      </c>
    </row>
    <row r="342">
      <c r="A342" s="38" t="s">
        <v>787</v>
      </c>
      <c r="B342" s="3">
        <v>19.0</v>
      </c>
      <c r="C342" s="3">
        <v>17.0</v>
      </c>
      <c r="D342" s="3">
        <v>48.478099109967</v>
      </c>
      <c r="E342" s="3">
        <v>9.19119185862746</v>
      </c>
      <c r="F342" s="43" t="s">
        <v>973</v>
      </c>
      <c r="G342" s="3" t="s">
        <v>974</v>
      </c>
      <c r="L342" t="str">
        <f>IFERROR(__xludf.DUMMYFUNCTION("IFERROR(IMPORTXML(I342, ""//p[@class='status-date']""), """")"),"")</f>
        <v/>
      </c>
      <c r="N342" t="str">
        <f>IFERROR(__xludf.DUMMYFUNCTION("IFERROR(UPPER(LEFT(REGEXEXTRACT(IMPORTXML(I342, ""//img[@class='pull-left pin']/@src""),""[^/]+$""), LEN(REGEXEXTRACT(IMPORTXML(I342, ""//img[@class='pull-left pin']/@src""),""[^/]+$""))-4)), """")"),"")</f>
        <v/>
      </c>
    </row>
    <row r="343">
      <c r="A343" s="38" t="s">
        <v>789</v>
      </c>
      <c r="B343" s="3">
        <v>20.0</v>
      </c>
      <c r="C343" s="3">
        <v>1.0</v>
      </c>
      <c r="D343" s="3">
        <v>48.47717751106</v>
      </c>
      <c r="E343" s="3">
        <v>9.18800613886117</v>
      </c>
      <c r="F343" s="46" t="s">
        <v>404</v>
      </c>
      <c r="G343" s="3" t="s">
        <v>405</v>
      </c>
      <c r="H343" s="3" t="s">
        <v>39</v>
      </c>
      <c r="I343" s="16" t="s">
        <v>1150</v>
      </c>
      <c r="L343" s="3" t="s">
        <v>77</v>
      </c>
      <c r="N343" s="3" t="s">
        <v>1117</v>
      </c>
    </row>
    <row r="344">
      <c r="A344" s="38" t="s">
        <v>791</v>
      </c>
      <c r="B344" s="3">
        <v>20.0</v>
      </c>
      <c r="C344" s="3">
        <v>2.0</v>
      </c>
      <c r="D344" s="3">
        <v>48.4772266695877</v>
      </c>
      <c r="E344" s="3">
        <v>9.18820987824301</v>
      </c>
      <c r="F344" s="46" t="s">
        <v>404</v>
      </c>
      <c r="G344" s="3" t="s">
        <v>405</v>
      </c>
      <c r="H344" s="3" t="s">
        <v>45</v>
      </c>
      <c r="I344" s="16" t="s">
        <v>1151</v>
      </c>
      <c r="L344" t="str">
        <f>IFERROR(__xludf.DUMMYFUNCTION("IFERROR(IMPORTXML(I344, ""//p[@class='status-date']""), """")"),"")</f>
        <v/>
      </c>
      <c r="N344" t="str">
        <f>IFERROR(__xludf.DUMMYFUNCTION("IFERROR(UPPER(LEFT(REGEXEXTRACT(IMPORTXML(I344, ""//img[@class='pull-left pin']/@src""),""[^/]+$""), LEN(REGEXEXTRACT(IMPORTXML(I344, ""//img[@class='pull-left pin']/@src""),""[^/]+$""))-4)), """")"),"")</f>
        <v/>
      </c>
    </row>
    <row r="345">
      <c r="A345" s="38" t="s">
        <v>793</v>
      </c>
      <c r="B345" s="3">
        <v>20.0</v>
      </c>
      <c r="C345" s="3">
        <v>3.0</v>
      </c>
      <c r="D345" s="3">
        <v>48.4772758281155</v>
      </c>
      <c r="E345" s="3">
        <v>9.18841361782233</v>
      </c>
      <c r="F345" s="46" t="s">
        <v>404</v>
      </c>
      <c r="G345" s="3" t="s">
        <v>405</v>
      </c>
      <c r="H345" s="3" t="s">
        <v>28</v>
      </c>
      <c r="I345" s="16" t="s">
        <v>1152</v>
      </c>
      <c r="L345" t="str">
        <f>IFERROR(__xludf.DUMMYFUNCTION("IFERROR(IMPORTXML(I345, ""//p[@class='status-date']""), """")"),"")</f>
        <v/>
      </c>
      <c r="N345" t="str">
        <f>IFERROR(__xludf.DUMMYFUNCTION("IFERROR(UPPER(LEFT(REGEXEXTRACT(IMPORTXML(I345, ""//img[@class='pull-left pin']/@src""),""[^/]+$""), LEN(REGEXEXTRACT(IMPORTXML(I345, ""//img[@class='pull-left pin']/@src""),""[^/]+$""))-4)), """")"),"")</f>
        <v/>
      </c>
    </row>
    <row r="346">
      <c r="A346" s="38" t="s">
        <v>795</v>
      </c>
      <c r="B346" s="3">
        <v>20.0</v>
      </c>
      <c r="C346" s="3">
        <v>4.0</v>
      </c>
      <c r="D346" s="3">
        <v>48.4773249866433</v>
      </c>
      <c r="E346" s="3">
        <v>9.18861735759901</v>
      </c>
      <c r="F346" s="46" t="s">
        <v>404</v>
      </c>
      <c r="G346" s="3" t="s">
        <v>405</v>
      </c>
      <c r="H346" s="3" t="s">
        <v>39</v>
      </c>
      <c r="I346" s="16" t="s">
        <v>1153</v>
      </c>
      <c r="L346" t="str">
        <f>IFERROR(__xludf.DUMMYFUNCTION("IFERROR(IMPORTXML(I346, ""//p[@class='status-date']""), """")"),"")</f>
        <v/>
      </c>
      <c r="N346" t="str">
        <f>IFERROR(__xludf.DUMMYFUNCTION("IFERROR(UPPER(LEFT(REGEXEXTRACT(IMPORTXML(I346, ""//img[@class='pull-left pin']/@src""),""[^/]+$""), LEN(REGEXEXTRACT(IMPORTXML(I346, ""//img[@class='pull-left pin']/@src""),""[^/]+$""))-4)), """")"),"")</f>
        <v/>
      </c>
    </row>
    <row r="347">
      <c r="A347" s="38" t="s">
        <v>798</v>
      </c>
      <c r="B347" s="3">
        <v>20.0</v>
      </c>
      <c r="C347" s="3">
        <v>5.0</v>
      </c>
      <c r="D347" s="3">
        <v>48.477374145171</v>
      </c>
      <c r="E347" s="3">
        <v>9.18882109757316</v>
      </c>
      <c r="F347" s="46" t="s">
        <v>404</v>
      </c>
      <c r="G347" s="3" t="s">
        <v>405</v>
      </c>
      <c r="H347" s="3" t="s">
        <v>45</v>
      </c>
      <c r="I347" s="16" t="s">
        <v>1154</v>
      </c>
      <c r="L347" t="str">
        <f>IFERROR(__xludf.DUMMYFUNCTION("IFERROR(IMPORTXML(I347, ""//p[@class='status-date']""), """")"),"")</f>
        <v/>
      </c>
      <c r="N347" t="str">
        <f>IFERROR(__xludf.DUMMYFUNCTION("IFERROR(UPPER(LEFT(REGEXEXTRACT(IMPORTXML(I347, ""//img[@class='pull-left pin']/@src""),""[^/]+$""), LEN(REGEXEXTRACT(IMPORTXML(I347, ""//img[@class='pull-left pin']/@src""),""[^/]+$""))-4)), """")"),"")</f>
        <v/>
      </c>
    </row>
    <row r="348">
      <c r="A348" s="38" t="s">
        <v>800</v>
      </c>
      <c r="B348" s="3">
        <v>20.0</v>
      </c>
      <c r="C348" s="3">
        <v>6.0</v>
      </c>
      <c r="D348" s="3">
        <v>48.4774233036988</v>
      </c>
      <c r="E348" s="3">
        <v>9.18902483774479</v>
      </c>
      <c r="F348" s="46" t="s">
        <v>404</v>
      </c>
      <c r="G348" s="3" t="s">
        <v>405</v>
      </c>
      <c r="H348" s="3" t="s">
        <v>28</v>
      </c>
      <c r="I348" s="16" t="s">
        <v>1155</v>
      </c>
      <c r="L348" t="str">
        <f>IFERROR(__xludf.DUMMYFUNCTION("IFERROR(IMPORTXML(I348, ""//p[@class='status-date']""), """")"),"")</f>
        <v/>
      </c>
      <c r="N348" t="str">
        <f>IFERROR(__xludf.DUMMYFUNCTION("IFERROR(UPPER(LEFT(REGEXEXTRACT(IMPORTXML(I348, ""//img[@class='pull-left pin']/@src""),""[^/]+$""), LEN(REGEXEXTRACT(IMPORTXML(I348, ""//img[@class='pull-left pin']/@src""),""[^/]+$""))-4)), """")"),"")</f>
        <v/>
      </c>
    </row>
    <row r="349">
      <c r="A349" s="38" t="s">
        <v>802</v>
      </c>
      <c r="B349" s="3">
        <v>20.0</v>
      </c>
      <c r="C349" s="3">
        <v>7.0</v>
      </c>
      <c r="D349" s="3">
        <v>48.4774724622266</v>
      </c>
      <c r="E349" s="3">
        <v>9.18922857811378</v>
      </c>
      <c r="F349" s="46" t="s">
        <v>404</v>
      </c>
      <c r="G349" s="3" t="s">
        <v>405</v>
      </c>
      <c r="H349" s="3" t="s">
        <v>39</v>
      </c>
      <c r="I349" s="16" t="s">
        <v>1156</v>
      </c>
      <c r="L349" t="str">
        <f>IFERROR(__xludf.DUMMYFUNCTION("IFERROR(IMPORTXML(I349, ""//p[@class='status-date']""), """")"),"")</f>
        <v/>
      </c>
      <c r="N349" t="str">
        <f>IFERROR(__xludf.DUMMYFUNCTION("IFERROR(UPPER(LEFT(REGEXEXTRACT(IMPORTXML(I349, ""//img[@class='pull-left pin']/@src""),""[^/]+$""), LEN(REGEXEXTRACT(IMPORTXML(I349, ""//img[@class='pull-left pin']/@src""),""[^/]+$""))-4)), """")"),"")</f>
        <v/>
      </c>
    </row>
    <row r="350">
      <c r="A350" s="38" t="s">
        <v>804</v>
      </c>
      <c r="B350" s="3">
        <v>20.0</v>
      </c>
      <c r="C350" s="3">
        <v>11.0</v>
      </c>
      <c r="D350" s="3">
        <v>48.4776690963376</v>
      </c>
      <c r="E350" s="3">
        <v>9.19004354156413</v>
      </c>
      <c r="F350" s="43" t="s">
        <v>973</v>
      </c>
      <c r="G350" s="3" t="s">
        <v>974</v>
      </c>
      <c r="H350" s="3" t="s">
        <v>45</v>
      </c>
      <c r="I350" s="16" t="s">
        <v>1157</v>
      </c>
      <c r="L350" t="str">
        <f>IFERROR(__xludf.DUMMYFUNCTION("IFERROR(IMPORTXML(I350, ""//p[@class='status-date']""), """")"),"")</f>
        <v/>
      </c>
      <c r="N350" t="str">
        <f>IFERROR(__xludf.DUMMYFUNCTION("IFERROR(UPPER(LEFT(REGEXEXTRACT(IMPORTXML(I350, ""//img[@class='pull-left pin']/@src""),""[^/]+$""), LEN(REGEXEXTRACT(IMPORTXML(I350, ""//img[@class='pull-left pin']/@src""),""[^/]+$""))-4)), """")"),"")</f>
        <v/>
      </c>
    </row>
    <row r="351">
      <c r="A351" s="38" t="s">
        <v>806</v>
      </c>
      <c r="B351" s="3">
        <v>20.0</v>
      </c>
      <c r="C351" s="3">
        <v>12.0</v>
      </c>
      <c r="D351" s="3">
        <v>48.4777182548654</v>
      </c>
      <c r="E351" s="3">
        <v>9.19024728292026</v>
      </c>
      <c r="F351" s="43" t="s">
        <v>973</v>
      </c>
      <c r="G351" s="3" t="s">
        <v>974</v>
      </c>
      <c r="H351" s="3" t="s">
        <v>28</v>
      </c>
      <c r="I351" s="16" t="s">
        <v>1158</v>
      </c>
      <c r="L351" t="str">
        <f>IFERROR(__xludf.DUMMYFUNCTION("IFERROR(IMPORTXML(I351, ""//p[@class='status-date']""), """")"),"")</f>
        <v/>
      </c>
      <c r="N351" t="str">
        <f>IFERROR(__xludf.DUMMYFUNCTION("IFERROR(UPPER(LEFT(REGEXEXTRACT(IMPORTXML(I351, ""//img[@class='pull-left pin']/@src""),""[^/]+$""), LEN(REGEXEXTRACT(IMPORTXML(I351, ""//img[@class='pull-left pin']/@src""),""[^/]+$""))-4)), """")"),"")</f>
        <v/>
      </c>
    </row>
    <row r="352">
      <c r="A352" s="38" t="s">
        <v>809</v>
      </c>
      <c r="B352" s="3">
        <v>20.0</v>
      </c>
      <c r="C352" s="3">
        <v>13.0</v>
      </c>
      <c r="D352" s="3">
        <v>48.4777674133932</v>
      </c>
      <c r="E352" s="3">
        <v>9.19045102447387</v>
      </c>
      <c r="F352" s="43" t="s">
        <v>973</v>
      </c>
      <c r="G352" s="3" t="s">
        <v>974</v>
      </c>
      <c r="H352" s="3" t="s">
        <v>39</v>
      </c>
      <c r="I352" s="16" t="s">
        <v>1159</v>
      </c>
      <c r="L352" t="str">
        <f>IFERROR(__xludf.DUMMYFUNCTION("IFERROR(IMPORTXML(I352, ""//p[@class='status-date']""), """")"),"")</f>
        <v/>
      </c>
      <c r="N352" t="str">
        <f>IFERROR(__xludf.DUMMYFUNCTION("IFERROR(UPPER(LEFT(REGEXEXTRACT(IMPORTXML(I352, ""//img[@class='pull-left pin']/@src""),""[^/]+$""), LEN(REGEXEXTRACT(IMPORTXML(I352, ""//img[@class='pull-left pin']/@src""),""[^/]+$""))-4)), """")"),"")</f>
        <v/>
      </c>
    </row>
    <row r="353">
      <c r="A353" s="33"/>
    </row>
    <row r="354">
      <c r="A354" s="3"/>
      <c r="B354" s="3" t="s">
        <v>841</v>
      </c>
    </row>
    <row r="355">
      <c r="A355" s="3"/>
      <c r="B355" s="3" t="s">
        <v>842</v>
      </c>
      <c r="C355" s="3">
        <v>48.4789277936701</v>
      </c>
      <c r="D355" s="3">
        <v>9.18923735618591</v>
      </c>
      <c r="E355" s="3">
        <v>20.0</v>
      </c>
      <c r="F355" s="3">
        <v>20.0</v>
      </c>
      <c r="G355" s="3">
        <v>70.0</v>
      </c>
      <c r="H355" s="3">
        <v>0.0</v>
      </c>
      <c r="I355" s="3">
        <v>20.0</v>
      </c>
      <c r="J355" s="3">
        <v>17.0</v>
      </c>
    </row>
  </sheetData>
  <hyperlinks>
    <hyperlink display="Spreadsheet:" location="Sportpark Evos 2!A1" ref="B5"/>
    <hyperlink display="Sportpark Evos 1" location="Sportpark Evos 1!A1" ref="I5"/>
    <hyperlink r:id="rId1" ref="I10"/>
    <hyperlink r:id="rId2" ref="I11"/>
    <hyperlink r:id="rId3" ref="I12"/>
    <hyperlink r:id="rId4" ref="I13"/>
    <hyperlink r:id="rId5" ref="I14"/>
    <hyperlink r:id="rId6" ref="I15"/>
    <hyperlink r:id="rId7" ref="I16"/>
    <hyperlink r:id="rId8" ref="I17"/>
    <hyperlink r:id="rId9" ref="I18"/>
    <hyperlink r:id="rId10" ref="I19"/>
    <hyperlink r:id="rId11" ref="I20"/>
    <hyperlink r:id="rId12" ref="I21"/>
    <hyperlink r:id="rId13" ref="I22"/>
    <hyperlink r:id="rId14" ref="I23"/>
    <hyperlink r:id="rId15" ref="I24"/>
    <hyperlink r:id="rId16" ref="I25"/>
    <hyperlink r:id="rId17" ref="I26"/>
    <hyperlink r:id="rId18" ref="I27"/>
    <hyperlink r:id="rId19" ref="I28"/>
    <hyperlink r:id="rId20" ref="I29"/>
    <hyperlink r:id="rId21" ref="I30"/>
    <hyperlink r:id="rId22" ref="I31"/>
    <hyperlink r:id="rId23" ref="I32"/>
    <hyperlink r:id="rId24" ref="I33"/>
    <hyperlink r:id="rId25" ref="I34"/>
    <hyperlink r:id="rId26" ref="I35"/>
    <hyperlink r:id="rId27" ref="I36"/>
    <hyperlink r:id="rId28" ref="I37"/>
    <hyperlink r:id="rId29" ref="I38"/>
    <hyperlink r:id="rId30" ref="I39"/>
    <hyperlink r:id="rId31" ref="I40"/>
    <hyperlink r:id="rId32" ref="I41"/>
    <hyperlink r:id="rId33" ref="I42"/>
    <hyperlink r:id="rId34" ref="I43"/>
    <hyperlink r:id="rId35" ref="I44"/>
    <hyperlink r:id="rId36" ref="I48"/>
    <hyperlink r:id="rId37" ref="I49"/>
    <hyperlink r:id="rId38" ref="I52"/>
    <hyperlink r:id="rId39" ref="I53"/>
    <hyperlink r:id="rId40" ref="I54"/>
    <hyperlink r:id="rId41" ref="I55"/>
    <hyperlink r:id="rId42" ref="I56"/>
    <hyperlink r:id="rId43" ref="I57"/>
    <hyperlink r:id="rId44" ref="I58"/>
    <hyperlink r:id="rId45" ref="I60"/>
    <hyperlink r:id="rId46" ref="I61"/>
    <hyperlink r:id="rId47" ref="I66"/>
    <hyperlink r:id="rId48" ref="I67"/>
    <hyperlink r:id="rId49" ref="I68"/>
    <hyperlink r:id="rId50" ref="I69"/>
    <hyperlink r:id="rId51" ref="I70"/>
    <hyperlink r:id="rId52" ref="I71"/>
    <hyperlink r:id="rId53" ref="I72"/>
    <hyperlink r:id="rId54" ref="I73"/>
    <hyperlink r:id="rId55" ref="I74"/>
    <hyperlink r:id="rId56" ref="I75"/>
    <hyperlink r:id="rId57" ref="I81"/>
    <hyperlink r:id="rId58" ref="I82"/>
    <hyperlink r:id="rId59" ref="I83"/>
    <hyperlink r:id="rId60" ref="I84"/>
    <hyperlink r:id="rId61" ref="I85"/>
    <hyperlink r:id="rId62" ref="I86"/>
    <hyperlink r:id="rId63" ref="I87"/>
    <hyperlink r:id="rId64" ref="I88"/>
    <hyperlink r:id="rId65" ref="I89"/>
    <hyperlink r:id="rId66" ref="I90"/>
    <hyperlink r:id="rId67" ref="I91"/>
    <hyperlink r:id="rId68" ref="I92"/>
    <hyperlink r:id="rId69" ref="I93"/>
    <hyperlink r:id="rId70" ref="I94"/>
    <hyperlink r:id="rId71" ref="I95"/>
    <hyperlink r:id="rId72" ref="I96"/>
    <hyperlink r:id="rId73" ref="I97"/>
    <hyperlink r:id="rId74" ref="I98"/>
    <hyperlink r:id="rId75" ref="I103"/>
    <hyperlink r:id="rId76" ref="I104"/>
    <hyperlink r:id="rId77" ref="I105"/>
    <hyperlink r:id="rId78" ref="I108"/>
    <hyperlink r:id="rId79" ref="I109"/>
    <hyperlink r:id="rId80" ref="I110"/>
    <hyperlink r:id="rId81" ref="I111"/>
    <hyperlink r:id="rId82" ref="I112"/>
    <hyperlink r:id="rId83" ref="I113"/>
    <hyperlink r:id="rId84" ref="I114"/>
    <hyperlink r:id="rId85" ref="I115"/>
    <hyperlink r:id="rId86" ref="I116"/>
    <hyperlink r:id="rId87" ref="I117"/>
    <hyperlink r:id="rId88" ref="I118"/>
    <hyperlink r:id="rId89" ref="I120"/>
    <hyperlink r:id="rId90" ref="I127"/>
    <hyperlink r:id="rId91" ref="I128"/>
    <hyperlink r:id="rId92" ref="I129"/>
    <hyperlink r:id="rId93" ref="I130"/>
    <hyperlink r:id="rId94" ref="I131"/>
    <hyperlink r:id="rId95" ref="I132"/>
    <hyperlink r:id="rId96" ref="I133"/>
    <hyperlink r:id="rId97" ref="I134"/>
    <hyperlink r:id="rId98" ref="I135"/>
    <hyperlink r:id="rId99" ref="I136"/>
    <hyperlink r:id="rId100" ref="I137"/>
    <hyperlink r:id="rId101" ref="I138"/>
    <hyperlink r:id="rId102" ref="I139"/>
    <hyperlink r:id="rId103" ref="I140"/>
    <hyperlink r:id="rId104" ref="I141"/>
    <hyperlink r:id="rId105" ref="I142"/>
    <hyperlink r:id="rId106" ref="I143"/>
    <hyperlink r:id="rId107" ref="I144"/>
    <hyperlink r:id="rId108" ref="I145"/>
    <hyperlink r:id="rId109" ref="I146"/>
    <hyperlink r:id="rId110" ref="I147"/>
    <hyperlink r:id="rId111" ref="I148"/>
    <hyperlink r:id="rId112" ref="I151"/>
    <hyperlink r:id="rId113" ref="I152"/>
    <hyperlink r:id="rId114" ref="I153"/>
    <hyperlink r:id="rId115" ref="I154"/>
    <hyperlink r:id="rId116" ref="I155"/>
    <hyperlink r:id="rId117" ref="I156"/>
    <hyperlink r:id="rId118" ref="I157"/>
    <hyperlink r:id="rId119" ref="I158"/>
    <hyperlink r:id="rId120" ref="I159"/>
    <hyperlink r:id="rId121" ref="I160"/>
    <hyperlink r:id="rId122" ref="I161"/>
    <hyperlink r:id="rId123" ref="I163"/>
    <hyperlink r:id="rId124" ref="I164"/>
    <hyperlink r:id="rId125" ref="I165"/>
    <hyperlink r:id="rId126" ref="I166"/>
    <hyperlink r:id="rId127" ref="I167"/>
    <hyperlink r:id="rId128" ref="I168"/>
    <hyperlink r:id="rId129" ref="I169"/>
    <hyperlink r:id="rId130" ref="I170"/>
    <hyperlink r:id="rId131" ref="I171"/>
    <hyperlink r:id="rId132" ref="I172"/>
    <hyperlink r:id="rId133" ref="I173"/>
    <hyperlink r:id="rId134" ref="I174"/>
    <hyperlink r:id="rId135" ref="I175"/>
    <hyperlink r:id="rId136" ref="I176"/>
    <hyperlink r:id="rId137" ref="I177"/>
    <hyperlink r:id="rId138" ref="I178"/>
    <hyperlink r:id="rId139" ref="I179"/>
    <hyperlink r:id="rId140" ref="I180"/>
    <hyperlink r:id="rId141" ref="I181"/>
    <hyperlink r:id="rId142" ref="I182"/>
    <hyperlink r:id="rId143" ref="I183"/>
    <hyperlink r:id="rId144" ref="I184"/>
    <hyperlink r:id="rId145" ref="I185"/>
    <hyperlink r:id="rId146" ref="I186"/>
    <hyperlink r:id="rId147" ref="I187"/>
    <hyperlink r:id="rId148" ref="I188"/>
    <hyperlink r:id="rId149" ref="I189"/>
    <hyperlink r:id="rId150" ref="I190"/>
    <hyperlink r:id="rId151" ref="I191"/>
    <hyperlink r:id="rId152" ref="I192"/>
    <hyperlink r:id="rId153" ref="I193"/>
    <hyperlink r:id="rId154" ref="I194"/>
    <hyperlink r:id="rId155" ref="I195"/>
    <hyperlink r:id="rId156" ref="I196"/>
    <hyperlink r:id="rId157" ref="I197"/>
    <hyperlink r:id="rId158" ref="I198"/>
    <hyperlink r:id="rId159" ref="I199"/>
    <hyperlink r:id="rId160" ref="I200"/>
    <hyperlink r:id="rId161" ref="I201"/>
    <hyperlink r:id="rId162" ref="I202"/>
    <hyperlink r:id="rId163" ref="I203"/>
    <hyperlink r:id="rId164" ref="I204"/>
    <hyperlink r:id="rId165" ref="I205"/>
    <hyperlink r:id="rId166" ref="I206"/>
    <hyperlink r:id="rId167" ref="I207"/>
    <hyperlink r:id="rId168" ref="I208"/>
    <hyperlink r:id="rId169" ref="I209"/>
    <hyperlink r:id="rId170" ref="I210"/>
    <hyperlink r:id="rId171" ref="I211"/>
    <hyperlink r:id="rId172" ref="I212"/>
    <hyperlink r:id="rId173" ref="I213"/>
    <hyperlink r:id="rId174" ref="I214"/>
    <hyperlink r:id="rId175" ref="I215"/>
    <hyperlink r:id="rId176" ref="I216"/>
    <hyperlink r:id="rId177" ref="I217"/>
    <hyperlink r:id="rId178" ref="I218"/>
    <hyperlink r:id="rId179" ref="I219"/>
    <hyperlink r:id="rId180" ref="I220"/>
    <hyperlink r:id="rId181" ref="I221"/>
    <hyperlink r:id="rId182" ref="I222"/>
    <hyperlink r:id="rId183" ref="I223"/>
    <hyperlink r:id="rId184" ref="I224"/>
    <hyperlink r:id="rId185" ref="I225"/>
    <hyperlink r:id="rId186" ref="I228"/>
    <hyperlink r:id="rId187" ref="I229"/>
    <hyperlink r:id="rId188" ref="I231"/>
    <hyperlink r:id="rId189" ref="I232"/>
    <hyperlink r:id="rId190" ref="I234"/>
    <hyperlink r:id="rId191" ref="I235"/>
    <hyperlink r:id="rId192" ref="I236"/>
    <hyperlink r:id="rId193" ref="I237"/>
    <hyperlink r:id="rId194" ref="I238"/>
    <hyperlink r:id="rId195" ref="I239"/>
    <hyperlink r:id="rId196" ref="I240"/>
    <hyperlink r:id="rId197" ref="I241"/>
    <hyperlink r:id="rId198" ref="I242"/>
    <hyperlink r:id="rId199" ref="I243"/>
    <hyperlink r:id="rId200" ref="I244"/>
    <hyperlink r:id="rId201" ref="I245"/>
    <hyperlink r:id="rId202" ref="I246"/>
    <hyperlink r:id="rId203" ref="I247"/>
    <hyperlink r:id="rId204" ref="I248"/>
    <hyperlink r:id="rId205" ref="I249"/>
    <hyperlink r:id="rId206" ref="I250"/>
    <hyperlink r:id="rId207" ref="I251"/>
    <hyperlink r:id="rId208" ref="I252"/>
    <hyperlink r:id="rId209" ref="I253"/>
    <hyperlink r:id="rId210" ref="I255"/>
    <hyperlink r:id="rId211" ref="I257"/>
    <hyperlink r:id="rId212" ref="I258"/>
    <hyperlink r:id="rId213" ref="I259"/>
    <hyperlink r:id="rId214" ref="I261"/>
    <hyperlink r:id="rId215" ref="I264"/>
    <hyperlink r:id="rId216" ref="I267"/>
    <hyperlink r:id="rId217" ref="I270"/>
    <hyperlink r:id="rId218" ref="I271"/>
    <hyperlink r:id="rId219" ref="I272"/>
    <hyperlink r:id="rId220" ref="I273"/>
    <hyperlink r:id="rId221" ref="I274"/>
    <hyperlink r:id="rId222" ref="I275"/>
    <hyperlink r:id="rId223" ref="I276"/>
    <hyperlink r:id="rId224" ref="I277"/>
    <hyperlink r:id="rId225" ref="I278"/>
    <hyperlink r:id="rId226" ref="I289"/>
    <hyperlink r:id="rId227" ref="I290"/>
    <hyperlink r:id="rId228" ref="I291"/>
    <hyperlink r:id="rId229" ref="I292"/>
    <hyperlink r:id="rId230" ref="I293"/>
    <hyperlink r:id="rId231" ref="I294"/>
    <hyperlink r:id="rId232" ref="I295"/>
    <hyperlink r:id="rId233" ref="I296"/>
    <hyperlink r:id="rId234" ref="I297"/>
    <hyperlink r:id="rId235" ref="I298"/>
    <hyperlink r:id="rId236" ref="I299"/>
    <hyperlink r:id="rId237" ref="I300"/>
    <hyperlink r:id="rId238" ref="I301"/>
    <hyperlink r:id="rId239" ref="I302"/>
    <hyperlink r:id="rId240" ref="I303"/>
    <hyperlink r:id="rId241" ref="I304"/>
    <hyperlink r:id="rId242" ref="I305"/>
    <hyperlink r:id="rId243" ref="I306"/>
    <hyperlink r:id="rId244" ref="I307"/>
    <hyperlink r:id="rId245" ref="I308"/>
    <hyperlink r:id="rId246" ref="I309"/>
    <hyperlink r:id="rId247" ref="I310"/>
    <hyperlink r:id="rId248" ref="I311"/>
    <hyperlink r:id="rId249" ref="I312"/>
    <hyperlink r:id="rId250" ref="I313"/>
    <hyperlink r:id="rId251" ref="I314"/>
    <hyperlink r:id="rId252" ref="I316"/>
    <hyperlink r:id="rId253" ref="I325"/>
    <hyperlink r:id="rId254" ref="I328"/>
    <hyperlink r:id="rId255" ref="I329"/>
    <hyperlink r:id="rId256" ref="I331"/>
    <hyperlink r:id="rId257" ref="I332"/>
    <hyperlink r:id="rId258" ref="I343"/>
    <hyperlink r:id="rId259" ref="I344"/>
    <hyperlink r:id="rId260" ref="I345"/>
    <hyperlink r:id="rId261" ref="I346"/>
    <hyperlink r:id="rId262" ref="I347"/>
    <hyperlink r:id="rId263" ref="I348"/>
    <hyperlink r:id="rId264" ref="I349"/>
    <hyperlink r:id="rId265" ref="I350"/>
    <hyperlink r:id="rId266" ref="I351"/>
    <hyperlink r:id="rId267" ref="I352"/>
  </hyperlinks>
  <drawing r:id="rId268"/>
</worksheet>
</file>