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sheetId="1" r:id="rId4"/>
    <sheet state="visible" name="Berlin" sheetId="2" r:id="rId5"/>
    <sheet state="visible" name="Budapest" sheetId="3" r:id="rId6"/>
    <sheet state="visible" name="Cedar Rapids, IA" sheetId="4" r:id="rId7"/>
    <sheet state="visible" name="Denmark" sheetId="5" r:id="rId8"/>
    <sheet state="visible" name="McKinney, TX" sheetId="6" r:id="rId9"/>
    <sheet state="visible" name="Tampa, FL" sheetId="7" r:id="rId10"/>
    <sheet state="visible" name="Drawing" sheetId="8" r:id="rId11"/>
  </sheets>
  <definedNames/>
  <calcPr/>
</workbook>
</file>

<file path=xl/sharedStrings.xml><?xml version="1.0" encoding="utf-8"?>
<sst xmlns="http://schemas.openxmlformats.org/spreadsheetml/2006/main" count="3068" uniqueCount="766">
  <si>
    <t>Welcome to the F-Bomb Series!</t>
  </si>
  <si>
    <t xml:space="preserve">By popular request, here are MORE F-Bombs for your deploying pleasure, for a cathartic release of frustration, for creative self-expression from the comfort of your own home, etc, etc. Whatever works for you! </t>
  </si>
  <si>
    <t xml:space="preserve">While the original F-Bomb was great fun, hopefully you'll find this series of six gardens to be a bit more profitable, being located in some rather popular deploy cities in the world. </t>
  </si>
  <si>
    <r>
      <rPr>
        <rFont val="Calibri"/>
        <color theme="1"/>
        <sz val="14.0"/>
      </rPr>
      <t xml:space="preserve">What is special about this series? Well, </t>
    </r>
    <r>
      <rPr>
        <rFont val="Calibri"/>
        <b/>
        <i/>
        <color theme="1"/>
        <sz val="14.0"/>
      </rPr>
      <t>there will be a prize drawing as each of these six gardens fills up</t>
    </r>
    <r>
      <rPr>
        <rFont val="Calibri"/>
        <color theme="1"/>
        <sz val="14.0"/>
      </rPr>
      <t xml:space="preserve">. Being a "bomb" garden, the prizes will likely be a couple of blasts - we'll see. </t>
    </r>
  </si>
  <si>
    <r>
      <rPr>
        <rFont val="Calibri"/>
        <color theme="1"/>
        <sz val="14.0"/>
      </rPr>
      <t xml:space="preserve">BUT, and this is a big one, </t>
    </r>
    <r>
      <rPr>
        <rFont val="Calibri"/>
        <b/>
        <i/>
        <color theme="1"/>
        <sz val="14.0"/>
      </rPr>
      <t>there will also be a prize drawing for folks who deploy at least one in each of these six gardens</t>
    </r>
    <r>
      <rPr>
        <rFont val="Calibri"/>
        <color theme="1"/>
        <sz val="14.0"/>
      </rPr>
      <t xml:space="preserve">. You might want to bear that in mind and choose one in each garden. Or, heck, if you want to throw everything you own into one garden, by all means, do so! Again, whatever works for you :) </t>
    </r>
  </si>
  <si>
    <t xml:space="preserve">Click on each tab at the bottom of this spreadsheet to find these gardens. </t>
  </si>
  <si>
    <t xml:space="preserve">Good luck &amp; have fun! </t>
  </si>
  <si>
    <t xml:space="preserve">Special thanks to: </t>
  </si>
  <si>
    <t>JackSparrow for the Berlin location.</t>
  </si>
  <si>
    <t>mobility for the Budapest location.</t>
  </si>
  <si>
    <t xml:space="preserve">rodrico101 for the Cedar Rapids location. </t>
  </si>
  <si>
    <t xml:space="preserve">levesund for the Denmark location. </t>
  </si>
  <si>
    <t xml:space="preserve">hunniees for the Florida location. </t>
  </si>
  <si>
    <t xml:space="preserve">coachV for the McKinney location. </t>
  </si>
  <si>
    <t xml:space="preserve"> </t>
  </si>
  <si>
    <t>Dropping the f-bomb on this blasted virus</t>
  </si>
  <si>
    <t>Berlin</t>
  </si>
  <si>
    <t xml:space="preserve">Map link: </t>
  </si>
  <si>
    <t>https://www.munzee.com/map/u336wckqr/16.0</t>
  </si>
  <si>
    <t xml:space="preserve">Spreadsheet link: </t>
  </si>
  <si>
    <t>https://tinyurl.com/F-Bomb-Series</t>
  </si>
  <si>
    <t>Available</t>
  </si>
  <si>
    <t>Claimed</t>
  </si>
  <si>
    <t>Total</t>
  </si>
  <si>
    <t>Color</t>
  </si>
  <si>
    <t>Virtual Onyx OR Virtual Black</t>
  </si>
  <si>
    <t>Virtual Citrine</t>
  </si>
  <si>
    <t>Virtual Silver</t>
  </si>
  <si>
    <t>Virtual Gray</t>
  </si>
  <si>
    <t>Electric Mystery</t>
  </si>
  <si>
    <t>Percentage Claimed:</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</si>
  <si>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</si>
  <si>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Row</t>
  </si>
  <si>
    <t>Column</t>
  </si>
  <si>
    <t>Latitude</t>
  </si>
  <si>
    <t>Longitude</t>
  </si>
  <si>
    <t>Munzee</t>
  </si>
  <si>
    <t>Username</t>
  </si>
  <si>
    <t>URL</t>
  </si>
  <si>
    <t>Reserved</t>
  </si>
  <si>
    <t>Comments</t>
  </si>
  <si>
    <t>POI Virtual Garden</t>
  </si>
  <si>
    <t>poi virtual garden</t>
  </si>
  <si>
    <t>denali0407</t>
  </si>
  <si>
    <t>https://www.munzee.com/m/denali0407/13749/</t>
  </si>
  <si>
    <t>electric mystery</t>
  </si>
  <si>
    <t>JackSparrow</t>
  </si>
  <si>
    <t>https://www.munzee.com/m/JackSparrow/18431/</t>
  </si>
  <si>
    <t>ChickenRun</t>
  </si>
  <si>
    <t>https://www.munzee.com/m/ChickenRun/10633/</t>
  </si>
  <si>
    <t>humbird7</t>
  </si>
  <si>
    <t>https://www.munzee.com/m/humbird7/17417/</t>
  </si>
  <si>
    <t>onyx</t>
  </si>
  <si>
    <t>OHail</t>
  </si>
  <si>
    <t>https://www.munzee.com/m/OHail/19639/</t>
  </si>
  <si>
    <t>citrine</t>
  </si>
  <si>
    <t>Jesnou</t>
  </si>
  <si>
    <t>https://www.munzee.com/m/Jesnou/6210/</t>
  </si>
  <si>
    <t>levesund</t>
  </si>
  <si>
    <t>https://www.munzee.com/m/levesund/6962/</t>
  </si>
  <si>
    <t>https://www.munzee.com/m/OHail/20034/</t>
  </si>
  <si>
    <t>BonnieB1</t>
  </si>
  <si>
    <t>https://www.munzee.com/m/BonnieB1/4793/</t>
  </si>
  <si>
    <t>Steerzer</t>
  </si>
  <si>
    <t>https://www.munzee.com/m/Steerzer/8274/</t>
  </si>
  <si>
    <t>fionails</t>
  </si>
  <si>
    <t>https://www.munzee.com/m/fionails/3610/</t>
  </si>
  <si>
    <t>Derlame</t>
  </si>
  <si>
    <t>https://www.munzee.com/m/Derlame/11749/</t>
  </si>
  <si>
    <t>linusbi</t>
  </si>
  <si>
    <t>https://www.munzee.com/m/linusbi/3174/</t>
  </si>
  <si>
    <t>https://www.munzee.com/m/JackSparrow/18716</t>
  </si>
  <si>
    <t>munzeefarmor</t>
  </si>
  <si>
    <t>https://www.munzee.com/m/munzeefarmor/1602/</t>
  </si>
  <si>
    <t>silver</t>
  </si>
  <si>
    <t>https://www.munzee.com/m/denali0407/13394/</t>
  </si>
  <si>
    <t>https://www.munzee.com/m/humbird7/17603/</t>
  </si>
  <si>
    <t>https://www.munzee.com/m/levesund/7053/</t>
  </si>
  <si>
    <t>munzeemor</t>
  </si>
  <si>
    <t>https://www.munzee.com/m/munzeemor/718/</t>
  </si>
  <si>
    <t>https://www.munzee.com/m/fionails/3624/</t>
  </si>
  <si>
    <t>SpaceCoastGeoStore</t>
  </si>
  <si>
    <t>https://www.munzee.com/m/SpaceCoastGeoStore/9353/</t>
  </si>
  <si>
    <t>CoalCracker7</t>
  </si>
  <si>
    <t>https://www.munzee.com/m/CoalCracker7/8374/</t>
  </si>
  <si>
    <t>Kiitokurre</t>
  </si>
  <si>
    <t>https://www.munzee.com/m/Kiitokurre/6261/</t>
  </si>
  <si>
    <t>Bumble</t>
  </si>
  <si>
    <t>https://www.munzee.com/m/Bumble/2269/</t>
  </si>
  <si>
    <t>123xilef</t>
  </si>
  <si>
    <t>https://www.munzee.com/m/123xilef/6066/</t>
  </si>
  <si>
    <t>gray</t>
  </si>
  <si>
    <t>Belboz</t>
  </si>
  <si>
    <t>https://www.munzee.com/m/Belboz/16273/</t>
  </si>
  <si>
    <t>https://www.munzee.com/m/JackSparrow/18717</t>
  </si>
  <si>
    <t>EagleDadandXenia</t>
  </si>
  <si>
    <t>https://www.munzee.com/m/EagleDadandXenia/19173/</t>
  </si>
  <si>
    <t>StaceyZ</t>
  </si>
  <si>
    <t>https://www.munzee.com/m/StaceyZ/5273</t>
  </si>
  <si>
    <t>marleyfanct</t>
  </si>
  <si>
    <t>https://www.munzee.com/m/marleyfanct/2828/</t>
  </si>
  <si>
    <t>https://www.munzee.com/m/ChickenRun/10392</t>
  </si>
  <si>
    <t>RoninsGal</t>
  </si>
  <si>
    <t>https://www.munzee.com/m/RoninsGal/1138/</t>
  </si>
  <si>
    <t>martinp13</t>
  </si>
  <si>
    <t>https://www.munzee.com/m/martinp13/2216/</t>
  </si>
  <si>
    <t>https://www.munzee.com/m/JackSparrow/18704</t>
  </si>
  <si>
    <t>knotmunz</t>
  </si>
  <si>
    <t>https://www.munzee.com/m/knotmunz/843</t>
  </si>
  <si>
    <t>halizwein</t>
  </si>
  <si>
    <t>https://www.munzee.com/m/halizwein/10840/</t>
  </si>
  <si>
    <t>SJClyde</t>
  </si>
  <si>
    <t>https://www.munzee.com/m/SJClyde/3446/</t>
  </si>
  <si>
    <t>mobility</t>
  </si>
  <si>
    <t>https://www.munzee.com/m/mobility/9180/</t>
  </si>
  <si>
    <t>https://www.munzee.com/m/denali0407/13161/</t>
  </si>
  <si>
    <t>https://www.munzee.com/m/JackSparrow/18369</t>
  </si>
  <si>
    <t>https://www.munzee.com/m/knotmunz/537</t>
  </si>
  <si>
    <t>aufbau</t>
  </si>
  <si>
    <t>https://www.munzee.com/m/aufbau/9024/</t>
  </si>
  <si>
    <t>Cidinho</t>
  </si>
  <si>
    <t>https://www.munzee.com/m/Cidinho/2214/</t>
  </si>
  <si>
    <t>https://www.munzee.com/m/JackSparrow/18366</t>
  </si>
  <si>
    <t>BrotherWilliam</t>
  </si>
  <si>
    <t>https://www.munzee.com/m/BrotherWilliam/3710/</t>
  </si>
  <si>
    <t>FindersGirl</t>
  </si>
  <si>
    <t>https://www.munzee.com/m/FindersGirl/5262</t>
  </si>
  <si>
    <t>ArtofEco</t>
  </si>
  <si>
    <t>https://www.munzee.com/m/ArtofEco/2751/</t>
  </si>
  <si>
    <t>Yoshigirl</t>
  </si>
  <si>
    <t>https://www.munzee.com/m/Yoshigirl/99/</t>
  </si>
  <si>
    <t>J1Huisman</t>
  </si>
  <si>
    <t>https://www.munzee.com/m/J1Huisman/10804/</t>
  </si>
  <si>
    <t>rgforsythe</t>
  </si>
  <si>
    <t>https://www.munzee.com/m/rgforsythe/8202</t>
  </si>
  <si>
    <t>Fonte</t>
  </si>
  <si>
    <t>https://www.munzee.com/m/Fonte/1044</t>
  </si>
  <si>
    <t>https://www.munzee.com/m/levesund/7117/admin/convert/</t>
  </si>
  <si>
    <t>annabanana</t>
  </si>
  <si>
    <t>https://www.munzee.com/m/annabanana/10581/</t>
  </si>
  <si>
    <t>Debolicious</t>
  </si>
  <si>
    <t>https://www.munzee.com/m/Debolicious/8005/</t>
  </si>
  <si>
    <t>https://www.munzee.com/m/fionails/3647/admin/convert/</t>
  </si>
  <si>
    <t>dlbisblest</t>
  </si>
  <si>
    <t>https://www.munzee.com/m/dlbisblest/5423</t>
  </si>
  <si>
    <t>MeanderingMonkeys</t>
  </si>
  <si>
    <t>https://www.munzee.com/m/MeanderingMonkeys/16282/</t>
  </si>
  <si>
    <t>WellstrandTribe</t>
  </si>
  <si>
    <t>https://www.munzee.com/m/WellstrandTribe/7711</t>
  </si>
  <si>
    <t>AlephRita</t>
  </si>
  <si>
    <t>https://www.munzee.com/m/AlephRita/3087/</t>
  </si>
  <si>
    <t>miri68</t>
  </si>
  <si>
    <t>https://www.munzee.com/m/miri68/2415/</t>
  </si>
  <si>
    <t>Attis</t>
  </si>
  <si>
    <t>https://www.munzee.com/m/Attis/13573/</t>
  </si>
  <si>
    <t>Herbie</t>
  </si>
  <si>
    <t>https://www.munzee.com/m/Herbie/10404/</t>
  </si>
  <si>
    <t>https://www.munzee.com/m/linusbi/3102/admin/convert/</t>
  </si>
  <si>
    <t>Jafo43</t>
  </si>
  <si>
    <t>https://www.munzee.com/m/Jafo43/17638/</t>
  </si>
  <si>
    <t>WhisperInTheWind</t>
  </si>
  <si>
    <t>https://www.munzee.com/m/WhisperInTheWind/3307/</t>
  </si>
  <si>
    <t>https://www.munzee.com/m/mobility/9442</t>
  </si>
  <si>
    <t>https://www.munzee.com/m/JackSparrow/18365</t>
  </si>
  <si>
    <t>hunniees</t>
  </si>
  <si>
    <t>https://www.munzee.com/m/hunniees/27398</t>
  </si>
  <si>
    <t>dt07751</t>
  </si>
  <si>
    <t>https://www.munzee.com/m/dt07751/28018/</t>
  </si>
  <si>
    <t>https://www.munzee.com/m/JackSparrow/18691/</t>
  </si>
  <si>
    <t>mtbiker64</t>
  </si>
  <si>
    <t>https://www.munzee.com/m/mtbiker64/6142/</t>
  </si>
  <si>
    <t>https://www.munzee.com/m/denali0407/13179/</t>
  </si>
  <si>
    <t>https://www.munzee.com/m/JackSparrow/18690</t>
  </si>
  <si>
    <t>Justforfun33</t>
  </si>
  <si>
    <t>https://www.munzee.com/m/Justforfun33/14654/</t>
  </si>
  <si>
    <t>SLAUGY</t>
  </si>
  <si>
    <t>https://www.munzee.com/m/SLAUGY/9193/</t>
  </si>
  <si>
    <t>https://www.munzee.com/m/JackSparrow/18688/</t>
  </si>
  <si>
    <t>johnsjen</t>
  </si>
  <si>
    <t>https://www.munzee.com/m/Johnsjen/1659/</t>
  </si>
  <si>
    <t>tcguru</t>
  </si>
  <si>
    <t>https://www.munzee.com/m/tcguru/9189/</t>
  </si>
  <si>
    <t>Bisquick2</t>
  </si>
  <si>
    <t>https://www.munzee.com/m/Bisquick2/3731/</t>
  </si>
  <si>
    <t>Ovaldas</t>
  </si>
  <si>
    <t>https://www.munzee.com/m/Ovaldas/8588/</t>
  </si>
  <si>
    <t>Dibcrew</t>
  </si>
  <si>
    <t>https://www.munzee.com/m/Dibcrew/5061/</t>
  </si>
  <si>
    <t>janzattic</t>
  </si>
  <si>
    <t>https://www.munzee.com/m/janzattic/6519</t>
  </si>
  <si>
    <t>barefootguru</t>
  </si>
  <si>
    <t>https://www.munzee.com/m/barefootguru/3062/</t>
  </si>
  <si>
    <t>Squ1rr3l</t>
  </si>
  <si>
    <t>https://www.munzee.com/m/Squ1rr3l/1366/</t>
  </si>
  <si>
    <t>ShadowChasers</t>
  </si>
  <si>
    <t>https://www.munzee.com/m/ShadowChasers/4303/</t>
  </si>
  <si>
    <t>dboracle</t>
  </si>
  <si>
    <t>https://www.munzee.com/m/dboracle/4851</t>
  </si>
  <si>
    <t>https://www.munzee.com/m/Fonte/1086</t>
  </si>
  <si>
    <t>Obi-Cal</t>
  </si>
  <si>
    <t>https://www.munzee.com/m/Obi-Cal/13383/</t>
  </si>
  <si>
    <t>10pmMeerkat</t>
  </si>
  <si>
    <t>https://www.munzee.com/m/10pmMeerkat/9018/</t>
  </si>
  <si>
    <t>duncdonut73</t>
  </si>
  <si>
    <t>https://www.munzee.com/m/duncdonut73/900/</t>
  </si>
  <si>
    <t>kpcrystal07</t>
  </si>
  <si>
    <t>https://www.munzee.com/m/kpcrystal07/18607/</t>
  </si>
  <si>
    <t>mdtt</t>
  </si>
  <si>
    <t>https://www.munzee.com/m/mdtt/4519/</t>
  </si>
  <si>
    <t>technical13</t>
  </si>
  <si>
    <t>https://www.munzee.com/m/technical13/2113/</t>
  </si>
  <si>
    <t>Please do NOT delete the following line. You will need it if you want to load the CSV file back to the map!</t>
  </si>
  <si>
    <t>URL: gardenpainter.ide.sk</t>
  </si>
  <si>
    <t xml:space="preserve">Drawing: </t>
  </si>
  <si>
    <t>https://youtu.be/s23aC3ctr4A</t>
  </si>
  <si>
    <t>Budapest</t>
  </si>
  <si>
    <t>https://www.munzee.com/map/u2mw4ex3e/16.0</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</si>
  <si>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</si>
  <si>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https://www.munzee.com/m/humbird7/17404/</t>
  </si>
  <si>
    <t>https://www.munzee.com/m/mobility/9423/</t>
  </si>
  <si>
    <t>https://www.munzee.com/m/OHail/20035/</t>
  </si>
  <si>
    <t>https://www.munzee.com/m/BonnieB1/4960/</t>
  </si>
  <si>
    <t>https://www.munzee.com/m/SpaceCoastGeoStore/9389/</t>
  </si>
  <si>
    <t>https://www.munzee.com/m/Derlame/11913/</t>
  </si>
  <si>
    <t>https://www.munzee.com/m/ChickenRun/10615</t>
  </si>
  <si>
    <t>https://www.munzee.com/m/OHail/19650/</t>
  </si>
  <si>
    <t>https://www.munzee.com/m/Steerzer/8275/</t>
  </si>
  <si>
    <t>https://www.munzee.com/m/knotmunz/808/</t>
  </si>
  <si>
    <t>https://www.munzee.com/m/mobility/9220/</t>
  </si>
  <si>
    <t>https://www.munzee.com/m/levesund/7015/</t>
  </si>
  <si>
    <t>https://www.munzee.com/m/fionails/3617/</t>
  </si>
  <si>
    <t>https://www.munzee.com/m/marleyfanct/2821/</t>
  </si>
  <si>
    <t>https://www.munzee.com/m/linusbi/3167/</t>
  </si>
  <si>
    <t>https://www.munzee.com/m/denali0407/13383/</t>
  </si>
  <si>
    <t>https://www.munzee.com/m/munzeefarmor/1595/</t>
  </si>
  <si>
    <t>https://www.munzee.com/m/munzeemor/638/</t>
  </si>
  <si>
    <t>https://www.munzee.com/m/JackSparrow/18739</t>
  </si>
  <si>
    <t>https://www.munzee.com/m/Jesnou/6466/</t>
  </si>
  <si>
    <t>https://www.munzee.com/m/SJClyde/3448/</t>
  </si>
  <si>
    <t>https://www.munzee.com/m/Dibcrew/5049/</t>
  </si>
  <si>
    <t>https://www.munzee.com/m/mobility/9277/</t>
  </si>
  <si>
    <t>https://www.munzee.com/m/FindersGirl/5246/</t>
  </si>
  <si>
    <t>https://www.munzee.com/m/Bumble/2266</t>
  </si>
  <si>
    <t>https://www.munzee.com/m/humbird7/17700/</t>
  </si>
  <si>
    <t>szipeti</t>
  </si>
  <si>
    <t>https://www.munzee.com/m/szipeti/6159/</t>
  </si>
  <si>
    <t>Quick Deploy</t>
  </si>
  <si>
    <t>https://www.munzee.com/m/Kiitokurre/5834/</t>
  </si>
  <si>
    <t>https://www.munzee.com/m/EagleDadandXenia/18977/</t>
  </si>
  <si>
    <t>https://www.munzee.com/m/BrotherWilliam/3655/</t>
  </si>
  <si>
    <t>https://www.munzee.com/m/miri68/2414</t>
  </si>
  <si>
    <t>https://www.munzee.com/m/martinp13/2222/</t>
  </si>
  <si>
    <t>https://www.munzee.com/m/ArtofEco/2753/</t>
  </si>
  <si>
    <t>NativTxn</t>
  </si>
  <si>
    <t>https://www.munzee.com/m/NativTxn/2155</t>
  </si>
  <si>
    <t>The photo almost has my last name on the street! add a K.</t>
  </si>
  <si>
    <t>https://www.munzee.com/m/mobility/8963/</t>
  </si>
  <si>
    <t>https://www.munzee.com/m/Belboz/16275/</t>
  </si>
  <si>
    <t>https://www.munzee.com/m/dlbisblest/5426</t>
  </si>
  <si>
    <t>https://www.munzee.com/m/StaceyZ/5272</t>
  </si>
  <si>
    <t>https://www.munzee.com/m/denali0407/13363/</t>
  </si>
  <si>
    <t>https://www.munzee.com/m/szipeti/6227/</t>
  </si>
  <si>
    <t>https://www.munzee.com/m/hunniees/26963</t>
  </si>
  <si>
    <t>https://www.munzee.com/m/dt07751/27935/</t>
  </si>
  <si>
    <t>https://www.munzee.com/m/AlephRita/3075/</t>
  </si>
  <si>
    <t>https://www.munzee.com/m/WellstrandTribe/7709</t>
  </si>
  <si>
    <t>https://www.munzee.com/m/MeanderingMonkeys/16281/</t>
  </si>
  <si>
    <t>https://www.munzee.com/m/Debolicious/8271/</t>
  </si>
  <si>
    <t>https://www.munzee.com/m/Attis/13574/</t>
  </si>
  <si>
    <t>https://www.munzee.com/m/Justforfun33/14650/</t>
  </si>
  <si>
    <t>https://www.munzee.com/m/mobility/9179/</t>
  </si>
  <si>
    <t>Balazs80</t>
  </si>
  <si>
    <t>https://www.munzee.com/m/Balazs80/2187</t>
  </si>
  <si>
    <t>CzPeet</t>
  </si>
  <si>
    <t>https://www.munzee.com/m/CzPeet/3534/</t>
  </si>
  <si>
    <t>https://www.munzee.com/m/Attis/13527/</t>
  </si>
  <si>
    <t>https://www.munzee.com/m/Herbie/10616</t>
  </si>
  <si>
    <t>https://www.munzee.com/m/Ovaldas/8578/</t>
  </si>
  <si>
    <t>https://www.munzee.com/m/Attis/13531/</t>
  </si>
  <si>
    <t>Pandora6000</t>
  </si>
  <si>
    <t>https://www.munzee.com/m/Pandora6000/347</t>
  </si>
  <si>
    <t>taska1981</t>
  </si>
  <si>
    <t>https://www.munzee.com/m/taska1981/5698/</t>
  </si>
  <si>
    <t>https://www.munzee.com/m/Jafo43/17691</t>
  </si>
  <si>
    <t>https://www.munzee.com/m/WhisperInTheWind/3322/</t>
  </si>
  <si>
    <t>https://www.munzee.com/m/AlephRita/3088/</t>
  </si>
  <si>
    <t>https://www.munzee.com/m/SLAUGY/9188</t>
  </si>
  <si>
    <t>Netkaloz</t>
  </si>
  <si>
    <t>https://www.munzee.com/m/Netkaloz/6219/</t>
  </si>
  <si>
    <t>https://www.munzee.com/m/mobility/9285/</t>
  </si>
  <si>
    <t>https://www.munzee.com/m/Fonte/1058</t>
  </si>
  <si>
    <t>https://www.munzee.com/m/tcguru/9144/</t>
  </si>
  <si>
    <t>https://www.munzee.com/m/CoalCracker7/8460</t>
  </si>
  <si>
    <t>https://www.munzee.com/m/Netkaloz/6212/</t>
  </si>
  <si>
    <t>https://www.munzee.com/m/Obi-Cal/13385/</t>
  </si>
  <si>
    <t>https://www.munzee.com/m/10pmMeerkat/9053/</t>
  </si>
  <si>
    <t>https://www.munzee.com/m/halizwein/10624/</t>
  </si>
  <si>
    <t>Gatis50</t>
  </si>
  <si>
    <t>https://www.munzee.com/m/Gatis50/2297</t>
  </si>
  <si>
    <t>https://www.munzee.com/m/denali0407/13427/</t>
  </si>
  <si>
    <t>https://www.munzee.com/m/JackSparrow/18687</t>
  </si>
  <si>
    <t>https://www.munzee.com/m/annabanana/10587/</t>
  </si>
  <si>
    <t>https://www.munzee.com/m/Bisquick2/3648/</t>
  </si>
  <si>
    <t>https://www.munzee.com/m/123xilef/6131/</t>
  </si>
  <si>
    <t>https://www.munzee.com/m/mobility/9328/</t>
  </si>
  <si>
    <t>https://www.munzee.com/m/AlephRita/3076/</t>
  </si>
  <si>
    <t>https://www.munzee.com/m/mdtt/4514/</t>
  </si>
  <si>
    <t>https://www.munzee.com/m/mobility/9329/</t>
  </si>
  <si>
    <t>Trezorka</t>
  </si>
  <si>
    <t>https://www.munzee.com/m/Trezorka/2332</t>
  </si>
  <si>
    <t>Bambusznad</t>
  </si>
  <si>
    <t>https://www.munzee.com/m/Bambusznad/4928/</t>
  </si>
  <si>
    <t>https://www.munzee.com/m/WhisperInTheWind/3318/</t>
  </si>
  <si>
    <t>https://www.munzee.com/m/Yoshigirl/97/</t>
  </si>
  <si>
    <t>bslaugh</t>
  </si>
  <si>
    <t>https://www.munzee.com/m/bslaugh/7573</t>
  </si>
  <si>
    <t>https://www.munzee.com/m/JackSparrow/18712</t>
  </si>
  <si>
    <t>https://www.munzee.com/m/duncdonut73/1065/</t>
  </si>
  <si>
    <t>https://www.munzee.com/m/WhisperInTheWind/3314/</t>
  </si>
  <si>
    <t>Norbee97</t>
  </si>
  <si>
    <t>https://www.munzee.com/m/Norbee97/4782/</t>
  </si>
  <si>
    <t>https://www.munzee.com/m/CzPeet/3276/</t>
  </si>
  <si>
    <t>https://www.munzee.com/m/mobility/9332/</t>
  </si>
  <si>
    <t>https://www.munzee.com/m/Balazs80/2256</t>
  </si>
  <si>
    <t>https://www.munzee.com/m/technical13/2152/</t>
  </si>
  <si>
    <t>https://youtu.be/4r-TUxgmZ0Y</t>
  </si>
  <si>
    <t>Cedar Rapids, Iowa</t>
  </si>
  <si>
    <t>https://www.munzee.com/map/9zqy9z1m0/16.0</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</si>
  <si>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</si>
  <si>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https://www.munzee.com/m/OHail/17222/</t>
  </si>
  <si>
    <t>rodrico101</t>
  </si>
  <si>
    <t>https://www.munzee.com/m/rodrico101/4931/</t>
  </si>
  <si>
    <t>https://www.munzee.com/m/humbird7/17420/</t>
  </si>
  <si>
    <t>https://www.munzee.com/m/Steerzer/8276/</t>
  </si>
  <si>
    <t>https://www.munzee.com/m/OHail/19651/</t>
  </si>
  <si>
    <t>https://www.munzee.com/m/SpaceCoastGeoStore/9371/</t>
  </si>
  <si>
    <t>https://www.munzee.com/m/levesund/6995/</t>
  </si>
  <si>
    <t>https://www.munzee.com/m/OHail/20036/</t>
  </si>
  <si>
    <t>https://www.munzee.com/m/BrotherWilliam/3660/</t>
  </si>
  <si>
    <t>https://www.munzee.com/m/rodrico101/4862/</t>
  </si>
  <si>
    <t>https://www.munzee.com/m/linusbi/3156/</t>
  </si>
  <si>
    <t>https://www.munzee.com/m/fionails/3596/</t>
  </si>
  <si>
    <t>https://www.munzee.com/m/munzeemor/627/</t>
  </si>
  <si>
    <t>https://www.munzee.com/m/Jesnou/6460/</t>
  </si>
  <si>
    <t>https://www.munzee.com/m/duncdonut73/1369/</t>
  </si>
  <si>
    <t>https://www.munzee.com/m/denali0407/13527/</t>
  </si>
  <si>
    <t>https://www.munzee.com/m/Dibcrew/5087/</t>
  </si>
  <si>
    <t>https://www.munzee.com/m/martinp13/2199/</t>
  </si>
  <si>
    <t>https://www.munzee.com/m/ArtofEco/2755/</t>
  </si>
  <si>
    <t>https://www.munzee.com/m/annabanana/10595/</t>
  </si>
  <si>
    <t>https://www.munzee.com/m/SJClyde/1408/</t>
  </si>
  <si>
    <t>https://www.munzee.com/m/dlbisblest/5429</t>
  </si>
  <si>
    <t>https://www.munzee.com/m/Debolicious/8168/</t>
  </si>
  <si>
    <t>https://www.munzee.com/m/Justforfun33/14684/</t>
  </si>
  <si>
    <t>https://www.munzee.com/m/Bumble/2264/</t>
  </si>
  <si>
    <t>https://www.munzee.com/m/humbird7/17581/</t>
  </si>
  <si>
    <t>https://www.munzee.com/m/Attis/13606/</t>
  </si>
  <si>
    <t>https://www.munzee.com/m/Kiitokurre/6079/</t>
  </si>
  <si>
    <t>https://www.munzee.com/m/EagleDadandXenia/17803/</t>
  </si>
  <si>
    <t>https://www.munzee.com/m/StaceyZ/5271</t>
  </si>
  <si>
    <t>https://www.munzee.com/m/marleyfanct/2650/</t>
  </si>
  <si>
    <t>https://www.munzee.com/m/knotmunz/864/</t>
  </si>
  <si>
    <t>https://www.munzee.com/m/FindersGirl/5164/</t>
  </si>
  <si>
    <t>https://www.munzee.com/m/munzeefarmor/1571/</t>
  </si>
  <si>
    <t>https://www.munzee.com/m/BonnieB1/4979/</t>
  </si>
  <si>
    <t>https://www.munzee.com/m/Belboz/16283/</t>
  </si>
  <si>
    <t>https://www.munzee.com/m/levesund/6996/</t>
  </si>
  <si>
    <t>https://www.munzee.com/m/JackSparrow/18524</t>
  </si>
  <si>
    <t>https://www.munzee.com/m/halizwein/10628/</t>
  </si>
  <si>
    <t>https://www.munzee.com/m/linusbi/3147/</t>
  </si>
  <si>
    <t>https://www.munzee.com/m/miri68/2392/</t>
  </si>
  <si>
    <t>shingobee23</t>
  </si>
  <si>
    <t>https://www.munzee.com/m/shingobee23/3586/</t>
  </si>
  <si>
    <t>https://www.munzee.com/m/SLAUGY/9196/</t>
  </si>
  <si>
    <t>https://www.munzee.com/m/bslaugh/7550/</t>
  </si>
  <si>
    <t>https://www.munzee.com/m/ChickenRun/10666</t>
  </si>
  <si>
    <t>https://www.munzee.com/m/Derlame/11910/</t>
  </si>
  <si>
    <t>https://www.munzee.com/m/123xilef/6182/</t>
  </si>
  <si>
    <t>https://www.munzee.com/m/tcguru/9190/</t>
  </si>
  <si>
    <t>https://www.munzee.com/m/CoalCracker7/8473</t>
  </si>
  <si>
    <t>https://www.munzee.com/m/denali0407/13337/</t>
  </si>
  <si>
    <t>https://www.munzee.com/m/J1Huisman/10747/</t>
  </si>
  <si>
    <t>https://www.munzee.com/m/Herbie/10411/</t>
  </si>
  <si>
    <t xml:space="preserve">geomatrix </t>
  </si>
  <si>
    <t>https://www.munzee.com/m/geomatrix/10200/</t>
  </si>
  <si>
    <t>ddcards</t>
  </si>
  <si>
    <t>https://www.munzee.com/m/ddcards/4324/</t>
  </si>
  <si>
    <t>https://www.munzee.com/m/Jafo43/17692</t>
  </si>
  <si>
    <t>https://www.munzee.com/m/WhisperInTheWind/3301/</t>
  </si>
  <si>
    <t>https://www.munzee.com/m/Ovaldas/8600/</t>
  </si>
  <si>
    <t>https://www.munzee.com/m/mtbiker64/6136/</t>
  </si>
  <si>
    <t>https://www.munzee.com/m/Fonte/1064</t>
  </si>
  <si>
    <t>https://www.munzee.com/m/mobility/9182/</t>
  </si>
  <si>
    <t>https://www.munzee.com/m/dt07751/27934/</t>
  </si>
  <si>
    <t>https://www.munzee.com/m/hunniees/26971</t>
  </si>
  <si>
    <t>https://www.munzee.com/m/rgforsythe/8116</t>
  </si>
  <si>
    <t>https://www.munzee.com/m/dboracle/4835</t>
  </si>
  <si>
    <t>1derwoman</t>
  </si>
  <si>
    <t>https://www.munzee.com/m/1derWoman/2914/</t>
  </si>
  <si>
    <t>Hisaccityiowahere</t>
  </si>
  <si>
    <t>https://www.munzee.com/m/hisaccityiowahere/3209/</t>
  </si>
  <si>
    <t>GoofyButterfly</t>
  </si>
  <si>
    <t>https://www.munzee.com/m/GoofyButterfly/8998</t>
  </si>
  <si>
    <t>TheFatCats</t>
  </si>
  <si>
    <t>https://www.munzee.com/m/TheFatCats/3333/</t>
  </si>
  <si>
    <t>https://www.munzee.com/m/Squ1rr3l/1346/</t>
  </si>
  <si>
    <t>Doc29</t>
  </si>
  <si>
    <t>https://www.munzee.com/m/Doc29/5083/</t>
  </si>
  <si>
    <t>TURTLE</t>
  </si>
  <si>
    <t>https://www.munzee.com/m/TURTLE/6284/</t>
  </si>
  <si>
    <t>valsey</t>
  </si>
  <si>
    <t>https://www.munzee.com/m/valsey/4220/</t>
  </si>
  <si>
    <t>Nickoes</t>
  </si>
  <si>
    <t>https://www.munzee.com/m/Nickoes/2451/</t>
  </si>
  <si>
    <t>https://www.munzee.com/m/ShadowChasers/4246/</t>
  </si>
  <si>
    <t>https://www.munzee.com/m/Bisquick2/3743/</t>
  </si>
  <si>
    <t>withani</t>
  </si>
  <si>
    <t>https://www.munzee.com/m/withani/4197/</t>
  </si>
  <si>
    <t>musthavemuzk</t>
  </si>
  <si>
    <t>https://www.munzee.com/m/musthavemuzk/7069/</t>
  </si>
  <si>
    <t>https://www.munzee.com/m/rodrico101/4972/</t>
  </si>
  <si>
    <t>https://www.munzee.com/m/barefootguru/3063/</t>
  </si>
  <si>
    <t>katinka3</t>
  </si>
  <si>
    <t>https://www.munzee.com/m/katinka3/6155/</t>
  </si>
  <si>
    <t>https://www.munzee.com/m/mdtt/4524/</t>
  </si>
  <si>
    <t>https://www.munzee.com/m/Trezorka/2223</t>
  </si>
  <si>
    <t>https://www.munzee.com/m/Yoshigirl/209/</t>
  </si>
  <si>
    <t>https://www.munzee.com/m/Johnsjen/1667/</t>
  </si>
  <si>
    <t>https://www.munzee.com/m/WellstrandTribe/7695</t>
  </si>
  <si>
    <t>https://www.munzee.com/m/MeanderingMonkeys/16290/</t>
  </si>
  <si>
    <t>gabbster</t>
  </si>
  <si>
    <t>https://www.munzee.com/m/gabbster/2241/</t>
  </si>
  <si>
    <t>magnacharge</t>
  </si>
  <si>
    <t>https://www.munzee.com/m/magnacharge/2172/</t>
  </si>
  <si>
    <t>https://www.munzee.com/m/duncdonut73/1384/</t>
  </si>
  <si>
    <t>https://www.munzee.com/m/gabbster/2261/</t>
  </si>
  <si>
    <t>https://www.munzee.com/m/magnacharge/2247/</t>
  </si>
  <si>
    <t>https://www.munzee.com/m/dboracle/4833</t>
  </si>
  <si>
    <t>https://www.munzee.com/m/technical13/2135/</t>
  </si>
  <si>
    <t>https://youtu.be/akSKkprUfxw</t>
  </si>
  <si>
    <t>Hammel, Denmark</t>
  </si>
  <si>
    <t>https://www.munzee.com/map/u1zpbx5s8/16.0</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</si>
  <si>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</si>
  <si>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https://www.munzee.com/m/denali0407/13750/</t>
  </si>
  <si>
    <t>https://www.munzee.com/m/humbird7/17569/</t>
  </si>
  <si>
    <t>https://www.munzee.com/m/Steerzer/8277/</t>
  </si>
  <si>
    <t>https://www.munzee.com/m/ChickenRun/10632</t>
  </si>
  <si>
    <t>https://www.munzee.com/m/OHail/19668/</t>
  </si>
  <si>
    <t>https://www.munzee.com/m/Obi-Cal/13353/</t>
  </si>
  <si>
    <t>https://www.munzee.com/m/fionails/3601</t>
  </si>
  <si>
    <t>https://www.munzee.com/m/OHail/20037/</t>
  </si>
  <si>
    <t>https://www.munzee.com/m/Derlame/11941/</t>
  </si>
  <si>
    <t>https://www.munzee.com/m/munzeemor/708/</t>
  </si>
  <si>
    <t>https://www.munzee.com/m/levesund/6986/</t>
  </si>
  <si>
    <t>https://www.munzee.com/m/SpaceCoastGeoStore/8987/</t>
  </si>
  <si>
    <t>https://www.munzee.com/m/Dibcrew/5098/</t>
  </si>
  <si>
    <t>https://www.munzee.com/m/Yoshigirl/210/</t>
  </si>
  <si>
    <t>https://www.munzee.com/m/123xilef/6229/</t>
  </si>
  <si>
    <t>https://www.munzee.com/m/denali0407/13426/</t>
  </si>
  <si>
    <t>https://www.munzee.com/m/BonnieB1/4976/</t>
  </si>
  <si>
    <t>https://www.munzee.com/m/Jesnou/6428/</t>
  </si>
  <si>
    <t>https://www.munzee.com/m/martinp13/2183/</t>
  </si>
  <si>
    <t>https://www.munzee.com/m/SJClyde/3395/</t>
  </si>
  <si>
    <t>https://www.munzee.com/m/ArtofEco/2777/</t>
  </si>
  <si>
    <t>https://www.munzee.com/m/EagleDadandXenia/19175/</t>
  </si>
  <si>
    <t>https://www.munzee.com/m/marleyfanct/2832/</t>
  </si>
  <si>
    <t>https://www.munzee.com/m/annabanana/10596/</t>
  </si>
  <si>
    <t>https://www.munzee.com/m/Bumble/2220</t>
  </si>
  <si>
    <t>https://www.munzee.com/m/humbird7/17578/</t>
  </si>
  <si>
    <t>https://www.munzee.com/m/Attis/13602/</t>
  </si>
  <si>
    <t>https://www.munzee.com/m/StaceyZ/5270</t>
  </si>
  <si>
    <t>https://www.munzee.com/m/miri68/2413</t>
  </si>
  <si>
    <t>https://www.munzee.com/m/mobility/9194/</t>
  </si>
  <si>
    <t>https://www.munzee.com/m/GoofyButterfly/8989</t>
  </si>
  <si>
    <t>https://www.munzee.com/m/dlbisblest/5432</t>
  </si>
  <si>
    <t>https://www.munzee.com/m/knotmunz/726/</t>
  </si>
  <si>
    <t>https://www.munzee.com/m/Herbie/10431/</t>
  </si>
  <si>
    <t>trille</t>
  </si>
  <si>
    <t>https://www.munzee.com/m/trille/208/</t>
  </si>
  <si>
    <t>https://www.munzee.com/m/Belboz/16291/</t>
  </si>
  <si>
    <t>10kl1</t>
  </si>
  <si>
    <t>https://www.munzee.com/m/10kl1/125/</t>
  </si>
  <si>
    <t>https://www.munzee.com/m/kpcrystal07/18452/</t>
  </si>
  <si>
    <t>https://www.munzee.com/m/denali0407/12944/</t>
  </si>
  <si>
    <t>https://www.munzee.com/m/halizwein/10793/</t>
  </si>
  <si>
    <t>https://www.munzee.com/m/Debolicious/8266/</t>
  </si>
  <si>
    <t>https://www.munzee.com/m/Justforfun33/14738/</t>
  </si>
  <si>
    <t>https://www.munzee.com/m/MeanderingMonkeys/16291/</t>
  </si>
  <si>
    <t>https://www.munzee.com/m/WellstrandTribe/7664</t>
  </si>
  <si>
    <t>https://www.munzee.com/m/JackSparrow/18714</t>
  </si>
  <si>
    <t>https://www.munzee.com/m/FindersGirl/5244/</t>
  </si>
  <si>
    <t>Capzer</t>
  </si>
  <si>
    <t>https://www.munzee.com/m/capzer/128/admin/</t>
  </si>
  <si>
    <t>https://www.munzee.com/m/duncdonut73/1385/</t>
  </si>
  <si>
    <t>https://www.munzee.com/m/Trezorka/2331</t>
  </si>
  <si>
    <t>https://www.munzee.com/m/Gatis50/2296</t>
  </si>
  <si>
    <t>https://www.munzee.com/m/Pandora6000/449</t>
  </si>
  <si>
    <t>https://www.munzee.com/m/Cidinho/2190/</t>
  </si>
  <si>
    <t>https://www.munzee.com/m/Jafo43/17728</t>
  </si>
  <si>
    <t>https://www.munzee.com/m/10pmMeerkat/9108/</t>
  </si>
  <si>
    <t>MsGiggler</t>
  </si>
  <si>
    <t>https://www.munzee.com/m/MsGiggler/7025/</t>
  </si>
  <si>
    <t>https://www.munzee.com/m/Bisquick2/3747/</t>
  </si>
  <si>
    <t>https://www.munzee.com/m/linusbi/3212/admin/convert/</t>
  </si>
  <si>
    <t>https://www.munzee.com/m/Kiitokurre/6360/</t>
  </si>
  <si>
    <t>tragger</t>
  </si>
  <si>
    <t>https://www.munzee.com/m/tragger/74/</t>
  </si>
  <si>
    <t>https://www.munzee.com/m/munzeemor/655/</t>
  </si>
  <si>
    <t>capzer</t>
  </si>
  <si>
    <t>https://www.munzee.com/m/capzer/134/</t>
  </si>
  <si>
    <t>https://www.munzee.com/m/WhisperInTheWind/3283/</t>
  </si>
  <si>
    <t>https://www.munzee.com/m/hunniees/28324</t>
  </si>
  <si>
    <t>https://www.munzee.com/m/dt07751/26721/</t>
  </si>
  <si>
    <t>https://www.munzee.com/m/rgforsythe/8192</t>
  </si>
  <si>
    <t>https://www.munzee.com/m/Ovaldas/8613/</t>
  </si>
  <si>
    <t>https://www.munzee.com/m/Johnsjen/1741/</t>
  </si>
  <si>
    <t>elisoft</t>
  </si>
  <si>
    <t>https://www.munzee.com/m/elisoft/1097</t>
  </si>
  <si>
    <t>https://www.munzee.com/m/ShadowChasers/4244/</t>
  </si>
  <si>
    <t>https://www.munzee.com/m/barefootguru/3064/</t>
  </si>
  <si>
    <t>https://www.munzee.com/m/kpcrystal07/18436/</t>
  </si>
  <si>
    <t>https://www.munzee.com/m/denali0407/13125/</t>
  </si>
  <si>
    <t>https://www.munzee.com/m/duncdonut73/1386/</t>
  </si>
  <si>
    <t>https://www.munzee.com/m/mtbiker64/6135/</t>
  </si>
  <si>
    <t>https://www.munzee.com/m/mdtt/4534/</t>
  </si>
  <si>
    <t>https://www.munzee.com/m/tcguru/9205/</t>
  </si>
  <si>
    <t>https://www.munzee.com/m/Derlame/11722/</t>
  </si>
  <si>
    <t>https://www.munzee.com/m/munzeemor/723/</t>
  </si>
  <si>
    <t>https://www.munzee.com/m/trille/180/</t>
  </si>
  <si>
    <t>https://www.munzee.com/m/katinka3/6255/</t>
  </si>
  <si>
    <t>U10g</t>
  </si>
  <si>
    <t>https://www.munzee.com/m/U10g/25/</t>
  </si>
  <si>
    <t>vikingdk</t>
  </si>
  <si>
    <t>https://www.munzee.com/m/Vikingdk/14/</t>
  </si>
  <si>
    <t>capaway</t>
  </si>
  <si>
    <t>https://www.munzee.com/m/capaway/74/</t>
  </si>
  <si>
    <t>https://www.munzee.com/m/tragger/64/</t>
  </si>
  <si>
    <t>voldby1</t>
  </si>
  <si>
    <t>https://www.munzee.com/m/voldby1/21/</t>
  </si>
  <si>
    <t>https://www.munzee.com/m/CoalCracker7/8474</t>
  </si>
  <si>
    <t>https://www.munzee.com/m/Fonte/1079</t>
  </si>
  <si>
    <t>Lonni</t>
  </si>
  <si>
    <t>https://www.munzee.com/m/Lonni/618/</t>
  </si>
  <si>
    <t>https://www.munzee.com/m/fionails/3585/</t>
  </si>
  <si>
    <t>https://www.munzee.com/m/levesund/7056/</t>
  </si>
  <si>
    <t>https://www.munzee.com/m/munzeefarmor/1545/</t>
  </si>
  <si>
    <t>https://www.munzee.com/m/technical13/2133/</t>
  </si>
  <si>
    <t>https://www.munzee.com/m/linusbi/3143/</t>
  </si>
  <si>
    <t>Drawing:</t>
  </si>
  <si>
    <t>https://youtu.be/_ruJP0Kscl0</t>
  </si>
  <si>
    <t>McKinney, Texas</t>
  </si>
  <si>
    <t>https://www.munzee.com/map/9vghxt5wt/16.0</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</si>
  <si>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</si>
  <si>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https://www.munzee.com/m/Derlame/12041/</t>
  </si>
  <si>
    <t>https://www.munzee.com/m/humbird7/17613/</t>
  </si>
  <si>
    <t>https://www.munzee.com/m/Steerzer/8279/</t>
  </si>
  <si>
    <t>https://www.munzee.com/m/Derlame/11911/</t>
  </si>
  <si>
    <t>https://www.munzee.com/m/OHail/19697/</t>
  </si>
  <si>
    <t>https://www.munzee.com/m/denali0407/12938/</t>
  </si>
  <si>
    <t>https://www.munzee.com/m/knotmunz/844</t>
  </si>
  <si>
    <t>https://www.munzee.com/m/OHail/20039/</t>
  </si>
  <si>
    <t>https://www.munzee.com/m/123xilef/6393/</t>
  </si>
  <si>
    <t>https://www.munzee.com/m/JackSparrow/18430/</t>
  </si>
  <si>
    <t>https://www.munzee.com/m/mobility/9424/</t>
  </si>
  <si>
    <t>https://www.munzee.com/m/SJClyde/1234/</t>
  </si>
  <si>
    <t>https://www.munzee.com/m/ChickenRun/10631</t>
  </si>
  <si>
    <t>https://www.munzee.com/m/Jesnou/6413/</t>
  </si>
  <si>
    <t>https://www.munzee.com/m/Kiitokurre/6359/</t>
  </si>
  <si>
    <t>https://www.munzee.com/m/denali0407/13425/</t>
  </si>
  <si>
    <t>JustMe</t>
  </si>
  <si>
    <t>https://www.munzee.com/m/JustMe/3745/</t>
  </si>
  <si>
    <t>https://www.munzee.com/m/CoalCracker7/8733/</t>
  </si>
  <si>
    <t>https://www.munzee.com/m/Bumble/2270</t>
  </si>
  <si>
    <t>https://www.munzee.com/m/Cidinho/2211/</t>
  </si>
  <si>
    <t>ohiolady</t>
  </si>
  <si>
    <t>https://www.munzee.com/m/ohiolady/4746</t>
  </si>
  <si>
    <t>https://www.munzee.com/m/martinp13/2082/</t>
  </si>
  <si>
    <t>mrscb</t>
  </si>
  <si>
    <t>https://www.munzee.com/m/mrscb/8201/</t>
  </si>
  <si>
    <t>https://www.munzee.com/m/duncdonut73/1400/</t>
  </si>
  <si>
    <t>https://www.munzee.com/m/ArtofEco/2771/</t>
  </si>
  <si>
    <t>https://www.munzee.com/m/humbird7/17570/</t>
  </si>
  <si>
    <t>https://www.munzee.com/m/EagleDadandXenia/19114/</t>
  </si>
  <si>
    <t>https://www.munzee.com/m/SpaceCoastGeoStore/8986/</t>
  </si>
  <si>
    <t>https://www.munzee.com/m/BrotherWilliam/3658/</t>
  </si>
  <si>
    <t>https://www.munzee.com/m/miri68/2411</t>
  </si>
  <si>
    <t>https://www.munzee.com/m/Debolicious/8257/</t>
  </si>
  <si>
    <t>https://www.munzee.com/m/marleyfanct/2824/</t>
  </si>
  <si>
    <t>https://www.munzee.com/m/linusbi/2723/admin/convert/</t>
  </si>
  <si>
    <t>https://www.munzee.com/m/levesund/7093/admin/convert/</t>
  </si>
  <si>
    <t>https://www.munzee.com/m/halizwein/10734/</t>
  </si>
  <si>
    <t>https://www.munzee.com/m/Belboz/16323/</t>
  </si>
  <si>
    <t>https://www.munzee.com/m/BonnieB1/4945/</t>
  </si>
  <si>
    <t>https://www.munzee.com/m/StaceyZ/5168</t>
  </si>
  <si>
    <t>https://www.munzee.com/m/denali0407/12941/</t>
  </si>
  <si>
    <t>https://www.munzee.com/m/MeanderingMonkeys/16270/</t>
  </si>
  <si>
    <t>https://www.munzee.com/m/annabanana/10605/</t>
  </si>
  <si>
    <t>https://www.munzee.com/m/dlbisblest/5454</t>
  </si>
  <si>
    <t>https://www.munzee.com/m/aufbau/9264/</t>
  </si>
  <si>
    <t>https://www.munzee.com/m/MeanderingMonkeys/16292/</t>
  </si>
  <si>
    <t>https://www.munzee.com/m/miri68/2372</t>
  </si>
  <si>
    <t>https://www.munzee.com/m/FindersGirl/5255/</t>
  </si>
  <si>
    <t>https://www.munzee.com/m/WellstrandTribe/7634</t>
  </si>
  <si>
    <t>https://www.munzee.com/m/Attis/13583/</t>
  </si>
  <si>
    <t>https://www.munzee.com/m/mobility/9499</t>
  </si>
  <si>
    <t>https://www.munzee.com/m/dt07751/26880/</t>
  </si>
  <si>
    <t>https://www.munzee.com/m/hunniees/27344</t>
  </si>
  <si>
    <t>https://www.munzee.com/m/Dibcrew/5152/</t>
  </si>
  <si>
    <t>https://www.munzee.com/m/Herbie/10443/</t>
  </si>
  <si>
    <t>https://www.munzee.com/m/MsGiggler/7026/</t>
  </si>
  <si>
    <t>https://www.munzee.com/m/tcguru/9234/</t>
  </si>
  <si>
    <t>https://www.munzee.com/m/kpcrystal07/18456/</t>
  </si>
  <si>
    <t>https://www.munzee.com/m/Jafo43/17734</t>
  </si>
  <si>
    <t>https://www.munzee.com/m/Fonte/1075</t>
  </si>
  <si>
    <t>https://www.munzee.com/m/AlephRita/3091/</t>
  </si>
  <si>
    <t>https://www.munzee.com/m/mtbiker64/6143/</t>
  </si>
  <si>
    <t>https://www.munzee.com/m/Jafo43/17729</t>
  </si>
  <si>
    <t>nefertitike</t>
  </si>
  <si>
    <t>https://www.munzee.com/m/Nefertitike/520/admin/</t>
  </si>
  <si>
    <t>https://www.munzee.com/m/rgforsythe/8125/</t>
  </si>
  <si>
    <t>https://www.munzee.com/m/Ovaldas/8626/</t>
  </si>
  <si>
    <t>https://www.munzee.com/m/GoofyButterfly/8994</t>
  </si>
  <si>
    <t>5Star</t>
  </si>
  <si>
    <t>https://www.munzee.com/m/5Star/5332/</t>
  </si>
  <si>
    <t>https://www.munzee.com/m/MeanderingMonkeys/16293/</t>
  </si>
  <si>
    <t>https://www.munzee.com/m/annabanana/10608/</t>
  </si>
  <si>
    <t>https://www.munzee.com/m/knotmunz/890/</t>
  </si>
  <si>
    <t>https://www.munzee.com/m/MeanderingMonkeys/16294/</t>
  </si>
  <si>
    <t>https://www.munzee.com/m/Squ1rr3l/1244/</t>
  </si>
  <si>
    <t>https://www.munzee.com/m/levesund/7009/</t>
  </si>
  <si>
    <t>https://www.munzee.com/m/munzeefarmor/1474/</t>
  </si>
  <si>
    <t>https://www.munzee.com/m/munzeemor/603/</t>
  </si>
  <si>
    <t>https://www.munzee.com/m/fionails/3554/</t>
  </si>
  <si>
    <t>https://www.munzee.com/m/linusbi/3104/</t>
  </si>
  <si>
    <t>https://www.munzee.com/m/duncdonut73/1399/</t>
  </si>
  <si>
    <t>https://www.munzee.com/m/Justforfun33/14800/</t>
  </si>
  <si>
    <t>https://www.munzee.com/m/Johnsjen/1747/</t>
  </si>
  <si>
    <t>https://www.munzee.com/m/Trezorka/2175</t>
  </si>
  <si>
    <t>https://www.munzee.com/m/katinka3/6859/</t>
  </si>
  <si>
    <t>https://www.munzee.com/m/Obi-Cal/13112/</t>
  </si>
  <si>
    <t>https://www.munzee.com/m/10pmMeerkat/8993/</t>
  </si>
  <si>
    <t>https://www.munzee.com/m/valsey/4222/</t>
  </si>
  <si>
    <t>https://www.munzee.com/m/elisoft/1158/</t>
  </si>
  <si>
    <t>https://www.munzee.com/m/dboracle/4847</t>
  </si>
  <si>
    <t>https://www.munzee.com/m/Bisquick2/3764/</t>
  </si>
  <si>
    <t>https://www.munzee.com/m/barefootguru/3065/</t>
  </si>
  <si>
    <t>https://www.munzee.com/m/ShadowChasers/4229/</t>
  </si>
  <si>
    <t>https://www.munzee.com/m/Yoshigirl/211/</t>
  </si>
  <si>
    <t>https://www.munzee.com/m/mdtt/4509/</t>
  </si>
  <si>
    <t>https://www.munzee.com/m/WhisperInTheWind/3264/</t>
  </si>
  <si>
    <t>https://www.munzee.com/m/technical13/2116/</t>
  </si>
  <si>
    <t>https://youtu.be/yCF4ONDZf8w</t>
  </si>
  <si>
    <t xml:space="preserve">  </t>
  </si>
  <si>
    <t>Tampa, Florida</t>
  </si>
  <si>
    <t>https://www.munzee.com/map/djj2j8ks0/16.0</t>
  </si>
  <si>
    <r>
      <rPr>
        <rFont val="Calibri"/>
        <i/>
        <color rgb="FF7F7F7F"/>
        <sz val="11.0"/>
      </rPr>
      <t>Disclaimer: By necessity, reservations will be cleared out periodically. Just know that you're gambling and that y</t>
    </r>
    <r>
      <rPr>
        <rFont val="Calibri"/>
        <b/>
        <i/>
        <color rgb="FF7F7F7F"/>
        <sz val="11.0"/>
      </rPr>
      <t>our spot isn't yours until you deploy</t>
    </r>
    <r>
      <rPr>
        <rFont val="Calibri"/>
        <i/>
        <color rgb="FF7F7F7F"/>
        <sz val="11.0"/>
      </rPr>
      <t>. Govern yourselves accordingly.  Thank you very kindly!</t>
    </r>
  </si>
  <si>
    <t>https://www.munzee.com/m/humbird7/17620/</t>
  </si>
  <si>
    <t>https://www.munzee.com/m/Steerzer/8278/</t>
  </si>
  <si>
    <t>https://www.munzee.com/m/Derlame/11912/</t>
  </si>
  <si>
    <t>https://www.munzee.com/m/mobility/9425/</t>
  </si>
  <si>
    <t>https://www.munzee.com/m/dt07751/26716/</t>
  </si>
  <si>
    <t>https://www.munzee.com/m/hunniees/27163</t>
  </si>
  <si>
    <t>https://www.munzee.com/m/humbird7/17330/</t>
  </si>
  <si>
    <t>caverscott</t>
  </si>
  <si>
    <t>https://www.munzee.com/m/CaverScott/2368/</t>
  </si>
  <si>
    <t>https://www.munzee.com/m/OHail/19670/</t>
  </si>
  <si>
    <t>https://www.munzee.com/m/annabanana/11027/</t>
  </si>
  <si>
    <t>https://www.munzee.com/m/OHail/20038/</t>
  </si>
  <si>
    <t>https://www.munzee.com/m/Jesnou/6427/</t>
  </si>
  <si>
    <t>https://www.munzee.com/m/levesund/7120/</t>
  </si>
  <si>
    <t>https://www.munzee.com/m/SpaceCoastGeoStore/9252/</t>
  </si>
  <si>
    <t>https://www.munzee.com/m/Kiitokurre/6332/</t>
  </si>
  <si>
    <t>https://www.munzee.com/m/denali0407/13435/</t>
  </si>
  <si>
    <t>https://www.munzee.com/m/123xilef/6326/</t>
  </si>
  <si>
    <t>https://www.munzee.com/m/duncdonut73/1389/</t>
  </si>
  <si>
    <t>https://www.munzee.com/m/ohiolady/4736</t>
  </si>
  <si>
    <t>https://www.munzee.com/m/mrscb/8376/</t>
  </si>
  <si>
    <t>https://www.munzee.com/m/annabanana/10573/</t>
  </si>
  <si>
    <t>https://www.munzee.com/m/martinp13/2169/</t>
  </si>
  <si>
    <t>https://www.munzee.com/m/Bumble/2227</t>
  </si>
  <si>
    <t>https://www.munzee.com/m/SJClyde/3460/</t>
  </si>
  <si>
    <t>https://www.munzee.com/m/Cidinho/2248/</t>
  </si>
  <si>
    <t>https://www.munzee.com/m/humbird7/17568/</t>
  </si>
  <si>
    <t>https://www.munzee.com/m/dt07751/26718/</t>
  </si>
  <si>
    <t>https://www.munzee.com/m/hunniees/27184</t>
  </si>
  <si>
    <t>https://www.munzee.com/m/knotmunz/865</t>
  </si>
  <si>
    <t>https://www.munzee.com/m/dt07751/26719/</t>
  </si>
  <si>
    <t>https://www.munzee.com/m/hunniees/27186</t>
  </si>
  <si>
    <t>https://www.munzee.com/m/BonnieB1/4940/</t>
  </si>
  <si>
    <t>https://www.munzee.com/m/Dibcrew/5120/</t>
  </si>
  <si>
    <t>Kpcrystal07</t>
  </si>
  <si>
    <t>https://www.munzee.com/m/kpcrystal07/18453/</t>
  </si>
  <si>
    <t>https://www.munzee.com/m/halizwein/10799/</t>
  </si>
  <si>
    <t>https://www.munzee.com/m/Belboz/16315/</t>
  </si>
  <si>
    <t>https://www.munzee.com/m/ArtofEco/2761/</t>
  </si>
  <si>
    <t>https://www.munzee.com/m/StaceyZ/5269</t>
  </si>
  <si>
    <t>https://www.munzee.com/m/levesund/6873/</t>
  </si>
  <si>
    <t>https://www.munzee.com/m/munzeefarmor/1477/</t>
  </si>
  <si>
    <t>https://www.munzee.com/m/munzeemor/604/</t>
  </si>
  <si>
    <t>https://www.munzee.com/m/linusbi/3108/</t>
  </si>
  <si>
    <t>https://www.munzee.com/m/fionails/3572/</t>
  </si>
  <si>
    <t>https://www.munzee.com/m/denali0407/12942/</t>
  </si>
  <si>
    <t>https://www.munzee.com/m/EagleDadandXenia/19172/</t>
  </si>
  <si>
    <t>https://www.munzee.com/m/CoalCracker7/8714</t>
  </si>
  <si>
    <t>q22q17</t>
  </si>
  <si>
    <t>https://www.munzee.com/m/q22q17/9904/</t>
  </si>
  <si>
    <t>https://www.munzee.com/m/marleyfanct/2826/</t>
  </si>
  <si>
    <t>https://www.munzee.com/m/miri68/2412</t>
  </si>
  <si>
    <t>https://www.munzee.com/m/kpcrystal07/18454/a</t>
  </si>
  <si>
    <t>https://www.munzee.com/m/GoofyButterfly/8987</t>
  </si>
  <si>
    <t>https://www.munzee.com/m/duncdonut73/1388/</t>
  </si>
  <si>
    <t>https://www.munzee.com/m/Herbie/10438/</t>
  </si>
  <si>
    <t>https://www.munzee.com/m/miri68/2399</t>
  </si>
  <si>
    <t>https://www.munzee.com/m/Justforfun33/14798/</t>
  </si>
  <si>
    <t>https://www.munzee.com/m/JackSparrow/18718</t>
  </si>
  <si>
    <t>https://www.munzee.com/m/FindersGirl/5027</t>
  </si>
  <si>
    <t>https://www.munzee.com/m/JustMe/3294/</t>
  </si>
  <si>
    <t>xptwo</t>
  </si>
  <si>
    <t>https://www.munzee.com/m/xptwo/16909/</t>
  </si>
  <si>
    <t>https://www.munzee.com/m/BrotherWilliam/3657/</t>
  </si>
  <si>
    <t>https://www.munzee.com/m/dlbisblest/5458</t>
  </si>
  <si>
    <t>WanderingAus</t>
  </si>
  <si>
    <t>https://www.munzee.com/m/WanderingAus/24231/</t>
  </si>
  <si>
    <t>https://www.munzee.com/m/Bisquick2/3752/</t>
  </si>
  <si>
    <t>https://www.munzee.com/m/kpcrystal07/18611/</t>
  </si>
  <si>
    <t>https://www.munzee.com/m/xptwo/16701/</t>
  </si>
  <si>
    <t>https://www.munzee.com/m/Jafo43/17775/</t>
  </si>
  <si>
    <t>Majsan</t>
  </si>
  <si>
    <t>https://www.munzee.com/m/Majsan/4653/</t>
  </si>
  <si>
    <t>Centern</t>
  </si>
  <si>
    <t>https://www.munzee.com/m/Centern/3888/</t>
  </si>
  <si>
    <t>https://www.munzee.com/m/aufbau/9261/</t>
  </si>
  <si>
    <t>https://www.munzee.com/m/10pmMeerkat/9131/</t>
  </si>
  <si>
    <t>https://www.munzee.com/m/5Star/5327</t>
  </si>
  <si>
    <t>https://www.munzee.com/m/Obi-Cal/13302/</t>
  </si>
  <si>
    <t>https://www.munzee.com/m/rgforsythe/8117</t>
  </si>
  <si>
    <t>https://www.munzee.com/m/hunniees/26969</t>
  </si>
  <si>
    <t>https://www.munzee.com/m/mdtt/4536/</t>
  </si>
  <si>
    <t>https://www.munzee.com/m/dt07751/28072/</t>
  </si>
  <si>
    <t>https://www.munzee.com/m/denali0407/12943/</t>
  </si>
  <si>
    <t>https://www.munzee.com/m/knotmunz/528/</t>
  </si>
  <si>
    <t>https://www.munzee.com/m/Debolicious/7986/</t>
  </si>
  <si>
    <t>https://www.munzee.com/m/tcguru/9229/</t>
  </si>
  <si>
    <t>https://www.munzee.com/m/mtbiker64/6141/</t>
  </si>
  <si>
    <t>https://www.munzee.com/m/Ovaldas/8621/</t>
  </si>
  <si>
    <t>https://www.munzee.com/m/Jafo43/17774</t>
  </si>
  <si>
    <t>raczee</t>
  </si>
  <si>
    <t>https://www.munzee.com/m/raczee/1979/</t>
  </si>
  <si>
    <t>bctr2</t>
  </si>
  <si>
    <t>https://www.munzee.com/m/bctr2/1764/</t>
  </si>
  <si>
    <t>https://www.munzee.com/m/Fonte/1060/</t>
  </si>
  <si>
    <t>https://www.munzee.com/m/JackSparrow/18719</t>
  </si>
  <si>
    <t>https://www.munzee.com/m/ChickenRun/10659</t>
  </si>
  <si>
    <t>https://www.munzee.com/m/MeanderingMonkeys/16273/</t>
  </si>
  <si>
    <t>https://www.munzee.com/m/WellstrandTribe/7660</t>
  </si>
  <si>
    <t>https://www.munzee.com/m/WhisperInTheWind/3280/</t>
  </si>
  <si>
    <t>https://www.munzee.com/m/Yoshigirl/196/</t>
  </si>
  <si>
    <t>https://www.munzee.com/m/technical13/2130/</t>
  </si>
  <si>
    <t>https://youtu.be/wR81dF0zT9Y</t>
  </si>
  <si>
    <t>Cedar Rapids</t>
  </si>
  <si>
    <t>Denmark</t>
  </si>
  <si>
    <t>McKinney</t>
  </si>
  <si>
    <t>Tampa</t>
  </si>
  <si>
    <t>Contributors to all 6 gardens:</t>
  </si>
  <si>
    <t>FindersGirls</t>
  </si>
  <si>
    <t>https://youtu.be/e5rtLQQF56o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</si>
</sst>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00000"/>
    <numFmt numFmtId="165" formatCode="mmmm d"/>
    <numFmt numFmtId="166" formatCode="mmmmd"/>
    <numFmt numFmtId="167" formatCode="0.0000000"/>
    <numFmt numFmtId="168" formatCode="0.00000000"/>
    <numFmt numFmtId="169" formatCode="m/d"/>
  </numFmts>
  <fonts count="34">
    <font>
      <sz val="11.0"/>
      <color theme="1"/>
      <name val="Calibri"/>
      <scheme val="minor"/>
    </font>
    <font>
      <sz val="14.0"/>
      <color theme="1"/>
      <name val="Calibri"/>
      <scheme val="minor"/>
    </font>
    <font>
      <sz val="24.0"/>
      <color rgb="FFE69138"/>
      <name val="Calibri"/>
      <scheme val="minor"/>
    </font>
    <font>
      <i/>
      <sz val="14.0"/>
      <color theme="1"/>
      <name val="Calibri"/>
      <scheme val="minor"/>
    </font>
    <font>
      <b/>
      <sz val="14.0"/>
      <color rgb="FFE69138"/>
      <name val="Calibri"/>
      <scheme val="minor"/>
    </font>
    <font>
      <i/>
      <sz val="12.0"/>
      <color rgb="FF666666"/>
      <name val="Calibri"/>
      <scheme val="minor"/>
    </font>
    <font>
      <sz val="14.0"/>
      <color rgb="FF666666"/>
      <name val="Calibri"/>
      <scheme val="minor"/>
    </font>
    <font>
      <sz val="12.0"/>
      <color rgb="FF666666"/>
      <name val="Calibri"/>
      <scheme val="minor"/>
    </font>
    <font>
      <color theme="1"/>
      <name val="Calibri"/>
      <scheme val="minor"/>
    </font>
    <font>
      <sz val="24.0"/>
      <color rgb="FF002060"/>
      <name val="Calibri"/>
      <scheme val="minor"/>
    </font>
    <font>
      <b/>
      <i/>
      <sz val="18.0"/>
      <color theme="5"/>
      <name val="Calibri"/>
      <scheme val="minor"/>
    </font>
    <font>
      <sz val="11.0"/>
      <color rgb="FF002060"/>
      <name val="Calibri"/>
      <scheme val="minor"/>
    </font>
    <font>
      <u/>
      <sz val="11.0"/>
      <color theme="10"/>
    </font>
    <font>
      <u/>
      <color rgb="FF0563C1"/>
    </font>
    <font>
      <sz val="11.0"/>
      <color theme="0"/>
      <name val="Calibri"/>
      <scheme val="minor"/>
    </font>
    <font>
      <sz val="11.0"/>
      <color rgb="FF000000"/>
      <name val="Calibri"/>
    </font>
    <font>
      <i/>
      <sz val="11.0"/>
      <color rgb="FF7F7F7F"/>
      <name val="Calibri"/>
      <scheme val="minor"/>
    </font>
    <font>
      <sz val="11.0"/>
      <color rgb="FFE69138"/>
      <name val="Calibri"/>
      <scheme val="minor"/>
    </font>
    <font>
      <color rgb="FFE69138"/>
      <name val="Calibri"/>
      <scheme val="minor"/>
    </font>
    <font>
      <u/>
      <color rgb="FFE69138"/>
    </font>
    <font>
      <u/>
      <color rgb="FF0000FF"/>
    </font>
    <font>
      <u/>
      <color rgb="FF0563C1"/>
    </font>
    <font>
      <u/>
      <sz val="11.0"/>
      <color theme="10"/>
    </font>
    <font>
      <u/>
      <color rgb="FF1155CC"/>
    </font>
    <font>
      <u/>
      <color rgb="FF0000FF"/>
    </font>
    <font>
      <u/>
      <color rgb="FF0000FF"/>
    </font>
    <font>
      <u/>
      <color rgb="FF0000FF"/>
    </font>
    <font>
      <u/>
      <color rgb="FFE69138"/>
    </font>
    <font>
      <sz val="11.0"/>
      <color rgb="FF000000"/>
      <name val="&quot;docs-Calibri&quot;"/>
    </font>
    <font>
      <u/>
      <color rgb="FFE69138"/>
    </font>
    <font>
      <color rgb="FF000000"/>
      <name val="Roboto"/>
    </font>
    <font>
      <color rgb="FF1155CC"/>
      <name val="Calibri"/>
      <scheme val="minor"/>
    </font>
    <font>
      <color rgb="FF999999"/>
      <name val="Calibri"/>
      <scheme val="minor"/>
    </font>
    <font>
      <color rgb="FF000000"/>
      <name val="Calibri"/>
      <scheme val="minor"/>
    </font>
  </fonts>
  <fills count="11">
    <fill>
      <patternFill patternType="none"/>
    </fill>
    <fill>
      <patternFill patternType="lightGray"/>
    </fill>
    <fill>
      <patternFill patternType="solid">
        <fgColor theme="1"/>
        <bgColor theme="1"/>
      </patternFill>
    </fill>
    <fill>
      <patternFill patternType="solid">
        <fgColor rgb="FFF9C16F"/>
        <bgColor rgb="FFF9C16F"/>
      </patternFill>
    </fill>
    <fill>
      <patternFill patternType="solid">
        <fgColor rgb="FFD8D8D8"/>
        <bgColor rgb="FFD8D8D8"/>
      </patternFill>
    </fill>
    <fill>
      <patternFill patternType="solid">
        <fgColor rgb="FFBFBFBF"/>
        <bgColor rgb="FFBFBFBF"/>
      </patternFill>
    </fill>
    <fill>
      <patternFill patternType="solid">
        <fgColor rgb="FFFFFF99"/>
        <bgColor rgb="FFFFFF99"/>
      </patternFill>
    </fill>
    <fill>
      <patternFill patternType="solid">
        <fgColor rgb="FFFFFFFF"/>
        <bgColor rgb="FFFFFFFF"/>
      </patternFill>
    </fill>
    <fill>
      <patternFill patternType="solid">
        <fgColor rgb="FF00FF00"/>
        <bgColor rgb="FF00FF00"/>
      </patternFill>
    </fill>
    <fill>
      <patternFill patternType="solid">
        <fgColor rgb="FFEFEFEF"/>
        <bgColor rgb="FFEFEFEF"/>
      </patternFill>
    </fill>
    <fill>
      <patternFill patternType="solid">
        <fgColor rgb="FF00FFFF"/>
        <bgColor rgb="FF00FFFF"/>
      </patternFill>
    </fill>
  </fills>
  <borders count="3">
    <border/>
    <border>
      <left style="thin">
        <color rgb="FFFFFFFF"/>
      </left>
      <right style="thin">
        <color rgb="FFFFFFFF"/>
      </right>
      <top style="thin">
        <color rgb="FFFFFFFF"/>
      </top>
      <bottom style="thin">
        <color rgb="FFFFFFFF"/>
      </bottom>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Alignment="1" applyBorder="1" applyFont="1">
      <alignment readingOrder="0" shrinkToFit="0" wrapText="1"/>
    </xf>
    <xf borderId="1" fillId="0" fontId="1" numFmtId="0" xfId="0" applyAlignment="1" applyBorder="1" applyFont="1">
      <alignment readingOrder="0" shrinkToFit="0" wrapText="1"/>
    </xf>
    <xf borderId="1" fillId="0" fontId="3" numFmtId="0" xfId="0" applyAlignment="1" applyBorder="1" applyFont="1">
      <alignment readingOrder="0" shrinkToFit="0" wrapText="1"/>
    </xf>
    <xf borderId="1" fillId="0" fontId="4" numFmtId="0" xfId="0" applyAlignment="1" applyBorder="1" applyFont="1">
      <alignment readingOrder="0" shrinkToFit="0" wrapText="1"/>
    </xf>
    <xf borderId="1" fillId="0" fontId="1" numFmtId="0" xfId="0" applyBorder="1" applyFont="1"/>
    <xf borderId="1" fillId="0" fontId="5" numFmtId="0" xfId="0" applyAlignment="1" applyBorder="1" applyFont="1">
      <alignment readingOrder="0"/>
    </xf>
    <xf borderId="1" fillId="0" fontId="6" numFmtId="0" xfId="0" applyBorder="1" applyFont="1"/>
    <xf borderId="1" fillId="0" fontId="7" numFmtId="0" xfId="0" applyAlignment="1" applyBorder="1" applyFont="1">
      <alignment readingOrder="0"/>
    </xf>
    <xf borderId="0" fillId="0" fontId="8" numFmtId="0" xfId="0" applyAlignment="1" applyFont="1">
      <alignment readingOrder="0"/>
    </xf>
    <xf borderId="0" fillId="0" fontId="9" numFmtId="0" xfId="0" applyFont="1"/>
    <xf borderId="0" fillId="0" fontId="10" numFmtId="0" xfId="0" applyFont="1"/>
    <xf borderId="0" fillId="0" fontId="11" numFmtId="0" xfId="0" applyFont="1"/>
    <xf borderId="0" fillId="0" fontId="12" numFmtId="0" xfId="0" applyFont="1"/>
    <xf borderId="0" fillId="0" fontId="13" numFmtId="0" xfId="0" applyAlignment="1" applyFont="1">
      <alignment readingOrder="0"/>
    </xf>
    <xf borderId="0" fillId="0" fontId="8" numFmtId="0" xfId="0" applyFont="1"/>
    <xf borderId="2" fillId="2" fontId="14" numFmtId="0" xfId="0" applyBorder="1" applyFill="1" applyFont="1"/>
    <xf borderId="2" fillId="3" fontId="0" numFmtId="0" xfId="0" applyBorder="1" applyFill="1" applyFont="1"/>
    <xf borderId="2" fillId="4" fontId="0" numFmtId="0" xfId="0" applyBorder="1" applyFill="1" applyFont="1"/>
    <xf borderId="2" fillId="5" fontId="0" numFmtId="0" xfId="0" applyBorder="1" applyFill="1" applyFont="1"/>
    <xf borderId="2" fillId="6" fontId="0" numFmtId="0" xfId="0" applyBorder="1" applyFill="1" applyFont="1"/>
    <xf borderId="0" fillId="7" fontId="15" numFmtId="10" xfId="0" applyFill="1" applyFont="1" applyNumberFormat="1"/>
    <xf borderId="0" fillId="0" fontId="16" numFmtId="0" xfId="0" applyAlignment="1" applyFont="1">
      <alignment horizontal="left" shrinkToFit="0" wrapText="1"/>
    </xf>
    <xf borderId="0" fillId="0" fontId="17" numFmtId="0" xfId="0" applyFont="1"/>
    <xf borderId="0" fillId="0" fontId="17" numFmtId="164" xfId="0" applyFont="1" applyNumberFormat="1"/>
    <xf borderId="0" fillId="0" fontId="18" numFmtId="0" xfId="0" applyAlignment="1" applyFont="1">
      <alignment horizontal="left" readingOrder="0"/>
    </xf>
    <xf borderId="0" fillId="0" fontId="19" numFmtId="0" xfId="0" applyAlignment="1" applyFont="1">
      <alignment horizontal="left" readingOrder="0"/>
    </xf>
    <xf borderId="0" fillId="0" fontId="18" numFmtId="0" xfId="0" applyFont="1"/>
    <xf borderId="0" fillId="0" fontId="8" numFmtId="164" xfId="0" applyFont="1" applyNumberFormat="1"/>
    <xf borderId="0" fillId="0" fontId="8" numFmtId="0" xfId="0" applyAlignment="1" applyFont="1">
      <alignment horizontal="left" readingOrder="0" vertical="center"/>
    </xf>
    <xf borderId="0" fillId="0" fontId="20" numFmtId="0" xfId="0" applyAlignment="1" applyFont="1">
      <alignment horizontal="left" readingOrder="0" vertical="center"/>
    </xf>
    <xf borderId="0" fillId="0" fontId="8" numFmtId="165" xfId="0" applyAlignment="1" applyFont="1" applyNumberFormat="1">
      <alignment readingOrder="0"/>
    </xf>
    <xf borderId="0" fillId="0" fontId="21" numFmtId="0" xfId="0" applyAlignment="1" applyFont="1">
      <alignment horizontal="left" readingOrder="0" vertical="center"/>
    </xf>
    <xf borderId="0" fillId="0" fontId="8" numFmtId="166" xfId="0" applyAlignment="1" applyFont="1" applyNumberFormat="1">
      <alignment readingOrder="0"/>
    </xf>
    <xf borderId="0" fillId="0" fontId="8" numFmtId="0" xfId="0" applyAlignment="1" applyFont="1">
      <alignment horizontal="left"/>
    </xf>
    <xf borderId="0" fillId="0" fontId="22" numFmtId="0" xfId="0" applyAlignment="1" applyFont="1">
      <alignment horizontal="left"/>
    </xf>
    <xf borderId="0" fillId="0" fontId="23" numFmtId="0" xfId="0" applyAlignment="1" applyFont="1">
      <alignment horizontal="left" readingOrder="0" vertical="center"/>
    </xf>
    <xf borderId="0" fillId="8" fontId="8" numFmtId="0" xfId="0" applyAlignment="1" applyFill="1" applyFont="1">
      <alignment horizontal="left" readingOrder="0" vertical="center"/>
    </xf>
    <xf borderId="0" fillId="0" fontId="24" numFmtId="0" xfId="0" applyAlignment="1" applyFont="1">
      <alignment readingOrder="0"/>
    </xf>
    <xf borderId="0" fillId="0" fontId="25" numFmtId="0" xfId="0" applyAlignment="1" applyFont="1">
      <alignment horizontal="left" readingOrder="0"/>
    </xf>
    <xf borderId="0" fillId="0" fontId="26" numFmtId="164" xfId="0" applyAlignment="1" applyFont="1" applyNumberFormat="1">
      <alignment readingOrder="0"/>
    </xf>
    <xf borderId="0" fillId="0" fontId="8" numFmtId="0" xfId="0" applyAlignment="1" applyFont="1">
      <alignment horizontal="right" readingOrder="0"/>
    </xf>
    <xf borderId="0" fillId="0" fontId="0" numFmtId="10" xfId="0" applyFont="1" applyNumberFormat="1"/>
    <xf borderId="0" fillId="0" fontId="15" numFmtId="0" xfId="0" applyAlignment="1" applyFont="1">
      <alignment horizontal="right" readingOrder="0" shrinkToFit="0" vertical="bottom" wrapText="0"/>
    </xf>
    <xf borderId="0" fillId="0" fontId="15" numFmtId="167" xfId="0" applyAlignment="1" applyFont="1" applyNumberFormat="1">
      <alignment horizontal="right" readingOrder="0" shrinkToFit="0" vertical="bottom" wrapText="0"/>
    </xf>
    <xf borderId="0" fillId="0" fontId="15" numFmtId="168" xfId="0" applyAlignment="1" applyFont="1" applyNumberFormat="1">
      <alignment horizontal="right" readingOrder="0" shrinkToFit="0" vertical="bottom" wrapText="0"/>
    </xf>
    <xf borderId="0" fillId="0" fontId="15" numFmtId="0" xfId="0" applyAlignment="1" applyFont="1">
      <alignment readingOrder="0" shrinkToFit="0" vertical="bottom" wrapText="0"/>
    </xf>
    <xf borderId="0" fillId="0" fontId="18" numFmtId="0" xfId="0" applyAlignment="1" applyFont="1">
      <alignment horizontal="left" readingOrder="0" vertical="center"/>
    </xf>
    <xf borderId="0" fillId="0" fontId="27" numFmtId="0" xfId="0" applyAlignment="1" applyFont="1">
      <alignment horizontal="left" readingOrder="0" vertical="center"/>
    </xf>
    <xf borderId="0" fillId="0" fontId="28" numFmtId="0" xfId="0" applyAlignment="1" applyFont="1">
      <alignment horizontal="left" readingOrder="0" vertical="center"/>
    </xf>
    <xf borderId="0" fillId="0" fontId="8" numFmtId="169" xfId="0" applyAlignment="1" applyFont="1" applyNumberFormat="1">
      <alignment horizontal="left" readingOrder="0"/>
    </xf>
    <xf borderId="0" fillId="0" fontId="10" numFmtId="0" xfId="0" applyAlignment="1" applyFont="1">
      <alignment readingOrder="0"/>
    </xf>
    <xf borderId="0" fillId="0" fontId="15" numFmtId="0" xfId="0" applyAlignment="1" applyFont="1">
      <alignment horizontal="left" readingOrder="0" vertical="center"/>
    </xf>
    <xf borderId="0" fillId="0" fontId="14" numFmtId="0" xfId="0" applyFont="1"/>
    <xf borderId="0" fillId="0" fontId="18" numFmtId="0" xfId="0" applyAlignment="1" applyFont="1">
      <alignment readingOrder="0"/>
    </xf>
    <xf borderId="0" fillId="0" fontId="29" numFmtId="0" xfId="0" applyAlignment="1" applyFont="1">
      <alignment horizontal="left" readingOrder="0" vertical="center"/>
    </xf>
    <xf borderId="0" fillId="0" fontId="30" numFmtId="0" xfId="0" applyAlignment="1" applyFont="1">
      <alignment readingOrder="0"/>
    </xf>
    <xf borderId="0" fillId="9" fontId="31" numFmtId="0" xfId="0" applyAlignment="1" applyFill="1" applyFont="1">
      <alignment readingOrder="0"/>
    </xf>
    <xf borderId="0" fillId="0" fontId="32" numFmtId="0" xfId="0" applyAlignment="1" applyFont="1">
      <alignment readingOrder="0"/>
    </xf>
    <xf borderId="0" fillId="0" fontId="33" numFmtId="0" xfId="0" applyAlignment="1" applyFont="1">
      <alignment horizontal="left" readingOrder="0"/>
    </xf>
    <xf borderId="0" fillId="0" fontId="33" numFmtId="0" xfId="0" applyAlignment="1" applyFont="1">
      <alignment horizontal="left" readingOrder="0" vertical="center"/>
    </xf>
    <xf borderId="0" fillId="10" fontId="32" numFmtId="0" xfId="0" applyAlignment="1" applyFill="1" applyFont="1">
      <alignment readingOrder="0"/>
    </xf>
    <xf borderId="0" fillId="8" fontId="33"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xdr:row>
      <xdr:rowOff>152400</xdr:rowOff>
    </xdr:from>
    <xdr:ext cx="5476875" cy="4581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1943100</xdr:colOff>
      <xdr:row>0</xdr:row>
      <xdr:rowOff>180975</xdr:rowOff>
    </xdr:from>
    <xdr:ext cx="2209800" cy="24669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1819275</xdr:colOff>
      <xdr:row>0</xdr:row>
      <xdr:rowOff>161925</xdr:rowOff>
    </xdr:from>
    <xdr:ext cx="2447925" cy="3162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xdr:row>
      <xdr:rowOff>0</xdr:rowOff>
    </xdr:from>
    <xdr:ext cx="2105025" cy="20383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2</xdr:row>
      <xdr:rowOff>0</xdr:rowOff>
    </xdr:from>
    <xdr:ext cx="2019300" cy="24955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1847850</xdr:colOff>
      <xdr:row>0</xdr:row>
      <xdr:rowOff>180975</xdr:rowOff>
    </xdr:from>
    <xdr:ext cx="2419350" cy="291465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1876425</xdr:colOff>
      <xdr:row>0</xdr:row>
      <xdr:rowOff>161925</xdr:rowOff>
    </xdr:from>
    <xdr:ext cx="2562225" cy="32004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unzee.com/m/mobility/9180/" TargetMode="External"/><Relationship Id="rId42" Type="http://schemas.openxmlformats.org/officeDocument/2006/relationships/hyperlink" Target="https://www.munzee.com/m/JackSparrow/18369" TargetMode="External"/><Relationship Id="rId41" Type="http://schemas.openxmlformats.org/officeDocument/2006/relationships/hyperlink" Target="https://www.munzee.com/m/denali0407/13161/" TargetMode="External"/><Relationship Id="rId44" Type="http://schemas.openxmlformats.org/officeDocument/2006/relationships/hyperlink" Target="https://www.munzee.com/m/aufbau/9024/" TargetMode="External"/><Relationship Id="rId43" Type="http://schemas.openxmlformats.org/officeDocument/2006/relationships/hyperlink" Target="https://www.munzee.com/m/knotmunz/537" TargetMode="External"/><Relationship Id="rId46" Type="http://schemas.openxmlformats.org/officeDocument/2006/relationships/hyperlink" Target="https://www.munzee.com/m/JackSparrow/18366" TargetMode="External"/><Relationship Id="rId45" Type="http://schemas.openxmlformats.org/officeDocument/2006/relationships/hyperlink" Target="https://www.munzee.com/m/Cidinho/2214/" TargetMode="External"/><Relationship Id="rId48" Type="http://schemas.openxmlformats.org/officeDocument/2006/relationships/hyperlink" Target="https://www.munzee.com/m/FindersGirl/5262" TargetMode="External"/><Relationship Id="rId47" Type="http://schemas.openxmlformats.org/officeDocument/2006/relationships/hyperlink" Target="https://www.munzee.com/m/BrotherWilliam/3710/admin/" TargetMode="External"/><Relationship Id="rId49" Type="http://schemas.openxmlformats.org/officeDocument/2006/relationships/hyperlink" Target="https://www.munzee.com/m/ArtofEco/2751/admin/" TargetMode="External"/><Relationship Id="rId31" Type="http://schemas.openxmlformats.org/officeDocument/2006/relationships/hyperlink" Target="https://www.munzee.com/m/StaceyZ/5273" TargetMode="External"/><Relationship Id="rId30" Type="http://schemas.openxmlformats.org/officeDocument/2006/relationships/hyperlink" Target="https://www.munzee.com/m/EagleDadandXenia/19173/" TargetMode="External"/><Relationship Id="rId33" Type="http://schemas.openxmlformats.org/officeDocument/2006/relationships/hyperlink" Target="https://www.munzee.com/m/ChickenRun/10392" TargetMode="External"/><Relationship Id="rId32" Type="http://schemas.openxmlformats.org/officeDocument/2006/relationships/hyperlink" Target="https://www.munzee.com/m/marleyfanct/2828/" TargetMode="External"/><Relationship Id="rId35" Type="http://schemas.openxmlformats.org/officeDocument/2006/relationships/hyperlink" Target="https://www.munzee.com/m/martinp13/2216/" TargetMode="External"/><Relationship Id="rId34" Type="http://schemas.openxmlformats.org/officeDocument/2006/relationships/hyperlink" Target="https://www.munzee.com/m/RoninsGal/1138/" TargetMode="External"/><Relationship Id="rId37" Type="http://schemas.openxmlformats.org/officeDocument/2006/relationships/hyperlink" Target="https://www.munzee.com/m/knotmunz/843" TargetMode="External"/><Relationship Id="rId36" Type="http://schemas.openxmlformats.org/officeDocument/2006/relationships/hyperlink" Target="https://www.munzee.com/m/JackSparrow/18704" TargetMode="External"/><Relationship Id="rId39" Type="http://schemas.openxmlformats.org/officeDocument/2006/relationships/hyperlink" Target="https://www.munzee.com/m/SJClyde/3446/" TargetMode="External"/><Relationship Id="rId38" Type="http://schemas.openxmlformats.org/officeDocument/2006/relationships/hyperlink" Target="https://www.munzee.com/m/halizwein/10840/" TargetMode="External"/><Relationship Id="rId20" Type="http://schemas.openxmlformats.org/officeDocument/2006/relationships/hyperlink" Target="https://www.munzee.com/m/levesund/7053/admin/" TargetMode="External"/><Relationship Id="rId22" Type="http://schemas.openxmlformats.org/officeDocument/2006/relationships/hyperlink" Target="https://www.munzee.com/m/fionails/3624/admin/" TargetMode="External"/><Relationship Id="rId21" Type="http://schemas.openxmlformats.org/officeDocument/2006/relationships/hyperlink" Target="https://www.munzee.com/m/munzeemor/718/admin/" TargetMode="External"/><Relationship Id="rId24" Type="http://schemas.openxmlformats.org/officeDocument/2006/relationships/hyperlink" Target="https://www.munzee.com/m/CoalCracker7/8374/" TargetMode="External"/><Relationship Id="rId23" Type="http://schemas.openxmlformats.org/officeDocument/2006/relationships/hyperlink" Target="https://www.munzee.com/m/SpaceCoastGeoStore/9353/" TargetMode="External"/><Relationship Id="rId26" Type="http://schemas.openxmlformats.org/officeDocument/2006/relationships/hyperlink" Target="https://www.munzee.com/m/Bumble/2269" TargetMode="External"/><Relationship Id="rId25" Type="http://schemas.openxmlformats.org/officeDocument/2006/relationships/hyperlink" Target="https://www.munzee.com/m/Kiitokurre/6261/" TargetMode="External"/><Relationship Id="rId28" Type="http://schemas.openxmlformats.org/officeDocument/2006/relationships/hyperlink" Target="https://www.munzee.com/m/Belboz/16273/" TargetMode="External"/><Relationship Id="rId27" Type="http://schemas.openxmlformats.org/officeDocument/2006/relationships/hyperlink" Target="https://www.munzee.com/m/123xilef/6066/" TargetMode="External"/><Relationship Id="rId29" Type="http://schemas.openxmlformats.org/officeDocument/2006/relationships/hyperlink" Target="https://www.munzee.com/m/JackSparrow/18717" TargetMode="External"/><Relationship Id="rId95" Type="http://schemas.openxmlformats.org/officeDocument/2006/relationships/hyperlink" Target="https://www.munzee.com/m/technical13/2113/" TargetMode="External"/><Relationship Id="rId94" Type="http://schemas.openxmlformats.org/officeDocument/2006/relationships/hyperlink" Target="https://www.munzee.com/m/mdtt/4519/" TargetMode="External"/><Relationship Id="rId97" Type="http://schemas.openxmlformats.org/officeDocument/2006/relationships/drawing" Target="../drawings/drawing2.xml"/><Relationship Id="rId96" Type="http://schemas.openxmlformats.org/officeDocument/2006/relationships/hyperlink" Target="https://youtu.be/s23aC3ctr4A" TargetMode="External"/><Relationship Id="rId11" Type="http://schemas.openxmlformats.org/officeDocument/2006/relationships/hyperlink" Target="https://www.munzee.com/m/BonnieB1/4793/admin/" TargetMode="External"/><Relationship Id="rId10" Type="http://schemas.openxmlformats.org/officeDocument/2006/relationships/hyperlink" Target="https://www.munzee.com/m/OHail/20034/" TargetMode="External"/><Relationship Id="rId13" Type="http://schemas.openxmlformats.org/officeDocument/2006/relationships/hyperlink" Target="https://www.munzee.com/m/fionails/3610/admin/" TargetMode="External"/><Relationship Id="rId12" Type="http://schemas.openxmlformats.org/officeDocument/2006/relationships/hyperlink" Target="https://www.munzee.com/m/Steerzer/8274/" TargetMode="External"/><Relationship Id="rId91" Type="http://schemas.openxmlformats.org/officeDocument/2006/relationships/hyperlink" Target="https://www.munzee.com/m/10pmMeerkat/9018/" TargetMode="External"/><Relationship Id="rId90" Type="http://schemas.openxmlformats.org/officeDocument/2006/relationships/hyperlink" Target="https://www.munzee.com/m/Obi-Cal/13383/" TargetMode="External"/><Relationship Id="rId93" Type="http://schemas.openxmlformats.org/officeDocument/2006/relationships/hyperlink" Target="https://www.munzee.com/m/kpcrystal07/18607/" TargetMode="External"/><Relationship Id="rId92" Type="http://schemas.openxmlformats.org/officeDocument/2006/relationships/hyperlink" Target="https://www.munzee.com/m/duncdonut73/900/" TargetMode="External"/><Relationship Id="rId15" Type="http://schemas.openxmlformats.org/officeDocument/2006/relationships/hyperlink" Target="https://www.munzee.com/m/linusbi/3174/admin/" TargetMode="External"/><Relationship Id="rId14" Type="http://schemas.openxmlformats.org/officeDocument/2006/relationships/hyperlink" Target="https://www.munzee.com/m/Derlame/11749/" TargetMode="External"/><Relationship Id="rId17" Type="http://schemas.openxmlformats.org/officeDocument/2006/relationships/hyperlink" Target="https://www.munzee.com/m/munzeefarmor/1602/admin/convert/" TargetMode="External"/><Relationship Id="rId16" Type="http://schemas.openxmlformats.org/officeDocument/2006/relationships/hyperlink" Target="https://www.munzee.com/m/JackSparrow/18716" TargetMode="External"/><Relationship Id="rId19" Type="http://schemas.openxmlformats.org/officeDocument/2006/relationships/hyperlink" Target="https://www.munzee.com/m/humbird7/17603/" TargetMode="External"/><Relationship Id="rId18" Type="http://schemas.openxmlformats.org/officeDocument/2006/relationships/hyperlink" Target="https://www.munzee.com/m/denali0407/13394/" TargetMode="External"/><Relationship Id="rId84" Type="http://schemas.openxmlformats.org/officeDocument/2006/relationships/hyperlink" Target="https://www.munzee.com/m/janzattic/6519" TargetMode="External"/><Relationship Id="rId83" Type="http://schemas.openxmlformats.org/officeDocument/2006/relationships/hyperlink" Target="https://www.munzee.com/m/Dibcrew/5061/" TargetMode="External"/><Relationship Id="rId86" Type="http://schemas.openxmlformats.org/officeDocument/2006/relationships/hyperlink" Target="https://www.munzee.com/m/Squ1rr3l/1366/" TargetMode="External"/><Relationship Id="rId85" Type="http://schemas.openxmlformats.org/officeDocument/2006/relationships/hyperlink" Target="https://www.munzee.com/m/barefootguru/3062/" TargetMode="External"/><Relationship Id="rId88" Type="http://schemas.openxmlformats.org/officeDocument/2006/relationships/hyperlink" Target="https://www.munzee.com/m/dboracle/4851" TargetMode="External"/><Relationship Id="rId87" Type="http://schemas.openxmlformats.org/officeDocument/2006/relationships/hyperlink" Target="https://www.munzee.com/m/ShadowChasers/4303/" TargetMode="External"/><Relationship Id="rId89" Type="http://schemas.openxmlformats.org/officeDocument/2006/relationships/hyperlink" Target="https://www.munzee.com/m/Fonte/1086/admin/" TargetMode="External"/><Relationship Id="rId80" Type="http://schemas.openxmlformats.org/officeDocument/2006/relationships/hyperlink" Target="https://www.munzee.com/m/tcguru/9189/" TargetMode="External"/><Relationship Id="rId82" Type="http://schemas.openxmlformats.org/officeDocument/2006/relationships/hyperlink" Target="https://www.munzee.com/m/Ovaldas/8588/" TargetMode="External"/><Relationship Id="rId81" Type="http://schemas.openxmlformats.org/officeDocument/2006/relationships/hyperlink" Target="https://www.munzee.com/m/Bisquick2/3731/" TargetMode="External"/><Relationship Id="rId1" Type="http://schemas.openxmlformats.org/officeDocument/2006/relationships/hyperlink" Target="https://www.munzee.com/map/u336wckqr/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denali0407/13749/" TargetMode="External"/><Relationship Id="rId4" Type="http://schemas.openxmlformats.org/officeDocument/2006/relationships/hyperlink" Target="https://www.munzee.com/m/JackSparrow/18431/" TargetMode="External"/><Relationship Id="rId9" Type="http://schemas.openxmlformats.org/officeDocument/2006/relationships/hyperlink" Target="https://www.munzee.com/m/levesund/6962/admin/" TargetMode="External"/><Relationship Id="rId5" Type="http://schemas.openxmlformats.org/officeDocument/2006/relationships/hyperlink" Target="https://www.munzee.com/m/ChickenRun/10633/" TargetMode="External"/><Relationship Id="rId6" Type="http://schemas.openxmlformats.org/officeDocument/2006/relationships/hyperlink" Target="https://www.munzee.com/m/humbird7/17417/" TargetMode="External"/><Relationship Id="rId7" Type="http://schemas.openxmlformats.org/officeDocument/2006/relationships/hyperlink" Target="https://www.munzee.com/m/OHail/19639/" TargetMode="External"/><Relationship Id="rId8" Type="http://schemas.openxmlformats.org/officeDocument/2006/relationships/hyperlink" Target="https://www.munzee.com/m/Jesnou/6210/" TargetMode="External"/><Relationship Id="rId73" Type="http://schemas.openxmlformats.org/officeDocument/2006/relationships/hyperlink" Target="https://www.munzee.com/m/mtbiker64/6142/" TargetMode="External"/><Relationship Id="rId72" Type="http://schemas.openxmlformats.org/officeDocument/2006/relationships/hyperlink" Target="https://www.munzee.com/m/JackSparrow/18691/" TargetMode="External"/><Relationship Id="rId75" Type="http://schemas.openxmlformats.org/officeDocument/2006/relationships/hyperlink" Target="https://www.munzee.com/m/JackSparrow/18690" TargetMode="External"/><Relationship Id="rId74" Type="http://schemas.openxmlformats.org/officeDocument/2006/relationships/hyperlink" Target="https://www.munzee.com/m/denali0407/13179/" TargetMode="External"/><Relationship Id="rId77" Type="http://schemas.openxmlformats.org/officeDocument/2006/relationships/hyperlink" Target="https://www.munzee.com/m/SLAUGY/9193/" TargetMode="External"/><Relationship Id="rId76" Type="http://schemas.openxmlformats.org/officeDocument/2006/relationships/hyperlink" Target="https://www.munzee.com/m/Justforfun33/14654/" TargetMode="External"/><Relationship Id="rId79" Type="http://schemas.openxmlformats.org/officeDocument/2006/relationships/hyperlink" Target="https://www.munzee.com/m/Johnsjen/1659/" TargetMode="External"/><Relationship Id="rId78" Type="http://schemas.openxmlformats.org/officeDocument/2006/relationships/hyperlink" Target="https://www.munzee.com/m/JackSparrow/18688/" TargetMode="External"/><Relationship Id="rId71" Type="http://schemas.openxmlformats.org/officeDocument/2006/relationships/hyperlink" Target="https://www.munzee.com/m/dt07751/28018/" TargetMode="External"/><Relationship Id="rId70" Type="http://schemas.openxmlformats.org/officeDocument/2006/relationships/hyperlink" Target="https://www.munzee.com/m/hunniees/27398" TargetMode="External"/><Relationship Id="rId62" Type="http://schemas.openxmlformats.org/officeDocument/2006/relationships/hyperlink" Target="https://www.munzee.com/m/miri68/2415/" TargetMode="External"/><Relationship Id="rId61" Type="http://schemas.openxmlformats.org/officeDocument/2006/relationships/hyperlink" Target="https://www.munzee.com/m/AlephRita/3087/" TargetMode="External"/><Relationship Id="rId64" Type="http://schemas.openxmlformats.org/officeDocument/2006/relationships/hyperlink" Target="https://www.munzee.com/m/Herbie/10404/" TargetMode="External"/><Relationship Id="rId63" Type="http://schemas.openxmlformats.org/officeDocument/2006/relationships/hyperlink" Target="https://www.munzee.com/m/Attis/13573/" TargetMode="External"/><Relationship Id="rId66" Type="http://schemas.openxmlformats.org/officeDocument/2006/relationships/hyperlink" Target="https://www.munzee.com/m/Jafo43/17638/" TargetMode="External"/><Relationship Id="rId65" Type="http://schemas.openxmlformats.org/officeDocument/2006/relationships/hyperlink" Target="https://www.munzee.com/m/linusbi/3102/admin/convert/" TargetMode="External"/><Relationship Id="rId68" Type="http://schemas.openxmlformats.org/officeDocument/2006/relationships/hyperlink" Target="https://www.munzee.com/m/mobility/9442" TargetMode="External"/><Relationship Id="rId67" Type="http://schemas.openxmlformats.org/officeDocument/2006/relationships/hyperlink" Target="https://www.munzee.com/m/WhisperInTheWind/3307/admin/" TargetMode="External"/><Relationship Id="rId60" Type="http://schemas.openxmlformats.org/officeDocument/2006/relationships/hyperlink" Target="https://www.munzee.com/m/WellstrandTribe/7711" TargetMode="External"/><Relationship Id="rId69" Type="http://schemas.openxmlformats.org/officeDocument/2006/relationships/hyperlink" Target="https://www.munzee.com/m/JackSparrow/18365" TargetMode="External"/><Relationship Id="rId51" Type="http://schemas.openxmlformats.org/officeDocument/2006/relationships/hyperlink" Target="https://www.munzee.com/m/J1Huisman/10804/" TargetMode="External"/><Relationship Id="rId50" Type="http://schemas.openxmlformats.org/officeDocument/2006/relationships/hyperlink" Target="https://www.munzee.com/m/Yoshigirl/99/" TargetMode="External"/><Relationship Id="rId53" Type="http://schemas.openxmlformats.org/officeDocument/2006/relationships/hyperlink" Target="https://www.munzee.com/m/Fonte/1044" TargetMode="External"/><Relationship Id="rId52" Type="http://schemas.openxmlformats.org/officeDocument/2006/relationships/hyperlink" Target="https://www.munzee.com/m/rgforsythe/8202" TargetMode="External"/><Relationship Id="rId55" Type="http://schemas.openxmlformats.org/officeDocument/2006/relationships/hyperlink" Target="https://www.munzee.com/m/annabanana/10581/" TargetMode="External"/><Relationship Id="rId54" Type="http://schemas.openxmlformats.org/officeDocument/2006/relationships/hyperlink" Target="https://www.munzee.com/m/levesund/7117/admin/convert/" TargetMode="External"/><Relationship Id="rId57" Type="http://schemas.openxmlformats.org/officeDocument/2006/relationships/hyperlink" Target="https://www.munzee.com/m/fionails/3647/admin/convert/" TargetMode="External"/><Relationship Id="rId56" Type="http://schemas.openxmlformats.org/officeDocument/2006/relationships/hyperlink" Target="https://www.munzee.com/m/Debolicious/8005/admin/" TargetMode="External"/><Relationship Id="rId59" Type="http://schemas.openxmlformats.org/officeDocument/2006/relationships/hyperlink" Target="https://www.munzee.com/m/MeanderingMonkeys/16282/" TargetMode="External"/><Relationship Id="rId58" Type="http://schemas.openxmlformats.org/officeDocument/2006/relationships/hyperlink" Target="https://www.munzee.com/m/dlbisblest/542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unzee.com/m/StaceyZ/5272" TargetMode="External"/><Relationship Id="rId42" Type="http://schemas.openxmlformats.org/officeDocument/2006/relationships/hyperlink" Target="https://www.munzee.com/m/szipeti/6227/" TargetMode="External"/><Relationship Id="rId41" Type="http://schemas.openxmlformats.org/officeDocument/2006/relationships/hyperlink" Target="https://www.munzee.com/m/denali0407/13363/" TargetMode="External"/><Relationship Id="rId44" Type="http://schemas.openxmlformats.org/officeDocument/2006/relationships/hyperlink" Target="https://www.munzee.com/m/dt07751/27935/" TargetMode="External"/><Relationship Id="rId43" Type="http://schemas.openxmlformats.org/officeDocument/2006/relationships/hyperlink" Target="https://www.munzee.com/m/hunniees/26963" TargetMode="External"/><Relationship Id="rId46" Type="http://schemas.openxmlformats.org/officeDocument/2006/relationships/hyperlink" Target="https://www.munzee.com/m/WellstrandTribe/7709" TargetMode="External"/><Relationship Id="rId45" Type="http://schemas.openxmlformats.org/officeDocument/2006/relationships/hyperlink" Target="https://www.munzee.com/m/AlephRita/3075/" TargetMode="External"/><Relationship Id="rId48" Type="http://schemas.openxmlformats.org/officeDocument/2006/relationships/hyperlink" Target="https://www.munzee.com/m/Debolicious/8271/admin/" TargetMode="External"/><Relationship Id="rId47" Type="http://schemas.openxmlformats.org/officeDocument/2006/relationships/hyperlink" Target="https://www.munzee.com/m/MeanderingMonkeys/16281/" TargetMode="External"/><Relationship Id="rId49" Type="http://schemas.openxmlformats.org/officeDocument/2006/relationships/hyperlink" Target="https://www.munzee.com/m/Attis/13574/" TargetMode="External"/><Relationship Id="rId31" Type="http://schemas.openxmlformats.org/officeDocument/2006/relationships/hyperlink" Target="https://www.munzee.com/m/EagleDadandXenia/18977/" TargetMode="External"/><Relationship Id="rId30" Type="http://schemas.openxmlformats.org/officeDocument/2006/relationships/hyperlink" Target="https://www.munzee.com/m/Kiitokurre/5834/" TargetMode="External"/><Relationship Id="rId33" Type="http://schemas.openxmlformats.org/officeDocument/2006/relationships/hyperlink" Target="https://www.munzee.com/m/miri68/2414" TargetMode="External"/><Relationship Id="rId32" Type="http://schemas.openxmlformats.org/officeDocument/2006/relationships/hyperlink" Target="https://www.munzee.com/m/BrotherWilliam/3655/admin/map/" TargetMode="External"/><Relationship Id="rId35" Type="http://schemas.openxmlformats.org/officeDocument/2006/relationships/hyperlink" Target="https://www.munzee.com/m/ArtofEco/2753/admin/" TargetMode="External"/><Relationship Id="rId34" Type="http://schemas.openxmlformats.org/officeDocument/2006/relationships/hyperlink" Target="https://www.munzee.com/m/martinp13/2222/" TargetMode="External"/><Relationship Id="rId37" Type="http://schemas.openxmlformats.org/officeDocument/2006/relationships/hyperlink" Target="https://www.munzee.com/m/mobility/8963/" TargetMode="External"/><Relationship Id="rId36" Type="http://schemas.openxmlformats.org/officeDocument/2006/relationships/hyperlink" Target="https://www.munzee.com/m/NativTxn/2155" TargetMode="External"/><Relationship Id="rId39" Type="http://schemas.openxmlformats.org/officeDocument/2006/relationships/hyperlink" Target="https://www.munzee.com/m/dlbisblest/5426" TargetMode="External"/><Relationship Id="rId38" Type="http://schemas.openxmlformats.org/officeDocument/2006/relationships/hyperlink" Target="https://www.munzee.com/m/Belboz/16275/" TargetMode="External"/><Relationship Id="rId20" Type="http://schemas.openxmlformats.org/officeDocument/2006/relationships/hyperlink" Target="https://www.munzee.com/m/munzeemor/638/admin/convert/" TargetMode="External"/><Relationship Id="rId22" Type="http://schemas.openxmlformats.org/officeDocument/2006/relationships/hyperlink" Target="https://www.munzee.com/m/Jesnou/6466/" TargetMode="External"/><Relationship Id="rId21" Type="http://schemas.openxmlformats.org/officeDocument/2006/relationships/hyperlink" Target="https://www.munzee.com/m/JackSparrow/18739" TargetMode="External"/><Relationship Id="rId24" Type="http://schemas.openxmlformats.org/officeDocument/2006/relationships/hyperlink" Target="https://www.munzee.com/m/Dibcrew/5049/" TargetMode="External"/><Relationship Id="rId23" Type="http://schemas.openxmlformats.org/officeDocument/2006/relationships/hyperlink" Target="https://www.munzee.com/m/SJClyde/3448/" TargetMode="External"/><Relationship Id="rId26" Type="http://schemas.openxmlformats.org/officeDocument/2006/relationships/hyperlink" Target="https://www.munzee.com/m/FindersGirl/5246/" TargetMode="External"/><Relationship Id="rId25" Type="http://schemas.openxmlformats.org/officeDocument/2006/relationships/hyperlink" Target="https://www.munzee.com/m/mobility/9277/" TargetMode="External"/><Relationship Id="rId28" Type="http://schemas.openxmlformats.org/officeDocument/2006/relationships/hyperlink" Target="https://www.munzee.com/m/humbird7/17700/" TargetMode="External"/><Relationship Id="rId27" Type="http://schemas.openxmlformats.org/officeDocument/2006/relationships/hyperlink" Target="https://www.munzee.com/m/Bumble/2266" TargetMode="External"/><Relationship Id="rId29" Type="http://schemas.openxmlformats.org/officeDocument/2006/relationships/hyperlink" Target="https://www.munzee.com/m/szipeti/6159/" TargetMode="External"/><Relationship Id="rId95" Type="http://schemas.openxmlformats.org/officeDocument/2006/relationships/hyperlink" Target="https://www.munzee.com/m/technical13/2152/" TargetMode="External"/><Relationship Id="rId94" Type="http://schemas.openxmlformats.org/officeDocument/2006/relationships/hyperlink" Target="https://www.munzee.com/m/Balazs80/2256" TargetMode="External"/><Relationship Id="rId97" Type="http://schemas.openxmlformats.org/officeDocument/2006/relationships/drawing" Target="../drawings/drawing3.xml"/><Relationship Id="rId96" Type="http://schemas.openxmlformats.org/officeDocument/2006/relationships/hyperlink" Target="https://youtu.be/4r-TUxgmZ0Y" TargetMode="External"/><Relationship Id="rId11" Type="http://schemas.openxmlformats.org/officeDocument/2006/relationships/hyperlink" Target="https://www.munzee.com/m/Steerzer/8275/" TargetMode="External"/><Relationship Id="rId10" Type="http://schemas.openxmlformats.org/officeDocument/2006/relationships/hyperlink" Target="https://www.munzee.com/m/OHail/19650/" TargetMode="External"/><Relationship Id="rId13" Type="http://schemas.openxmlformats.org/officeDocument/2006/relationships/hyperlink" Target="https://www.munzee.com/m/mobility/9220/" TargetMode="External"/><Relationship Id="rId12" Type="http://schemas.openxmlformats.org/officeDocument/2006/relationships/hyperlink" Target="https://www.munzee.com/m/knotmunz/808/" TargetMode="External"/><Relationship Id="rId91" Type="http://schemas.openxmlformats.org/officeDocument/2006/relationships/hyperlink" Target="https://www.munzee.com/m/Norbee97/4782/" TargetMode="External"/><Relationship Id="rId90" Type="http://schemas.openxmlformats.org/officeDocument/2006/relationships/hyperlink" Target="https://www.munzee.com/m/WhisperInTheWind/3314/admin/" TargetMode="External"/><Relationship Id="rId93" Type="http://schemas.openxmlformats.org/officeDocument/2006/relationships/hyperlink" Target="https://www.munzee.com/m/mobility/9332/" TargetMode="External"/><Relationship Id="rId92" Type="http://schemas.openxmlformats.org/officeDocument/2006/relationships/hyperlink" Target="https://www.munzee.com/m/CzPeet/3276/admin/" TargetMode="External"/><Relationship Id="rId15" Type="http://schemas.openxmlformats.org/officeDocument/2006/relationships/hyperlink" Target="https://www.munzee.com/m/fionails/3617/admin/" TargetMode="External"/><Relationship Id="rId14" Type="http://schemas.openxmlformats.org/officeDocument/2006/relationships/hyperlink" Target="https://www.munzee.com/m/levesund/7015/admin/" TargetMode="External"/><Relationship Id="rId17" Type="http://schemas.openxmlformats.org/officeDocument/2006/relationships/hyperlink" Target="https://www.munzee.com/m/linusbi/3167/admin/" TargetMode="External"/><Relationship Id="rId16" Type="http://schemas.openxmlformats.org/officeDocument/2006/relationships/hyperlink" Target="https://www.munzee.com/m/marleyfanct/2821/" TargetMode="External"/><Relationship Id="rId19" Type="http://schemas.openxmlformats.org/officeDocument/2006/relationships/hyperlink" Target="https://www.munzee.com/m/munzeefarmor/1595/admin/convert/" TargetMode="External"/><Relationship Id="rId18" Type="http://schemas.openxmlformats.org/officeDocument/2006/relationships/hyperlink" Target="https://www.munzee.com/m/denali0407/13383/" TargetMode="External"/><Relationship Id="rId84" Type="http://schemas.openxmlformats.org/officeDocument/2006/relationships/hyperlink" Target="https://www.munzee.com/m/Bambusznad/4928/" TargetMode="External"/><Relationship Id="rId83" Type="http://schemas.openxmlformats.org/officeDocument/2006/relationships/hyperlink" Target="https://www.munzee.com/m/Trezorka/2332" TargetMode="External"/><Relationship Id="rId86" Type="http://schemas.openxmlformats.org/officeDocument/2006/relationships/hyperlink" Target="https://www.munzee.com/m/Yoshigirl/97/" TargetMode="External"/><Relationship Id="rId85" Type="http://schemas.openxmlformats.org/officeDocument/2006/relationships/hyperlink" Target="https://www.munzee.com/m/WhisperInTheWind/3318/admin/" TargetMode="External"/><Relationship Id="rId88" Type="http://schemas.openxmlformats.org/officeDocument/2006/relationships/hyperlink" Target="https://www.munzee.com/m/JackSparrow/18712" TargetMode="External"/><Relationship Id="rId87" Type="http://schemas.openxmlformats.org/officeDocument/2006/relationships/hyperlink" Target="https://www.munzee.com/m/bslaugh/7573" TargetMode="External"/><Relationship Id="rId89" Type="http://schemas.openxmlformats.org/officeDocument/2006/relationships/hyperlink" Target="https://www.munzee.com/m/duncdonut73/1065/" TargetMode="External"/><Relationship Id="rId80" Type="http://schemas.openxmlformats.org/officeDocument/2006/relationships/hyperlink" Target="https://www.munzee.com/m/AlephRita/3076/" TargetMode="External"/><Relationship Id="rId82" Type="http://schemas.openxmlformats.org/officeDocument/2006/relationships/hyperlink" Target="https://www.munzee.com/m/mobility/9329/" TargetMode="External"/><Relationship Id="rId81" Type="http://schemas.openxmlformats.org/officeDocument/2006/relationships/hyperlink" Target="https://www.munzee.com/m/mdtt/4514/" TargetMode="External"/><Relationship Id="rId1" Type="http://schemas.openxmlformats.org/officeDocument/2006/relationships/hyperlink" Target="https://www.munzee.com/map/u2mw4ex3e/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humbird7/17404/" TargetMode="External"/><Relationship Id="rId4" Type="http://schemas.openxmlformats.org/officeDocument/2006/relationships/hyperlink" Target="https://www.munzee.com/m/mobility/9423/" TargetMode="External"/><Relationship Id="rId9" Type="http://schemas.openxmlformats.org/officeDocument/2006/relationships/hyperlink" Target="https://www.munzee.com/m/ChickenRun/10615" TargetMode="External"/><Relationship Id="rId5" Type="http://schemas.openxmlformats.org/officeDocument/2006/relationships/hyperlink" Target="https://www.munzee.com/m/OHail/20035/" TargetMode="External"/><Relationship Id="rId6" Type="http://schemas.openxmlformats.org/officeDocument/2006/relationships/hyperlink" Target="https://www.munzee.com/m/BonnieB1/4960/admin/" TargetMode="External"/><Relationship Id="rId7" Type="http://schemas.openxmlformats.org/officeDocument/2006/relationships/hyperlink" Target="https://www.munzee.com/m/SpaceCoastGeoStore/9389/" TargetMode="External"/><Relationship Id="rId8" Type="http://schemas.openxmlformats.org/officeDocument/2006/relationships/hyperlink" Target="https://www.munzee.com/m/Derlame/11913/" TargetMode="External"/><Relationship Id="rId73" Type="http://schemas.openxmlformats.org/officeDocument/2006/relationships/hyperlink" Target="https://www.munzee.com/m/Gatis50/2297" TargetMode="External"/><Relationship Id="rId72" Type="http://schemas.openxmlformats.org/officeDocument/2006/relationships/hyperlink" Target="https://www.munzee.com/m/halizwein/10624/" TargetMode="External"/><Relationship Id="rId75" Type="http://schemas.openxmlformats.org/officeDocument/2006/relationships/hyperlink" Target="https://www.munzee.com/m/JackSparrow/18687" TargetMode="External"/><Relationship Id="rId74" Type="http://schemas.openxmlformats.org/officeDocument/2006/relationships/hyperlink" Target="https://www.munzee.com/m/denali0407/13427/" TargetMode="External"/><Relationship Id="rId77" Type="http://schemas.openxmlformats.org/officeDocument/2006/relationships/hyperlink" Target="https://www.munzee.com/m/Bisquick2/3648/" TargetMode="External"/><Relationship Id="rId76" Type="http://schemas.openxmlformats.org/officeDocument/2006/relationships/hyperlink" Target="https://www.munzee.com/m/annabanana/10587/" TargetMode="External"/><Relationship Id="rId79" Type="http://schemas.openxmlformats.org/officeDocument/2006/relationships/hyperlink" Target="https://www.munzee.com/m/mobility/9328/" TargetMode="External"/><Relationship Id="rId78" Type="http://schemas.openxmlformats.org/officeDocument/2006/relationships/hyperlink" Target="https://www.munzee.com/m/123xilef/6131/" TargetMode="External"/><Relationship Id="rId71" Type="http://schemas.openxmlformats.org/officeDocument/2006/relationships/hyperlink" Target="https://www.munzee.com/m/10pmMeerkat/9053/" TargetMode="External"/><Relationship Id="rId70" Type="http://schemas.openxmlformats.org/officeDocument/2006/relationships/hyperlink" Target="https://www.munzee.com/m/Obi-Cal/13385/" TargetMode="External"/><Relationship Id="rId62" Type="http://schemas.openxmlformats.org/officeDocument/2006/relationships/hyperlink" Target="https://www.munzee.com/m/AlephRita/3088/" TargetMode="External"/><Relationship Id="rId61" Type="http://schemas.openxmlformats.org/officeDocument/2006/relationships/hyperlink" Target="https://www.munzee.com/m/WhisperInTheWind/3322/admin/" TargetMode="External"/><Relationship Id="rId64" Type="http://schemas.openxmlformats.org/officeDocument/2006/relationships/hyperlink" Target="https://www.munzee.com/m/Netkaloz/6219/" TargetMode="External"/><Relationship Id="rId63" Type="http://schemas.openxmlformats.org/officeDocument/2006/relationships/hyperlink" Target="https://www.munzee.com/m/SLAUGY/9188" TargetMode="External"/><Relationship Id="rId66" Type="http://schemas.openxmlformats.org/officeDocument/2006/relationships/hyperlink" Target="https://www.munzee.com/m/Fonte/1058" TargetMode="External"/><Relationship Id="rId65" Type="http://schemas.openxmlformats.org/officeDocument/2006/relationships/hyperlink" Target="https://www.munzee.com/m/mobility/9285/" TargetMode="External"/><Relationship Id="rId68" Type="http://schemas.openxmlformats.org/officeDocument/2006/relationships/hyperlink" Target="https://www.munzee.com/m/CoalCracker7/8460" TargetMode="External"/><Relationship Id="rId67" Type="http://schemas.openxmlformats.org/officeDocument/2006/relationships/hyperlink" Target="https://www.munzee.com/m/tcguru/9144/" TargetMode="External"/><Relationship Id="rId60" Type="http://schemas.openxmlformats.org/officeDocument/2006/relationships/hyperlink" Target="https://www.munzee.com/m/Jafo43/17691" TargetMode="External"/><Relationship Id="rId69" Type="http://schemas.openxmlformats.org/officeDocument/2006/relationships/hyperlink" Target="https://www.munzee.com/m/Netkaloz/6212/" TargetMode="External"/><Relationship Id="rId51" Type="http://schemas.openxmlformats.org/officeDocument/2006/relationships/hyperlink" Target="https://www.munzee.com/m/mobility/9179/" TargetMode="External"/><Relationship Id="rId50" Type="http://schemas.openxmlformats.org/officeDocument/2006/relationships/hyperlink" Target="https://www.munzee.com/m/Justforfun33/14650/" TargetMode="External"/><Relationship Id="rId53" Type="http://schemas.openxmlformats.org/officeDocument/2006/relationships/hyperlink" Target="https://www.munzee.com/m/CzPeet/3534/admin/" TargetMode="External"/><Relationship Id="rId52" Type="http://schemas.openxmlformats.org/officeDocument/2006/relationships/hyperlink" Target="https://www.munzee.com/m/Balazs80/2187" TargetMode="External"/><Relationship Id="rId55" Type="http://schemas.openxmlformats.org/officeDocument/2006/relationships/hyperlink" Target="https://www.munzee.com/m/Herbie/10616" TargetMode="External"/><Relationship Id="rId54" Type="http://schemas.openxmlformats.org/officeDocument/2006/relationships/hyperlink" Target="https://www.munzee.com/m/Attis/13527/" TargetMode="External"/><Relationship Id="rId57" Type="http://schemas.openxmlformats.org/officeDocument/2006/relationships/hyperlink" Target="https://www.munzee.com/m/Attis/13531/" TargetMode="External"/><Relationship Id="rId56" Type="http://schemas.openxmlformats.org/officeDocument/2006/relationships/hyperlink" Target="https://www.munzee.com/m/Ovaldas/8578/" TargetMode="External"/><Relationship Id="rId59" Type="http://schemas.openxmlformats.org/officeDocument/2006/relationships/hyperlink" Target="https://www.munzee.com/m/taska1981/5698/" TargetMode="External"/><Relationship Id="rId58" Type="http://schemas.openxmlformats.org/officeDocument/2006/relationships/hyperlink" Target="https://www.munzee.com/m/Pandora6000/34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munzee.com/m/JackSparrow/18524" TargetMode="External"/><Relationship Id="rId42" Type="http://schemas.openxmlformats.org/officeDocument/2006/relationships/hyperlink" Target="https://www.munzee.com/m/linusbi/3147/admin/convert/" TargetMode="External"/><Relationship Id="rId41" Type="http://schemas.openxmlformats.org/officeDocument/2006/relationships/hyperlink" Target="https://www.munzee.com/m/halizwein/10628/" TargetMode="External"/><Relationship Id="rId44" Type="http://schemas.openxmlformats.org/officeDocument/2006/relationships/hyperlink" Target="https://www.munzee.com/m/shingobee23/3586/" TargetMode="External"/><Relationship Id="rId43" Type="http://schemas.openxmlformats.org/officeDocument/2006/relationships/hyperlink" Target="https://www.munzee.com/m/miri68/2392/" TargetMode="External"/><Relationship Id="rId46" Type="http://schemas.openxmlformats.org/officeDocument/2006/relationships/hyperlink" Target="https://www.munzee.com/m/bslaugh/7550/" TargetMode="External"/><Relationship Id="rId45" Type="http://schemas.openxmlformats.org/officeDocument/2006/relationships/hyperlink" Target="https://www.munzee.com/m/SLAUGY/9196/" TargetMode="External"/><Relationship Id="rId48" Type="http://schemas.openxmlformats.org/officeDocument/2006/relationships/hyperlink" Target="https://www.munzee.com/m/Derlame/11910/" TargetMode="External"/><Relationship Id="rId47" Type="http://schemas.openxmlformats.org/officeDocument/2006/relationships/hyperlink" Target="https://www.munzee.com/m/ChickenRun/10666" TargetMode="External"/><Relationship Id="rId49" Type="http://schemas.openxmlformats.org/officeDocument/2006/relationships/hyperlink" Target="https://www.munzee.com/m/123xilef/6182/" TargetMode="External"/><Relationship Id="rId31" Type="http://schemas.openxmlformats.org/officeDocument/2006/relationships/hyperlink" Target="https://www.munzee.com/m/EagleDadandXenia/17803/" TargetMode="External"/><Relationship Id="rId30" Type="http://schemas.openxmlformats.org/officeDocument/2006/relationships/hyperlink" Target="https://www.munzee.com/m/Kiitokurre/6079/" TargetMode="External"/><Relationship Id="rId33" Type="http://schemas.openxmlformats.org/officeDocument/2006/relationships/hyperlink" Target="https://www.munzee.com/m/marleyfanct/2650/" TargetMode="External"/><Relationship Id="rId32" Type="http://schemas.openxmlformats.org/officeDocument/2006/relationships/hyperlink" Target="https://www.munzee.com/m/StaceyZ/5271" TargetMode="External"/><Relationship Id="rId35" Type="http://schemas.openxmlformats.org/officeDocument/2006/relationships/hyperlink" Target="https://www.munzee.com/m/FindersGirl/5164/" TargetMode="External"/><Relationship Id="rId34" Type="http://schemas.openxmlformats.org/officeDocument/2006/relationships/hyperlink" Target="https://www.munzee.com/m/knotmunz/864/" TargetMode="External"/><Relationship Id="rId37" Type="http://schemas.openxmlformats.org/officeDocument/2006/relationships/hyperlink" Target="https://www.munzee.com/m/BonnieB1/4979/admin/" TargetMode="External"/><Relationship Id="rId36" Type="http://schemas.openxmlformats.org/officeDocument/2006/relationships/hyperlink" Target="https://www.munzee.com/m/munzeefarmor/1571/admin/convert/" TargetMode="External"/><Relationship Id="rId39" Type="http://schemas.openxmlformats.org/officeDocument/2006/relationships/hyperlink" Target="https://www.munzee.com/m/levesund/6996/admin/convert/" TargetMode="External"/><Relationship Id="rId38" Type="http://schemas.openxmlformats.org/officeDocument/2006/relationships/hyperlink" Target="https://www.munzee.com/m/Belboz/16283/" TargetMode="External"/><Relationship Id="rId20" Type="http://schemas.openxmlformats.org/officeDocument/2006/relationships/hyperlink" Target="https://www.munzee.com/m/martinp13/2199/" TargetMode="External"/><Relationship Id="rId22" Type="http://schemas.openxmlformats.org/officeDocument/2006/relationships/hyperlink" Target="https://www.munzee.com/m/annabanana/10595/" TargetMode="External"/><Relationship Id="rId21" Type="http://schemas.openxmlformats.org/officeDocument/2006/relationships/hyperlink" Target="https://www.munzee.com/m/ArtofEco/2755/admin/" TargetMode="External"/><Relationship Id="rId24" Type="http://schemas.openxmlformats.org/officeDocument/2006/relationships/hyperlink" Target="https://www.munzee.com/m/dlbisblest/5429" TargetMode="External"/><Relationship Id="rId23" Type="http://schemas.openxmlformats.org/officeDocument/2006/relationships/hyperlink" Target="https://www.munzee.com/m/SJClyde/1408/" TargetMode="External"/><Relationship Id="rId26" Type="http://schemas.openxmlformats.org/officeDocument/2006/relationships/hyperlink" Target="https://www.munzee.com/m/Justforfun33/14684/" TargetMode="External"/><Relationship Id="rId25" Type="http://schemas.openxmlformats.org/officeDocument/2006/relationships/hyperlink" Target="https://www.munzee.com/m/Debolicious/8168/admin/" TargetMode="External"/><Relationship Id="rId28" Type="http://schemas.openxmlformats.org/officeDocument/2006/relationships/hyperlink" Target="https://www.munzee.com/m/humbird7/17581/" TargetMode="External"/><Relationship Id="rId27" Type="http://schemas.openxmlformats.org/officeDocument/2006/relationships/hyperlink" Target="https://www.munzee.com/m/Bumble/2264/" TargetMode="External"/><Relationship Id="rId29" Type="http://schemas.openxmlformats.org/officeDocument/2006/relationships/hyperlink" Target="https://www.munzee.com/m/Attis/13606/" TargetMode="External"/><Relationship Id="rId95" Type="http://schemas.openxmlformats.org/officeDocument/2006/relationships/hyperlink" Target="https://www.munzee.com/m/technical13/2135/" TargetMode="External"/><Relationship Id="rId94" Type="http://schemas.openxmlformats.org/officeDocument/2006/relationships/hyperlink" Target="https://www.munzee.com/m/dboracle/4833" TargetMode="External"/><Relationship Id="rId97" Type="http://schemas.openxmlformats.org/officeDocument/2006/relationships/drawing" Target="../drawings/drawing4.xml"/><Relationship Id="rId96" Type="http://schemas.openxmlformats.org/officeDocument/2006/relationships/hyperlink" Target="https://youtu.be/akSKkprUfxw" TargetMode="External"/><Relationship Id="rId11" Type="http://schemas.openxmlformats.org/officeDocument/2006/relationships/hyperlink" Target="https://www.munzee.com/m/BrotherWilliam/3660/admin/" TargetMode="External"/><Relationship Id="rId10" Type="http://schemas.openxmlformats.org/officeDocument/2006/relationships/hyperlink" Target="https://www.munzee.com/m/OHail/20036/" TargetMode="External"/><Relationship Id="rId13" Type="http://schemas.openxmlformats.org/officeDocument/2006/relationships/hyperlink" Target="https://www.munzee.com/m/linusbi/3156/admin/" TargetMode="External"/><Relationship Id="rId12" Type="http://schemas.openxmlformats.org/officeDocument/2006/relationships/hyperlink" Target="https://www.munzee.com/m/rodrico101/4862/" TargetMode="External"/><Relationship Id="rId91" Type="http://schemas.openxmlformats.org/officeDocument/2006/relationships/hyperlink" Target="https://www.munzee.com/m/duncdonut73/1384/" TargetMode="External"/><Relationship Id="rId90" Type="http://schemas.openxmlformats.org/officeDocument/2006/relationships/hyperlink" Target="https://www.munzee.com/m/magnacharge/2172/" TargetMode="External"/><Relationship Id="rId93" Type="http://schemas.openxmlformats.org/officeDocument/2006/relationships/hyperlink" Target="https://www.munzee.com/m/magnacharge/2247/" TargetMode="External"/><Relationship Id="rId92" Type="http://schemas.openxmlformats.org/officeDocument/2006/relationships/hyperlink" Target="https://www.munzee.com/m/gabbster/2261/" TargetMode="External"/><Relationship Id="rId15" Type="http://schemas.openxmlformats.org/officeDocument/2006/relationships/hyperlink" Target="https://www.munzee.com/m/munzeemor/627/admin/convert/" TargetMode="External"/><Relationship Id="rId14" Type="http://schemas.openxmlformats.org/officeDocument/2006/relationships/hyperlink" Target="https://www.munzee.com/m/fionails/3596/admin/" TargetMode="External"/><Relationship Id="rId17" Type="http://schemas.openxmlformats.org/officeDocument/2006/relationships/hyperlink" Target="https://www.munzee.com/m/duncdonut73/1369/" TargetMode="External"/><Relationship Id="rId16" Type="http://schemas.openxmlformats.org/officeDocument/2006/relationships/hyperlink" Target="https://www.munzee.com/m/Jesnou/6460/" TargetMode="External"/><Relationship Id="rId19" Type="http://schemas.openxmlformats.org/officeDocument/2006/relationships/hyperlink" Target="https://www.munzee.com/m/Dibcrew/5087/" TargetMode="External"/><Relationship Id="rId18" Type="http://schemas.openxmlformats.org/officeDocument/2006/relationships/hyperlink" Target="https://www.munzee.com/m/denali0407/13527/" TargetMode="External"/><Relationship Id="rId84" Type="http://schemas.openxmlformats.org/officeDocument/2006/relationships/hyperlink" Target="https://www.munzee.com/m/Trezorka/2223" TargetMode="External"/><Relationship Id="rId83" Type="http://schemas.openxmlformats.org/officeDocument/2006/relationships/hyperlink" Target="https://www.munzee.com/m/mdtt/4524/" TargetMode="External"/><Relationship Id="rId86" Type="http://schemas.openxmlformats.org/officeDocument/2006/relationships/hyperlink" Target="https://www.munzee.com/m/Johnsjen/1667/" TargetMode="External"/><Relationship Id="rId85" Type="http://schemas.openxmlformats.org/officeDocument/2006/relationships/hyperlink" Target="https://www.munzee.com/m/Yoshigirl/209/" TargetMode="External"/><Relationship Id="rId88" Type="http://schemas.openxmlformats.org/officeDocument/2006/relationships/hyperlink" Target="https://www.munzee.com/m/MeanderingMonkeys/16290/" TargetMode="External"/><Relationship Id="rId87" Type="http://schemas.openxmlformats.org/officeDocument/2006/relationships/hyperlink" Target="https://www.munzee.com/m/WellstrandTribe/7695" TargetMode="External"/><Relationship Id="rId89" Type="http://schemas.openxmlformats.org/officeDocument/2006/relationships/hyperlink" Target="https://www.munzee.com/m/gabbster/2241/" TargetMode="External"/><Relationship Id="rId80" Type="http://schemas.openxmlformats.org/officeDocument/2006/relationships/hyperlink" Target="https://www.munzee.com/m/rodrico101/4972/" TargetMode="External"/><Relationship Id="rId82" Type="http://schemas.openxmlformats.org/officeDocument/2006/relationships/hyperlink" Target="https://www.munzee.com/m/katinka3/6155/" TargetMode="External"/><Relationship Id="rId81" Type="http://schemas.openxmlformats.org/officeDocument/2006/relationships/hyperlink" Target="https://www.munzee.com/m/barefootguru/3063/" TargetMode="External"/><Relationship Id="rId1" Type="http://schemas.openxmlformats.org/officeDocument/2006/relationships/hyperlink" Target="https://www.munzee.com/map/9zqy9z1m0/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OHail/17222/" TargetMode="External"/><Relationship Id="rId4" Type="http://schemas.openxmlformats.org/officeDocument/2006/relationships/hyperlink" Target="https://www.munzee.com/m/rodrico101/4931/" TargetMode="External"/><Relationship Id="rId9" Type="http://schemas.openxmlformats.org/officeDocument/2006/relationships/hyperlink" Target="https://www.munzee.com/m/levesund/6995/admin/" TargetMode="External"/><Relationship Id="rId5" Type="http://schemas.openxmlformats.org/officeDocument/2006/relationships/hyperlink" Target="https://www.munzee.com/m/humbird7/17420/" TargetMode="External"/><Relationship Id="rId6" Type="http://schemas.openxmlformats.org/officeDocument/2006/relationships/hyperlink" Target="https://www.munzee.com/m/Steerzer/8276/" TargetMode="External"/><Relationship Id="rId7" Type="http://schemas.openxmlformats.org/officeDocument/2006/relationships/hyperlink" Target="https://www.munzee.com/m/OHail/19651/" TargetMode="External"/><Relationship Id="rId8" Type="http://schemas.openxmlformats.org/officeDocument/2006/relationships/hyperlink" Target="https://www.munzee.com/m/SpaceCoastGeoStore/9371/" TargetMode="External"/><Relationship Id="rId73" Type="http://schemas.openxmlformats.org/officeDocument/2006/relationships/hyperlink" Target="https://www.munzee.com/m/TURTLE/6284/admin/" TargetMode="External"/><Relationship Id="rId72" Type="http://schemas.openxmlformats.org/officeDocument/2006/relationships/hyperlink" Target="https://www.munzee.com/m/Doc29/5083/" TargetMode="External"/><Relationship Id="rId75" Type="http://schemas.openxmlformats.org/officeDocument/2006/relationships/hyperlink" Target="https://www.munzee.com/m/Nickoes/2451/" TargetMode="External"/><Relationship Id="rId74" Type="http://schemas.openxmlformats.org/officeDocument/2006/relationships/hyperlink" Target="https://www.munzee.com/m/valsey/4220/" TargetMode="External"/><Relationship Id="rId77" Type="http://schemas.openxmlformats.org/officeDocument/2006/relationships/hyperlink" Target="https://www.munzee.com/m/Bisquick2/3743/" TargetMode="External"/><Relationship Id="rId76" Type="http://schemas.openxmlformats.org/officeDocument/2006/relationships/hyperlink" Target="https://www.munzee.com/m/ShadowChasers/4246/" TargetMode="External"/><Relationship Id="rId79" Type="http://schemas.openxmlformats.org/officeDocument/2006/relationships/hyperlink" Target="https://www.munzee.com/m/musthavemuzk/7069/" TargetMode="External"/><Relationship Id="rId78" Type="http://schemas.openxmlformats.org/officeDocument/2006/relationships/hyperlink" Target="https://www.munzee.com/m/withani/4197/" TargetMode="External"/><Relationship Id="rId71" Type="http://schemas.openxmlformats.org/officeDocument/2006/relationships/hyperlink" Target="https://www.munzee.com/m/Squ1rr3l/1346/" TargetMode="External"/><Relationship Id="rId70" Type="http://schemas.openxmlformats.org/officeDocument/2006/relationships/hyperlink" Target="https://www.munzee.com/m/TheFatCats/3333/" TargetMode="External"/><Relationship Id="rId62" Type="http://schemas.openxmlformats.org/officeDocument/2006/relationships/hyperlink" Target="https://www.munzee.com/m/mobility/9182/" TargetMode="External"/><Relationship Id="rId61" Type="http://schemas.openxmlformats.org/officeDocument/2006/relationships/hyperlink" Target="https://www.munzee.com/m/Fonte/1064" TargetMode="External"/><Relationship Id="rId64" Type="http://schemas.openxmlformats.org/officeDocument/2006/relationships/hyperlink" Target="https://www.munzee.com/m/hunniees/26971" TargetMode="External"/><Relationship Id="rId63" Type="http://schemas.openxmlformats.org/officeDocument/2006/relationships/hyperlink" Target="https://www.munzee.com/m/dt07751/27934/" TargetMode="External"/><Relationship Id="rId66" Type="http://schemas.openxmlformats.org/officeDocument/2006/relationships/hyperlink" Target="https://www.munzee.com/m/dboracle/4835" TargetMode="External"/><Relationship Id="rId65" Type="http://schemas.openxmlformats.org/officeDocument/2006/relationships/hyperlink" Target="https://www.munzee.com/m/rgforsythe/8116" TargetMode="External"/><Relationship Id="rId68" Type="http://schemas.openxmlformats.org/officeDocument/2006/relationships/hyperlink" Target="https://www.munzee.com/m/hisaccityiowahere/3209/" TargetMode="External"/><Relationship Id="rId67" Type="http://schemas.openxmlformats.org/officeDocument/2006/relationships/hyperlink" Target="https://www.munzee.com/m/1derWoman/2914/" TargetMode="External"/><Relationship Id="rId60" Type="http://schemas.openxmlformats.org/officeDocument/2006/relationships/hyperlink" Target="https://www.munzee.com/m/mtbiker64/6136/" TargetMode="External"/><Relationship Id="rId69" Type="http://schemas.openxmlformats.org/officeDocument/2006/relationships/hyperlink" Target="https://www.munzee.com/m/GoofyButterfly/8998" TargetMode="External"/><Relationship Id="rId51" Type="http://schemas.openxmlformats.org/officeDocument/2006/relationships/hyperlink" Target="https://www.munzee.com/m/CoalCracker7/8473" TargetMode="External"/><Relationship Id="rId50" Type="http://schemas.openxmlformats.org/officeDocument/2006/relationships/hyperlink" Target="https://www.munzee.com/m/tcguru/9190/" TargetMode="External"/><Relationship Id="rId53" Type="http://schemas.openxmlformats.org/officeDocument/2006/relationships/hyperlink" Target="https://www.munzee.com/m/J1Huisman/10747/" TargetMode="External"/><Relationship Id="rId52" Type="http://schemas.openxmlformats.org/officeDocument/2006/relationships/hyperlink" Target="https://www.munzee.com/m/denali0407/13337/" TargetMode="External"/><Relationship Id="rId55" Type="http://schemas.openxmlformats.org/officeDocument/2006/relationships/hyperlink" Target="https://www.munzee.com/m/geomatrix/10200/" TargetMode="External"/><Relationship Id="rId54" Type="http://schemas.openxmlformats.org/officeDocument/2006/relationships/hyperlink" Target="https://www.munzee.com/m/Herbie/10411/" TargetMode="External"/><Relationship Id="rId57" Type="http://schemas.openxmlformats.org/officeDocument/2006/relationships/hyperlink" Target="https://www.munzee.com/m/Jafo43/17692" TargetMode="External"/><Relationship Id="rId56" Type="http://schemas.openxmlformats.org/officeDocument/2006/relationships/hyperlink" Target="https://www.munzee.com/m/ddcards/4324/" TargetMode="External"/><Relationship Id="rId59" Type="http://schemas.openxmlformats.org/officeDocument/2006/relationships/hyperlink" Target="https://www.munzee.com/m/Ovaldas/8600/" TargetMode="External"/><Relationship Id="rId58" Type="http://schemas.openxmlformats.org/officeDocument/2006/relationships/hyperlink" Target="https://www.munzee.com/m/WhisperInTheWind/3301/admi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munzee.com/m/kpcrystal07/18452/" TargetMode="External"/><Relationship Id="rId42" Type="http://schemas.openxmlformats.org/officeDocument/2006/relationships/hyperlink" Target="https://www.munzee.com/m/halizwein/10793/" TargetMode="External"/><Relationship Id="rId41" Type="http://schemas.openxmlformats.org/officeDocument/2006/relationships/hyperlink" Target="https://www.munzee.com/m/denali0407/12944/" TargetMode="External"/><Relationship Id="rId44" Type="http://schemas.openxmlformats.org/officeDocument/2006/relationships/hyperlink" Target="https://www.munzee.com/m/Justforfun33/14738/" TargetMode="External"/><Relationship Id="rId43" Type="http://schemas.openxmlformats.org/officeDocument/2006/relationships/hyperlink" Target="https://www.munzee.com/m/Debolicious/8266/admin/" TargetMode="External"/><Relationship Id="rId46" Type="http://schemas.openxmlformats.org/officeDocument/2006/relationships/hyperlink" Target="https://www.munzee.com/m/WellstrandTribe/7664" TargetMode="External"/><Relationship Id="rId45" Type="http://schemas.openxmlformats.org/officeDocument/2006/relationships/hyperlink" Target="https://www.munzee.com/m/MeanderingMonkeys/16291/" TargetMode="External"/><Relationship Id="rId48" Type="http://schemas.openxmlformats.org/officeDocument/2006/relationships/hyperlink" Target="https://www.munzee.com/m/FindersGirl/5244/" TargetMode="External"/><Relationship Id="rId47" Type="http://schemas.openxmlformats.org/officeDocument/2006/relationships/hyperlink" Target="https://www.munzee.com/m/JackSparrow/18714" TargetMode="External"/><Relationship Id="rId49" Type="http://schemas.openxmlformats.org/officeDocument/2006/relationships/hyperlink" Target="https://www.munzee.com/m/capzer/128/admin/" TargetMode="External"/><Relationship Id="rId31" Type="http://schemas.openxmlformats.org/officeDocument/2006/relationships/hyperlink" Target="https://www.munzee.com/m/miri68/2413" TargetMode="External"/><Relationship Id="rId30" Type="http://schemas.openxmlformats.org/officeDocument/2006/relationships/hyperlink" Target="https://www.munzee.com/m/StaceyZ/5270" TargetMode="External"/><Relationship Id="rId33" Type="http://schemas.openxmlformats.org/officeDocument/2006/relationships/hyperlink" Target="https://www.munzee.com/m/GoofyButterfly/8989" TargetMode="External"/><Relationship Id="rId32" Type="http://schemas.openxmlformats.org/officeDocument/2006/relationships/hyperlink" Target="https://www.munzee.com/m/mobility/9194/" TargetMode="External"/><Relationship Id="rId35" Type="http://schemas.openxmlformats.org/officeDocument/2006/relationships/hyperlink" Target="https://www.munzee.com/m/knotmunz/726/" TargetMode="External"/><Relationship Id="rId34" Type="http://schemas.openxmlformats.org/officeDocument/2006/relationships/hyperlink" Target="https://www.munzee.com/m/dlbisblest/5432" TargetMode="External"/><Relationship Id="rId37" Type="http://schemas.openxmlformats.org/officeDocument/2006/relationships/hyperlink" Target="https://www.munzee.com/m/trille/208/admin/" TargetMode="External"/><Relationship Id="rId36" Type="http://schemas.openxmlformats.org/officeDocument/2006/relationships/hyperlink" Target="https://www.munzee.com/m/Herbie/10431/" TargetMode="External"/><Relationship Id="rId39" Type="http://schemas.openxmlformats.org/officeDocument/2006/relationships/hyperlink" Target="https://www.munzee.com/m/10kl1/125/admin/" TargetMode="External"/><Relationship Id="rId38" Type="http://schemas.openxmlformats.org/officeDocument/2006/relationships/hyperlink" Target="https://www.munzee.com/m/Belboz/16291/" TargetMode="External"/><Relationship Id="rId20" Type="http://schemas.openxmlformats.org/officeDocument/2006/relationships/hyperlink" Target="https://www.munzee.com/m/Jesnou/6428/" TargetMode="External"/><Relationship Id="rId22" Type="http://schemas.openxmlformats.org/officeDocument/2006/relationships/hyperlink" Target="https://www.munzee.com/m/SJClyde/3395/" TargetMode="External"/><Relationship Id="rId21" Type="http://schemas.openxmlformats.org/officeDocument/2006/relationships/hyperlink" Target="https://www.munzee.com/m/martinp13/2183/" TargetMode="External"/><Relationship Id="rId24" Type="http://schemas.openxmlformats.org/officeDocument/2006/relationships/hyperlink" Target="https://www.munzee.com/m/EagleDadandXenia/19175/" TargetMode="External"/><Relationship Id="rId23" Type="http://schemas.openxmlformats.org/officeDocument/2006/relationships/hyperlink" Target="https://www.munzee.com/m/ArtofEco/2777/admin/" TargetMode="External"/><Relationship Id="rId26" Type="http://schemas.openxmlformats.org/officeDocument/2006/relationships/hyperlink" Target="https://www.munzee.com/m/annabanana/10596/" TargetMode="External"/><Relationship Id="rId25" Type="http://schemas.openxmlformats.org/officeDocument/2006/relationships/hyperlink" Target="https://www.munzee.com/m/marleyfanct/2832/" TargetMode="External"/><Relationship Id="rId28" Type="http://schemas.openxmlformats.org/officeDocument/2006/relationships/hyperlink" Target="https://www.munzee.com/m/humbird7/17578/" TargetMode="External"/><Relationship Id="rId27" Type="http://schemas.openxmlformats.org/officeDocument/2006/relationships/hyperlink" Target="https://www.munzee.com/m/Bumble/2220" TargetMode="External"/><Relationship Id="rId29" Type="http://schemas.openxmlformats.org/officeDocument/2006/relationships/hyperlink" Target="https://www.munzee.com/m/Attis/13602/" TargetMode="External"/><Relationship Id="rId95" Type="http://schemas.openxmlformats.org/officeDocument/2006/relationships/hyperlink" Target="https://www.munzee.com/m/linusbi/3143/" TargetMode="External"/><Relationship Id="rId94" Type="http://schemas.openxmlformats.org/officeDocument/2006/relationships/hyperlink" Target="https://www.munzee.com/m/technical13/2133/" TargetMode="External"/><Relationship Id="rId97" Type="http://schemas.openxmlformats.org/officeDocument/2006/relationships/drawing" Target="../drawings/drawing5.xml"/><Relationship Id="rId96" Type="http://schemas.openxmlformats.org/officeDocument/2006/relationships/hyperlink" Target="https://youtu.be/_ruJP0Kscl0" TargetMode="External"/><Relationship Id="rId11" Type="http://schemas.openxmlformats.org/officeDocument/2006/relationships/hyperlink" Target="https://www.munzee.com/m/Derlame/11941/" TargetMode="External"/><Relationship Id="rId10" Type="http://schemas.openxmlformats.org/officeDocument/2006/relationships/hyperlink" Target="https://www.munzee.com/m/OHail/20037/" TargetMode="External"/><Relationship Id="rId13" Type="http://schemas.openxmlformats.org/officeDocument/2006/relationships/hyperlink" Target="https://www.munzee.com/m/levesund/6986/" TargetMode="External"/><Relationship Id="rId12" Type="http://schemas.openxmlformats.org/officeDocument/2006/relationships/hyperlink" Target="https://www.munzee.com/m/munzeemor/708/admin/" TargetMode="External"/><Relationship Id="rId91" Type="http://schemas.openxmlformats.org/officeDocument/2006/relationships/hyperlink" Target="https://www.munzee.com/m/fionails/3585/admin/" TargetMode="External"/><Relationship Id="rId90" Type="http://schemas.openxmlformats.org/officeDocument/2006/relationships/hyperlink" Target="https://www.munzee.com/m/Lonni/618/admin/convert/" TargetMode="External"/><Relationship Id="rId93" Type="http://schemas.openxmlformats.org/officeDocument/2006/relationships/hyperlink" Target="https://www.munzee.com/m/munzeefarmor/1545/admin/convert/" TargetMode="External"/><Relationship Id="rId92" Type="http://schemas.openxmlformats.org/officeDocument/2006/relationships/hyperlink" Target="https://www.munzee.com/m/levesund/7056/admin/" TargetMode="External"/><Relationship Id="rId15" Type="http://schemas.openxmlformats.org/officeDocument/2006/relationships/hyperlink" Target="https://www.munzee.com/m/Dibcrew/5098/" TargetMode="External"/><Relationship Id="rId14" Type="http://schemas.openxmlformats.org/officeDocument/2006/relationships/hyperlink" Target="https://www.munzee.com/m/SpaceCoastGeoStore/8987/" TargetMode="External"/><Relationship Id="rId17" Type="http://schemas.openxmlformats.org/officeDocument/2006/relationships/hyperlink" Target="https://www.munzee.com/m/123xilef/6229/" TargetMode="External"/><Relationship Id="rId16" Type="http://schemas.openxmlformats.org/officeDocument/2006/relationships/hyperlink" Target="https://www.munzee.com/m/Yoshigirl/210/" TargetMode="External"/><Relationship Id="rId19" Type="http://schemas.openxmlformats.org/officeDocument/2006/relationships/hyperlink" Target="https://www.munzee.com/m/BonnieB1/4976/admin/" TargetMode="External"/><Relationship Id="rId18" Type="http://schemas.openxmlformats.org/officeDocument/2006/relationships/hyperlink" Target="https://www.munzee.com/m/denali0407/13426/" TargetMode="External"/><Relationship Id="rId84" Type="http://schemas.openxmlformats.org/officeDocument/2006/relationships/hyperlink" Target="https://www.munzee.com/m/Vikingdk/14/admin/" TargetMode="External"/><Relationship Id="rId83" Type="http://schemas.openxmlformats.org/officeDocument/2006/relationships/hyperlink" Target="https://www.munzee.com/m/U10g/25/" TargetMode="External"/><Relationship Id="rId86" Type="http://schemas.openxmlformats.org/officeDocument/2006/relationships/hyperlink" Target="https://www.munzee.com/m/tragger/64/admin/" TargetMode="External"/><Relationship Id="rId85" Type="http://schemas.openxmlformats.org/officeDocument/2006/relationships/hyperlink" Target="https://www.munzee.com/m/capaway/74/admin/convert/" TargetMode="External"/><Relationship Id="rId88" Type="http://schemas.openxmlformats.org/officeDocument/2006/relationships/hyperlink" Target="https://www.munzee.com/m/CoalCracker7/8474" TargetMode="External"/><Relationship Id="rId87" Type="http://schemas.openxmlformats.org/officeDocument/2006/relationships/hyperlink" Target="https://www.munzee.com/m/voldby1/21/admin/" TargetMode="External"/><Relationship Id="rId89" Type="http://schemas.openxmlformats.org/officeDocument/2006/relationships/hyperlink" Target="https://www.munzee.com/m/Fonte/1079" TargetMode="External"/><Relationship Id="rId80" Type="http://schemas.openxmlformats.org/officeDocument/2006/relationships/hyperlink" Target="https://www.munzee.com/m/munzeemor/723/admin/" TargetMode="External"/><Relationship Id="rId82" Type="http://schemas.openxmlformats.org/officeDocument/2006/relationships/hyperlink" Target="https://www.munzee.com/m/katinka3/6255/" TargetMode="External"/><Relationship Id="rId81" Type="http://schemas.openxmlformats.org/officeDocument/2006/relationships/hyperlink" Target="https://www.munzee.com/m/trille/180/admin/" TargetMode="External"/><Relationship Id="rId1" Type="http://schemas.openxmlformats.org/officeDocument/2006/relationships/hyperlink" Target="https://www.munzee.com/map/u1zpbx5s8/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denali0407/13750/" TargetMode="External"/><Relationship Id="rId4" Type="http://schemas.openxmlformats.org/officeDocument/2006/relationships/hyperlink" Target="https://www.munzee.com/m/humbird7/17569/" TargetMode="External"/><Relationship Id="rId9" Type="http://schemas.openxmlformats.org/officeDocument/2006/relationships/hyperlink" Target="https://www.munzee.com/m/fionails/3601/admin/" TargetMode="External"/><Relationship Id="rId5" Type="http://schemas.openxmlformats.org/officeDocument/2006/relationships/hyperlink" Target="https://www.munzee.com/m/Steerzer/8277/" TargetMode="External"/><Relationship Id="rId6" Type="http://schemas.openxmlformats.org/officeDocument/2006/relationships/hyperlink" Target="https://www.munzee.com/m/ChickenRun/10632" TargetMode="External"/><Relationship Id="rId7" Type="http://schemas.openxmlformats.org/officeDocument/2006/relationships/hyperlink" Target="https://www.munzee.com/m/OHail/19668/" TargetMode="External"/><Relationship Id="rId8" Type="http://schemas.openxmlformats.org/officeDocument/2006/relationships/hyperlink" Target="https://www.munzee.com/m/Obi-Cal/13353/" TargetMode="External"/><Relationship Id="rId73" Type="http://schemas.openxmlformats.org/officeDocument/2006/relationships/hyperlink" Target="https://www.munzee.com/m/kpcrystal07/18436/" TargetMode="External"/><Relationship Id="rId72" Type="http://schemas.openxmlformats.org/officeDocument/2006/relationships/hyperlink" Target="https://www.munzee.com/m/barefootguru/3064/" TargetMode="External"/><Relationship Id="rId75" Type="http://schemas.openxmlformats.org/officeDocument/2006/relationships/hyperlink" Target="https://www.munzee.com/m/duncdonut73/1386/" TargetMode="External"/><Relationship Id="rId74" Type="http://schemas.openxmlformats.org/officeDocument/2006/relationships/hyperlink" Target="https://www.munzee.com/m/denali0407/13125/" TargetMode="External"/><Relationship Id="rId77" Type="http://schemas.openxmlformats.org/officeDocument/2006/relationships/hyperlink" Target="https://www.munzee.com/m/mdtt/4534/" TargetMode="External"/><Relationship Id="rId76" Type="http://schemas.openxmlformats.org/officeDocument/2006/relationships/hyperlink" Target="https://www.munzee.com/m/mtbiker64/6135/" TargetMode="External"/><Relationship Id="rId79" Type="http://schemas.openxmlformats.org/officeDocument/2006/relationships/hyperlink" Target="https://www.munzee.com/m/Derlame/11722/" TargetMode="External"/><Relationship Id="rId78" Type="http://schemas.openxmlformats.org/officeDocument/2006/relationships/hyperlink" Target="https://www.munzee.com/m/tcguru/9205/" TargetMode="External"/><Relationship Id="rId71" Type="http://schemas.openxmlformats.org/officeDocument/2006/relationships/hyperlink" Target="https://www.munzee.com/m/ShadowChasers/4244/" TargetMode="External"/><Relationship Id="rId70" Type="http://schemas.openxmlformats.org/officeDocument/2006/relationships/hyperlink" Target="https://www.munzee.com/m/elisoft/1097" TargetMode="External"/><Relationship Id="rId62" Type="http://schemas.openxmlformats.org/officeDocument/2006/relationships/hyperlink" Target="https://www.munzee.com/m/munzeemor/655/admin/" TargetMode="External"/><Relationship Id="rId61" Type="http://schemas.openxmlformats.org/officeDocument/2006/relationships/hyperlink" Target="https://www.munzee.com/m/tragger/74/admin/convert/" TargetMode="External"/><Relationship Id="rId64" Type="http://schemas.openxmlformats.org/officeDocument/2006/relationships/hyperlink" Target="https://www.munzee.com/m/WhisperInTheWind/3283/admin/" TargetMode="External"/><Relationship Id="rId63" Type="http://schemas.openxmlformats.org/officeDocument/2006/relationships/hyperlink" Target="https://www.munzee.com/m/capzer/134/admin/" TargetMode="External"/><Relationship Id="rId66" Type="http://schemas.openxmlformats.org/officeDocument/2006/relationships/hyperlink" Target="https://www.munzee.com/m/dt07751/26721/" TargetMode="External"/><Relationship Id="rId65" Type="http://schemas.openxmlformats.org/officeDocument/2006/relationships/hyperlink" Target="https://www.munzee.com/m/hunniees/28324" TargetMode="External"/><Relationship Id="rId68" Type="http://schemas.openxmlformats.org/officeDocument/2006/relationships/hyperlink" Target="https://www.munzee.com/m/Ovaldas/8613/" TargetMode="External"/><Relationship Id="rId67" Type="http://schemas.openxmlformats.org/officeDocument/2006/relationships/hyperlink" Target="https://www.munzee.com/m/rgforsythe/8192" TargetMode="External"/><Relationship Id="rId60" Type="http://schemas.openxmlformats.org/officeDocument/2006/relationships/hyperlink" Target="https://www.munzee.com/m/Kiitokurre/6360/" TargetMode="External"/><Relationship Id="rId69" Type="http://schemas.openxmlformats.org/officeDocument/2006/relationships/hyperlink" Target="https://www.munzee.com/m/Johnsjen/1741/" TargetMode="External"/><Relationship Id="rId51" Type="http://schemas.openxmlformats.org/officeDocument/2006/relationships/hyperlink" Target="https://www.munzee.com/m/Trezorka/2331" TargetMode="External"/><Relationship Id="rId50" Type="http://schemas.openxmlformats.org/officeDocument/2006/relationships/hyperlink" Target="https://www.munzee.com/m/duncdonut73/1385/" TargetMode="External"/><Relationship Id="rId53" Type="http://schemas.openxmlformats.org/officeDocument/2006/relationships/hyperlink" Target="https://www.munzee.com/m/Pandora6000/449" TargetMode="External"/><Relationship Id="rId52" Type="http://schemas.openxmlformats.org/officeDocument/2006/relationships/hyperlink" Target="https://www.munzee.com/m/Gatis50/2296" TargetMode="External"/><Relationship Id="rId55" Type="http://schemas.openxmlformats.org/officeDocument/2006/relationships/hyperlink" Target="https://www.munzee.com/m/Jafo43/17728" TargetMode="External"/><Relationship Id="rId54" Type="http://schemas.openxmlformats.org/officeDocument/2006/relationships/hyperlink" Target="https://www.munzee.com/m/Cidinho/2190/" TargetMode="External"/><Relationship Id="rId57" Type="http://schemas.openxmlformats.org/officeDocument/2006/relationships/hyperlink" Target="https://www.munzee.com/m/MsGiggler/7025/" TargetMode="External"/><Relationship Id="rId56" Type="http://schemas.openxmlformats.org/officeDocument/2006/relationships/hyperlink" Target="https://www.munzee.com/m/10pmMeerkat/9108/" TargetMode="External"/><Relationship Id="rId59" Type="http://schemas.openxmlformats.org/officeDocument/2006/relationships/hyperlink" Target="https://www.munzee.com/m/linusbi/3212/admin/convert/" TargetMode="External"/><Relationship Id="rId58" Type="http://schemas.openxmlformats.org/officeDocument/2006/relationships/hyperlink" Target="https://www.munzee.com/m/Bisquick2/374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munzee.com/m/StaceyZ/5168" TargetMode="External"/><Relationship Id="rId42" Type="http://schemas.openxmlformats.org/officeDocument/2006/relationships/hyperlink" Target="https://www.munzee.com/m/MeanderingMonkeys/16270/" TargetMode="External"/><Relationship Id="rId41" Type="http://schemas.openxmlformats.org/officeDocument/2006/relationships/hyperlink" Target="https://www.munzee.com/m/denali0407/12941/" TargetMode="External"/><Relationship Id="rId44" Type="http://schemas.openxmlformats.org/officeDocument/2006/relationships/hyperlink" Target="https://www.munzee.com/m/dlbisblest/5454" TargetMode="External"/><Relationship Id="rId43" Type="http://schemas.openxmlformats.org/officeDocument/2006/relationships/hyperlink" Target="https://www.munzee.com/m/annabanana/10605/" TargetMode="External"/><Relationship Id="rId46" Type="http://schemas.openxmlformats.org/officeDocument/2006/relationships/hyperlink" Target="https://www.munzee.com/m/MeanderingMonkeys/16292/" TargetMode="External"/><Relationship Id="rId45" Type="http://schemas.openxmlformats.org/officeDocument/2006/relationships/hyperlink" Target="https://www.munzee.com/m/aufbau/9264/" TargetMode="External"/><Relationship Id="rId48" Type="http://schemas.openxmlformats.org/officeDocument/2006/relationships/hyperlink" Target="https://www.munzee.com/m/FindersGirl/5255/" TargetMode="External"/><Relationship Id="rId47" Type="http://schemas.openxmlformats.org/officeDocument/2006/relationships/hyperlink" Target="https://www.munzee.com/m/miri68/2372" TargetMode="External"/><Relationship Id="rId49" Type="http://schemas.openxmlformats.org/officeDocument/2006/relationships/hyperlink" Target="https://www.munzee.com/m/WellstrandTribe/7634" TargetMode="External"/><Relationship Id="rId31" Type="http://schemas.openxmlformats.org/officeDocument/2006/relationships/hyperlink" Target="https://www.munzee.com/m/BrotherWilliam/3658/admin/" TargetMode="External"/><Relationship Id="rId30" Type="http://schemas.openxmlformats.org/officeDocument/2006/relationships/hyperlink" Target="https://www.munzee.com/m/SpaceCoastGeoStore/8986/" TargetMode="External"/><Relationship Id="rId33" Type="http://schemas.openxmlformats.org/officeDocument/2006/relationships/hyperlink" Target="https://www.munzee.com/m/Debolicious/8257/admin/" TargetMode="External"/><Relationship Id="rId32" Type="http://schemas.openxmlformats.org/officeDocument/2006/relationships/hyperlink" Target="https://www.munzee.com/m/miri68/2411" TargetMode="External"/><Relationship Id="rId35" Type="http://schemas.openxmlformats.org/officeDocument/2006/relationships/hyperlink" Target="https://www.munzee.com/m/linusbi/2723/admin/convert/" TargetMode="External"/><Relationship Id="rId34" Type="http://schemas.openxmlformats.org/officeDocument/2006/relationships/hyperlink" Target="https://www.munzee.com/m/marleyfanct/2824/" TargetMode="External"/><Relationship Id="rId37" Type="http://schemas.openxmlformats.org/officeDocument/2006/relationships/hyperlink" Target="https://www.munzee.com/m/halizwein/10734/" TargetMode="External"/><Relationship Id="rId36" Type="http://schemas.openxmlformats.org/officeDocument/2006/relationships/hyperlink" Target="https://www.munzee.com/m/levesund/7093/admin/convert/" TargetMode="External"/><Relationship Id="rId39" Type="http://schemas.openxmlformats.org/officeDocument/2006/relationships/hyperlink" Target="https://www.munzee.com/m/BonnieB1/4945/admin/" TargetMode="External"/><Relationship Id="rId38" Type="http://schemas.openxmlformats.org/officeDocument/2006/relationships/hyperlink" Target="https://www.munzee.com/m/Belboz/16323/" TargetMode="External"/><Relationship Id="rId20" Type="http://schemas.openxmlformats.org/officeDocument/2006/relationships/hyperlink" Target="https://www.munzee.com/m/CoalCracker7/8733/" TargetMode="External"/><Relationship Id="rId22" Type="http://schemas.openxmlformats.org/officeDocument/2006/relationships/hyperlink" Target="https://www.munzee.com/m/Cidinho/2211/" TargetMode="External"/><Relationship Id="rId21" Type="http://schemas.openxmlformats.org/officeDocument/2006/relationships/hyperlink" Target="https://www.munzee.com/m/Bumble/2270" TargetMode="External"/><Relationship Id="rId24" Type="http://schemas.openxmlformats.org/officeDocument/2006/relationships/hyperlink" Target="https://www.munzee.com/m/martinp13/2082/" TargetMode="External"/><Relationship Id="rId23" Type="http://schemas.openxmlformats.org/officeDocument/2006/relationships/hyperlink" Target="https://www.munzee.com/m/ohiolady/4746" TargetMode="External"/><Relationship Id="rId26" Type="http://schemas.openxmlformats.org/officeDocument/2006/relationships/hyperlink" Target="https://www.munzee.com/m/duncdonut73/1400/" TargetMode="External"/><Relationship Id="rId25" Type="http://schemas.openxmlformats.org/officeDocument/2006/relationships/hyperlink" Target="https://www.munzee.com/m/mrscb/8201/" TargetMode="External"/><Relationship Id="rId28" Type="http://schemas.openxmlformats.org/officeDocument/2006/relationships/hyperlink" Target="https://www.munzee.com/m/humbird7/17570/" TargetMode="External"/><Relationship Id="rId27" Type="http://schemas.openxmlformats.org/officeDocument/2006/relationships/hyperlink" Target="https://www.munzee.com/m/ArtofEco/2771/admin/" TargetMode="External"/><Relationship Id="rId29" Type="http://schemas.openxmlformats.org/officeDocument/2006/relationships/hyperlink" Target="https://www.munzee.com/m/EagleDadandXenia/19114/" TargetMode="External"/><Relationship Id="rId95" Type="http://schemas.openxmlformats.org/officeDocument/2006/relationships/hyperlink" Target="https://www.munzee.com/m/technical13/2116/" TargetMode="External"/><Relationship Id="rId94" Type="http://schemas.openxmlformats.org/officeDocument/2006/relationships/hyperlink" Target="https://www.munzee.com/m/WhisperInTheWind/3264/admin/" TargetMode="External"/><Relationship Id="rId97" Type="http://schemas.openxmlformats.org/officeDocument/2006/relationships/drawing" Target="../drawings/drawing6.xml"/><Relationship Id="rId96" Type="http://schemas.openxmlformats.org/officeDocument/2006/relationships/hyperlink" Target="https://youtu.be/yCF4ONDZf8w" TargetMode="External"/><Relationship Id="rId11" Type="http://schemas.openxmlformats.org/officeDocument/2006/relationships/hyperlink" Target="https://www.munzee.com/m/123xilef/6393/" TargetMode="External"/><Relationship Id="rId10" Type="http://schemas.openxmlformats.org/officeDocument/2006/relationships/hyperlink" Target="https://www.munzee.com/m/OHail/20039/" TargetMode="External"/><Relationship Id="rId13" Type="http://schemas.openxmlformats.org/officeDocument/2006/relationships/hyperlink" Target="https://www.munzee.com/m/mobility/9424/" TargetMode="External"/><Relationship Id="rId12" Type="http://schemas.openxmlformats.org/officeDocument/2006/relationships/hyperlink" Target="https://www.munzee.com/m/JackSparrow/18430/" TargetMode="External"/><Relationship Id="rId91" Type="http://schemas.openxmlformats.org/officeDocument/2006/relationships/hyperlink" Target="https://www.munzee.com/m/ShadowChasers/4229/" TargetMode="External"/><Relationship Id="rId90" Type="http://schemas.openxmlformats.org/officeDocument/2006/relationships/hyperlink" Target="https://www.munzee.com/m/barefootguru/3065/" TargetMode="External"/><Relationship Id="rId93" Type="http://schemas.openxmlformats.org/officeDocument/2006/relationships/hyperlink" Target="https://www.munzee.com/m/mdtt/4509/" TargetMode="External"/><Relationship Id="rId92" Type="http://schemas.openxmlformats.org/officeDocument/2006/relationships/hyperlink" Target="https://www.munzee.com/m/Yoshigirl/211/" TargetMode="External"/><Relationship Id="rId15" Type="http://schemas.openxmlformats.org/officeDocument/2006/relationships/hyperlink" Target="https://www.munzee.com/m/ChickenRun/10631" TargetMode="External"/><Relationship Id="rId14" Type="http://schemas.openxmlformats.org/officeDocument/2006/relationships/hyperlink" Target="https://www.munzee.com/m/SJClyde/1234/" TargetMode="External"/><Relationship Id="rId17" Type="http://schemas.openxmlformats.org/officeDocument/2006/relationships/hyperlink" Target="https://www.munzee.com/m/Kiitokurre/6359/" TargetMode="External"/><Relationship Id="rId16" Type="http://schemas.openxmlformats.org/officeDocument/2006/relationships/hyperlink" Target="https://www.munzee.com/m/Jesnou/6413/" TargetMode="External"/><Relationship Id="rId19" Type="http://schemas.openxmlformats.org/officeDocument/2006/relationships/hyperlink" Target="https://www.munzee.com/m/JustMe/3745/" TargetMode="External"/><Relationship Id="rId18" Type="http://schemas.openxmlformats.org/officeDocument/2006/relationships/hyperlink" Target="https://www.munzee.com/m/denali0407/13425/" TargetMode="External"/><Relationship Id="rId84" Type="http://schemas.openxmlformats.org/officeDocument/2006/relationships/hyperlink" Target="https://www.munzee.com/m/Obi-Cal/13112/" TargetMode="External"/><Relationship Id="rId83" Type="http://schemas.openxmlformats.org/officeDocument/2006/relationships/hyperlink" Target="https://www.munzee.com/m/katinka3/6859/" TargetMode="External"/><Relationship Id="rId86" Type="http://schemas.openxmlformats.org/officeDocument/2006/relationships/hyperlink" Target="https://www.munzee.com/m/valsey/4222/" TargetMode="External"/><Relationship Id="rId85" Type="http://schemas.openxmlformats.org/officeDocument/2006/relationships/hyperlink" Target="https://www.munzee.com/m/10pmMeerkat/8993/" TargetMode="External"/><Relationship Id="rId88" Type="http://schemas.openxmlformats.org/officeDocument/2006/relationships/hyperlink" Target="https://www.munzee.com/m/dboracle/4847" TargetMode="External"/><Relationship Id="rId87" Type="http://schemas.openxmlformats.org/officeDocument/2006/relationships/hyperlink" Target="https://www.munzee.com/m/elisoft/1158/admin/" TargetMode="External"/><Relationship Id="rId89" Type="http://schemas.openxmlformats.org/officeDocument/2006/relationships/hyperlink" Target="https://www.munzee.com/m/Bisquick2/3764/" TargetMode="External"/><Relationship Id="rId80" Type="http://schemas.openxmlformats.org/officeDocument/2006/relationships/hyperlink" Target="https://www.munzee.com/m/Justforfun33/14800/" TargetMode="External"/><Relationship Id="rId82" Type="http://schemas.openxmlformats.org/officeDocument/2006/relationships/hyperlink" Target="https://www.munzee.com/m/Trezorka/2175" TargetMode="External"/><Relationship Id="rId81" Type="http://schemas.openxmlformats.org/officeDocument/2006/relationships/hyperlink" Target="https://www.munzee.com/m/Johnsjen/1747/" TargetMode="External"/><Relationship Id="rId1" Type="http://schemas.openxmlformats.org/officeDocument/2006/relationships/hyperlink" Target="https://www.munzee.com/map/9vghxt5wt/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Derlame/12041/" TargetMode="External"/><Relationship Id="rId4" Type="http://schemas.openxmlformats.org/officeDocument/2006/relationships/hyperlink" Target="https://www.munzee.com/m/humbird7/17613/" TargetMode="External"/><Relationship Id="rId9" Type="http://schemas.openxmlformats.org/officeDocument/2006/relationships/hyperlink" Target="https://www.munzee.com/m/knotmunz/844" TargetMode="External"/><Relationship Id="rId5" Type="http://schemas.openxmlformats.org/officeDocument/2006/relationships/hyperlink" Target="https://www.munzee.com/m/Steerzer/8279/" TargetMode="External"/><Relationship Id="rId6" Type="http://schemas.openxmlformats.org/officeDocument/2006/relationships/hyperlink" Target="https://www.munzee.com/m/Derlame/11911/" TargetMode="External"/><Relationship Id="rId7" Type="http://schemas.openxmlformats.org/officeDocument/2006/relationships/hyperlink" Target="https://www.munzee.com/m/OHail/19697/" TargetMode="External"/><Relationship Id="rId8" Type="http://schemas.openxmlformats.org/officeDocument/2006/relationships/hyperlink" Target="https://www.munzee.com/m/denali0407/12938/" TargetMode="External"/><Relationship Id="rId73" Type="http://schemas.openxmlformats.org/officeDocument/2006/relationships/hyperlink" Target="https://www.munzee.com/m/Squ1rr3l/1244/" TargetMode="External"/><Relationship Id="rId72" Type="http://schemas.openxmlformats.org/officeDocument/2006/relationships/hyperlink" Target="https://www.munzee.com/m/MeanderingMonkeys/16294/" TargetMode="External"/><Relationship Id="rId75" Type="http://schemas.openxmlformats.org/officeDocument/2006/relationships/hyperlink" Target="https://www.munzee.com/m/munzeefarmor/1474/admin/convert/" TargetMode="External"/><Relationship Id="rId74" Type="http://schemas.openxmlformats.org/officeDocument/2006/relationships/hyperlink" Target="https://www.munzee.com/m/levesund/7009/admin/convert/" TargetMode="External"/><Relationship Id="rId77" Type="http://schemas.openxmlformats.org/officeDocument/2006/relationships/hyperlink" Target="https://www.munzee.com/m/fionails/3554/admin/" TargetMode="External"/><Relationship Id="rId76" Type="http://schemas.openxmlformats.org/officeDocument/2006/relationships/hyperlink" Target="https://www.munzee.com/m/munzeemor/603/admin/convert/" TargetMode="External"/><Relationship Id="rId79" Type="http://schemas.openxmlformats.org/officeDocument/2006/relationships/hyperlink" Target="https://www.munzee.com/m/duncdonut73/1399/" TargetMode="External"/><Relationship Id="rId78" Type="http://schemas.openxmlformats.org/officeDocument/2006/relationships/hyperlink" Target="https://www.munzee.com/m/linusbi/3104/admin/" TargetMode="External"/><Relationship Id="rId71" Type="http://schemas.openxmlformats.org/officeDocument/2006/relationships/hyperlink" Target="https://www.munzee.com/m/knotmunz/890/" TargetMode="External"/><Relationship Id="rId70" Type="http://schemas.openxmlformats.org/officeDocument/2006/relationships/hyperlink" Target="https://www.munzee.com/m/annabanana/10608/" TargetMode="External"/><Relationship Id="rId62" Type="http://schemas.openxmlformats.org/officeDocument/2006/relationships/hyperlink" Target="https://www.munzee.com/m/mtbiker64/6143/" TargetMode="External"/><Relationship Id="rId61" Type="http://schemas.openxmlformats.org/officeDocument/2006/relationships/hyperlink" Target="https://www.munzee.com/m/AlephRita/3091/" TargetMode="External"/><Relationship Id="rId64" Type="http://schemas.openxmlformats.org/officeDocument/2006/relationships/hyperlink" Target="https://www.munzee.com/m/Nefertitike/520/admin/" TargetMode="External"/><Relationship Id="rId63" Type="http://schemas.openxmlformats.org/officeDocument/2006/relationships/hyperlink" Target="https://www.munzee.com/m/Jafo43/17729" TargetMode="External"/><Relationship Id="rId66" Type="http://schemas.openxmlformats.org/officeDocument/2006/relationships/hyperlink" Target="https://www.munzee.com/m/Ovaldas/8626/" TargetMode="External"/><Relationship Id="rId65" Type="http://schemas.openxmlformats.org/officeDocument/2006/relationships/hyperlink" Target="https://www.munzee.com/m/rgforsythe/8125/" TargetMode="External"/><Relationship Id="rId68" Type="http://schemas.openxmlformats.org/officeDocument/2006/relationships/hyperlink" Target="https://www.munzee.com/m/5Star/5332/" TargetMode="External"/><Relationship Id="rId67" Type="http://schemas.openxmlformats.org/officeDocument/2006/relationships/hyperlink" Target="https://www.munzee.com/m/GoofyButterfly/8994" TargetMode="External"/><Relationship Id="rId60" Type="http://schemas.openxmlformats.org/officeDocument/2006/relationships/hyperlink" Target="https://www.munzee.com/m/Fonte/1075" TargetMode="External"/><Relationship Id="rId69" Type="http://schemas.openxmlformats.org/officeDocument/2006/relationships/hyperlink" Target="https://www.munzee.com/m/MeanderingMonkeys/16293/" TargetMode="External"/><Relationship Id="rId51" Type="http://schemas.openxmlformats.org/officeDocument/2006/relationships/hyperlink" Target="https://www.munzee.com/m/mobility/9499" TargetMode="External"/><Relationship Id="rId50" Type="http://schemas.openxmlformats.org/officeDocument/2006/relationships/hyperlink" Target="https://www.munzee.com/m/Attis/13583/" TargetMode="External"/><Relationship Id="rId53" Type="http://schemas.openxmlformats.org/officeDocument/2006/relationships/hyperlink" Target="https://www.munzee.com/m/hunniees/27344" TargetMode="External"/><Relationship Id="rId52" Type="http://schemas.openxmlformats.org/officeDocument/2006/relationships/hyperlink" Target="https://www.munzee.com/m/dt07751/26880/" TargetMode="External"/><Relationship Id="rId55" Type="http://schemas.openxmlformats.org/officeDocument/2006/relationships/hyperlink" Target="https://www.munzee.com/m/Herbie/10443/" TargetMode="External"/><Relationship Id="rId54" Type="http://schemas.openxmlformats.org/officeDocument/2006/relationships/hyperlink" Target="https://www.munzee.com/m/Dibcrew/5152/" TargetMode="External"/><Relationship Id="rId57" Type="http://schemas.openxmlformats.org/officeDocument/2006/relationships/hyperlink" Target="https://www.munzee.com/m/tcguru/9234/" TargetMode="External"/><Relationship Id="rId56" Type="http://schemas.openxmlformats.org/officeDocument/2006/relationships/hyperlink" Target="https://www.munzee.com/m/MsGiggler/7026/" TargetMode="External"/><Relationship Id="rId59" Type="http://schemas.openxmlformats.org/officeDocument/2006/relationships/hyperlink" Target="https://www.munzee.com/m/Jafo43/17734" TargetMode="External"/><Relationship Id="rId58" Type="http://schemas.openxmlformats.org/officeDocument/2006/relationships/hyperlink" Target="https://www.munzee.com/m/kpcrystal07/184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munzee.com/m/StaceyZ/5269" TargetMode="External"/><Relationship Id="rId42" Type="http://schemas.openxmlformats.org/officeDocument/2006/relationships/hyperlink" Target="https://www.munzee.com/m/munzeefarmor/1477/admin/convert/" TargetMode="External"/><Relationship Id="rId41" Type="http://schemas.openxmlformats.org/officeDocument/2006/relationships/hyperlink" Target="https://www.munzee.com/m/levesund/6873/admin/" TargetMode="External"/><Relationship Id="rId44" Type="http://schemas.openxmlformats.org/officeDocument/2006/relationships/hyperlink" Target="https://www.munzee.com/m/linusbi/3108/admin/convert/" TargetMode="External"/><Relationship Id="rId43" Type="http://schemas.openxmlformats.org/officeDocument/2006/relationships/hyperlink" Target="https://www.munzee.com/m/munzeemor/604/admin/convert/" TargetMode="External"/><Relationship Id="rId46" Type="http://schemas.openxmlformats.org/officeDocument/2006/relationships/hyperlink" Target="https://www.munzee.com/m/denali0407/12942/" TargetMode="External"/><Relationship Id="rId45" Type="http://schemas.openxmlformats.org/officeDocument/2006/relationships/hyperlink" Target="https://www.munzee.com/m/fionails/3572/admin/" TargetMode="External"/><Relationship Id="rId48" Type="http://schemas.openxmlformats.org/officeDocument/2006/relationships/hyperlink" Target="https://www.munzee.com/m/CoalCracker7/8714" TargetMode="External"/><Relationship Id="rId47" Type="http://schemas.openxmlformats.org/officeDocument/2006/relationships/hyperlink" Target="https://www.munzee.com/m/EagleDadandXenia/19172/" TargetMode="External"/><Relationship Id="rId49" Type="http://schemas.openxmlformats.org/officeDocument/2006/relationships/hyperlink" Target="https://www.munzee.com/m/q22q17/9904/admin/" TargetMode="External"/><Relationship Id="rId31" Type="http://schemas.openxmlformats.org/officeDocument/2006/relationships/hyperlink" Target="https://www.munzee.com/m/knotmunz/865" TargetMode="External"/><Relationship Id="rId30" Type="http://schemas.openxmlformats.org/officeDocument/2006/relationships/hyperlink" Target="https://www.munzee.com/m/hunniees/27184" TargetMode="External"/><Relationship Id="rId33" Type="http://schemas.openxmlformats.org/officeDocument/2006/relationships/hyperlink" Target="https://www.munzee.com/m/hunniees/27186" TargetMode="External"/><Relationship Id="rId32" Type="http://schemas.openxmlformats.org/officeDocument/2006/relationships/hyperlink" Target="https://www.munzee.com/m/dt07751/26719/" TargetMode="External"/><Relationship Id="rId35" Type="http://schemas.openxmlformats.org/officeDocument/2006/relationships/hyperlink" Target="https://www.munzee.com/m/Dibcrew/5120/" TargetMode="External"/><Relationship Id="rId34" Type="http://schemas.openxmlformats.org/officeDocument/2006/relationships/hyperlink" Target="https://www.munzee.com/m/BonnieB1/4940/admin/" TargetMode="External"/><Relationship Id="rId37" Type="http://schemas.openxmlformats.org/officeDocument/2006/relationships/hyperlink" Target="https://www.munzee.com/m/halizwein/10799/" TargetMode="External"/><Relationship Id="rId36" Type="http://schemas.openxmlformats.org/officeDocument/2006/relationships/hyperlink" Target="https://www.munzee.com/m/kpcrystal07/18453/" TargetMode="External"/><Relationship Id="rId39" Type="http://schemas.openxmlformats.org/officeDocument/2006/relationships/hyperlink" Target="https://www.munzee.com/m/ArtofEco/2761/admin/" TargetMode="External"/><Relationship Id="rId38" Type="http://schemas.openxmlformats.org/officeDocument/2006/relationships/hyperlink" Target="https://www.munzee.com/m/Belboz/16315/" TargetMode="External"/><Relationship Id="rId20" Type="http://schemas.openxmlformats.org/officeDocument/2006/relationships/hyperlink" Target="https://www.munzee.com/m/duncdonut73/1389/" TargetMode="External"/><Relationship Id="rId22" Type="http://schemas.openxmlformats.org/officeDocument/2006/relationships/hyperlink" Target="https://www.munzee.com/m/mrscb/8376/" TargetMode="External"/><Relationship Id="rId21" Type="http://schemas.openxmlformats.org/officeDocument/2006/relationships/hyperlink" Target="https://www.munzee.com/m/ohiolady/4736" TargetMode="External"/><Relationship Id="rId24" Type="http://schemas.openxmlformats.org/officeDocument/2006/relationships/hyperlink" Target="https://www.munzee.com/m/martinp13/2169/" TargetMode="External"/><Relationship Id="rId23" Type="http://schemas.openxmlformats.org/officeDocument/2006/relationships/hyperlink" Target="https://www.munzee.com/m/annabanana/10573/" TargetMode="External"/><Relationship Id="rId26" Type="http://schemas.openxmlformats.org/officeDocument/2006/relationships/hyperlink" Target="https://www.munzee.com/m/SJClyde/3460/" TargetMode="External"/><Relationship Id="rId25" Type="http://schemas.openxmlformats.org/officeDocument/2006/relationships/hyperlink" Target="https://www.munzee.com/m/Bumble/2227" TargetMode="External"/><Relationship Id="rId28" Type="http://schemas.openxmlformats.org/officeDocument/2006/relationships/hyperlink" Target="https://www.munzee.com/m/humbird7/17568/" TargetMode="External"/><Relationship Id="rId27" Type="http://schemas.openxmlformats.org/officeDocument/2006/relationships/hyperlink" Target="https://www.munzee.com/m/Cidinho/2248/" TargetMode="External"/><Relationship Id="rId29" Type="http://schemas.openxmlformats.org/officeDocument/2006/relationships/hyperlink" Target="https://www.munzee.com/m/dt07751/26718/" TargetMode="External"/><Relationship Id="rId95" Type="http://schemas.openxmlformats.org/officeDocument/2006/relationships/hyperlink" Target="https://www.munzee.com/m/technical13/2130/" TargetMode="External"/><Relationship Id="rId94" Type="http://schemas.openxmlformats.org/officeDocument/2006/relationships/hyperlink" Target="https://www.munzee.com/m/Yoshigirl/196/" TargetMode="External"/><Relationship Id="rId97" Type="http://schemas.openxmlformats.org/officeDocument/2006/relationships/drawing" Target="../drawings/drawing7.xml"/><Relationship Id="rId96" Type="http://schemas.openxmlformats.org/officeDocument/2006/relationships/hyperlink" Target="https://youtu.be/wR81dF0zT9Y" TargetMode="External"/><Relationship Id="rId11" Type="http://schemas.openxmlformats.org/officeDocument/2006/relationships/hyperlink" Target="https://www.munzee.com/m/OHail/19670/" TargetMode="External"/><Relationship Id="rId10" Type="http://schemas.openxmlformats.org/officeDocument/2006/relationships/hyperlink" Target="https://www.munzee.com/m/CaverScott/2368/" TargetMode="External"/><Relationship Id="rId13" Type="http://schemas.openxmlformats.org/officeDocument/2006/relationships/hyperlink" Target="https://www.munzee.com/m/OHail/20038/" TargetMode="External"/><Relationship Id="rId12" Type="http://schemas.openxmlformats.org/officeDocument/2006/relationships/hyperlink" Target="https://www.munzee.com/m/annabanana/11027/" TargetMode="External"/><Relationship Id="rId91" Type="http://schemas.openxmlformats.org/officeDocument/2006/relationships/hyperlink" Target="https://www.munzee.com/m/MeanderingMonkeys/16273/" TargetMode="External"/><Relationship Id="rId90" Type="http://schemas.openxmlformats.org/officeDocument/2006/relationships/hyperlink" Target="https://www.munzee.com/m/ChickenRun/10659" TargetMode="External"/><Relationship Id="rId93" Type="http://schemas.openxmlformats.org/officeDocument/2006/relationships/hyperlink" Target="https://www.munzee.com/m/WhisperInTheWind/3280/admin/" TargetMode="External"/><Relationship Id="rId92" Type="http://schemas.openxmlformats.org/officeDocument/2006/relationships/hyperlink" Target="https://www.munzee.com/m/WellstrandTribe/7660" TargetMode="External"/><Relationship Id="rId15" Type="http://schemas.openxmlformats.org/officeDocument/2006/relationships/hyperlink" Target="https://www.munzee.com/m/levesund/7120/admin/convert/" TargetMode="External"/><Relationship Id="rId14" Type="http://schemas.openxmlformats.org/officeDocument/2006/relationships/hyperlink" Target="https://www.munzee.com/m/Jesnou/6427/" TargetMode="External"/><Relationship Id="rId17" Type="http://schemas.openxmlformats.org/officeDocument/2006/relationships/hyperlink" Target="https://www.munzee.com/m/Kiitokurre/6332/" TargetMode="External"/><Relationship Id="rId16" Type="http://schemas.openxmlformats.org/officeDocument/2006/relationships/hyperlink" Target="https://www.munzee.com/m/SpaceCoastGeoStore/9252/" TargetMode="External"/><Relationship Id="rId19" Type="http://schemas.openxmlformats.org/officeDocument/2006/relationships/hyperlink" Target="https://www.munzee.com/m/123xilef/6326/" TargetMode="External"/><Relationship Id="rId18" Type="http://schemas.openxmlformats.org/officeDocument/2006/relationships/hyperlink" Target="https://www.munzee.com/m/denali0407/13435/" TargetMode="External"/><Relationship Id="rId84" Type="http://schemas.openxmlformats.org/officeDocument/2006/relationships/hyperlink" Target="https://www.munzee.com/m/Ovaldas/8621/" TargetMode="External"/><Relationship Id="rId83" Type="http://schemas.openxmlformats.org/officeDocument/2006/relationships/hyperlink" Target="https://www.munzee.com/m/mtbiker64/6141/" TargetMode="External"/><Relationship Id="rId86" Type="http://schemas.openxmlformats.org/officeDocument/2006/relationships/hyperlink" Target="https://www.munzee.com/m/raczee/1979/" TargetMode="External"/><Relationship Id="rId85" Type="http://schemas.openxmlformats.org/officeDocument/2006/relationships/hyperlink" Target="https://www.munzee.com/m/Jafo43/17774" TargetMode="External"/><Relationship Id="rId88" Type="http://schemas.openxmlformats.org/officeDocument/2006/relationships/hyperlink" Target="https://www.munzee.com/m/Fonte/1060/" TargetMode="External"/><Relationship Id="rId87" Type="http://schemas.openxmlformats.org/officeDocument/2006/relationships/hyperlink" Target="https://www.munzee.com/m/bctr2/1764/" TargetMode="External"/><Relationship Id="rId89" Type="http://schemas.openxmlformats.org/officeDocument/2006/relationships/hyperlink" Target="https://www.munzee.com/m/JackSparrow/18719" TargetMode="External"/><Relationship Id="rId80" Type="http://schemas.openxmlformats.org/officeDocument/2006/relationships/hyperlink" Target="https://www.munzee.com/m/knotmunz/528/" TargetMode="External"/><Relationship Id="rId82" Type="http://schemas.openxmlformats.org/officeDocument/2006/relationships/hyperlink" Target="https://www.munzee.com/m/tcguru/9229/" TargetMode="External"/><Relationship Id="rId81" Type="http://schemas.openxmlformats.org/officeDocument/2006/relationships/hyperlink" Target="https://www.munzee.com/m/Debolicious/7986/admin/" TargetMode="External"/><Relationship Id="rId1" Type="http://schemas.openxmlformats.org/officeDocument/2006/relationships/hyperlink" Target="https://www.munzee.com/map/djj2j8ks0/16.0" TargetMode="External"/><Relationship Id="rId2" Type="http://schemas.openxmlformats.org/officeDocument/2006/relationships/hyperlink" Target="https://tinyurl.com/F-Bomb-Series" TargetMode="External"/><Relationship Id="rId3" Type="http://schemas.openxmlformats.org/officeDocument/2006/relationships/hyperlink" Target="https://www.munzee.com/m/humbird7/17620/" TargetMode="External"/><Relationship Id="rId4" Type="http://schemas.openxmlformats.org/officeDocument/2006/relationships/hyperlink" Target="https://www.munzee.com/m/Steerzer/8278/" TargetMode="External"/><Relationship Id="rId9" Type="http://schemas.openxmlformats.org/officeDocument/2006/relationships/hyperlink" Target="https://www.munzee.com/m/humbird7/17330/" TargetMode="External"/><Relationship Id="rId5" Type="http://schemas.openxmlformats.org/officeDocument/2006/relationships/hyperlink" Target="https://www.munzee.com/m/Derlame/11912/" TargetMode="External"/><Relationship Id="rId6" Type="http://schemas.openxmlformats.org/officeDocument/2006/relationships/hyperlink" Target="https://www.munzee.com/m/mobility/9425/" TargetMode="External"/><Relationship Id="rId7" Type="http://schemas.openxmlformats.org/officeDocument/2006/relationships/hyperlink" Target="https://www.munzee.com/m/dt07751/26716/" TargetMode="External"/><Relationship Id="rId8" Type="http://schemas.openxmlformats.org/officeDocument/2006/relationships/hyperlink" Target="https://www.munzee.com/m/hunniees/27163" TargetMode="External"/><Relationship Id="rId73" Type="http://schemas.openxmlformats.org/officeDocument/2006/relationships/hyperlink" Target="https://www.munzee.com/m/5Star/5327" TargetMode="External"/><Relationship Id="rId72" Type="http://schemas.openxmlformats.org/officeDocument/2006/relationships/hyperlink" Target="https://www.munzee.com/m/10pmMeerkat/9131/" TargetMode="External"/><Relationship Id="rId75" Type="http://schemas.openxmlformats.org/officeDocument/2006/relationships/hyperlink" Target="https://www.munzee.com/m/rgforsythe/8117" TargetMode="External"/><Relationship Id="rId74" Type="http://schemas.openxmlformats.org/officeDocument/2006/relationships/hyperlink" Target="https://www.munzee.com/m/Obi-Cal/13302/" TargetMode="External"/><Relationship Id="rId77" Type="http://schemas.openxmlformats.org/officeDocument/2006/relationships/hyperlink" Target="https://www.munzee.com/m/mdtt/4536/" TargetMode="External"/><Relationship Id="rId76" Type="http://schemas.openxmlformats.org/officeDocument/2006/relationships/hyperlink" Target="https://www.munzee.com/m/hunniees/26969" TargetMode="External"/><Relationship Id="rId79" Type="http://schemas.openxmlformats.org/officeDocument/2006/relationships/hyperlink" Target="https://www.munzee.com/m/denali0407/12943/" TargetMode="External"/><Relationship Id="rId78" Type="http://schemas.openxmlformats.org/officeDocument/2006/relationships/hyperlink" Target="https://www.munzee.com/m/dt07751/28072/" TargetMode="External"/><Relationship Id="rId71" Type="http://schemas.openxmlformats.org/officeDocument/2006/relationships/hyperlink" Target="https://www.munzee.com/m/aufbau/9261/" TargetMode="External"/><Relationship Id="rId70" Type="http://schemas.openxmlformats.org/officeDocument/2006/relationships/hyperlink" Target="https://www.munzee.com/m/Centern/3888/" TargetMode="External"/><Relationship Id="rId62" Type="http://schemas.openxmlformats.org/officeDocument/2006/relationships/hyperlink" Target="https://www.munzee.com/m/BrotherWilliam/3657/admin/" TargetMode="External"/><Relationship Id="rId61" Type="http://schemas.openxmlformats.org/officeDocument/2006/relationships/hyperlink" Target="https://www.munzee.com/m/xptwo/16909/" TargetMode="External"/><Relationship Id="rId64" Type="http://schemas.openxmlformats.org/officeDocument/2006/relationships/hyperlink" Target="https://www.munzee.com/m/WanderingAus/24231/" TargetMode="External"/><Relationship Id="rId63" Type="http://schemas.openxmlformats.org/officeDocument/2006/relationships/hyperlink" Target="https://www.munzee.com/m/dlbisblest/5458" TargetMode="External"/><Relationship Id="rId66" Type="http://schemas.openxmlformats.org/officeDocument/2006/relationships/hyperlink" Target="https://www.munzee.com/m/kpcrystal07/18611/" TargetMode="External"/><Relationship Id="rId65" Type="http://schemas.openxmlformats.org/officeDocument/2006/relationships/hyperlink" Target="https://www.munzee.com/m/Bisquick2/3752/" TargetMode="External"/><Relationship Id="rId68" Type="http://schemas.openxmlformats.org/officeDocument/2006/relationships/hyperlink" Target="https://www.munzee.com/m/Jafo43/17775/" TargetMode="External"/><Relationship Id="rId67" Type="http://schemas.openxmlformats.org/officeDocument/2006/relationships/hyperlink" Target="https://www.munzee.com/m/xptwo/16701/" TargetMode="External"/><Relationship Id="rId60" Type="http://schemas.openxmlformats.org/officeDocument/2006/relationships/hyperlink" Target="https://www.munzee.com/m/JustMe/3294/" TargetMode="External"/><Relationship Id="rId69" Type="http://schemas.openxmlformats.org/officeDocument/2006/relationships/hyperlink" Target="https://www.munzee.com/m/Majsan/4653/" TargetMode="External"/><Relationship Id="rId51" Type="http://schemas.openxmlformats.org/officeDocument/2006/relationships/hyperlink" Target="https://www.munzee.com/m/miri68/2412" TargetMode="External"/><Relationship Id="rId50" Type="http://schemas.openxmlformats.org/officeDocument/2006/relationships/hyperlink" Target="https://www.munzee.com/m/marleyfanct/2826/" TargetMode="External"/><Relationship Id="rId53" Type="http://schemas.openxmlformats.org/officeDocument/2006/relationships/hyperlink" Target="https://www.munzee.com/m/GoofyButterfly/8987" TargetMode="External"/><Relationship Id="rId52" Type="http://schemas.openxmlformats.org/officeDocument/2006/relationships/hyperlink" Target="https://www.munzee.com/m/kpcrystal07/18454/a" TargetMode="External"/><Relationship Id="rId55" Type="http://schemas.openxmlformats.org/officeDocument/2006/relationships/hyperlink" Target="https://www.munzee.com/m/Herbie/10438/" TargetMode="External"/><Relationship Id="rId54" Type="http://schemas.openxmlformats.org/officeDocument/2006/relationships/hyperlink" Target="https://www.munzee.com/m/duncdonut73/1388/" TargetMode="External"/><Relationship Id="rId57" Type="http://schemas.openxmlformats.org/officeDocument/2006/relationships/hyperlink" Target="https://www.munzee.com/m/Justforfun33/14798/" TargetMode="External"/><Relationship Id="rId56" Type="http://schemas.openxmlformats.org/officeDocument/2006/relationships/hyperlink" Target="https://www.munzee.com/m/miri68/2399" TargetMode="External"/><Relationship Id="rId59" Type="http://schemas.openxmlformats.org/officeDocument/2006/relationships/hyperlink" Target="https://www.munzee.com/m/FindersGirl/5027" TargetMode="External"/><Relationship Id="rId58" Type="http://schemas.openxmlformats.org/officeDocument/2006/relationships/hyperlink" Target="https://www.munzee.com/m/JackSparrow/1871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e5rtLQQF56o"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0"/>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3" t="s">
        <v>1</v>
      </c>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3" t="s">
        <v>2</v>
      </c>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3" t="s">
        <v>3</v>
      </c>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3" t="s">
        <v>4</v>
      </c>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4" t="s">
        <v>5</v>
      </c>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5" t="s">
        <v>6</v>
      </c>
      <c r="B14" s="1"/>
      <c r="C14" s="1"/>
      <c r="D14" s="1"/>
      <c r="E14" s="1"/>
      <c r="F14" s="1"/>
      <c r="G14" s="1"/>
      <c r="H14" s="1"/>
      <c r="I14" s="1"/>
      <c r="J14" s="1"/>
      <c r="K14" s="1"/>
      <c r="L14" s="1"/>
      <c r="M14" s="1"/>
      <c r="N14" s="1"/>
      <c r="O14" s="1"/>
      <c r="P14" s="1"/>
      <c r="Q14" s="1"/>
      <c r="R14" s="1"/>
      <c r="S14" s="1"/>
      <c r="T14" s="1"/>
      <c r="U14" s="1"/>
      <c r="V14" s="1"/>
      <c r="W14" s="1"/>
      <c r="X14" s="1"/>
      <c r="Y14" s="1"/>
      <c r="Z14" s="1"/>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7" t="s">
        <v>7</v>
      </c>
      <c r="B16" s="8"/>
      <c r="C16" s="8"/>
      <c r="D16" s="8"/>
      <c r="E16" s="8"/>
      <c r="F16" s="8"/>
      <c r="G16" s="8"/>
      <c r="H16" s="8"/>
      <c r="I16" s="8"/>
      <c r="J16" s="8"/>
      <c r="K16" s="8"/>
      <c r="L16" s="8"/>
      <c r="M16" s="8"/>
      <c r="N16" s="8"/>
      <c r="O16" s="8"/>
      <c r="P16" s="8"/>
      <c r="Q16" s="8"/>
      <c r="R16" s="8"/>
      <c r="S16" s="8"/>
      <c r="T16" s="8"/>
      <c r="U16" s="8"/>
      <c r="V16" s="8"/>
      <c r="W16" s="8"/>
      <c r="X16" s="8"/>
      <c r="Y16" s="8"/>
      <c r="Z16" s="8"/>
    </row>
    <row r="17">
      <c r="A17" s="9" t="s">
        <v>8</v>
      </c>
      <c r="B17" s="8"/>
      <c r="C17" s="8"/>
      <c r="D17" s="8"/>
      <c r="E17" s="8"/>
      <c r="F17" s="8"/>
      <c r="G17" s="8"/>
      <c r="H17" s="8"/>
      <c r="I17" s="8"/>
      <c r="J17" s="8"/>
      <c r="K17" s="8"/>
      <c r="L17" s="8"/>
      <c r="M17" s="8"/>
      <c r="N17" s="8"/>
      <c r="O17" s="8"/>
      <c r="P17" s="8"/>
      <c r="Q17" s="8"/>
      <c r="R17" s="8"/>
      <c r="S17" s="8"/>
      <c r="T17" s="8"/>
      <c r="U17" s="8"/>
      <c r="V17" s="8"/>
      <c r="W17" s="8"/>
      <c r="X17" s="8"/>
      <c r="Y17" s="8"/>
      <c r="Z17" s="8"/>
    </row>
    <row r="18">
      <c r="A18" s="9" t="s">
        <v>9</v>
      </c>
      <c r="B18" s="8"/>
      <c r="C18" s="8"/>
      <c r="D18" s="8"/>
      <c r="E18" s="8"/>
      <c r="F18" s="8"/>
      <c r="G18" s="8"/>
      <c r="H18" s="8"/>
      <c r="I18" s="8"/>
      <c r="J18" s="8"/>
      <c r="K18" s="8"/>
      <c r="L18" s="8"/>
      <c r="M18" s="8"/>
      <c r="N18" s="8"/>
      <c r="O18" s="8"/>
      <c r="P18" s="8"/>
      <c r="Q18" s="8"/>
      <c r="R18" s="8"/>
      <c r="S18" s="8"/>
      <c r="T18" s="8"/>
      <c r="U18" s="8"/>
      <c r="V18" s="8"/>
      <c r="W18" s="8"/>
      <c r="X18" s="8"/>
      <c r="Y18" s="8"/>
      <c r="Z18" s="8"/>
    </row>
    <row r="19">
      <c r="A19" s="9" t="s">
        <v>10</v>
      </c>
      <c r="B19" s="8"/>
      <c r="C19" s="8"/>
      <c r="D19" s="8"/>
      <c r="E19" s="8"/>
      <c r="F19" s="8"/>
      <c r="G19" s="8"/>
      <c r="H19" s="8"/>
      <c r="I19" s="8"/>
      <c r="J19" s="8"/>
      <c r="K19" s="8"/>
      <c r="L19" s="8"/>
      <c r="M19" s="8"/>
      <c r="N19" s="8"/>
      <c r="O19" s="8"/>
      <c r="P19" s="8"/>
      <c r="Q19" s="8"/>
      <c r="R19" s="8"/>
      <c r="S19" s="8"/>
      <c r="T19" s="8"/>
      <c r="U19" s="8"/>
      <c r="V19" s="8"/>
      <c r="W19" s="8"/>
      <c r="X19" s="8"/>
      <c r="Y19" s="8"/>
      <c r="Z19" s="8"/>
    </row>
    <row r="20">
      <c r="A20" s="9" t="s">
        <v>11</v>
      </c>
      <c r="B20" s="8"/>
      <c r="C20" s="8"/>
      <c r="D20" s="8"/>
      <c r="E20" s="8"/>
      <c r="F20" s="8"/>
      <c r="G20" s="8"/>
      <c r="H20" s="8"/>
      <c r="I20" s="8"/>
      <c r="J20" s="8"/>
      <c r="K20" s="8"/>
      <c r="L20" s="8"/>
      <c r="M20" s="8"/>
      <c r="N20" s="8"/>
      <c r="O20" s="8"/>
      <c r="P20" s="8"/>
      <c r="Q20" s="8"/>
      <c r="R20" s="8"/>
      <c r="S20" s="8"/>
      <c r="T20" s="8"/>
      <c r="U20" s="8"/>
      <c r="V20" s="8"/>
      <c r="W20" s="8"/>
      <c r="X20" s="8"/>
      <c r="Y20" s="8"/>
      <c r="Z20" s="8"/>
    </row>
    <row r="21">
      <c r="A21" s="9" t="s">
        <v>12</v>
      </c>
      <c r="B21" s="8"/>
      <c r="C21" s="8"/>
      <c r="D21" s="8"/>
      <c r="E21" s="8"/>
      <c r="F21" s="8"/>
      <c r="G21" s="8"/>
      <c r="H21" s="8"/>
      <c r="I21" s="8"/>
      <c r="J21" s="8"/>
      <c r="K21" s="8"/>
      <c r="L21" s="8"/>
      <c r="M21" s="8"/>
      <c r="N21" s="8"/>
      <c r="O21" s="8"/>
      <c r="P21" s="8"/>
      <c r="Q21" s="8"/>
      <c r="R21" s="8"/>
      <c r="S21" s="8"/>
      <c r="T21" s="8"/>
      <c r="U21" s="8"/>
      <c r="V21" s="8"/>
      <c r="W21" s="8"/>
      <c r="X21" s="8"/>
      <c r="Y21" s="8"/>
      <c r="Z21" s="8"/>
    </row>
    <row r="22">
      <c r="A22" s="9" t="s">
        <v>13</v>
      </c>
      <c r="B22" s="8"/>
      <c r="C22" s="8"/>
      <c r="D22" s="8"/>
      <c r="E22" s="8"/>
      <c r="F22" s="8"/>
      <c r="G22" s="8"/>
      <c r="H22" s="8"/>
      <c r="I22" s="8"/>
      <c r="J22" s="8"/>
      <c r="K22" s="8"/>
      <c r="L22" s="8"/>
      <c r="M22" s="8"/>
      <c r="N22" s="8"/>
      <c r="O22" s="8"/>
      <c r="P22" s="8"/>
      <c r="Q22" s="8"/>
      <c r="R22" s="8"/>
      <c r="S22" s="8"/>
      <c r="T22" s="8"/>
      <c r="U22" s="8"/>
      <c r="V22" s="8"/>
      <c r="W22" s="8"/>
      <c r="X22" s="8"/>
      <c r="Y22" s="8"/>
      <c r="Z22" s="8"/>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9.29"/>
    <col customWidth="1" min="8" max="8" width="50.29"/>
    <col customWidth="1" min="9" max="10" width="8.71"/>
    <col customWidth="1" min="11" max="11" width="26.71"/>
    <col customWidth="1" min="12" max="26" width="8.71"/>
  </cols>
  <sheetData>
    <row r="1">
      <c r="A1" s="10" t="s">
        <v>14</v>
      </c>
    </row>
    <row r="2">
      <c r="C2" s="11" t="s">
        <v>15</v>
      </c>
    </row>
    <row r="3">
      <c r="C3" s="12" t="s">
        <v>16</v>
      </c>
    </row>
    <row r="5">
      <c r="C5" s="13" t="s">
        <v>17</v>
      </c>
      <c r="D5" s="14" t="s">
        <v>18</v>
      </c>
    </row>
    <row r="6">
      <c r="C6" s="13" t="s">
        <v>19</v>
      </c>
      <c r="D6" s="15" t="s">
        <v>20</v>
      </c>
    </row>
    <row r="8">
      <c r="C8" s="16" t="s">
        <v>21</v>
      </c>
      <c r="D8" s="16" t="s">
        <v>22</v>
      </c>
      <c r="E8" s="16" t="s">
        <v>23</v>
      </c>
      <c r="G8" s="16" t="s">
        <v>24</v>
      </c>
    </row>
    <row r="9">
      <c r="C9" s="17">
        <f t="shared" ref="C9:C14" si="1">E9-D9</f>
        <v>0</v>
      </c>
      <c r="D9" s="17">
        <f>E9-COUNTIFS(H22:H113,"",$E$22:$E$113, "Virtual Onyx OR Virtual Black")</f>
        <v>68</v>
      </c>
      <c r="E9" s="17">
        <f>COUNTIF(E22:E113, "Virtual Onyx OR Virtual Black")</f>
        <v>68</v>
      </c>
      <c r="G9" s="16" t="s">
        <v>25</v>
      </c>
    </row>
    <row r="10">
      <c r="C10" s="18">
        <f t="shared" si="1"/>
        <v>0</v>
      </c>
      <c r="D10" s="18">
        <f>E10-COUNTIFS(H22:H113,"",$E$22:$E$113, "Virtual Citrine")</f>
        <v>12</v>
      </c>
      <c r="E10" s="18">
        <f>COUNTIF(E22:E113, "Virtual Citrine")</f>
        <v>12</v>
      </c>
      <c r="G10" s="16" t="s">
        <v>26</v>
      </c>
    </row>
    <row r="11">
      <c r="C11" s="19">
        <f t="shared" si="1"/>
        <v>0</v>
      </c>
      <c r="D11" s="19">
        <f>E11-COUNTIFS(H22:H113,"",$E$22:$E$113, "Virtual Silver")</f>
        <v>3</v>
      </c>
      <c r="E11" s="19">
        <f>COUNTIF(E22:E113, "Virtual Silver")</f>
        <v>3</v>
      </c>
      <c r="G11" s="16" t="s">
        <v>27</v>
      </c>
    </row>
    <row r="12">
      <c r="C12" s="20">
        <f t="shared" si="1"/>
        <v>0</v>
      </c>
      <c r="D12" s="20">
        <f>E12-COUNTIFS(H22:H113,"",$E$22:$E$113, "Virtual Gray")</f>
        <v>2</v>
      </c>
      <c r="E12" s="20">
        <f>COUNTIF(E22:E113, "Virtual Gray")</f>
        <v>2</v>
      </c>
      <c r="G12" s="16" t="s">
        <v>28</v>
      </c>
    </row>
    <row r="13">
      <c r="C13" s="21">
        <f t="shared" si="1"/>
        <v>0</v>
      </c>
      <c r="D13" s="21">
        <f>E13-COUNTIFS(H22:H113,"",$E$22:$E$113, "Electric Mystery")</f>
        <v>7</v>
      </c>
      <c r="E13" s="21">
        <f>COUNTIF(E22:E113, "Electric Mystery")</f>
        <v>7</v>
      </c>
      <c r="G13" s="16" t="s">
        <v>29</v>
      </c>
    </row>
    <row r="14">
      <c r="B14" s="16" t="s">
        <v>23</v>
      </c>
      <c r="C14" s="16">
        <f t="shared" si="1"/>
        <v>0</v>
      </c>
      <c r="D14" s="16">
        <f t="shared" ref="D14:E14" si="2">SUM(D9:D13)</f>
        <v>92</v>
      </c>
      <c r="E14" s="16">
        <f t="shared" si="2"/>
        <v>92</v>
      </c>
    </row>
    <row r="15">
      <c r="D15" s="16" t="s">
        <v>30</v>
      </c>
      <c r="E15" s="22">
        <f>D14/E14</f>
        <v>1</v>
      </c>
    </row>
    <row r="17">
      <c r="C17" s="23" t="s">
        <v>31</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24">
        <v>1.0</v>
      </c>
      <c r="B21" s="24">
        <v>15.0</v>
      </c>
      <c r="C21" s="25">
        <v>52.4795323310231</v>
      </c>
      <c r="D21" s="25">
        <v>13.3127044476659</v>
      </c>
      <c r="E21" s="24" t="s">
        <v>41</v>
      </c>
      <c r="F21" s="24" t="s">
        <v>42</v>
      </c>
      <c r="G21" s="26" t="s">
        <v>43</v>
      </c>
      <c r="H21" s="27" t="s">
        <v>44</v>
      </c>
      <c r="I21" s="28"/>
      <c r="J21" s="28"/>
      <c r="K21" s="28"/>
      <c r="L21" s="28"/>
      <c r="M21" s="28"/>
      <c r="N21" s="28"/>
      <c r="O21" s="28"/>
      <c r="P21" s="28"/>
      <c r="Q21" s="28"/>
      <c r="R21" s="28"/>
      <c r="S21" s="28"/>
      <c r="T21" s="28"/>
      <c r="U21" s="28"/>
      <c r="V21" s="28"/>
      <c r="W21" s="28"/>
      <c r="X21" s="28"/>
      <c r="Y21" s="28"/>
      <c r="Z21" s="28"/>
    </row>
    <row r="22" ht="15.75" customHeight="1">
      <c r="A22" s="16">
        <v>2.0</v>
      </c>
      <c r="B22" s="16">
        <v>10.0</v>
      </c>
      <c r="C22" s="29">
        <v>52.4793886017516</v>
      </c>
      <c r="D22" s="29">
        <v>13.3115244568773</v>
      </c>
      <c r="E22" s="16" t="s">
        <v>29</v>
      </c>
      <c r="F22" s="16" t="s">
        <v>45</v>
      </c>
      <c r="G22" s="30" t="s">
        <v>46</v>
      </c>
      <c r="H22" s="31" t="s">
        <v>47</v>
      </c>
      <c r="I22" s="16">
        <f t="shared" ref="I22:I76" si="3">COUNTIFS($G$22:$G$113, G22, $H$22:$H$113, "")</f>
        <v>0</v>
      </c>
      <c r="J22" s="16">
        <f t="shared" ref="J22:J113" si="4">COUNTIFS($G$22:$G$113, G22, $H$22:$H$113, "*")</f>
        <v>10</v>
      </c>
    </row>
    <row r="23" ht="15.75" customHeight="1">
      <c r="A23" s="16">
        <v>3.0</v>
      </c>
      <c r="B23" s="16">
        <v>9.0</v>
      </c>
      <c r="C23" s="29">
        <v>52.4792448715409</v>
      </c>
      <c r="D23" s="29">
        <v>13.3112884405261</v>
      </c>
      <c r="E23" s="16" t="s">
        <v>29</v>
      </c>
      <c r="F23" s="16" t="s">
        <v>45</v>
      </c>
      <c r="G23" s="30" t="s">
        <v>48</v>
      </c>
      <c r="H23" s="31" t="s">
        <v>49</v>
      </c>
      <c r="I23" s="16">
        <f t="shared" si="3"/>
        <v>0</v>
      </c>
      <c r="J23" s="16">
        <f t="shared" si="4"/>
        <v>2</v>
      </c>
    </row>
    <row r="24" ht="15.75" customHeight="1">
      <c r="A24" s="16">
        <v>3.0</v>
      </c>
      <c r="B24" s="16">
        <v>11.0</v>
      </c>
      <c r="C24" s="29">
        <v>52.4792448710714</v>
      </c>
      <c r="D24" s="29">
        <v>13.3117604238902</v>
      </c>
      <c r="E24" s="16" t="s">
        <v>29</v>
      </c>
      <c r="F24" s="16" t="s">
        <v>45</v>
      </c>
      <c r="G24" s="30" t="s">
        <v>50</v>
      </c>
      <c r="H24" s="31" t="s">
        <v>51</v>
      </c>
      <c r="I24" s="16">
        <f t="shared" si="3"/>
        <v>0</v>
      </c>
      <c r="J24" s="16">
        <f t="shared" si="4"/>
        <v>2</v>
      </c>
    </row>
    <row r="25" ht="15.75" customHeight="1">
      <c r="A25" s="16">
        <v>4.0</v>
      </c>
      <c r="B25" s="16">
        <v>8.0</v>
      </c>
      <c r="C25" s="29">
        <v>52.4791011413302</v>
      </c>
      <c r="D25" s="29">
        <v>13.311052425714</v>
      </c>
      <c r="E25" s="16" t="s">
        <v>25</v>
      </c>
      <c r="F25" s="16" t="s">
        <v>52</v>
      </c>
      <c r="G25" s="30" t="s">
        <v>53</v>
      </c>
      <c r="H25" s="31" t="s">
        <v>54</v>
      </c>
      <c r="I25" s="16">
        <f t="shared" si="3"/>
        <v>0</v>
      </c>
      <c r="J25" s="16">
        <f t="shared" si="4"/>
        <v>2</v>
      </c>
    </row>
    <row r="26" ht="15.75" customHeight="1">
      <c r="A26" s="16">
        <v>4.0</v>
      </c>
      <c r="B26" s="16">
        <v>9.0</v>
      </c>
      <c r="C26" s="29">
        <v>52.4791011410954</v>
      </c>
      <c r="D26" s="29">
        <v>13.311288416625</v>
      </c>
      <c r="E26" s="16" t="s">
        <v>26</v>
      </c>
      <c r="F26" s="16" t="s">
        <v>55</v>
      </c>
      <c r="G26" s="30" t="s">
        <v>56</v>
      </c>
      <c r="H26" s="31" t="s">
        <v>57</v>
      </c>
      <c r="I26" s="16">
        <f t="shared" si="3"/>
        <v>0</v>
      </c>
      <c r="J26" s="16">
        <f t="shared" si="4"/>
        <v>1</v>
      </c>
    </row>
    <row r="27" ht="15.75" customHeight="1">
      <c r="A27" s="16">
        <v>4.0</v>
      </c>
      <c r="B27" s="16">
        <v>10.0</v>
      </c>
      <c r="C27" s="29">
        <v>52.4791011408607</v>
      </c>
      <c r="D27" s="29">
        <v>13.3115244075361</v>
      </c>
      <c r="E27" s="16" t="s">
        <v>29</v>
      </c>
      <c r="F27" s="16" t="s">
        <v>45</v>
      </c>
      <c r="G27" s="30" t="s">
        <v>58</v>
      </c>
      <c r="H27" s="15" t="s">
        <v>59</v>
      </c>
      <c r="I27" s="16">
        <f t="shared" si="3"/>
        <v>0</v>
      </c>
      <c r="J27" s="16">
        <f t="shared" si="4"/>
        <v>3</v>
      </c>
      <c r="K27" s="32"/>
    </row>
    <row r="28" ht="15.75" customHeight="1">
      <c r="A28" s="16">
        <v>4.0</v>
      </c>
      <c r="B28" s="16">
        <v>12.0</v>
      </c>
      <c r="C28" s="29">
        <v>52.4791011403911</v>
      </c>
      <c r="D28" s="29">
        <v>13.3119963893582</v>
      </c>
      <c r="E28" s="16" t="s">
        <v>29</v>
      </c>
      <c r="F28" s="16" t="s">
        <v>45</v>
      </c>
      <c r="G28" s="30" t="s">
        <v>53</v>
      </c>
      <c r="H28" s="31" t="s">
        <v>60</v>
      </c>
      <c r="I28" s="16">
        <f t="shared" si="3"/>
        <v>0</v>
      </c>
      <c r="J28" s="16">
        <f t="shared" si="4"/>
        <v>2</v>
      </c>
    </row>
    <row r="29" ht="15.75" customHeight="1">
      <c r="A29" s="16">
        <v>5.0</v>
      </c>
      <c r="B29" s="16">
        <v>7.0</v>
      </c>
      <c r="C29" s="29">
        <v>52.4789574111195</v>
      </c>
      <c r="D29" s="29">
        <v>13.310816412448</v>
      </c>
      <c r="E29" s="16" t="s">
        <v>25</v>
      </c>
      <c r="F29" s="16" t="s">
        <v>52</v>
      </c>
      <c r="G29" s="30" t="s">
        <v>61</v>
      </c>
      <c r="H29" s="33" t="s">
        <v>62</v>
      </c>
      <c r="I29" s="16">
        <f t="shared" si="3"/>
        <v>0</v>
      </c>
      <c r="J29" s="16">
        <f t="shared" si="4"/>
        <v>1</v>
      </c>
    </row>
    <row r="30" ht="15.75" customHeight="1">
      <c r="A30" s="16">
        <v>5.0</v>
      </c>
      <c r="B30" s="16">
        <v>9.0</v>
      </c>
      <c r="C30" s="29">
        <v>52.47895741065</v>
      </c>
      <c r="D30" s="29">
        <v>13.3112883927283</v>
      </c>
      <c r="E30" s="16" t="s">
        <v>29</v>
      </c>
      <c r="F30" s="16" t="s">
        <v>45</v>
      </c>
      <c r="G30" s="30" t="s">
        <v>63</v>
      </c>
      <c r="H30" s="31" t="s">
        <v>64</v>
      </c>
      <c r="I30" s="16">
        <f t="shared" si="3"/>
        <v>0</v>
      </c>
      <c r="J30" s="16">
        <f t="shared" si="4"/>
        <v>1</v>
      </c>
    </row>
    <row r="31" ht="15.75" customHeight="1">
      <c r="A31" s="16">
        <v>5.0</v>
      </c>
      <c r="B31" s="16">
        <v>11.0</v>
      </c>
      <c r="C31" s="29">
        <v>52.4789574101805</v>
      </c>
      <c r="D31" s="29">
        <v>13.3117603730086</v>
      </c>
      <c r="E31" s="16" t="s">
        <v>29</v>
      </c>
      <c r="F31" s="16" t="s">
        <v>45</v>
      </c>
      <c r="G31" s="30" t="s">
        <v>65</v>
      </c>
      <c r="H31" s="33" t="s">
        <v>66</v>
      </c>
      <c r="I31" s="16">
        <f t="shared" si="3"/>
        <v>0</v>
      </c>
      <c r="J31" s="16">
        <f t="shared" si="4"/>
        <v>3</v>
      </c>
      <c r="K31" s="32"/>
    </row>
    <row r="32" ht="15.75" customHeight="1">
      <c r="A32" s="16">
        <v>6.0</v>
      </c>
      <c r="B32" s="16">
        <v>5.0</v>
      </c>
      <c r="C32" s="29">
        <v>52.4788136811436</v>
      </c>
      <c r="D32" s="29">
        <v>13.310344411351</v>
      </c>
      <c r="E32" s="16" t="s">
        <v>25</v>
      </c>
      <c r="F32" s="16" t="s">
        <v>52</v>
      </c>
      <c r="G32" s="30" t="s">
        <v>67</v>
      </c>
      <c r="H32" s="31" t="s">
        <v>68</v>
      </c>
      <c r="I32" s="16">
        <f t="shared" si="3"/>
        <v>0</v>
      </c>
      <c r="J32" s="16">
        <f t="shared" si="4"/>
        <v>1</v>
      </c>
    </row>
    <row r="33" ht="15.75" customHeight="1">
      <c r="A33" s="16">
        <v>6.0</v>
      </c>
      <c r="B33" s="16">
        <v>6.0</v>
      </c>
      <c r="C33" s="29">
        <v>52.4788136809088</v>
      </c>
      <c r="D33" s="29">
        <v>13.3105804007202</v>
      </c>
      <c r="E33" s="16" t="s">
        <v>25</v>
      </c>
      <c r="F33" s="16" t="s">
        <v>52</v>
      </c>
      <c r="G33" s="30" t="s">
        <v>69</v>
      </c>
      <c r="H33" s="33" t="s">
        <v>70</v>
      </c>
      <c r="I33" s="16">
        <f t="shared" si="3"/>
        <v>0</v>
      </c>
      <c r="J33" s="16">
        <f t="shared" si="4"/>
        <v>2</v>
      </c>
      <c r="K33" s="32"/>
    </row>
    <row r="34" ht="15.75" customHeight="1">
      <c r="A34" s="16">
        <v>6.0</v>
      </c>
      <c r="B34" s="16">
        <v>7.0</v>
      </c>
      <c r="C34" s="29">
        <v>52.4788136806741</v>
      </c>
      <c r="D34" s="29">
        <v>13.3108163900894</v>
      </c>
      <c r="E34" s="16" t="s">
        <v>25</v>
      </c>
      <c r="F34" s="16" t="s">
        <v>52</v>
      </c>
      <c r="G34" s="30" t="s">
        <v>46</v>
      </c>
      <c r="H34" s="31" t="s">
        <v>71</v>
      </c>
      <c r="I34" s="16">
        <f t="shared" si="3"/>
        <v>0</v>
      </c>
      <c r="J34" s="16">
        <f t="shared" si="4"/>
        <v>10</v>
      </c>
    </row>
    <row r="35" ht="15.75" customHeight="1">
      <c r="A35" s="16">
        <v>7.0</v>
      </c>
      <c r="B35" s="16">
        <v>5.0</v>
      </c>
      <c r="C35" s="29">
        <v>52.4786699506981</v>
      </c>
      <c r="D35" s="29">
        <v>13.310344390538</v>
      </c>
      <c r="E35" s="16" t="s">
        <v>25</v>
      </c>
      <c r="F35" s="16" t="s">
        <v>52</v>
      </c>
      <c r="G35" s="30" t="s">
        <v>72</v>
      </c>
      <c r="H35" s="33" t="s">
        <v>73</v>
      </c>
      <c r="I35" s="16">
        <f t="shared" si="3"/>
        <v>0</v>
      </c>
      <c r="J35" s="16">
        <f t="shared" si="4"/>
        <v>1</v>
      </c>
      <c r="K35" s="34"/>
    </row>
    <row r="36" ht="15.75" customHeight="1">
      <c r="A36" s="16">
        <v>7.0</v>
      </c>
      <c r="B36" s="16">
        <v>6.0</v>
      </c>
      <c r="C36" s="29">
        <v>52.4786699504634</v>
      </c>
      <c r="D36" s="29">
        <v>13.3105803791363</v>
      </c>
      <c r="E36" s="16" t="s">
        <v>27</v>
      </c>
      <c r="F36" s="16" t="s">
        <v>74</v>
      </c>
      <c r="G36" s="35" t="s">
        <v>43</v>
      </c>
      <c r="H36" s="36" t="s">
        <v>75</v>
      </c>
      <c r="I36" s="16">
        <f t="shared" si="3"/>
        <v>0</v>
      </c>
      <c r="J36" s="16">
        <f t="shared" si="4"/>
        <v>3</v>
      </c>
    </row>
    <row r="37" ht="15.75" customHeight="1">
      <c r="A37" s="16">
        <v>7.0</v>
      </c>
      <c r="B37" s="16">
        <v>7.0</v>
      </c>
      <c r="C37" s="29">
        <v>52.4786699502286</v>
      </c>
      <c r="D37" s="29">
        <v>13.3108163677346</v>
      </c>
      <c r="E37" s="16" t="s">
        <v>25</v>
      </c>
      <c r="F37" s="16" t="s">
        <v>52</v>
      </c>
      <c r="G37" s="30" t="s">
        <v>50</v>
      </c>
      <c r="H37" s="31" t="s">
        <v>76</v>
      </c>
      <c r="I37" s="16">
        <f t="shared" si="3"/>
        <v>0</v>
      </c>
      <c r="J37" s="16">
        <f t="shared" si="4"/>
        <v>2</v>
      </c>
    </row>
    <row r="38" ht="15.75" customHeight="1">
      <c r="A38" s="16">
        <v>8.0</v>
      </c>
      <c r="B38" s="16">
        <v>3.0</v>
      </c>
      <c r="C38" s="29">
        <v>52.4785262207223</v>
      </c>
      <c r="D38" s="29">
        <v>13.309872394067</v>
      </c>
      <c r="E38" s="16" t="s">
        <v>25</v>
      </c>
      <c r="F38" s="16" t="s">
        <v>52</v>
      </c>
      <c r="G38" s="30" t="s">
        <v>58</v>
      </c>
      <c r="H38" s="33" t="s">
        <v>77</v>
      </c>
      <c r="I38" s="16">
        <f t="shared" si="3"/>
        <v>0</v>
      </c>
      <c r="J38" s="16">
        <f t="shared" si="4"/>
        <v>3</v>
      </c>
      <c r="K38" s="32"/>
    </row>
    <row r="39" ht="15.75" customHeight="1">
      <c r="A39" s="16">
        <v>8.0</v>
      </c>
      <c r="B39" s="16">
        <v>4.0</v>
      </c>
      <c r="C39" s="29">
        <v>52.4785262204876</v>
      </c>
      <c r="D39" s="29">
        <v>13.3101083818944</v>
      </c>
      <c r="E39" s="16" t="s">
        <v>25</v>
      </c>
      <c r="F39" s="16" t="s">
        <v>52</v>
      </c>
      <c r="G39" s="30" t="s">
        <v>78</v>
      </c>
      <c r="H39" s="33" t="s">
        <v>79</v>
      </c>
      <c r="I39" s="16">
        <f t="shared" si="3"/>
        <v>0</v>
      </c>
      <c r="J39" s="16">
        <f t="shared" si="4"/>
        <v>1</v>
      </c>
    </row>
    <row r="40" ht="15.75" customHeight="1">
      <c r="A40" s="16">
        <v>8.0</v>
      </c>
      <c r="B40" s="16">
        <v>5.0</v>
      </c>
      <c r="C40" s="29">
        <v>52.4785262202528</v>
      </c>
      <c r="D40" s="29">
        <v>13.3103443697218</v>
      </c>
      <c r="E40" s="16" t="s">
        <v>25</v>
      </c>
      <c r="F40" s="16" t="s">
        <v>52</v>
      </c>
      <c r="G40" s="30" t="s">
        <v>65</v>
      </c>
      <c r="H40" s="33" t="s">
        <v>80</v>
      </c>
      <c r="I40" s="16">
        <f t="shared" si="3"/>
        <v>0</v>
      </c>
      <c r="J40" s="16">
        <f t="shared" si="4"/>
        <v>3</v>
      </c>
    </row>
    <row r="41" ht="15.75" customHeight="1">
      <c r="A41" s="16">
        <v>8.0</v>
      </c>
      <c r="B41" s="16">
        <v>6.0</v>
      </c>
      <c r="C41" s="29">
        <v>52.478526220018</v>
      </c>
      <c r="D41" s="29">
        <v>13.3105803575492</v>
      </c>
      <c r="E41" s="16" t="s">
        <v>25</v>
      </c>
      <c r="F41" s="16" t="s">
        <v>52</v>
      </c>
      <c r="G41" s="30" t="s">
        <v>81</v>
      </c>
      <c r="H41" s="31" t="s">
        <v>82</v>
      </c>
      <c r="I41" s="16">
        <f t="shared" si="3"/>
        <v>0</v>
      </c>
      <c r="J41" s="16">
        <f t="shared" si="4"/>
        <v>1</v>
      </c>
    </row>
    <row r="42" ht="15.75" customHeight="1">
      <c r="A42" s="16">
        <v>8.0</v>
      </c>
      <c r="B42" s="16">
        <v>7.0</v>
      </c>
      <c r="C42" s="29">
        <v>52.4785262197833</v>
      </c>
      <c r="D42" s="29">
        <v>13.3108163453766</v>
      </c>
      <c r="E42" s="16" t="s">
        <v>25</v>
      </c>
      <c r="F42" s="16" t="s">
        <v>52</v>
      </c>
      <c r="G42" s="30" t="s">
        <v>83</v>
      </c>
      <c r="H42" s="31" t="s">
        <v>84</v>
      </c>
      <c r="I42" s="16">
        <f t="shared" si="3"/>
        <v>0</v>
      </c>
      <c r="J42" s="16">
        <f t="shared" si="4"/>
        <v>1</v>
      </c>
    </row>
    <row r="43" ht="15.75" customHeight="1">
      <c r="A43" s="16">
        <v>8.0</v>
      </c>
      <c r="B43" s="16">
        <v>8.0</v>
      </c>
      <c r="C43" s="29">
        <v>52.4785262195485</v>
      </c>
      <c r="D43" s="29">
        <v>13.311052333204</v>
      </c>
      <c r="E43" s="16" t="s">
        <v>25</v>
      </c>
      <c r="F43" s="16" t="s">
        <v>52</v>
      </c>
      <c r="G43" s="30" t="s">
        <v>85</v>
      </c>
      <c r="H43" s="31" t="s">
        <v>86</v>
      </c>
      <c r="I43" s="16">
        <f t="shared" si="3"/>
        <v>0</v>
      </c>
      <c r="J43" s="16">
        <f t="shared" si="4"/>
        <v>1</v>
      </c>
    </row>
    <row r="44" ht="15.75" customHeight="1">
      <c r="A44" s="16">
        <v>8.0</v>
      </c>
      <c r="B44" s="16">
        <v>9.0</v>
      </c>
      <c r="C44" s="29">
        <v>52.4785262193137</v>
      </c>
      <c r="D44" s="29">
        <v>13.3112883210314</v>
      </c>
      <c r="E44" s="16" t="s">
        <v>25</v>
      </c>
      <c r="F44" s="16" t="s">
        <v>52</v>
      </c>
      <c r="G44" s="30" t="s">
        <v>87</v>
      </c>
      <c r="H44" s="33" t="s">
        <v>88</v>
      </c>
      <c r="I44" s="16">
        <f t="shared" si="3"/>
        <v>0</v>
      </c>
      <c r="J44" s="16">
        <f t="shared" si="4"/>
        <v>1</v>
      </c>
    </row>
    <row r="45" ht="15.75" customHeight="1">
      <c r="A45" s="16">
        <v>9.0</v>
      </c>
      <c r="B45" s="16">
        <v>2.0</v>
      </c>
      <c r="C45" s="29">
        <v>52.4783824905116</v>
      </c>
      <c r="D45" s="29">
        <v>13.3096363877405</v>
      </c>
      <c r="E45" s="16" t="s">
        <v>25</v>
      </c>
      <c r="F45" s="16" t="s">
        <v>52</v>
      </c>
      <c r="G45" s="30" t="s">
        <v>89</v>
      </c>
      <c r="H45" s="37" t="s">
        <v>90</v>
      </c>
      <c r="I45" s="16">
        <f t="shared" si="3"/>
        <v>0</v>
      </c>
      <c r="J45" s="16">
        <f t="shared" si="4"/>
        <v>1</v>
      </c>
    </row>
    <row r="46" ht="15.75" customHeight="1">
      <c r="A46" s="16">
        <v>9.0</v>
      </c>
      <c r="B46" s="16">
        <v>3.0</v>
      </c>
      <c r="C46" s="29">
        <v>52.4783824902769</v>
      </c>
      <c r="D46" s="29">
        <v>13.3098723747971</v>
      </c>
      <c r="E46" s="16" t="s">
        <v>28</v>
      </c>
      <c r="F46" s="16" t="s">
        <v>91</v>
      </c>
      <c r="G46" s="30" t="s">
        <v>92</v>
      </c>
      <c r="H46" s="31" t="s">
        <v>93</v>
      </c>
      <c r="I46" s="16">
        <f t="shared" si="3"/>
        <v>0</v>
      </c>
      <c r="J46" s="16">
        <f t="shared" si="4"/>
        <v>1</v>
      </c>
    </row>
    <row r="47" ht="15.75" customHeight="1">
      <c r="A47" s="16">
        <v>9.0</v>
      </c>
      <c r="B47" s="16">
        <v>4.0</v>
      </c>
      <c r="C47" s="29">
        <v>52.4783824900421</v>
      </c>
      <c r="D47" s="29">
        <v>13.3101083618537</v>
      </c>
      <c r="E47" s="16" t="s">
        <v>25</v>
      </c>
      <c r="F47" s="16" t="s">
        <v>52</v>
      </c>
      <c r="G47" s="30" t="s">
        <v>46</v>
      </c>
      <c r="H47" s="31" t="s">
        <v>94</v>
      </c>
      <c r="I47" s="16">
        <f t="shared" si="3"/>
        <v>0</v>
      </c>
      <c r="J47" s="16">
        <f t="shared" si="4"/>
        <v>10</v>
      </c>
    </row>
    <row r="48" ht="15.75" customHeight="1">
      <c r="A48" s="16">
        <v>9.0</v>
      </c>
      <c r="B48" s="16">
        <v>5.0</v>
      </c>
      <c r="C48" s="29">
        <v>52.4783824898073</v>
      </c>
      <c r="D48" s="29">
        <v>13.3103443489103</v>
      </c>
      <c r="E48" s="16" t="s">
        <v>26</v>
      </c>
      <c r="F48" s="16" t="s">
        <v>55</v>
      </c>
      <c r="G48" s="30" t="s">
        <v>95</v>
      </c>
      <c r="H48" s="31" t="s">
        <v>96</v>
      </c>
      <c r="I48" s="16">
        <f t="shared" si="3"/>
        <v>0</v>
      </c>
      <c r="J48" s="16">
        <f t="shared" si="4"/>
        <v>1</v>
      </c>
    </row>
    <row r="49" ht="15.75" customHeight="1">
      <c r="A49" s="16">
        <v>9.0</v>
      </c>
      <c r="B49" s="16">
        <v>6.0</v>
      </c>
      <c r="C49" s="29">
        <v>52.4783824895726</v>
      </c>
      <c r="D49" s="29">
        <v>13.3105803359669</v>
      </c>
      <c r="E49" s="16" t="s">
        <v>26</v>
      </c>
      <c r="F49" s="16" t="s">
        <v>55</v>
      </c>
      <c r="G49" s="30" t="s">
        <v>97</v>
      </c>
      <c r="H49" s="31" t="s">
        <v>98</v>
      </c>
      <c r="I49" s="16">
        <f t="shared" si="3"/>
        <v>0</v>
      </c>
      <c r="J49" s="16">
        <f t="shared" si="4"/>
        <v>1</v>
      </c>
    </row>
    <row r="50" ht="15.75" customHeight="1">
      <c r="A50" s="16">
        <v>9.0</v>
      </c>
      <c r="B50" s="16">
        <v>7.0</v>
      </c>
      <c r="C50" s="29">
        <v>52.4783824893378</v>
      </c>
      <c r="D50" s="29">
        <v>13.3108163230235</v>
      </c>
      <c r="E50" s="16" t="s">
        <v>26</v>
      </c>
      <c r="F50" s="16" t="s">
        <v>55</v>
      </c>
      <c r="G50" s="30" t="s">
        <v>99</v>
      </c>
      <c r="H50" s="31" t="s">
        <v>100</v>
      </c>
      <c r="I50" s="16">
        <f t="shared" si="3"/>
        <v>0</v>
      </c>
      <c r="J50" s="16">
        <f t="shared" si="4"/>
        <v>1</v>
      </c>
    </row>
    <row r="51" ht="15.75" customHeight="1">
      <c r="A51" s="16">
        <v>9.0</v>
      </c>
      <c r="B51" s="16">
        <v>8.0</v>
      </c>
      <c r="C51" s="29">
        <v>52.4783824891031</v>
      </c>
      <c r="D51" s="29">
        <v>13.3110523100801</v>
      </c>
      <c r="E51" s="16" t="s">
        <v>26</v>
      </c>
      <c r="F51" s="16" t="s">
        <v>55</v>
      </c>
      <c r="G51" s="30" t="s">
        <v>48</v>
      </c>
      <c r="H51" s="31" t="s">
        <v>101</v>
      </c>
      <c r="I51" s="16">
        <f t="shared" si="3"/>
        <v>0</v>
      </c>
      <c r="J51" s="16">
        <f t="shared" si="4"/>
        <v>2</v>
      </c>
    </row>
    <row r="52" ht="15.75" customHeight="1">
      <c r="A52" s="16">
        <v>9.0</v>
      </c>
      <c r="B52" s="16">
        <v>9.0</v>
      </c>
      <c r="C52" s="29">
        <v>52.4783824888683</v>
      </c>
      <c r="D52" s="29">
        <v>13.3112882971366</v>
      </c>
      <c r="E52" s="16" t="s">
        <v>25</v>
      </c>
      <c r="F52" s="16" t="s">
        <v>52</v>
      </c>
      <c r="G52" s="30" t="s">
        <v>102</v>
      </c>
      <c r="H52" s="33" t="s">
        <v>103</v>
      </c>
      <c r="I52" s="16">
        <f t="shared" si="3"/>
        <v>0</v>
      </c>
      <c r="J52" s="16">
        <f t="shared" si="4"/>
        <v>1</v>
      </c>
    </row>
    <row r="53" ht="15.75" customHeight="1">
      <c r="A53" s="16">
        <v>9.0</v>
      </c>
      <c r="B53" s="16">
        <v>10.0</v>
      </c>
      <c r="C53" s="29">
        <v>52.4783824886335</v>
      </c>
      <c r="D53" s="29">
        <v>13.3115242841931</v>
      </c>
      <c r="E53" s="16" t="s">
        <v>25</v>
      </c>
      <c r="F53" s="16" t="s">
        <v>52</v>
      </c>
      <c r="G53" s="38" t="s">
        <v>104</v>
      </c>
      <c r="H53" s="31" t="s">
        <v>105</v>
      </c>
      <c r="I53" s="16">
        <f t="shared" si="3"/>
        <v>0</v>
      </c>
      <c r="J53" s="16">
        <f t="shared" si="4"/>
        <v>1</v>
      </c>
    </row>
    <row r="54" ht="15.75" customHeight="1">
      <c r="A54" s="16">
        <v>10.0</v>
      </c>
      <c r="B54" s="16">
        <v>1.0</v>
      </c>
      <c r="C54" s="29">
        <v>52.4782387603009</v>
      </c>
      <c r="D54" s="29">
        <v>13.3094003829528</v>
      </c>
      <c r="E54" s="16" t="s">
        <v>25</v>
      </c>
      <c r="F54" s="16" t="s">
        <v>52</v>
      </c>
      <c r="G54" s="30" t="s">
        <v>46</v>
      </c>
      <c r="H54" s="31" t="s">
        <v>106</v>
      </c>
      <c r="I54" s="16">
        <f t="shared" si="3"/>
        <v>0</v>
      </c>
      <c r="J54" s="16">
        <f t="shared" si="4"/>
        <v>10</v>
      </c>
    </row>
    <row r="55" ht="15.75" customHeight="1">
      <c r="A55" s="16">
        <v>10.0</v>
      </c>
      <c r="B55" s="16">
        <v>2.0</v>
      </c>
      <c r="C55" s="29">
        <v>52.4782387600662</v>
      </c>
      <c r="D55" s="29">
        <v>13.3096363692384</v>
      </c>
      <c r="E55" s="16" t="s">
        <v>28</v>
      </c>
      <c r="F55" s="16" t="s">
        <v>91</v>
      </c>
      <c r="G55" s="30" t="s">
        <v>107</v>
      </c>
      <c r="H55" s="31" t="s">
        <v>108</v>
      </c>
      <c r="I55" s="16">
        <f t="shared" si="3"/>
        <v>0</v>
      </c>
      <c r="J55" s="16">
        <f t="shared" si="4"/>
        <v>2</v>
      </c>
    </row>
    <row r="56" ht="15.75" customHeight="1">
      <c r="A56" s="16">
        <v>10.0</v>
      </c>
      <c r="B56" s="16">
        <v>3.0</v>
      </c>
      <c r="C56" s="29">
        <v>52.4782387598314</v>
      </c>
      <c r="D56" s="29">
        <v>13.309872355524</v>
      </c>
      <c r="E56" s="16" t="s">
        <v>27</v>
      </c>
      <c r="F56" s="16" t="s">
        <v>74</v>
      </c>
      <c r="G56" s="30" t="s">
        <v>109</v>
      </c>
      <c r="H56" s="33" t="s">
        <v>110</v>
      </c>
      <c r="I56" s="16">
        <f t="shared" si="3"/>
        <v>0</v>
      </c>
      <c r="J56" s="16">
        <f t="shared" si="4"/>
        <v>1</v>
      </c>
    </row>
    <row r="57" ht="15.75" customHeight="1">
      <c r="A57" s="16">
        <v>10.0</v>
      </c>
      <c r="B57" s="16">
        <v>4.0</v>
      </c>
      <c r="C57" s="29">
        <v>52.4782387595966</v>
      </c>
      <c r="D57" s="29">
        <v>13.3101083418096</v>
      </c>
      <c r="E57" s="16" t="s">
        <v>25</v>
      </c>
      <c r="F57" s="16" t="s">
        <v>52</v>
      </c>
      <c r="G57" s="30" t="s">
        <v>111</v>
      </c>
      <c r="H57" s="31" t="s">
        <v>112</v>
      </c>
      <c r="I57" s="16">
        <f t="shared" si="3"/>
        <v>0</v>
      </c>
      <c r="J57" s="16">
        <f t="shared" si="4"/>
        <v>1</v>
      </c>
    </row>
    <row r="58" ht="15.75" customHeight="1">
      <c r="A58" s="16">
        <v>10.0</v>
      </c>
      <c r="B58" s="16">
        <v>5.0</v>
      </c>
      <c r="C58" s="29">
        <v>52.4782387593619</v>
      </c>
      <c r="D58" s="29">
        <v>13.3103443280951</v>
      </c>
      <c r="E58" s="16" t="s">
        <v>26</v>
      </c>
      <c r="F58" s="16" t="s">
        <v>55</v>
      </c>
      <c r="G58" s="30" t="s">
        <v>113</v>
      </c>
      <c r="H58" s="31" t="s">
        <v>114</v>
      </c>
      <c r="I58" s="16">
        <f t="shared" si="3"/>
        <v>0</v>
      </c>
      <c r="J58" s="16">
        <f t="shared" si="4"/>
        <v>2</v>
      </c>
    </row>
    <row r="59" ht="15.75" customHeight="1">
      <c r="A59" s="16">
        <v>10.0</v>
      </c>
      <c r="B59" s="16">
        <v>6.0</v>
      </c>
      <c r="C59" s="29">
        <v>52.4782387591271</v>
      </c>
      <c r="D59" s="29">
        <v>13.3105803143807</v>
      </c>
      <c r="E59" s="16" t="s">
        <v>25</v>
      </c>
      <c r="F59" s="16" t="s">
        <v>52</v>
      </c>
      <c r="G59" s="30" t="s">
        <v>43</v>
      </c>
      <c r="H59" s="31" t="s">
        <v>115</v>
      </c>
      <c r="I59" s="16">
        <f t="shared" si="3"/>
        <v>0</v>
      </c>
      <c r="J59" s="16">
        <f t="shared" si="4"/>
        <v>3</v>
      </c>
    </row>
    <row r="60" ht="15.75" customHeight="1">
      <c r="A60" s="16">
        <v>10.0</v>
      </c>
      <c r="B60" s="16">
        <v>7.0</v>
      </c>
      <c r="C60" s="29">
        <v>52.4782387588924</v>
      </c>
      <c r="D60" s="29">
        <v>13.3108163006663</v>
      </c>
      <c r="E60" s="16" t="s">
        <v>25</v>
      </c>
      <c r="F60" s="16" t="s">
        <v>52</v>
      </c>
      <c r="G60" s="30" t="s">
        <v>46</v>
      </c>
      <c r="H60" s="31" t="s">
        <v>116</v>
      </c>
      <c r="I60" s="16">
        <f t="shared" si="3"/>
        <v>0</v>
      </c>
      <c r="J60" s="16">
        <f t="shared" si="4"/>
        <v>10</v>
      </c>
    </row>
    <row r="61" ht="15.75" customHeight="1">
      <c r="A61" s="16">
        <v>10.0</v>
      </c>
      <c r="B61" s="16">
        <v>8.0</v>
      </c>
      <c r="C61" s="29">
        <v>52.4782387586576</v>
      </c>
      <c r="D61" s="29">
        <v>13.3110522869519</v>
      </c>
      <c r="E61" s="16" t="s">
        <v>25</v>
      </c>
      <c r="F61" s="16" t="s">
        <v>52</v>
      </c>
      <c r="G61" s="30" t="s">
        <v>107</v>
      </c>
      <c r="H61" s="31" t="s">
        <v>117</v>
      </c>
      <c r="I61" s="16">
        <f t="shared" si="3"/>
        <v>0</v>
      </c>
      <c r="J61" s="16">
        <f t="shared" si="4"/>
        <v>2</v>
      </c>
    </row>
    <row r="62" ht="15.75" customHeight="1">
      <c r="A62" s="16">
        <v>10.0</v>
      </c>
      <c r="B62" s="16">
        <v>9.0</v>
      </c>
      <c r="C62" s="29">
        <v>52.4782387584228</v>
      </c>
      <c r="D62" s="29">
        <v>13.3112882732375</v>
      </c>
      <c r="E62" s="16" t="s">
        <v>25</v>
      </c>
      <c r="F62" s="16" t="s">
        <v>52</v>
      </c>
      <c r="G62" s="30" t="s">
        <v>118</v>
      </c>
      <c r="H62" s="31" t="s">
        <v>119</v>
      </c>
      <c r="I62" s="16">
        <f t="shared" si="3"/>
        <v>0</v>
      </c>
      <c r="J62" s="16">
        <f t="shared" si="4"/>
        <v>1</v>
      </c>
    </row>
    <row r="63" ht="15.75" customHeight="1">
      <c r="A63" s="16">
        <v>10.0</v>
      </c>
      <c r="B63" s="16">
        <v>10.0</v>
      </c>
      <c r="C63" s="29">
        <v>52.4782387581881</v>
      </c>
      <c r="D63" s="29">
        <v>13.3115242595231</v>
      </c>
      <c r="E63" s="16" t="s">
        <v>25</v>
      </c>
      <c r="F63" s="16" t="s">
        <v>52</v>
      </c>
      <c r="G63" s="30" t="s">
        <v>120</v>
      </c>
      <c r="H63" s="31" t="s">
        <v>121</v>
      </c>
      <c r="I63" s="16">
        <f t="shared" si="3"/>
        <v>0</v>
      </c>
      <c r="J63" s="16">
        <f t="shared" si="4"/>
        <v>1</v>
      </c>
    </row>
    <row r="64" ht="15.75" customHeight="1">
      <c r="A64" s="16">
        <v>10.0</v>
      </c>
      <c r="B64" s="16">
        <v>11.0</v>
      </c>
      <c r="C64" s="29">
        <v>52.4782387579533</v>
      </c>
      <c r="D64" s="29">
        <v>13.3117602458087</v>
      </c>
      <c r="E64" s="16" t="s">
        <v>25</v>
      </c>
      <c r="F64" s="16" t="s">
        <v>52</v>
      </c>
      <c r="G64" s="30" t="s">
        <v>46</v>
      </c>
      <c r="H64" s="31" t="s">
        <v>122</v>
      </c>
      <c r="I64" s="16">
        <f t="shared" si="3"/>
        <v>0</v>
      </c>
      <c r="J64" s="16">
        <f t="shared" si="4"/>
        <v>10</v>
      </c>
    </row>
    <row r="65" ht="15.75" customHeight="1">
      <c r="A65" s="16">
        <v>11.0</v>
      </c>
      <c r="B65" s="16">
        <v>1.0</v>
      </c>
      <c r="C65" s="29">
        <v>52.4780950298555</v>
      </c>
      <c r="D65" s="29">
        <v>13.309400365222</v>
      </c>
      <c r="E65" s="16" t="s">
        <v>25</v>
      </c>
      <c r="F65" s="16" t="s">
        <v>52</v>
      </c>
      <c r="G65" s="30" t="s">
        <v>123</v>
      </c>
      <c r="H65" s="33" t="s">
        <v>124</v>
      </c>
      <c r="I65" s="16">
        <f t="shared" si="3"/>
        <v>0</v>
      </c>
      <c r="J65" s="16">
        <f t="shared" si="4"/>
        <v>1</v>
      </c>
    </row>
    <row r="66" ht="15.75" customHeight="1">
      <c r="A66" s="16">
        <v>11.0</v>
      </c>
      <c r="B66" s="16">
        <v>2.0</v>
      </c>
      <c r="C66" s="29">
        <v>52.4780950296207</v>
      </c>
      <c r="D66" s="29">
        <v>13.3096363507368</v>
      </c>
      <c r="E66" s="16" t="s">
        <v>27</v>
      </c>
      <c r="F66" s="16" t="s">
        <v>74</v>
      </c>
      <c r="G66" s="30" t="s">
        <v>125</v>
      </c>
      <c r="H66" s="37" t="s">
        <v>126</v>
      </c>
      <c r="I66" s="16">
        <f t="shared" si="3"/>
        <v>0</v>
      </c>
      <c r="J66" s="16">
        <f t="shared" si="4"/>
        <v>1</v>
      </c>
    </row>
    <row r="67" ht="15.75" customHeight="1">
      <c r="A67" s="16">
        <v>11.0</v>
      </c>
      <c r="B67" s="16">
        <v>3.0</v>
      </c>
      <c r="C67" s="29">
        <v>52.4780950293859</v>
      </c>
      <c r="D67" s="29">
        <v>13.3098723362516</v>
      </c>
      <c r="E67" s="16" t="s">
        <v>25</v>
      </c>
      <c r="F67" s="16" t="s">
        <v>52</v>
      </c>
      <c r="G67" s="30" t="s">
        <v>127</v>
      </c>
      <c r="H67" s="33" t="s">
        <v>128</v>
      </c>
      <c r="I67" s="16">
        <f t="shared" si="3"/>
        <v>0</v>
      </c>
      <c r="J67" s="16">
        <f t="shared" si="4"/>
        <v>1</v>
      </c>
    </row>
    <row r="68" ht="15.75" customHeight="1">
      <c r="A68" s="16">
        <v>11.0</v>
      </c>
      <c r="B68" s="16">
        <v>4.0</v>
      </c>
      <c r="C68" s="29">
        <v>52.4780950291512</v>
      </c>
      <c r="D68" s="29">
        <v>13.3101083217663</v>
      </c>
      <c r="E68" s="16" t="s">
        <v>25</v>
      </c>
      <c r="F68" s="16" t="s">
        <v>52</v>
      </c>
      <c r="G68" s="30" t="s">
        <v>129</v>
      </c>
      <c r="H68" s="39" t="s">
        <v>130</v>
      </c>
      <c r="I68" s="16">
        <f t="shared" si="3"/>
        <v>0</v>
      </c>
      <c r="J68" s="16">
        <f t="shared" si="4"/>
        <v>1</v>
      </c>
    </row>
    <row r="69" ht="15.75" customHeight="1">
      <c r="A69" s="16">
        <v>11.0</v>
      </c>
      <c r="B69" s="16">
        <v>5.0</v>
      </c>
      <c r="C69" s="29">
        <v>52.4780950289164</v>
      </c>
      <c r="D69" s="29">
        <v>13.3103443072811</v>
      </c>
      <c r="E69" s="16" t="s">
        <v>26</v>
      </c>
      <c r="F69" s="16" t="s">
        <v>55</v>
      </c>
      <c r="G69" s="30" t="s">
        <v>131</v>
      </c>
      <c r="H69" s="31" t="s">
        <v>132</v>
      </c>
      <c r="I69" s="16">
        <f t="shared" si="3"/>
        <v>0</v>
      </c>
      <c r="J69" s="16">
        <f t="shared" si="4"/>
        <v>1</v>
      </c>
    </row>
    <row r="70" ht="15.75" customHeight="1">
      <c r="A70" s="16">
        <v>11.0</v>
      </c>
      <c r="B70" s="16">
        <v>6.0</v>
      </c>
      <c r="C70" s="29">
        <v>52.4780950286817</v>
      </c>
      <c r="D70" s="29">
        <v>13.3105802927959</v>
      </c>
      <c r="E70" s="16" t="s">
        <v>26</v>
      </c>
      <c r="F70" s="16" t="s">
        <v>55</v>
      </c>
      <c r="G70" s="30" t="s">
        <v>133</v>
      </c>
      <c r="H70" s="40" t="s">
        <v>134</v>
      </c>
      <c r="I70" s="16">
        <f t="shared" si="3"/>
        <v>0</v>
      </c>
      <c r="J70" s="16">
        <f t="shared" si="4"/>
        <v>1</v>
      </c>
    </row>
    <row r="71" ht="15.75" customHeight="1">
      <c r="A71" s="16">
        <v>11.0</v>
      </c>
      <c r="B71" s="16">
        <v>7.0</v>
      </c>
      <c r="C71" s="29">
        <v>52.4780950284469</v>
      </c>
      <c r="D71" s="29">
        <v>13.3108162783107</v>
      </c>
      <c r="E71" s="16" t="s">
        <v>26</v>
      </c>
      <c r="F71" s="16" t="s">
        <v>55</v>
      </c>
      <c r="G71" s="30" t="s">
        <v>135</v>
      </c>
      <c r="H71" s="33" t="s">
        <v>136</v>
      </c>
      <c r="I71" s="16">
        <f t="shared" si="3"/>
        <v>0</v>
      </c>
      <c r="J71" s="16">
        <f t="shared" si="4"/>
        <v>2</v>
      </c>
    </row>
    <row r="72" ht="15.75" customHeight="1">
      <c r="A72" s="16">
        <v>11.0</v>
      </c>
      <c r="B72" s="16">
        <v>8.0</v>
      </c>
      <c r="C72" s="29">
        <v>52.4780950282121</v>
      </c>
      <c r="D72" s="29">
        <v>13.3110522638255</v>
      </c>
      <c r="E72" s="16" t="s">
        <v>25</v>
      </c>
      <c r="F72" s="16" t="s">
        <v>52</v>
      </c>
      <c r="G72" s="30" t="s">
        <v>58</v>
      </c>
      <c r="H72" s="39" t="s">
        <v>137</v>
      </c>
      <c r="I72" s="16">
        <f t="shared" si="3"/>
        <v>0</v>
      </c>
      <c r="J72" s="16">
        <f t="shared" si="4"/>
        <v>3</v>
      </c>
    </row>
    <row r="73" ht="15.75" customHeight="1">
      <c r="A73" s="16">
        <v>11.0</v>
      </c>
      <c r="B73" s="16">
        <v>9.0</v>
      </c>
      <c r="C73" s="29">
        <v>52.4780950279774</v>
      </c>
      <c r="D73" s="29">
        <v>13.3112882493403</v>
      </c>
      <c r="E73" s="16" t="s">
        <v>25</v>
      </c>
      <c r="F73" s="16" t="s">
        <v>52</v>
      </c>
      <c r="G73" s="30" t="s">
        <v>138</v>
      </c>
      <c r="H73" s="31" t="s">
        <v>139</v>
      </c>
      <c r="I73" s="16">
        <f t="shared" si="3"/>
        <v>0</v>
      </c>
      <c r="J73" s="16">
        <f t="shared" si="4"/>
        <v>1</v>
      </c>
    </row>
    <row r="74" ht="15.75" customHeight="1">
      <c r="A74" s="16">
        <v>11.0</v>
      </c>
      <c r="B74" s="16">
        <v>10.0</v>
      </c>
      <c r="C74" s="29">
        <v>52.4780950277426</v>
      </c>
      <c r="D74" s="29">
        <v>13.3115242348551</v>
      </c>
      <c r="E74" s="16" t="s">
        <v>25</v>
      </c>
      <c r="F74" s="16" t="s">
        <v>52</v>
      </c>
      <c r="G74" s="30" t="s">
        <v>140</v>
      </c>
      <c r="H74" s="33" t="s">
        <v>141</v>
      </c>
      <c r="I74" s="16">
        <f t="shared" si="3"/>
        <v>0</v>
      </c>
      <c r="J74" s="16">
        <f t="shared" si="4"/>
        <v>1</v>
      </c>
    </row>
    <row r="75" ht="15.75" customHeight="1">
      <c r="A75" s="16">
        <v>11.0</v>
      </c>
      <c r="B75" s="16">
        <v>11.0</v>
      </c>
      <c r="C75" s="29">
        <v>52.4780950275078</v>
      </c>
      <c r="D75" s="29">
        <v>13.3117602203699</v>
      </c>
      <c r="E75" s="16" t="s">
        <v>25</v>
      </c>
      <c r="F75" s="16" t="s">
        <v>52</v>
      </c>
      <c r="G75" s="30" t="s">
        <v>65</v>
      </c>
      <c r="H75" s="39" t="s">
        <v>142</v>
      </c>
      <c r="I75" s="16">
        <f t="shared" si="3"/>
        <v>0</v>
      </c>
      <c r="J75" s="16">
        <f t="shared" si="4"/>
        <v>3</v>
      </c>
    </row>
    <row r="76" ht="15.75" customHeight="1">
      <c r="A76" s="16">
        <v>12.0</v>
      </c>
      <c r="B76" s="16">
        <v>1.0</v>
      </c>
      <c r="C76" s="29">
        <v>52.47795129941</v>
      </c>
      <c r="D76" s="29">
        <v>13.3094003474914</v>
      </c>
      <c r="E76" s="16" t="s">
        <v>25</v>
      </c>
      <c r="F76" s="16" t="s">
        <v>52</v>
      </c>
      <c r="G76" s="30" t="s">
        <v>143</v>
      </c>
      <c r="H76" s="31" t="s">
        <v>144</v>
      </c>
      <c r="I76" s="16">
        <f t="shared" si="3"/>
        <v>0</v>
      </c>
      <c r="J76" s="16">
        <f t="shared" si="4"/>
        <v>1</v>
      </c>
    </row>
    <row r="77" ht="15.75" customHeight="1">
      <c r="A77" s="16">
        <v>12.0</v>
      </c>
      <c r="B77" s="16">
        <v>2.0</v>
      </c>
      <c r="C77" s="29">
        <v>52.4779512991752</v>
      </c>
      <c r="D77" s="29">
        <v>13.3096363322353</v>
      </c>
      <c r="E77" s="16" t="s">
        <v>25</v>
      </c>
      <c r="F77" s="16" t="s">
        <v>52</v>
      </c>
      <c r="G77" s="30" t="s">
        <v>145</v>
      </c>
      <c r="H77" s="31" t="s">
        <v>146</v>
      </c>
      <c r="I77" s="16">
        <f>COUNTIFS($G$22:$G$113, #REF!, $H$22:$H$113, "")</f>
        <v>0</v>
      </c>
      <c r="J77" s="16">
        <f t="shared" si="4"/>
        <v>1</v>
      </c>
    </row>
    <row r="78" ht="15.75" customHeight="1">
      <c r="A78" s="16">
        <v>12.0</v>
      </c>
      <c r="B78" s="16">
        <v>3.0</v>
      </c>
      <c r="C78" s="29">
        <v>52.4779512989405</v>
      </c>
      <c r="D78" s="29">
        <v>13.3098723169791</v>
      </c>
      <c r="E78" s="16" t="s">
        <v>25</v>
      </c>
      <c r="F78" s="16" t="s">
        <v>52</v>
      </c>
      <c r="G78" s="30" t="s">
        <v>147</v>
      </c>
      <c r="H78" s="31" t="s">
        <v>148</v>
      </c>
      <c r="I78" s="16">
        <f t="shared" ref="I78:I82" si="5">COUNTIFS($G$22:$G$113, G78, $H$22:$H$113, "")</f>
        <v>0</v>
      </c>
      <c r="J78" s="16">
        <f t="shared" si="4"/>
        <v>1</v>
      </c>
    </row>
    <row r="79" ht="15.75" customHeight="1">
      <c r="A79" s="16">
        <v>12.0</v>
      </c>
      <c r="B79" s="16">
        <v>4.0</v>
      </c>
      <c r="C79" s="29">
        <v>52.4779512987057</v>
      </c>
      <c r="D79" s="29">
        <v>13.310108301723</v>
      </c>
      <c r="E79" s="16" t="s">
        <v>25</v>
      </c>
      <c r="F79" s="16" t="s">
        <v>52</v>
      </c>
      <c r="G79" s="30" t="s">
        <v>149</v>
      </c>
      <c r="H79" s="31" t="s">
        <v>150</v>
      </c>
      <c r="I79" s="16">
        <f t="shared" si="5"/>
        <v>0</v>
      </c>
      <c r="J79" s="16">
        <f t="shared" si="4"/>
        <v>1</v>
      </c>
    </row>
    <row r="80" ht="15.75" customHeight="1">
      <c r="A80" s="16">
        <v>12.0</v>
      </c>
      <c r="B80" s="16">
        <v>5.0</v>
      </c>
      <c r="C80" s="29">
        <v>52.477951298471</v>
      </c>
      <c r="D80" s="29">
        <v>13.3103442864669</v>
      </c>
      <c r="E80" s="16" t="s">
        <v>26</v>
      </c>
      <c r="F80" s="16" t="s">
        <v>55</v>
      </c>
      <c r="G80" s="30" t="s">
        <v>151</v>
      </c>
      <c r="H80" s="31" t="s">
        <v>152</v>
      </c>
      <c r="I80" s="16">
        <f t="shared" si="5"/>
        <v>0</v>
      </c>
      <c r="J80" s="16">
        <f t="shared" si="4"/>
        <v>1</v>
      </c>
    </row>
    <row r="81" ht="15.75" customHeight="1">
      <c r="A81" s="16">
        <v>12.0</v>
      </c>
      <c r="B81" s="16">
        <v>6.0</v>
      </c>
      <c r="C81" s="29">
        <v>52.4779512982362</v>
      </c>
      <c r="D81" s="29">
        <v>13.3105802712108</v>
      </c>
      <c r="E81" s="16" t="s">
        <v>25</v>
      </c>
      <c r="F81" s="16" t="s">
        <v>52</v>
      </c>
      <c r="G81" s="30" t="s">
        <v>153</v>
      </c>
      <c r="H81" s="31" t="s">
        <v>154</v>
      </c>
      <c r="I81" s="16">
        <f t="shared" si="5"/>
        <v>0</v>
      </c>
      <c r="J81" s="16">
        <f t="shared" si="4"/>
        <v>1</v>
      </c>
    </row>
    <row r="82" ht="15.75" customHeight="1">
      <c r="A82" s="16">
        <v>12.0</v>
      </c>
      <c r="B82" s="16">
        <v>7.0</v>
      </c>
      <c r="C82" s="29">
        <v>52.4779512980015</v>
      </c>
      <c r="D82" s="29">
        <v>13.3108162559547</v>
      </c>
      <c r="E82" s="16" t="s">
        <v>25</v>
      </c>
      <c r="F82" s="16" t="s">
        <v>52</v>
      </c>
      <c r="G82" s="30" t="s">
        <v>155</v>
      </c>
      <c r="H82" s="31" t="s">
        <v>156</v>
      </c>
      <c r="I82" s="16">
        <f t="shared" si="5"/>
        <v>0</v>
      </c>
      <c r="J82" s="16">
        <f t="shared" si="4"/>
        <v>1</v>
      </c>
    </row>
    <row r="83" ht="15.75" customHeight="1">
      <c r="A83" s="16">
        <v>12.0</v>
      </c>
      <c r="B83" s="16">
        <v>8.0</v>
      </c>
      <c r="C83" s="29">
        <v>52.4779512977667</v>
      </c>
      <c r="D83" s="29">
        <v>13.3110522406985</v>
      </c>
      <c r="E83" s="16" t="s">
        <v>25</v>
      </c>
      <c r="F83" s="16" t="s">
        <v>52</v>
      </c>
      <c r="G83" s="30" t="s">
        <v>69</v>
      </c>
      <c r="H83" s="39" t="s">
        <v>157</v>
      </c>
      <c r="I83" s="16">
        <f>COUNTIFS($G$22:$G$113, #REF!, $H$22:$H$113, "")</f>
        <v>0</v>
      </c>
      <c r="J83" s="16">
        <f t="shared" si="4"/>
        <v>2</v>
      </c>
    </row>
    <row r="84" ht="15.75" customHeight="1">
      <c r="A84" s="16">
        <v>12.0</v>
      </c>
      <c r="B84" s="16">
        <v>9.0</v>
      </c>
      <c r="C84" s="29">
        <v>52.4779512975319</v>
      </c>
      <c r="D84" s="29">
        <v>13.3112882254424</v>
      </c>
      <c r="E84" s="16" t="s">
        <v>25</v>
      </c>
      <c r="F84" s="16" t="s">
        <v>52</v>
      </c>
      <c r="G84" s="30" t="s">
        <v>158</v>
      </c>
      <c r="H84" s="31" t="s">
        <v>159</v>
      </c>
      <c r="I84" s="16">
        <f t="shared" ref="I84:I90" si="6">COUNTIFS($G$22:$G$113, G84, $H$22:$H$113, "")</f>
        <v>0</v>
      </c>
      <c r="J84" s="16">
        <f t="shared" si="4"/>
        <v>1</v>
      </c>
    </row>
    <row r="85" ht="15.75" customHeight="1">
      <c r="A85" s="16">
        <v>12.0</v>
      </c>
      <c r="B85" s="16">
        <v>10.0</v>
      </c>
      <c r="C85" s="29">
        <v>52.4779512972972</v>
      </c>
      <c r="D85" s="29">
        <v>13.3115242101863</v>
      </c>
      <c r="E85" s="16" t="s">
        <v>25</v>
      </c>
      <c r="F85" s="16" t="s">
        <v>52</v>
      </c>
      <c r="G85" s="30" t="s">
        <v>160</v>
      </c>
      <c r="H85" s="33" t="s">
        <v>161</v>
      </c>
      <c r="I85" s="16">
        <f t="shared" si="6"/>
        <v>0</v>
      </c>
      <c r="J85" s="16">
        <f t="shared" si="4"/>
        <v>1</v>
      </c>
    </row>
    <row r="86" ht="15.75" customHeight="1">
      <c r="A86" s="16">
        <v>12.0</v>
      </c>
      <c r="B86" s="16">
        <v>11.0</v>
      </c>
      <c r="C86" s="29">
        <v>52.4779512970624</v>
      </c>
      <c r="D86" s="29">
        <v>13.3117601949302</v>
      </c>
      <c r="E86" s="16" t="s">
        <v>25</v>
      </c>
      <c r="F86" s="16" t="s">
        <v>52</v>
      </c>
      <c r="G86" s="30" t="s">
        <v>113</v>
      </c>
      <c r="H86" s="31" t="s">
        <v>162</v>
      </c>
      <c r="I86" s="16">
        <f t="shared" si="6"/>
        <v>0</v>
      </c>
      <c r="J86" s="16">
        <f t="shared" si="4"/>
        <v>2</v>
      </c>
    </row>
    <row r="87" ht="15.75" customHeight="1">
      <c r="A87" s="16">
        <v>13.0</v>
      </c>
      <c r="B87" s="16">
        <v>1.0</v>
      </c>
      <c r="C87" s="29">
        <v>52.4778075689646</v>
      </c>
      <c r="D87" s="29">
        <v>13.3094003297615</v>
      </c>
      <c r="E87" s="16" t="s">
        <v>25</v>
      </c>
      <c r="F87" s="16" t="s">
        <v>52</v>
      </c>
      <c r="G87" s="30" t="s">
        <v>46</v>
      </c>
      <c r="H87" s="31" t="s">
        <v>163</v>
      </c>
      <c r="I87" s="16">
        <f t="shared" si="6"/>
        <v>0</v>
      </c>
      <c r="J87" s="16">
        <f t="shared" si="4"/>
        <v>10</v>
      </c>
    </row>
    <row r="88" ht="15.75" customHeight="1">
      <c r="A88" s="16">
        <v>13.0</v>
      </c>
      <c r="B88" s="16">
        <v>2.0</v>
      </c>
      <c r="C88" s="29">
        <v>52.4778075687298</v>
      </c>
      <c r="D88" s="29">
        <v>13.3096363137344</v>
      </c>
      <c r="E88" s="16" t="s">
        <v>25</v>
      </c>
      <c r="F88" s="16" t="s">
        <v>52</v>
      </c>
      <c r="G88" s="30" t="s">
        <v>164</v>
      </c>
      <c r="H88" s="31" t="s">
        <v>165</v>
      </c>
      <c r="I88" s="16">
        <f t="shared" si="6"/>
        <v>0</v>
      </c>
      <c r="J88" s="16">
        <f t="shared" si="4"/>
        <v>1</v>
      </c>
    </row>
    <row r="89" ht="15.75" customHeight="1">
      <c r="A89" s="16">
        <v>13.0</v>
      </c>
      <c r="B89" s="16">
        <v>3.0</v>
      </c>
      <c r="C89" s="29">
        <v>52.477807568495</v>
      </c>
      <c r="D89" s="29">
        <v>13.3098722977074</v>
      </c>
      <c r="E89" s="16" t="s">
        <v>25</v>
      </c>
      <c r="F89" s="16" t="s">
        <v>52</v>
      </c>
      <c r="G89" s="30" t="s">
        <v>166</v>
      </c>
      <c r="H89" s="31" t="s">
        <v>167</v>
      </c>
      <c r="I89" s="16">
        <f t="shared" si="6"/>
        <v>0</v>
      </c>
      <c r="J89" s="16">
        <f t="shared" si="4"/>
        <v>1</v>
      </c>
    </row>
    <row r="90" ht="15.75" customHeight="1">
      <c r="A90" s="16">
        <v>13.0</v>
      </c>
      <c r="B90" s="16">
        <v>4.0</v>
      </c>
      <c r="C90" s="29">
        <v>52.4778075682603</v>
      </c>
      <c r="D90" s="29">
        <v>13.3101082816804</v>
      </c>
      <c r="E90" s="16" t="s">
        <v>25</v>
      </c>
      <c r="F90" s="16" t="s">
        <v>52</v>
      </c>
      <c r="G90" s="30" t="s">
        <v>46</v>
      </c>
      <c r="H90" s="31" t="s">
        <v>168</v>
      </c>
      <c r="I90" s="16">
        <f t="shared" si="6"/>
        <v>0</v>
      </c>
      <c r="J90" s="16">
        <f t="shared" si="4"/>
        <v>10</v>
      </c>
    </row>
    <row r="91" ht="15.75" customHeight="1">
      <c r="A91" s="16">
        <v>13.0</v>
      </c>
      <c r="B91" s="16">
        <v>5.0</v>
      </c>
      <c r="C91" s="29">
        <v>52.4778075680255</v>
      </c>
      <c r="D91" s="29">
        <v>13.3103442656533</v>
      </c>
      <c r="E91" s="16" t="s">
        <v>26</v>
      </c>
      <c r="F91" s="16" t="s">
        <v>55</v>
      </c>
      <c r="G91" s="30" t="s">
        <v>169</v>
      </c>
      <c r="H91" s="39" t="s">
        <v>170</v>
      </c>
      <c r="I91" s="16">
        <f>COUNTIFS($G$22:$G$113, G95, $H$22:$H$113, "")</f>
        <v>0</v>
      </c>
      <c r="J91" s="16">
        <f t="shared" si="4"/>
        <v>1</v>
      </c>
    </row>
    <row r="92" ht="15.75" customHeight="1">
      <c r="A92" s="16">
        <v>13.0</v>
      </c>
      <c r="B92" s="16">
        <v>6.0</v>
      </c>
      <c r="C92" s="29">
        <v>52.4778075677908</v>
      </c>
      <c r="D92" s="29">
        <v>13.3105802496263</v>
      </c>
      <c r="E92" s="16" t="s">
        <v>25</v>
      </c>
      <c r="F92" s="16" t="s">
        <v>52</v>
      </c>
      <c r="G92" s="30" t="s">
        <v>43</v>
      </c>
      <c r="H92" s="33" t="s">
        <v>171</v>
      </c>
      <c r="I92" s="16">
        <f t="shared" ref="I92:I93" si="7">COUNTIFS($G$22:$G$113, G92, $H$22:$H$113, "")</f>
        <v>0</v>
      </c>
      <c r="J92" s="16">
        <f t="shared" si="4"/>
        <v>3</v>
      </c>
    </row>
    <row r="93" ht="15.75" customHeight="1">
      <c r="A93" s="16">
        <v>13.0</v>
      </c>
      <c r="B93" s="16">
        <v>7.0</v>
      </c>
      <c r="C93" s="29">
        <v>52.477807567556</v>
      </c>
      <c r="D93" s="29">
        <v>13.3108162335993</v>
      </c>
      <c r="E93" s="16" t="s">
        <v>25</v>
      </c>
      <c r="F93" s="16" t="s">
        <v>52</v>
      </c>
      <c r="G93" s="30" t="s">
        <v>46</v>
      </c>
      <c r="H93" s="31" t="s">
        <v>172</v>
      </c>
      <c r="I93" s="16">
        <f t="shared" si="7"/>
        <v>0</v>
      </c>
      <c r="J93" s="16">
        <f t="shared" si="4"/>
        <v>10</v>
      </c>
    </row>
    <row r="94" ht="15.75" customHeight="1">
      <c r="A94" s="16">
        <v>13.0</v>
      </c>
      <c r="B94" s="16">
        <v>8.0</v>
      </c>
      <c r="C94" s="29">
        <v>52.4778075673212</v>
      </c>
      <c r="D94" s="29">
        <v>13.3110522175722</v>
      </c>
      <c r="E94" s="16" t="s">
        <v>25</v>
      </c>
      <c r="F94" s="16" t="s">
        <v>52</v>
      </c>
      <c r="G94" s="30" t="s">
        <v>173</v>
      </c>
      <c r="H94" s="31" t="s">
        <v>174</v>
      </c>
      <c r="I94" s="16">
        <f>COUNTIFS($G$22:$G$113, G77, $H$22:$H$113, "")</f>
        <v>0</v>
      </c>
      <c r="J94" s="16">
        <f t="shared" si="4"/>
        <v>1</v>
      </c>
    </row>
    <row r="95" ht="15.75" customHeight="1">
      <c r="A95" s="16">
        <v>13.0</v>
      </c>
      <c r="B95" s="16">
        <v>9.0</v>
      </c>
      <c r="C95" s="29">
        <v>52.4778075670865</v>
      </c>
      <c r="D95" s="29">
        <v>13.3112882015452</v>
      </c>
      <c r="E95" s="16" t="s">
        <v>25</v>
      </c>
      <c r="F95" s="16" t="s">
        <v>52</v>
      </c>
      <c r="G95" s="30" t="s">
        <v>175</v>
      </c>
      <c r="H95" s="39" t="s">
        <v>176</v>
      </c>
      <c r="I95" s="16">
        <f>COUNTIFS($G$22:$G$113, #REF!, $H$22:$H$113, "")</f>
        <v>0</v>
      </c>
      <c r="J95" s="16">
        <f t="shared" si="4"/>
        <v>1</v>
      </c>
    </row>
    <row r="96" ht="15.75" customHeight="1">
      <c r="A96" s="16">
        <v>13.0</v>
      </c>
      <c r="B96" s="16">
        <v>10.0</v>
      </c>
      <c r="C96" s="29">
        <v>52.4778075668517</v>
      </c>
      <c r="D96" s="29">
        <v>13.3115241855182</v>
      </c>
      <c r="E96" s="16" t="s">
        <v>25</v>
      </c>
      <c r="F96" s="16" t="s">
        <v>52</v>
      </c>
      <c r="G96" s="30" t="s">
        <v>46</v>
      </c>
      <c r="H96" s="31" t="s">
        <v>177</v>
      </c>
      <c r="I96" s="16">
        <f t="shared" ref="I96:I109" si="8">COUNTIFS($G$22:$G$113, G96, $H$22:$H$113, "")</f>
        <v>0</v>
      </c>
      <c r="J96" s="16">
        <f t="shared" si="4"/>
        <v>10</v>
      </c>
    </row>
    <row r="97" ht="15.75" customHeight="1">
      <c r="A97" s="16">
        <v>13.0</v>
      </c>
      <c r="B97" s="16">
        <v>11.0</v>
      </c>
      <c r="C97" s="29">
        <v>52.477807566617</v>
      </c>
      <c r="D97" s="29">
        <v>13.3117601694912</v>
      </c>
      <c r="E97" s="16" t="s">
        <v>25</v>
      </c>
      <c r="F97" s="16" t="s">
        <v>52</v>
      </c>
      <c r="G97" s="38" t="s">
        <v>178</v>
      </c>
      <c r="H97" s="39" t="s">
        <v>179</v>
      </c>
      <c r="I97" s="16">
        <f t="shared" si="8"/>
        <v>0</v>
      </c>
      <c r="J97" s="16">
        <f t="shared" si="4"/>
        <v>1</v>
      </c>
    </row>
    <row r="98" ht="15.75" customHeight="1">
      <c r="A98" s="16">
        <v>14.0</v>
      </c>
      <c r="B98" s="16">
        <v>2.0</v>
      </c>
      <c r="C98" s="29">
        <v>52.4776638382844</v>
      </c>
      <c r="D98" s="29">
        <v>13.3096362952339</v>
      </c>
      <c r="E98" s="16" t="s">
        <v>25</v>
      </c>
      <c r="F98" s="16" t="s">
        <v>52</v>
      </c>
      <c r="G98" s="30" t="s">
        <v>180</v>
      </c>
      <c r="H98" s="37" t="s">
        <v>181</v>
      </c>
      <c r="I98" s="16">
        <f t="shared" si="8"/>
        <v>0</v>
      </c>
      <c r="J98" s="16">
        <f t="shared" si="4"/>
        <v>1</v>
      </c>
    </row>
    <row r="99" ht="15.75" customHeight="1">
      <c r="A99" s="16">
        <v>14.0</v>
      </c>
      <c r="B99" s="16">
        <v>3.0</v>
      </c>
      <c r="C99" s="29">
        <v>52.4776638380496</v>
      </c>
      <c r="D99" s="29">
        <v>13.3098722784361</v>
      </c>
      <c r="E99" s="16" t="s">
        <v>25</v>
      </c>
      <c r="F99" s="16" t="s">
        <v>52</v>
      </c>
      <c r="G99" s="30" t="s">
        <v>182</v>
      </c>
      <c r="H99" s="31" t="s">
        <v>183</v>
      </c>
      <c r="I99" s="16">
        <f t="shared" si="8"/>
        <v>0</v>
      </c>
      <c r="J99" s="16">
        <f t="shared" si="4"/>
        <v>1</v>
      </c>
    </row>
    <row r="100" ht="15.75" customHeight="1">
      <c r="A100" s="16">
        <v>14.0</v>
      </c>
      <c r="B100" s="16">
        <v>4.0</v>
      </c>
      <c r="C100" s="29">
        <v>52.4776638378148</v>
      </c>
      <c r="D100" s="29">
        <v>13.3101082616383</v>
      </c>
      <c r="E100" s="16" t="s">
        <v>25</v>
      </c>
      <c r="F100" s="16" t="s">
        <v>52</v>
      </c>
      <c r="G100" s="30" t="s">
        <v>184</v>
      </c>
      <c r="H100" s="31" t="s">
        <v>185</v>
      </c>
      <c r="I100" s="16">
        <f t="shared" si="8"/>
        <v>0</v>
      </c>
      <c r="J100" s="16">
        <f t="shared" si="4"/>
        <v>1</v>
      </c>
    </row>
    <row r="101" ht="15.75" customHeight="1">
      <c r="A101" s="16">
        <v>14.0</v>
      </c>
      <c r="B101" s="16">
        <v>5.0</v>
      </c>
      <c r="C101" s="29">
        <v>52.4776638375801</v>
      </c>
      <c r="D101" s="29">
        <v>13.3103442448405</v>
      </c>
      <c r="E101" s="16" t="s">
        <v>26</v>
      </c>
      <c r="F101" s="16" t="s">
        <v>55</v>
      </c>
      <c r="G101" s="30" t="s">
        <v>186</v>
      </c>
      <c r="H101" s="31" t="s">
        <v>187</v>
      </c>
      <c r="I101" s="16">
        <f t="shared" si="8"/>
        <v>0</v>
      </c>
      <c r="J101" s="16">
        <f t="shared" si="4"/>
        <v>1</v>
      </c>
    </row>
    <row r="102" ht="15.75" customHeight="1">
      <c r="A102" s="16">
        <v>14.0</v>
      </c>
      <c r="B102" s="16">
        <v>6.0</v>
      </c>
      <c r="C102" s="29">
        <v>52.4776638373453</v>
      </c>
      <c r="D102" s="29">
        <v>13.3105802280426</v>
      </c>
      <c r="E102" s="16" t="s">
        <v>25</v>
      </c>
      <c r="F102" s="16" t="s">
        <v>52</v>
      </c>
      <c r="G102" s="30" t="s">
        <v>188</v>
      </c>
      <c r="H102" s="41" t="s">
        <v>189</v>
      </c>
      <c r="I102" s="16">
        <f t="shared" si="8"/>
        <v>0</v>
      </c>
      <c r="J102" s="16">
        <f t="shared" si="4"/>
        <v>1</v>
      </c>
    </row>
    <row r="103" ht="15.75" customHeight="1">
      <c r="A103" s="16">
        <v>14.0</v>
      </c>
      <c r="B103" s="16">
        <v>7.0</v>
      </c>
      <c r="C103" s="29">
        <v>52.4776638371106</v>
      </c>
      <c r="D103" s="29">
        <v>13.3108162112448</v>
      </c>
      <c r="E103" s="16" t="s">
        <v>25</v>
      </c>
      <c r="F103" s="16" t="s">
        <v>52</v>
      </c>
      <c r="G103" s="30" t="s">
        <v>190</v>
      </c>
      <c r="H103" s="31" t="s">
        <v>191</v>
      </c>
      <c r="I103" s="16">
        <f t="shared" si="8"/>
        <v>0</v>
      </c>
      <c r="J103" s="16">
        <f t="shared" si="4"/>
        <v>1</v>
      </c>
    </row>
    <row r="104" ht="15.75" customHeight="1">
      <c r="A104" s="16">
        <v>14.0</v>
      </c>
      <c r="B104" s="16">
        <v>8.0</v>
      </c>
      <c r="C104" s="29">
        <v>52.4776638368758</v>
      </c>
      <c r="D104" s="29">
        <v>13.311052194447</v>
      </c>
      <c r="E104" s="16" t="s">
        <v>25</v>
      </c>
      <c r="F104" s="16" t="s">
        <v>52</v>
      </c>
      <c r="G104" s="30" t="s">
        <v>192</v>
      </c>
      <c r="H104" s="39" t="s">
        <v>193</v>
      </c>
      <c r="I104" s="16">
        <f t="shared" si="8"/>
        <v>0</v>
      </c>
      <c r="J104" s="16">
        <f t="shared" si="4"/>
        <v>1</v>
      </c>
    </row>
    <row r="105" ht="15.75" customHeight="1">
      <c r="A105" s="16">
        <v>14.0</v>
      </c>
      <c r="B105" s="16">
        <v>9.0</v>
      </c>
      <c r="C105" s="29">
        <v>52.477663836641</v>
      </c>
      <c r="D105" s="29">
        <v>13.3112881776492</v>
      </c>
      <c r="E105" s="16" t="s">
        <v>25</v>
      </c>
      <c r="F105" s="16" t="s">
        <v>52</v>
      </c>
      <c r="G105" s="30" t="s">
        <v>194</v>
      </c>
      <c r="H105" s="39" t="s">
        <v>195</v>
      </c>
      <c r="I105" s="16">
        <f t="shared" si="8"/>
        <v>0</v>
      </c>
      <c r="J105" s="16">
        <f t="shared" si="4"/>
        <v>1</v>
      </c>
    </row>
    <row r="106" ht="15.75" customHeight="1">
      <c r="A106" s="16">
        <v>14.0</v>
      </c>
      <c r="B106" s="16">
        <v>10.0</v>
      </c>
      <c r="C106" s="29">
        <v>52.4776638364063</v>
      </c>
      <c r="D106" s="29">
        <v>13.3115241608513</v>
      </c>
      <c r="E106" s="16" t="s">
        <v>25</v>
      </c>
      <c r="F106" s="16" t="s">
        <v>52</v>
      </c>
      <c r="G106" s="30" t="s">
        <v>196</v>
      </c>
      <c r="H106" s="33" t="s">
        <v>197</v>
      </c>
      <c r="I106" s="16">
        <f t="shared" si="8"/>
        <v>0</v>
      </c>
      <c r="J106" s="16">
        <f t="shared" si="4"/>
        <v>1</v>
      </c>
    </row>
    <row r="107" ht="15.75" customHeight="1">
      <c r="A107" s="16">
        <v>15.0</v>
      </c>
      <c r="B107" s="16">
        <v>3.0</v>
      </c>
      <c r="C107" s="29">
        <v>52.4775201076042</v>
      </c>
      <c r="D107" s="29">
        <v>13.309872259166</v>
      </c>
      <c r="E107" s="16" t="s">
        <v>25</v>
      </c>
      <c r="F107" s="16" t="s">
        <v>52</v>
      </c>
      <c r="G107" s="30" t="s">
        <v>135</v>
      </c>
      <c r="H107" s="33" t="s">
        <v>198</v>
      </c>
      <c r="I107" s="16">
        <f t="shared" si="8"/>
        <v>0</v>
      </c>
      <c r="J107" s="16">
        <f t="shared" si="4"/>
        <v>2</v>
      </c>
    </row>
    <row r="108" ht="15.75" customHeight="1">
      <c r="A108" s="16">
        <v>15.0</v>
      </c>
      <c r="B108" s="16">
        <v>4.0</v>
      </c>
      <c r="C108" s="29">
        <v>52.4775201073694</v>
      </c>
      <c r="D108" s="29">
        <v>13.3101082415972</v>
      </c>
      <c r="E108" s="16" t="s">
        <v>25</v>
      </c>
      <c r="F108" s="16" t="s">
        <v>52</v>
      </c>
      <c r="G108" s="30" t="s">
        <v>199</v>
      </c>
      <c r="H108" s="31" t="s">
        <v>200</v>
      </c>
      <c r="I108" s="16">
        <f t="shared" si="8"/>
        <v>0</v>
      </c>
      <c r="J108" s="16">
        <f t="shared" si="4"/>
        <v>1</v>
      </c>
    </row>
    <row r="109" ht="15.75" customHeight="1">
      <c r="A109" s="16">
        <v>15.0</v>
      </c>
      <c r="B109" s="16">
        <v>5.0</v>
      </c>
      <c r="C109" s="29">
        <v>52.4775201071346</v>
      </c>
      <c r="D109" s="29">
        <v>13.3103442240285</v>
      </c>
      <c r="E109" s="16" t="s">
        <v>25</v>
      </c>
      <c r="F109" s="16" t="s">
        <v>52</v>
      </c>
      <c r="G109" s="30" t="s">
        <v>201</v>
      </c>
      <c r="H109" s="31" t="s">
        <v>202</v>
      </c>
      <c r="I109" s="16">
        <f t="shared" si="8"/>
        <v>0</v>
      </c>
      <c r="J109" s="16">
        <f t="shared" si="4"/>
        <v>1</v>
      </c>
    </row>
    <row r="110" ht="15.75" customHeight="1">
      <c r="A110" s="16">
        <v>15.0</v>
      </c>
      <c r="B110" s="16">
        <v>6.0</v>
      </c>
      <c r="C110" s="29">
        <v>52.4775201068999</v>
      </c>
      <c r="D110" s="29">
        <v>13.3105802064598</v>
      </c>
      <c r="E110" s="16" t="s">
        <v>25</v>
      </c>
      <c r="F110" s="16" t="s">
        <v>52</v>
      </c>
      <c r="G110" s="30" t="s">
        <v>203</v>
      </c>
      <c r="H110" s="31" t="s">
        <v>204</v>
      </c>
      <c r="I110" s="16">
        <f>COUNTIFS($G$22:$G$113, #REF!, $H$22:$H$113, "")</f>
        <v>0</v>
      </c>
      <c r="J110" s="16">
        <f t="shared" si="4"/>
        <v>1</v>
      </c>
    </row>
    <row r="111" ht="15.75" customHeight="1">
      <c r="A111" s="16">
        <v>15.0</v>
      </c>
      <c r="B111" s="16">
        <v>7.0</v>
      </c>
      <c r="C111" s="29">
        <v>52.4775201066651</v>
      </c>
      <c r="D111" s="29">
        <v>13.310816188891</v>
      </c>
      <c r="E111" s="16" t="s">
        <v>25</v>
      </c>
      <c r="F111" s="16" t="s">
        <v>52</v>
      </c>
      <c r="G111" s="30" t="s">
        <v>205</v>
      </c>
      <c r="H111" s="39" t="s">
        <v>206</v>
      </c>
      <c r="I111" s="16">
        <f>COUNTIFS($G$22:$G$113, G111, $H$22:$H$113, "")</f>
        <v>0</v>
      </c>
      <c r="J111" s="16">
        <f t="shared" si="4"/>
        <v>1</v>
      </c>
    </row>
    <row r="112" ht="15.75" customHeight="1">
      <c r="A112" s="16">
        <v>15.0</v>
      </c>
      <c r="B112" s="16">
        <v>8.0</v>
      </c>
      <c r="C112" s="29">
        <v>52.4775201064304</v>
      </c>
      <c r="D112" s="29">
        <v>13.3110521713223</v>
      </c>
      <c r="E112" s="16" t="s">
        <v>25</v>
      </c>
      <c r="F112" s="16" t="s">
        <v>52</v>
      </c>
      <c r="G112" s="30" t="s">
        <v>207</v>
      </c>
      <c r="H112" s="31" t="s">
        <v>208</v>
      </c>
      <c r="I112" s="16">
        <f>COUNTIFS($G$22:$G$113, #REF!, $H$22:$H$113, "")</f>
        <v>0</v>
      </c>
      <c r="J112" s="16">
        <f t="shared" si="4"/>
        <v>1</v>
      </c>
    </row>
    <row r="113" ht="15.75" customHeight="1">
      <c r="A113" s="16">
        <v>15.0</v>
      </c>
      <c r="B113" s="16">
        <v>9.0</v>
      </c>
      <c r="C113" s="29">
        <v>52.4775201061956</v>
      </c>
      <c r="D113" s="29">
        <v>13.3112881537535</v>
      </c>
      <c r="E113" s="16" t="s">
        <v>25</v>
      </c>
      <c r="F113" s="16" t="s">
        <v>52</v>
      </c>
      <c r="G113" s="30" t="s">
        <v>209</v>
      </c>
      <c r="H113" s="31" t="s">
        <v>210</v>
      </c>
      <c r="I113" s="16">
        <f>COUNTIFS($G$22:$G$113, G113, $H$22:$H$113, "")</f>
        <v>0</v>
      </c>
      <c r="J113" s="16">
        <f t="shared" si="4"/>
        <v>1</v>
      </c>
    </row>
    <row r="114" ht="15.75" customHeight="1"/>
    <row r="115" ht="15.75" hidden="1" customHeight="1">
      <c r="A115" s="16" t="s">
        <v>211</v>
      </c>
    </row>
    <row r="116" ht="15.75" hidden="1" customHeight="1">
      <c r="A116" s="16" t="s">
        <v>212</v>
      </c>
      <c r="B116" s="16">
        <v>52.4783108352231</v>
      </c>
      <c r="C116" s="16">
        <v>13.310934305191</v>
      </c>
      <c r="D116" s="16">
        <v>21.0</v>
      </c>
      <c r="E116" s="16">
        <v>23.0</v>
      </c>
      <c r="F116" s="16">
        <v>90.0</v>
      </c>
      <c r="G116" s="16">
        <v>0.0</v>
      </c>
      <c r="H116" s="16">
        <v>20.0</v>
      </c>
      <c r="I116" s="16">
        <v>17.0</v>
      </c>
    </row>
    <row r="117" ht="15.75" customHeight="1"/>
    <row r="118" ht="15.75" customHeight="1">
      <c r="C118" s="42" t="s">
        <v>213</v>
      </c>
      <c r="D118" s="39" t="s">
        <v>214</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8"/>
  </hyperlinks>
  <printOptions/>
  <pageMargins bottom="0.75" footer="0.0" header="0.0" left="0.7" right="0.7" top="0.75"/>
  <pageSetup orientation="portrait"/>
  <drawing r:id="rId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7.29"/>
    <col customWidth="1" min="8" max="8" width="50.86"/>
    <col customWidth="1" min="9" max="10" width="8.71"/>
    <col customWidth="1" min="11" max="11" width="26.57"/>
    <col customWidth="1" min="12" max="26" width="8.71"/>
  </cols>
  <sheetData>
    <row r="2">
      <c r="C2" s="11" t="s">
        <v>15</v>
      </c>
    </row>
    <row r="3">
      <c r="C3" s="12" t="s">
        <v>215</v>
      </c>
    </row>
    <row r="5">
      <c r="C5" s="13" t="s">
        <v>17</v>
      </c>
      <c r="D5" s="14" t="s">
        <v>216</v>
      </c>
    </row>
    <row r="6">
      <c r="C6" s="13" t="s">
        <v>19</v>
      </c>
      <c r="D6" s="15" t="s">
        <v>20</v>
      </c>
    </row>
    <row r="8">
      <c r="C8" s="16" t="s">
        <v>21</v>
      </c>
      <c r="D8" s="16" t="s">
        <v>22</v>
      </c>
      <c r="E8" s="16" t="s">
        <v>23</v>
      </c>
      <c r="G8" s="16" t="s">
        <v>24</v>
      </c>
    </row>
    <row r="9">
      <c r="C9" s="17">
        <f t="shared" ref="C9:C14" si="1">E9-D9</f>
        <v>0</v>
      </c>
      <c r="D9" s="17">
        <f>E9-COUNTIFS(H21:H113,"",$E$21:$E$113, "Virtual Onyx OR Virtual Black")</f>
        <v>68</v>
      </c>
      <c r="E9" s="17">
        <f>COUNTIF(E21:E113, "Virtual Onyx OR Virtual Black")</f>
        <v>68</v>
      </c>
      <c r="G9" s="16" t="s">
        <v>25</v>
      </c>
    </row>
    <row r="10">
      <c r="C10" s="18">
        <f t="shared" si="1"/>
        <v>0</v>
      </c>
      <c r="D10" s="18">
        <f>E10-COUNTIFS(H21:H113,"",$E$21:$E$113, "Virtual Citrine")</f>
        <v>12</v>
      </c>
      <c r="E10" s="18">
        <f>COUNTIF(E21:E113, "Virtual Citrine")</f>
        <v>12</v>
      </c>
      <c r="G10" s="16" t="s">
        <v>26</v>
      </c>
    </row>
    <row r="11">
      <c r="C11" s="19">
        <f t="shared" si="1"/>
        <v>0</v>
      </c>
      <c r="D11" s="19">
        <f>E11-COUNTIFS(H21:H113,"",$E$21:$E$113, "Virtual Silver")</f>
        <v>3</v>
      </c>
      <c r="E11" s="19">
        <f>COUNTIF(E21:E113, "Virtual Silver")</f>
        <v>3</v>
      </c>
      <c r="G11" s="16" t="s">
        <v>27</v>
      </c>
    </row>
    <row r="12">
      <c r="C12" s="20">
        <f t="shared" si="1"/>
        <v>0</v>
      </c>
      <c r="D12" s="20">
        <f>E12-COUNTIFS(H21:H113,"",$E$21:$E$113, "Virtual Gray")</f>
        <v>2</v>
      </c>
      <c r="E12" s="20">
        <f>COUNTIF(E21:E113, "Virtual Gray")</f>
        <v>2</v>
      </c>
      <c r="G12" s="16" t="s">
        <v>28</v>
      </c>
    </row>
    <row r="13">
      <c r="C13" s="21">
        <f t="shared" si="1"/>
        <v>0</v>
      </c>
      <c r="D13" s="21">
        <f>E13-COUNTIFS(H21:H113,"",$E$21:$E$113, "Electric Mystery")</f>
        <v>8</v>
      </c>
      <c r="E13" s="21">
        <f>COUNTIF(E21:E113, "Electric Mystery")</f>
        <v>8</v>
      </c>
      <c r="G13" s="16" t="s">
        <v>29</v>
      </c>
    </row>
    <row r="14">
      <c r="B14" s="16" t="s">
        <v>23</v>
      </c>
      <c r="C14" s="16">
        <f t="shared" si="1"/>
        <v>0</v>
      </c>
      <c r="D14" s="16">
        <f t="shared" ref="D14:E14" si="2">SUM(D9:D13)</f>
        <v>93</v>
      </c>
      <c r="E14" s="16">
        <f t="shared" si="2"/>
        <v>93</v>
      </c>
    </row>
    <row r="15">
      <c r="D15" s="16" t="s">
        <v>30</v>
      </c>
      <c r="E15" s="43">
        <f>D14/E14</f>
        <v>1</v>
      </c>
    </row>
    <row r="17">
      <c r="C17" s="23" t="s">
        <v>217</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16">
        <v>1.0</v>
      </c>
      <c r="B21" s="16">
        <v>10.0</v>
      </c>
      <c r="C21" s="16">
        <v>47.4810502475703</v>
      </c>
      <c r="D21" s="16">
        <v>19.1055364750068</v>
      </c>
      <c r="E21" s="16" t="s">
        <v>29</v>
      </c>
      <c r="F21" s="16" t="s">
        <v>45</v>
      </c>
      <c r="G21" s="30" t="s">
        <v>50</v>
      </c>
      <c r="H21" s="31" t="s">
        <v>218</v>
      </c>
      <c r="I21" s="16">
        <f t="shared" ref="I21:I46" si="3">COUNTIFS($G$21:$G$113, G21, $H$21:$H$113, "")</f>
        <v>0</v>
      </c>
      <c r="J21" s="16">
        <f t="shared" ref="J21:J46" si="4">COUNTIFS($G$21:$G$113, G21, $H$21:$H$113, "*")</f>
        <v>2</v>
      </c>
    </row>
    <row r="22" ht="15.75" customHeight="1">
      <c r="A22" s="16">
        <v>2.0</v>
      </c>
      <c r="B22" s="16">
        <v>9.0</v>
      </c>
      <c r="C22" s="16">
        <v>47.4809065173215</v>
      </c>
      <c r="D22" s="16">
        <v>19.1053237857495</v>
      </c>
      <c r="E22" s="16" t="s">
        <v>29</v>
      </c>
      <c r="F22" s="16" t="s">
        <v>45</v>
      </c>
      <c r="G22" s="30" t="s">
        <v>113</v>
      </c>
      <c r="H22" s="31" t="s">
        <v>219</v>
      </c>
      <c r="I22" s="16">
        <f t="shared" si="3"/>
        <v>0</v>
      </c>
      <c r="J22" s="16">
        <f t="shared" si="4"/>
        <v>9</v>
      </c>
    </row>
    <row r="23" ht="15.75" customHeight="1">
      <c r="A23" s="16">
        <v>2.0</v>
      </c>
      <c r="B23" s="16">
        <v>11.0</v>
      </c>
      <c r="C23" s="16">
        <v>47.4809065169283</v>
      </c>
      <c r="D23" s="16">
        <v>19.1057491270289</v>
      </c>
      <c r="E23" s="16" t="s">
        <v>29</v>
      </c>
      <c r="F23" s="16" t="s">
        <v>45</v>
      </c>
      <c r="G23" s="30" t="s">
        <v>53</v>
      </c>
      <c r="H23" s="31" t="s">
        <v>220</v>
      </c>
      <c r="I23" s="16">
        <f t="shared" si="3"/>
        <v>0</v>
      </c>
      <c r="J23" s="16">
        <f t="shared" si="4"/>
        <v>2</v>
      </c>
    </row>
    <row r="24" ht="15.75" customHeight="1">
      <c r="A24" s="16">
        <v>3.0</v>
      </c>
      <c r="B24" s="16">
        <v>8.0</v>
      </c>
      <c r="C24" s="16">
        <v>47.4807627870727</v>
      </c>
      <c r="D24" s="16">
        <v>19.105111097656</v>
      </c>
      <c r="E24" s="16" t="s">
        <v>25</v>
      </c>
      <c r="F24" s="16" t="s">
        <v>52</v>
      </c>
      <c r="G24" s="30" t="s">
        <v>61</v>
      </c>
      <c r="H24" s="33" t="s">
        <v>221</v>
      </c>
      <c r="I24" s="16">
        <f t="shared" si="3"/>
        <v>0</v>
      </c>
      <c r="J24" s="16">
        <f t="shared" si="4"/>
        <v>1</v>
      </c>
    </row>
    <row r="25" ht="15.75" customHeight="1">
      <c r="A25" s="16">
        <v>3.0</v>
      </c>
      <c r="B25" s="16">
        <v>9.0</v>
      </c>
      <c r="C25" s="16">
        <v>47.4807627868761</v>
      </c>
      <c r="D25" s="16">
        <v>19.105323767714</v>
      </c>
      <c r="E25" s="16" t="s">
        <v>26</v>
      </c>
      <c r="F25" s="16" t="s">
        <v>55</v>
      </c>
      <c r="G25" s="30" t="s">
        <v>81</v>
      </c>
      <c r="H25" s="33" t="s">
        <v>222</v>
      </c>
      <c r="I25" s="16">
        <f t="shared" si="3"/>
        <v>0</v>
      </c>
      <c r="J25" s="16">
        <f t="shared" si="4"/>
        <v>1</v>
      </c>
    </row>
    <row r="26" ht="15.75" customHeight="1">
      <c r="A26" s="16">
        <v>3.0</v>
      </c>
      <c r="B26" s="16">
        <v>10.0</v>
      </c>
      <c r="C26" s="16">
        <v>47.4807627866795</v>
      </c>
      <c r="D26" s="16">
        <v>19.105536437772</v>
      </c>
      <c r="E26" s="16" t="s">
        <v>29</v>
      </c>
      <c r="F26" s="16" t="s">
        <v>45</v>
      </c>
      <c r="G26" s="30" t="s">
        <v>67</v>
      </c>
      <c r="H26" s="31" t="s">
        <v>223</v>
      </c>
      <c r="I26" s="16">
        <f t="shared" si="3"/>
        <v>0</v>
      </c>
      <c r="J26" s="16">
        <f t="shared" si="4"/>
        <v>1</v>
      </c>
    </row>
    <row r="27" ht="15.75" customHeight="1">
      <c r="A27" s="16">
        <v>3.0</v>
      </c>
      <c r="B27" s="16">
        <v>12.0</v>
      </c>
      <c r="C27" s="16">
        <v>47.4807627862862</v>
      </c>
      <c r="D27" s="16">
        <v>19.1059617778879</v>
      </c>
      <c r="E27" s="16" t="s">
        <v>29</v>
      </c>
      <c r="F27" s="16" t="s">
        <v>45</v>
      </c>
      <c r="G27" s="30" t="s">
        <v>48</v>
      </c>
      <c r="H27" s="31" t="s">
        <v>224</v>
      </c>
      <c r="I27" s="16">
        <f t="shared" si="3"/>
        <v>0</v>
      </c>
      <c r="J27" s="16">
        <f t="shared" si="4"/>
        <v>1</v>
      </c>
    </row>
    <row r="28" ht="15.75" customHeight="1">
      <c r="A28" s="16">
        <v>4.0</v>
      </c>
      <c r="B28" s="16">
        <v>7.0</v>
      </c>
      <c r="C28" s="16">
        <v>47.4806190568238</v>
      </c>
      <c r="D28" s="16">
        <v>19.1048984107244</v>
      </c>
      <c r="E28" s="16" t="s">
        <v>25</v>
      </c>
      <c r="F28" s="16" t="s">
        <v>52</v>
      </c>
      <c r="G28" s="30" t="s">
        <v>53</v>
      </c>
      <c r="H28" s="31" t="s">
        <v>225</v>
      </c>
      <c r="I28" s="16">
        <f t="shared" si="3"/>
        <v>0</v>
      </c>
      <c r="J28" s="16">
        <f t="shared" si="4"/>
        <v>2</v>
      </c>
    </row>
    <row r="29" ht="15.75" customHeight="1">
      <c r="A29" s="16">
        <v>4.0</v>
      </c>
      <c r="B29" s="16">
        <v>9.0</v>
      </c>
      <c r="C29" s="16">
        <v>47.4806190564306</v>
      </c>
      <c r="D29" s="16">
        <v>19.1053237496767</v>
      </c>
      <c r="E29" s="16" t="s">
        <v>29</v>
      </c>
      <c r="F29" s="16" t="s">
        <v>45</v>
      </c>
      <c r="G29" s="30" t="s">
        <v>63</v>
      </c>
      <c r="H29" s="31" t="s">
        <v>226</v>
      </c>
      <c r="I29" s="16">
        <f t="shared" si="3"/>
        <v>0</v>
      </c>
      <c r="J29" s="16">
        <f t="shared" si="4"/>
        <v>1</v>
      </c>
    </row>
    <row r="30" ht="15.75" customHeight="1">
      <c r="A30" s="16">
        <v>4.0</v>
      </c>
      <c r="B30" s="16">
        <v>11.0</v>
      </c>
      <c r="C30" s="16">
        <v>47.4806190560374</v>
      </c>
      <c r="D30" s="16">
        <v>19.1057490886289</v>
      </c>
      <c r="E30" s="16" t="s">
        <v>29</v>
      </c>
      <c r="F30" s="16" t="s">
        <v>45</v>
      </c>
      <c r="G30" s="30" t="s">
        <v>107</v>
      </c>
      <c r="H30" s="31" t="s">
        <v>227</v>
      </c>
      <c r="I30" s="16">
        <f t="shared" si="3"/>
        <v>0</v>
      </c>
      <c r="J30" s="16">
        <f t="shared" si="4"/>
        <v>1</v>
      </c>
    </row>
    <row r="31" ht="15.75" customHeight="1">
      <c r="A31" s="16">
        <v>5.0</v>
      </c>
      <c r="B31" s="16">
        <v>5.0</v>
      </c>
      <c r="C31" s="16">
        <v>47.4804753267716</v>
      </c>
      <c r="D31" s="16">
        <v>19.1044730560652</v>
      </c>
      <c r="E31" s="16" t="s">
        <v>25</v>
      </c>
      <c r="F31" s="16" t="s">
        <v>52</v>
      </c>
      <c r="G31" s="30" t="s">
        <v>113</v>
      </c>
      <c r="H31" s="31" t="s">
        <v>228</v>
      </c>
      <c r="I31" s="16">
        <f t="shared" si="3"/>
        <v>0</v>
      </c>
      <c r="J31" s="16">
        <f t="shared" si="4"/>
        <v>9</v>
      </c>
    </row>
    <row r="32" ht="15.75" customHeight="1">
      <c r="A32" s="16">
        <v>5.0</v>
      </c>
      <c r="B32" s="16">
        <v>6.0</v>
      </c>
      <c r="C32" s="16">
        <v>47.480475326575</v>
      </c>
      <c r="D32" s="16">
        <v>19.1046857249596</v>
      </c>
      <c r="E32" s="16" t="s">
        <v>25</v>
      </c>
      <c r="F32" s="16" t="s">
        <v>52</v>
      </c>
      <c r="G32" s="30" t="s">
        <v>58</v>
      </c>
      <c r="H32" s="33" t="s">
        <v>229</v>
      </c>
      <c r="I32" s="16">
        <f t="shared" si="3"/>
        <v>0</v>
      </c>
      <c r="J32" s="16">
        <f t="shared" si="4"/>
        <v>1</v>
      </c>
      <c r="K32" s="32"/>
    </row>
    <row r="33" ht="15.75" customHeight="1">
      <c r="A33" s="16">
        <v>5.0</v>
      </c>
      <c r="B33" s="16">
        <v>7.0</v>
      </c>
      <c r="C33" s="16">
        <v>47.4804753263784</v>
      </c>
      <c r="D33" s="16">
        <v>19.104898393854</v>
      </c>
      <c r="E33" s="16" t="s">
        <v>25</v>
      </c>
      <c r="F33" s="16" t="s">
        <v>52</v>
      </c>
      <c r="G33" s="30" t="s">
        <v>65</v>
      </c>
      <c r="H33" s="33" t="s">
        <v>230</v>
      </c>
      <c r="I33" s="16">
        <f t="shared" si="3"/>
        <v>0</v>
      </c>
      <c r="J33" s="16">
        <f t="shared" si="4"/>
        <v>1</v>
      </c>
      <c r="K33" s="32"/>
    </row>
    <row r="34" ht="15.75" customHeight="1">
      <c r="A34" s="44">
        <v>5.0</v>
      </c>
      <c r="B34" s="44">
        <v>10.0</v>
      </c>
      <c r="C34" s="45">
        <v>47.48048</v>
      </c>
      <c r="D34" s="46">
        <v>19.10554</v>
      </c>
      <c r="E34" s="47" t="s">
        <v>29</v>
      </c>
      <c r="G34" s="30" t="s">
        <v>99</v>
      </c>
      <c r="H34" s="39" t="s">
        <v>231</v>
      </c>
      <c r="I34" s="16">
        <f t="shared" si="3"/>
        <v>0</v>
      </c>
      <c r="J34" s="16">
        <f t="shared" si="4"/>
        <v>1</v>
      </c>
      <c r="K34" s="32"/>
    </row>
    <row r="35" ht="15.75" customHeight="1">
      <c r="A35" s="16">
        <v>6.0</v>
      </c>
      <c r="B35" s="16">
        <v>5.0</v>
      </c>
      <c r="C35" s="16">
        <v>47.4803315963262</v>
      </c>
      <c r="D35" s="16">
        <v>19.1044730403554</v>
      </c>
      <c r="E35" s="16" t="s">
        <v>25</v>
      </c>
      <c r="F35" s="16" t="s">
        <v>52</v>
      </c>
      <c r="G35" s="30" t="s">
        <v>69</v>
      </c>
      <c r="H35" s="33" t="s">
        <v>232</v>
      </c>
      <c r="I35" s="16">
        <f t="shared" si="3"/>
        <v>0</v>
      </c>
      <c r="J35" s="16">
        <f t="shared" si="4"/>
        <v>1</v>
      </c>
      <c r="K35" s="32"/>
    </row>
    <row r="36" ht="15.75" customHeight="1">
      <c r="A36" s="16">
        <v>6.0</v>
      </c>
      <c r="B36" s="16">
        <v>6.0</v>
      </c>
      <c r="C36" s="16">
        <v>47.4803315961296</v>
      </c>
      <c r="D36" s="16">
        <v>19.1046857086679</v>
      </c>
      <c r="E36" s="16" t="s">
        <v>27</v>
      </c>
      <c r="F36" s="16" t="s">
        <v>74</v>
      </c>
      <c r="G36" s="35" t="s">
        <v>43</v>
      </c>
      <c r="H36" s="36" t="s">
        <v>233</v>
      </c>
      <c r="I36" s="16">
        <f t="shared" si="3"/>
        <v>0</v>
      </c>
      <c r="J36" s="16">
        <f t="shared" si="4"/>
        <v>3</v>
      </c>
    </row>
    <row r="37" ht="15.75" customHeight="1">
      <c r="A37" s="16">
        <v>6.0</v>
      </c>
      <c r="B37" s="16">
        <v>7.0</v>
      </c>
      <c r="C37" s="16">
        <v>47.480331595933</v>
      </c>
      <c r="D37" s="16">
        <v>19.1048983769804</v>
      </c>
      <c r="E37" s="16" t="s">
        <v>25</v>
      </c>
      <c r="F37" s="16" t="s">
        <v>52</v>
      </c>
      <c r="G37" s="30" t="s">
        <v>72</v>
      </c>
      <c r="H37" s="33" t="s">
        <v>234</v>
      </c>
      <c r="I37" s="16">
        <f t="shared" si="3"/>
        <v>0</v>
      </c>
      <c r="J37" s="16">
        <f t="shared" si="4"/>
        <v>1</v>
      </c>
    </row>
    <row r="38" ht="15.75" customHeight="1">
      <c r="A38" s="16">
        <v>7.0</v>
      </c>
      <c r="B38" s="16">
        <v>3.0</v>
      </c>
      <c r="C38" s="16">
        <v>47.4801878662739</v>
      </c>
      <c r="D38" s="16">
        <v>19.1040476891842</v>
      </c>
      <c r="E38" s="16" t="s">
        <v>25</v>
      </c>
      <c r="F38" s="16" t="s">
        <v>52</v>
      </c>
      <c r="G38" s="30" t="s">
        <v>78</v>
      </c>
      <c r="H38" s="33" t="s">
        <v>235</v>
      </c>
      <c r="I38" s="16">
        <f t="shared" si="3"/>
        <v>0</v>
      </c>
      <c r="J38" s="16">
        <f t="shared" si="4"/>
        <v>1</v>
      </c>
    </row>
    <row r="39" ht="15.75" customHeight="1">
      <c r="A39" s="16">
        <v>7.0</v>
      </c>
      <c r="B39" s="16">
        <v>4.0</v>
      </c>
      <c r="C39" s="16">
        <v>47.4801878660773</v>
      </c>
      <c r="D39" s="16">
        <v>19.1042603569148</v>
      </c>
      <c r="E39" s="16" t="s">
        <v>25</v>
      </c>
      <c r="F39" s="16" t="s">
        <v>52</v>
      </c>
      <c r="G39" s="30" t="s">
        <v>46</v>
      </c>
      <c r="H39" s="31" t="s">
        <v>236</v>
      </c>
      <c r="I39" s="16">
        <f t="shared" si="3"/>
        <v>0</v>
      </c>
      <c r="J39" s="16">
        <f t="shared" si="4"/>
        <v>3</v>
      </c>
    </row>
    <row r="40" ht="15.75" customHeight="1">
      <c r="A40" s="16">
        <v>7.0</v>
      </c>
      <c r="B40" s="16">
        <v>5.0</v>
      </c>
      <c r="C40" s="16">
        <v>47.4801878658807</v>
      </c>
      <c r="D40" s="16">
        <v>19.1044730246455</v>
      </c>
      <c r="E40" s="16" t="s">
        <v>25</v>
      </c>
      <c r="F40" s="16" t="s">
        <v>52</v>
      </c>
      <c r="G40" s="30" t="s">
        <v>56</v>
      </c>
      <c r="H40" s="31" t="s">
        <v>237</v>
      </c>
      <c r="I40" s="16">
        <f t="shared" si="3"/>
        <v>0</v>
      </c>
      <c r="J40" s="16">
        <f t="shared" si="4"/>
        <v>1</v>
      </c>
    </row>
    <row r="41" ht="15.75" customHeight="1">
      <c r="A41" s="16">
        <v>7.0</v>
      </c>
      <c r="B41" s="16">
        <v>6.0</v>
      </c>
      <c r="C41" s="16">
        <v>47.4801878656841</v>
      </c>
      <c r="D41" s="16">
        <v>19.1046856923762</v>
      </c>
      <c r="E41" s="16" t="s">
        <v>25</v>
      </c>
      <c r="F41" s="16" t="s">
        <v>52</v>
      </c>
      <c r="G41" s="30" t="s">
        <v>111</v>
      </c>
      <c r="H41" s="39" t="s">
        <v>238</v>
      </c>
      <c r="I41" s="16">
        <f t="shared" si="3"/>
        <v>0</v>
      </c>
      <c r="J41" s="16">
        <f t="shared" si="4"/>
        <v>1</v>
      </c>
    </row>
    <row r="42" ht="15.75" customHeight="1">
      <c r="A42" s="16">
        <v>7.0</v>
      </c>
      <c r="B42" s="16">
        <v>7.0</v>
      </c>
      <c r="C42" s="16">
        <v>47.4801878654875</v>
      </c>
      <c r="D42" s="16">
        <v>19.1048983601069</v>
      </c>
      <c r="E42" s="16" t="s">
        <v>25</v>
      </c>
      <c r="F42" s="16" t="s">
        <v>52</v>
      </c>
      <c r="G42" s="30" t="s">
        <v>186</v>
      </c>
      <c r="H42" s="31" t="s">
        <v>239</v>
      </c>
      <c r="I42" s="16">
        <f t="shared" si="3"/>
        <v>0</v>
      </c>
      <c r="J42" s="16">
        <f t="shared" si="4"/>
        <v>1</v>
      </c>
    </row>
    <row r="43" ht="15.75" customHeight="1">
      <c r="A43" s="16">
        <v>7.0</v>
      </c>
      <c r="B43" s="16">
        <v>8.0</v>
      </c>
      <c r="C43" s="16">
        <v>47.4801878652909</v>
      </c>
      <c r="D43" s="16">
        <v>19.1051110278376</v>
      </c>
      <c r="E43" s="16" t="s">
        <v>25</v>
      </c>
      <c r="F43" s="16" t="s">
        <v>52</v>
      </c>
      <c r="G43" s="30" t="s">
        <v>113</v>
      </c>
      <c r="H43" s="31" t="s">
        <v>240</v>
      </c>
      <c r="I43" s="16">
        <f t="shared" si="3"/>
        <v>0</v>
      </c>
      <c r="J43" s="16">
        <f t="shared" si="4"/>
        <v>9</v>
      </c>
    </row>
    <row r="44" ht="15.75" customHeight="1">
      <c r="A44" s="16">
        <v>7.0</v>
      </c>
      <c r="B44" s="16">
        <v>9.0</v>
      </c>
      <c r="C44" s="16">
        <v>47.4801878650943</v>
      </c>
      <c r="D44" s="16">
        <v>19.1053236955683</v>
      </c>
      <c r="E44" s="16" t="s">
        <v>25</v>
      </c>
      <c r="F44" s="16" t="s">
        <v>52</v>
      </c>
      <c r="G44" s="30" t="s">
        <v>125</v>
      </c>
      <c r="H44" s="37" t="s">
        <v>241</v>
      </c>
      <c r="I44" s="16">
        <f t="shared" si="3"/>
        <v>0</v>
      </c>
      <c r="J44" s="16">
        <f t="shared" si="4"/>
        <v>1</v>
      </c>
    </row>
    <row r="45" ht="15.75" customHeight="1">
      <c r="A45" s="16">
        <v>8.0</v>
      </c>
      <c r="B45" s="16">
        <v>2.0</v>
      </c>
      <c r="C45" s="16">
        <v>47.4800441360251</v>
      </c>
      <c r="D45" s="16">
        <v>19.1038350074917</v>
      </c>
      <c r="E45" s="16" t="s">
        <v>25</v>
      </c>
      <c r="F45" s="16" t="s">
        <v>52</v>
      </c>
      <c r="G45" s="30" t="s">
        <v>87</v>
      </c>
      <c r="H45" s="31" t="s">
        <v>242</v>
      </c>
      <c r="I45" s="16">
        <f t="shared" si="3"/>
        <v>0</v>
      </c>
      <c r="J45" s="16">
        <f t="shared" si="4"/>
        <v>1</v>
      </c>
    </row>
    <row r="46" ht="15.75" customHeight="1">
      <c r="A46" s="16">
        <v>8.0</v>
      </c>
      <c r="B46" s="16">
        <v>3.0</v>
      </c>
      <c r="C46" s="16">
        <v>47.4800441358284</v>
      </c>
      <c r="D46" s="16">
        <v>19.1040476746406</v>
      </c>
      <c r="E46" s="16" t="s">
        <v>28</v>
      </c>
      <c r="F46" s="16" t="s">
        <v>91</v>
      </c>
      <c r="G46" s="30" t="s">
        <v>50</v>
      </c>
      <c r="H46" s="31" t="s">
        <v>243</v>
      </c>
      <c r="I46" s="16">
        <f t="shared" si="3"/>
        <v>0</v>
      </c>
      <c r="J46" s="16">
        <f t="shared" si="4"/>
        <v>2</v>
      </c>
    </row>
    <row r="47" ht="15.75" customHeight="1">
      <c r="A47" s="16">
        <v>8.0</v>
      </c>
      <c r="B47" s="16">
        <v>4.0</v>
      </c>
      <c r="C47" s="16">
        <v>47.4800441356318</v>
      </c>
      <c r="D47" s="16">
        <v>19.1042603417896</v>
      </c>
      <c r="E47" s="16" t="s">
        <v>25</v>
      </c>
      <c r="F47" s="16" t="s">
        <v>52</v>
      </c>
      <c r="G47" s="30" t="s">
        <v>244</v>
      </c>
      <c r="H47" s="39" t="s">
        <v>245</v>
      </c>
      <c r="I47" s="16">
        <f>COUNTIFS($G$21:$G$113, #REF!, $H$21:$H$113, "")</f>
        <v>0</v>
      </c>
      <c r="J47" s="16">
        <f>COUNTIFS($G$21:$G$113, #REF!, $H$21:$H$113, "*")</f>
        <v>0</v>
      </c>
      <c r="K47" s="10" t="s">
        <v>246</v>
      </c>
    </row>
    <row r="48" ht="15.75" customHeight="1">
      <c r="A48" s="16">
        <v>8.0</v>
      </c>
      <c r="B48" s="16">
        <v>5.0</v>
      </c>
      <c r="C48" s="16">
        <v>47.4800441354352</v>
      </c>
      <c r="D48" s="16">
        <v>19.1044730089386</v>
      </c>
      <c r="E48" s="16" t="s">
        <v>26</v>
      </c>
      <c r="F48" s="16" t="s">
        <v>55</v>
      </c>
      <c r="G48" s="30" t="s">
        <v>85</v>
      </c>
      <c r="H48" s="31" t="s">
        <v>247</v>
      </c>
      <c r="I48" s="16">
        <f t="shared" ref="I48:I49" si="5">COUNTIFS($G$21:$G$113, G48, $H$21:$H$113, "")</f>
        <v>0</v>
      </c>
      <c r="J48" s="16">
        <f t="shared" ref="J48:J49" si="6">COUNTIFS($G$21:$G$113, G48, $H$21:$H$113, "*")</f>
        <v>1</v>
      </c>
    </row>
    <row r="49" ht="15.75" customHeight="1">
      <c r="A49" s="16">
        <v>8.0</v>
      </c>
      <c r="B49" s="16">
        <v>6.0</v>
      </c>
      <c r="C49" s="16">
        <v>47.4800441352386</v>
      </c>
      <c r="D49" s="16">
        <v>19.1046856760875</v>
      </c>
      <c r="E49" s="16" t="s">
        <v>26</v>
      </c>
      <c r="F49" s="16" t="s">
        <v>55</v>
      </c>
      <c r="G49" s="30" t="s">
        <v>95</v>
      </c>
      <c r="H49" s="31" t="s">
        <v>248</v>
      </c>
      <c r="I49" s="16">
        <f t="shared" si="5"/>
        <v>0</v>
      </c>
      <c r="J49" s="16">
        <f t="shared" si="6"/>
        <v>1</v>
      </c>
    </row>
    <row r="50" ht="15.75" customHeight="1">
      <c r="A50" s="16">
        <v>8.0</v>
      </c>
      <c r="B50" s="16">
        <v>7.0</v>
      </c>
      <c r="C50" s="16">
        <v>47.480044135042</v>
      </c>
      <c r="D50" s="16">
        <v>19.1048983432365</v>
      </c>
      <c r="E50" s="16" t="s">
        <v>26</v>
      </c>
      <c r="F50" s="16" t="s">
        <v>55</v>
      </c>
      <c r="G50" s="10" t="s">
        <v>123</v>
      </c>
      <c r="H50" s="33" t="s">
        <v>249</v>
      </c>
      <c r="I50" s="16">
        <f>COUNTIFS($G$21:$G$113, G47, $H$21:$H$113, "")</f>
        <v>0</v>
      </c>
      <c r="J50" s="16">
        <f>COUNTIFS($G$21:$G$113, G47, $H$21:$H$113, "*")</f>
        <v>2</v>
      </c>
    </row>
    <row r="51" ht="15.75" customHeight="1">
      <c r="A51" s="16">
        <v>8.0</v>
      </c>
      <c r="B51" s="16">
        <v>8.0</v>
      </c>
      <c r="C51" s="16">
        <v>47.4800441348454</v>
      </c>
      <c r="D51" s="16">
        <v>19.1051110103854</v>
      </c>
      <c r="E51" s="16" t="s">
        <v>26</v>
      </c>
      <c r="F51" s="16" t="s">
        <v>55</v>
      </c>
      <c r="G51" s="30" t="s">
        <v>151</v>
      </c>
      <c r="H51" s="31" t="s">
        <v>250</v>
      </c>
      <c r="I51" s="16">
        <f t="shared" ref="I51:I64" si="7">COUNTIFS($G$21:$G$113, G51, $H$21:$H$113, "")</f>
        <v>0</v>
      </c>
      <c r="J51" s="16">
        <f t="shared" ref="J51:J64" si="8">COUNTIFS($G$21:$G$113, G51, $H$21:$H$113, "*")</f>
        <v>1</v>
      </c>
    </row>
    <row r="52" ht="15.75" customHeight="1">
      <c r="A52" s="16">
        <v>8.0</v>
      </c>
      <c r="B52" s="16">
        <v>9.0</v>
      </c>
      <c r="C52" s="16">
        <v>47.4800441346488</v>
      </c>
      <c r="D52" s="16">
        <v>19.1053236775344</v>
      </c>
      <c r="E52" s="16" t="s">
        <v>25</v>
      </c>
      <c r="F52" s="16" t="s">
        <v>52</v>
      </c>
      <c r="G52" s="30" t="s">
        <v>104</v>
      </c>
      <c r="H52" s="31" t="s">
        <v>251</v>
      </c>
      <c r="I52" s="16">
        <f t="shared" si="7"/>
        <v>0</v>
      </c>
      <c r="J52" s="16">
        <f t="shared" si="8"/>
        <v>1</v>
      </c>
    </row>
    <row r="53" ht="15.75" customHeight="1">
      <c r="A53" s="16">
        <v>8.0</v>
      </c>
      <c r="B53" s="16">
        <v>10.0</v>
      </c>
      <c r="C53" s="16">
        <v>47.4800441344522</v>
      </c>
      <c r="D53" s="16">
        <v>19.1055363446834</v>
      </c>
      <c r="E53" s="16" t="s">
        <v>25</v>
      </c>
      <c r="F53" s="16" t="s">
        <v>52</v>
      </c>
      <c r="G53" s="30" t="s">
        <v>127</v>
      </c>
      <c r="H53" s="33" t="s">
        <v>252</v>
      </c>
      <c r="I53" s="16">
        <f t="shared" si="7"/>
        <v>0</v>
      </c>
      <c r="J53" s="16">
        <f t="shared" si="8"/>
        <v>1</v>
      </c>
    </row>
    <row r="54" ht="15.75" customHeight="1">
      <c r="A54" s="16">
        <v>9.0</v>
      </c>
      <c r="B54" s="16">
        <v>1.0</v>
      </c>
      <c r="C54" s="16">
        <v>47.4799004057764</v>
      </c>
      <c r="D54" s="16">
        <v>19.1036223269602</v>
      </c>
      <c r="E54" s="16" t="s">
        <v>25</v>
      </c>
      <c r="F54" s="16" t="s">
        <v>52</v>
      </c>
      <c r="G54" s="30" t="s">
        <v>253</v>
      </c>
      <c r="H54" s="31" t="s">
        <v>254</v>
      </c>
      <c r="I54" s="16">
        <f t="shared" si="7"/>
        <v>0</v>
      </c>
      <c r="J54" s="16">
        <f t="shared" si="8"/>
        <v>1</v>
      </c>
      <c r="K54" s="10" t="s">
        <v>255</v>
      </c>
    </row>
    <row r="55" ht="15.75" customHeight="1">
      <c r="A55" s="16">
        <v>9.0</v>
      </c>
      <c r="B55" s="16">
        <v>2.0</v>
      </c>
      <c r="C55" s="16">
        <v>47.4799004055798</v>
      </c>
      <c r="D55" s="16">
        <v>19.1038349935273</v>
      </c>
      <c r="E55" s="16" t="s">
        <v>28</v>
      </c>
      <c r="F55" s="16" t="s">
        <v>91</v>
      </c>
      <c r="G55" s="30" t="s">
        <v>113</v>
      </c>
      <c r="H55" s="31" t="s">
        <v>256</v>
      </c>
      <c r="I55" s="16">
        <f t="shared" si="7"/>
        <v>0</v>
      </c>
      <c r="J55" s="16">
        <f t="shared" si="8"/>
        <v>9</v>
      </c>
    </row>
    <row r="56" ht="15.75" customHeight="1">
      <c r="A56" s="16">
        <v>9.0</v>
      </c>
      <c r="B56" s="16">
        <v>3.0</v>
      </c>
      <c r="C56" s="16">
        <v>47.4799004053831</v>
      </c>
      <c r="D56" s="16">
        <v>19.1040476600944</v>
      </c>
      <c r="E56" s="16" t="s">
        <v>27</v>
      </c>
      <c r="F56" s="16" t="s">
        <v>74</v>
      </c>
      <c r="G56" s="30" t="s">
        <v>92</v>
      </c>
      <c r="H56" s="31" t="s">
        <v>257</v>
      </c>
      <c r="I56" s="16">
        <f t="shared" si="7"/>
        <v>0</v>
      </c>
      <c r="J56" s="16">
        <f t="shared" si="8"/>
        <v>1</v>
      </c>
    </row>
    <row r="57" ht="15.75" customHeight="1">
      <c r="A57" s="16">
        <v>9.0</v>
      </c>
      <c r="B57" s="16">
        <v>4.0</v>
      </c>
      <c r="C57" s="16">
        <v>47.4799004051866</v>
      </c>
      <c r="D57" s="16">
        <v>19.1042603266615</v>
      </c>
      <c r="E57" s="16" t="s">
        <v>25</v>
      </c>
      <c r="F57" s="16" t="s">
        <v>52</v>
      </c>
      <c r="G57" s="30" t="s">
        <v>143</v>
      </c>
      <c r="H57" s="31" t="s">
        <v>258</v>
      </c>
      <c r="I57" s="16">
        <f t="shared" si="7"/>
        <v>0</v>
      </c>
      <c r="J57" s="16">
        <f t="shared" si="8"/>
        <v>1</v>
      </c>
    </row>
    <row r="58" ht="15.75" customHeight="1">
      <c r="A58" s="16">
        <v>9.0</v>
      </c>
      <c r="B58" s="16">
        <v>5.0</v>
      </c>
      <c r="C58" s="16">
        <v>47.47990040499</v>
      </c>
      <c r="D58" s="16">
        <v>19.1044729932286</v>
      </c>
      <c r="E58" s="16" t="s">
        <v>26</v>
      </c>
      <c r="F58" s="16" t="s">
        <v>55</v>
      </c>
      <c r="G58" s="30" t="s">
        <v>97</v>
      </c>
      <c r="H58" s="31" t="s">
        <v>259</v>
      </c>
      <c r="I58" s="16">
        <f t="shared" si="7"/>
        <v>0</v>
      </c>
      <c r="J58" s="16">
        <f t="shared" si="8"/>
        <v>1</v>
      </c>
    </row>
    <row r="59" ht="15.75" customHeight="1">
      <c r="A59" s="16">
        <v>9.0</v>
      </c>
      <c r="B59" s="16">
        <v>6.0</v>
      </c>
      <c r="C59" s="16">
        <v>47.4799004047934</v>
      </c>
      <c r="D59" s="16">
        <v>19.1046856597957</v>
      </c>
      <c r="E59" s="16" t="s">
        <v>25</v>
      </c>
      <c r="F59" s="16" t="s">
        <v>52</v>
      </c>
      <c r="G59" s="30" t="s">
        <v>43</v>
      </c>
      <c r="H59" s="31" t="s">
        <v>260</v>
      </c>
      <c r="I59" s="16">
        <f t="shared" si="7"/>
        <v>0</v>
      </c>
      <c r="J59" s="16">
        <f t="shared" si="8"/>
        <v>3</v>
      </c>
    </row>
    <row r="60" ht="15.75" customHeight="1">
      <c r="A60" s="16">
        <v>9.0</v>
      </c>
      <c r="B60" s="16">
        <v>7.0</v>
      </c>
      <c r="C60" s="16">
        <v>47.4799004045968</v>
      </c>
      <c r="D60" s="16">
        <v>19.1048983263629</v>
      </c>
      <c r="E60" s="16" t="s">
        <v>25</v>
      </c>
      <c r="F60" s="16" t="s">
        <v>52</v>
      </c>
      <c r="G60" s="30" t="s">
        <v>244</v>
      </c>
      <c r="H60" s="39" t="s">
        <v>261</v>
      </c>
      <c r="I60" s="16">
        <f t="shared" si="7"/>
        <v>0</v>
      </c>
      <c r="J60" s="16">
        <f t="shared" si="8"/>
        <v>2</v>
      </c>
      <c r="K60" s="10" t="s">
        <v>246</v>
      </c>
    </row>
    <row r="61" ht="15.75" customHeight="1">
      <c r="A61" s="16">
        <v>9.0</v>
      </c>
      <c r="B61" s="16">
        <v>8.0</v>
      </c>
      <c r="C61" s="16">
        <v>47.4799004044002</v>
      </c>
      <c r="D61" s="16">
        <v>19.10511099293</v>
      </c>
      <c r="E61" s="16" t="s">
        <v>25</v>
      </c>
      <c r="F61" s="16" t="s">
        <v>52</v>
      </c>
      <c r="G61" s="30" t="s">
        <v>164</v>
      </c>
      <c r="H61" s="31" t="s">
        <v>262</v>
      </c>
      <c r="I61" s="16">
        <f t="shared" si="7"/>
        <v>0</v>
      </c>
      <c r="J61" s="16">
        <f t="shared" si="8"/>
        <v>1</v>
      </c>
    </row>
    <row r="62" ht="15.75" customHeight="1">
      <c r="A62" s="16">
        <v>9.0</v>
      </c>
      <c r="B62" s="16">
        <v>9.0</v>
      </c>
      <c r="C62" s="16">
        <v>47.4799004042036</v>
      </c>
      <c r="D62" s="16">
        <v>19.1053236594971</v>
      </c>
      <c r="E62" s="16" t="s">
        <v>25</v>
      </c>
      <c r="F62" s="16" t="s">
        <v>52</v>
      </c>
      <c r="G62" s="30" t="s">
        <v>166</v>
      </c>
      <c r="H62" s="31" t="s">
        <v>263</v>
      </c>
      <c r="I62" s="16">
        <f t="shared" si="7"/>
        <v>0</v>
      </c>
      <c r="J62" s="16">
        <f t="shared" si="8"/>
        <v>1</v>
      </c>
    </row>
    <row r="63" ht="15.75" customHeight="1">
      <c r="A63" s="16">
        <v>9.0</v>
      </c>
      <c r="B63" s="16">
        <v>10.0</v>
      </c>
      <c r="C63" s="16">
        <v>47.479900404007</v>
      </c>
      <c r="D63" s="16">
        <v>19.1055363260642</v>
      </c>
      <c r="E63" s="16" t="s">
        <v>25</v>
      </c>
      <c r="F63" s="16" t="s">
        <v>52</v>
      </c>
      <c r="G63" s="30" t="s">
        <v>149</v>
      </c>
      <c r="H63" s="31" t="s">
        <v>264</v>
      </c>
      <c r="I63" s="16">
        <f t="shared" si="7"/>
        <v>0</v>
      </c>
      <c r="J63" s="16">
        <f t="shared" si="8"/>
        <v>3</v>
      </c>
    </row>
    <row r="64" ht="15.75" customHeight="1">
      <c r="A64" s="16">
        <v>9.0</v>
      </c>
      <c r="B64" s="16">
        <v>11.0</v>
      </c>
      <c r="C64" s="16">
        <v>47.4799004038103</v>
      </c>
      <c r="D64" s="16">
        <v>19.1057489926313</v>
      </c>
      <c r="E64" s="16" t="s">
        <v>25</v>
      </c>
      <c r="F64" s="16" t="s">
        <v>52</v>
      </c>
      <c r="G64" s="30" t="s">
        <v>147</v>
      </c>
      <c r="H64" s="31" t="s">
        <v>265</v>
      </c>
      <c r="I64" s="16">
        <f t="shared" si="7"/>
        <v>0</v>
      </c>
      <c r="J64" s="16">
        <f t="shared" si="8"/>
        <v>1</v>
      </c>
    </row>
    <row r="65" ht="15.75" customHeight="1">
      <c r="A65" s="16">
        <v>10.0</v>
      </c>
      <c r="B65" s="16">
        <v>1.0</v>
      </c>
      <c r="C65" s="16">
        <v>47.479756675331</v>
      </c>
      <c r="D65" s="16">
        <v>19.1036223135803</v>
      </c>
      <c r="E65" s="16" t="s">
        <v>25</v>
      </c>
      <c r="F65" s="16" t="s">
        <v>52</v>
      </c>
      <c r="G65" s="30" t="s">
        <v>145</v>
      </c>
      <c r="H65" s="31" t="s">
        <v>266</v>
      </c>
      <c r="I65" s="16">
        <f>COUNTIFS($G$21:$G$113, #REF!, $H$21:$H$113, "")</f>
        <v>0</v>
      </c>
      <c r="J65" s="16">
        <f>COUNTIFS($G$21:$G$113, #REF!, $H$21:$H$113, "*")</f>
        <v>0</v>
      </c>
    </row>
    <row r="66" ht="15.75" customHeight="1">
      <c r="A66" s="16">
        <v>10.0</v>
      </c>
      <c r="B66" s="16">
        <v>2.0</v>
      </c>
      <c r="C66" s="16">
        <v>47.4797566751344</v>
      </c>
      <c r="D66" s="16">
        <v>19.1038349795657</v>
      </c>
      <c r="E66" s="16" t="s">
        <v>27</v>
      </c>
      <c r="F66" s="16" t="s">
        <v>74</v>
      </c>
      <c r="G66" s="30" t="s">
        <v>140</v>
      </c>
      <c r="H66" s="33" t="s">
        <v>267</v>
      </c>
      <c r="I66" s="16">
        <f t="shared" ref="I66:I92" si="9">COUNTIFS($G$21:$G$113, G66, $H$21:$H$113, "")</f>
        <v>0</v>
      </c>
      <c r="J66" s="16">
        <f t="shared" ref="J66:J113" si="10">COUNTIFS($G$21:$G$113, G66, $H$21:$H$113, "*")</f>
        <v>1</v>
      </c>
    </row>
    <row r="67" ht="15.75" customHeight="1">
      <c r="A67" s="16">
        <v>10.0</v>
      </c>
      <c r="B67" s="16">
        <v>3.0</v>
      </c>
      <c r="C67" s="16">
        <v>47.4797566749378</v>
      </c>
      <c r="D67" s="16">
        <v>19.104047645551</v>
      </c>
      <c r="E67" s="16" t="s">
        <v>25</v>
      </c>
      <c r="F67" s="16" t="s">
        <v>52</v>
      </c>
      <c r="G67" s="30" t="s">
        <v>153</v>
      </c>
      <c r="H67" s="31" t="s">
        <v>268</v>
      </c>
      <c r="I67" s="16">
        <f t="shared" si="9"/>
        <v>0</v>
      </c>
      <c r="J67" s="16">
        <f t="shared" si="10"/>
        <v>3</v>
      </c>
    </row>
    <row r="68" ht="15.75" customHeight="1">
      <c r="A68" s="16">
        <v>10.0</v>
      </c>
      <c r="B68" s="16">
        <v>4.0</v>
      </c>
      <c r="C68" s="16">
        <v>47.4797566747412</v>
      </c>
      <c r="D68" s="16">
        <v>19.1042603115364</v>
      </c>
      <c r="E68" s="16" t="s">
        <v>25</v>
      </c>
      <c r="F68" s="16" t="s">
        <v>52</v>
      </c>
      <c r="G68" s="30" t="s">
        <v>173</v>
      </c>
      <c r="H68" s="31" t="s">
        <v>269</v>
      </c>
      <c r="I68" s="16">
        <f t="shared" si="9"/>
        <v>0</v>
      </c>
      <c r="J68" s="16">
        <f t="shared" si="10"/>
        <v>1</v>
      </c>
    </row>
    <row r="69" ht="15.75" customHeight="1">
      <c r="A69" s="16">
        <v>10.0</v>
      </c>
      <c r="B69" s="16">
        <v>5.0</v>
      </c>
      <c r="C69" s="16">
        <v>47.4797566745446</v>
      </c>
      <c r="D69" s="16">
        <v>19.1044729775218</v>
      </c>
      <c r="E69" s="16" t="s">
        <v>26</v>
      </c>
      <c r="F69" s="16" t="s">
        <v>55</v>
      </c>
      <c r="G69" s="30" t="s">
        <v>113</v>
      </c>
      <c r="H69" s="31" t="s">
        <v>270</v>
      </c>
      <c r="I69" s="16">
        <f t="shared" si="9"/>
        <v>0</v>
      </c>
      <c r="J69" s="16">
        <f t="shared" si="10"/>
        <v>9</v>
      </c>
    </row>
    <row r="70" ht="15.75" customHeight="1">
      <c r="A70" s="16">
        <v>10.0</v>
      </c>
      <c r="B70" s="16">
        <v>6.0</v>
      </c>
      <c r="C70" s="16">
        <v>47.479756674348</v>
      </c>
      <c r="D70" s="16">
        <v>19.1046856435071</v>
      </c>
      <c r="E70" s="16" t="s">
        <v>26</v>
      </c>
      <c r="F70" s="16" t="s">
        <v>55</v>
      </c>
      <c r="G70" s="30" t="s">
        <v>271</v>
      </c>
      <c r="H70" s="31" t="s">
        <v>272</v>
      </c>
      <c r="I70" s="16">
        <f t="shared" si="9"/>
        <v>0</v>
      </c>
      <c r="J70" s="16">
        <f t="shared" si="10"/>
        <v>2</v>
      </c>
    </row>
    <row r="71" ht="15.75" customHeight="1">
      <c r="A71" s="16">
        <v>10.0</v>
      </c>
      <c r="B71" s="16">
        <v>7.0</v>
      </c>
      <c r="C71" s="16">
        <v>47.4797566741514</v>
      </c>
      <c r="D71" s="16">
        <v>19.1048983094925</v>
      </c>
      <c r="E71" s="16" t="s">
        <v>26</v>
      </c>
      <c r="F71" s="16" t="s">
        <v>55</v>
      </c>
      <c r="G71" s="30" t="s">
        <v>273</v>
      </c>
      <c r="H71" s="33" t="s">
        <v>274</v>
      </c>
      <c r="I71" s="16">
        <f t="shared" si="9"/>
        <v>0</v>
      </c>
      <c r="J71" s="16">
        <f t="shared" si="10"/>
        <v>2</v>
      </c>
    </row>
    <row r="72" ht="15.75" customHeight="1">
      <c r="A72" s="16">
        <v>10.0</v>
      </c>
      <c r="B72" s="16">
        <v>8.0</v>
      </c>
      <c r="C72" s="16">
        <v>47.4797566739547</v>
      </c>
      <c r="D72" s="16">
        <v>19.1051109754779</v>
      </c>
      <c r="E72" s="16" t="s">
        <v>25</v>
      </c>
      <c r="F72" s="16" t="s">
        <v>52</v>
      </c>
      <c r="G72" s="30" t="s">
        <v>153</v>
      </c>
      <c r="H72" s="31" t="s">
        <v>275</v>
      </c>
      <c r="I72" s="16">
        <f t="shared" si="9"/>
        <v>0</v>
      </c>
      <c r="J72" s="16">
        <f t="shared" si="10"/>
        <v>3</v>
      </c>
    </row>
    <row r="73" ht="15.75" customHeight="1">
      <c r="A73" s="16">
        <v>10.0</v>
      </c>
      <c r="B73" s="16">
        <v>9.0</v>
      </c>
      <c r="C73" s="16">
        <v>47.4797566737582</v>
      </c>
      <c r="D73" s="16">
        <v>19.1053236414632</v>
      </c>
      <c r="E73" s="16" t="s">
        <v>25</v>
      </c>
      <c r="F73" s="16" t="s">
        <v>52</v>
      </c>
      <c r="G73" s="30" t="s">
        <v>155</v>
      </c>
      <c r="H73" s="31" t="s">
        <v>276</v>
      </c>
      <c r="I73" s="16">
        <f t="shared" si="9"/>
        <v>0</v>
      </c>
      <c r="J73" s="16">
        <f t="shared" si="10"/>
        <v>1</v>
      </c>
    </row>
    <row r="74" ht="15.75" customHeight="1">
      <c r="A74" s="16">
        <v>10.0</v>
      </c>
      <c r="B74" s="16">
        <v>10.0</v>
      </c>
      <c r="C74" s="16">
        <v>47.4797566735616</v>
      </c>
      <c r="D74" s="16">
        <v>19.1055363074485</v>
      </c>
      <c r="E74" s="16" t="s">
        <v>25</v>
      </c>
      <c r="F74" s="16" t="s">
        <v>52</v>
      </c>
      <c r="G74" s="30" t="s">
        <v>184</v>
      </c>
      <c r="H74" s="31" t="s">
        <v>277</v>
      </c>
      <c r="I74" s="16">
        <f t="shared" si="9"/>
        <v>0</v>
      </c>
      <c r="J74" s="16">
        <f t="shared" si="10"/>
        <v>1</v>
      </c>
    </row>
    <row r="75" ht="15.75" customHeight="1">
      <c r="A75" s="16">
        <v>10.0</v>
      </c>
      <c r="B75" s="16">
        <v>11.0</v>
      </c>
      <c r="C75" s="16">
        <v>47.479756673365</v>
      </c>
      <c r="D75" s="16">
        <v>19.1057489734339</v>
      </c>
      <c r="E75" s="16" t="s">
        <v>25</v>
      </c>
      <c r="F75" s="16" t="s">
        <v>52</v>
      </c>
      <c r="G75" s="30" t="s">
        <v>153</v>
      </c>
      <c r="H75" s="31" t="s">
        <v>278</v>
      </c>
      <c r="I75" s="16">
        <f t="shared" si="9"/>
        <v>0</v>
      </c>
      <c r="J75" s="16">
        <f t="shared" si="10"/>
        <v>3</v>
      </c>
    </row>
    <row r="76" ht="15.75" customHeight="1">
      <c r="A76" s="16">
        <v>11.0</v>
      </c>
      <c r="B76" s="16">
        <v>1.0</v>
      </c>
      <c r="C76" s="16">
        <v>47.4796129448855</v>
      </c>
      <c r="D76" s="16">
        <v>19.1036223001979</v>
      </c>
      <c r="E76" s="16" t="s">
        <v>25</v>
      </c>
      <c r="F76" s="16" t="s">
        <v>52</v>
      </c>
      <c r="G76" s="30" t="s">
        <v>279</v>
      </c>
      <c r="H76" s="39" t="s">
        <v>280</v>
      </c>
      <c r="I76" s="16">
        <f t="shared" si="9"/>
        <v>0</v>
      </c>
      <c r="J76" s="16">
        <f t="shared" si="10"/>
        <v>1</v>
      </c>
    </row>
    <row r="77" ht="15.75" customHeight="1">
      <c r="A77" s="16">
        <v>11.0</v>
      </c>
      <c r="B77" s="16">
        <v>2.0</v>
      </c>
      <c r="C77" s="16">
        <v>47.4796129446889</v>
      </c>
      <c r="D77" s="16">
        <v>19.1038349656014</v>
      </c>
      <c r="E77" s="16" t="s">
        <v>25</v>
      </c>
      <c r="F77" s="16" t="s">
        <v>52</v>
      </c>
      <c r="G77" s="30" t="s">
        <v>281</v>
      </c>
      <c r="H77" s="31" t="s">
        <v>282</v>
      </c>
      <c r="I77" s="16">
        <f t="shared" si="9"/>
        <v>0</v>
      </c>
      <c r="J77" s="16">
        <f t="shared" si="10"/>
        <v>1</v>
      </c>
    </row>
    <row r="78" ht="15.75" customHeight="1">
      <c r="A78" s="16">
        <v>11.0</v>
      </c>
      <c r="B78" s="16">
        <v>3.0</v>
      </c>
      <c r="C78" s="16">
        <v>47.4796129444923</v>
      </c>
      <c r="D78" s="16">
        <v>19.1040476310049</v>
      </c>
      <c r="E78" s="16" t="s">
        <v>25</v>
      </c>
      <c r="F78" s="16" t="s">
        <v>52</v>
      </c>
      <c r="G78" s="30" t="s">
        <v>158</v>
      </c>
      <c r="H78" s="31" t="s">
        <v>283</v>
      </c>
      <c r="I78" s="16">
        <f t="shared" si="9"/>
        <v>0</v>
      </c>
      <c r="J78" s="16">
        <f t="shared" si="10"/>
        <v>1</v>
      </c>
    </row>
    <row r="79" ht="15.75" customHeight="1">
      <c r="A79" s="16">
        <v>11.0</v>
      </c>
      <c r="B79" s="16">
        <v>4.0</v>
      </c>
      <c r="C79" s="16">
        <v>47.4796129442957</v>
      </c>
      <c r="D79" s="16">
        <v>19.1042602964084</v>
      </c>
      <c r="E79" s="16" t="s">
        <v>25</v>
      </c>
      <c r="F79" s="16" t="s">
        <v>52</v>
      </c>
      <c r="G79" s="30" t="s">
        <v>160</v>
      </c>
      <c r="H79" s="33" t="s">
        <v>284</v>
      </c>
      <c r="I79" s="16">
        <f t="shared" si="9"/>
        <v>0</v>
      </c>
      <c r="J79" s="16">
        <f t="shared" si="10"/>
        <v>3</v>
      </c>
    </row>
    <row r="80" ht="15.75" customHeight="1">
      <c r="A80" s="16">
        <v>11.0</v>
      </c>
      <c r="B80" s="16">
        <v>5.0</v>
      </c>
      <c r="C80" s="16">
        <v>47.4796129440991</v>
      </c>
      <c r="D80" s="16">
        <v>19.104472961812</v>
      </c>
      <c r="E80" s="16" t="s">
        <v>26</v>
      </c>
      <c r="F80" s="16" t="s">
        <v>55</v>
      </c>
      <c r="G80" s="30" t="s">
        <v>149</v>
      </c>
      <c r="H80" s="31" t="s">
        <v>285</v>
      </c>
      <c r="I80" s="16">
        <f t="shared" si="9"/>
        <v>0</v>
      </c>
      <c r="J80" s="16">
        <f t="shared" si="10"/>
        <v>3</v>
      </c>
    </row>
    <row r="81" ht="15.75" customHeight="1">
      <c r="A81" s="16">
        <v>11.0</v>
      </c>
      <c r="B81" s="16">
        <v>6.0</v>
      </c>
      <c r="C81" s="16">
        <v>47.4796129439025</v>
      </c>
      <c r="D81" s="16">
        <v>19.1046856272155</v>
      </c>
      <c r="E81" s="16" t="s">
        <v>25</v>
      </c>
      <c r="F81" s="16" t="s">
        <v>52</v>
      </c>
      <c r="G81" s="30" t="s">
        <v>175</v>
      </c>
      <c r="H81" s="39" t="s">
        <v>286</v>
      </c>
      <c r="I81" s="16">
        <f t="shared" si="9"/>
        <v>0</v>
      </c>
      <c r="J81" s="16">
        <f t="shared" si="10"/>
        <v>1</v>
      </c>
    </row>
    <row r="82" ht="15.75" customHeight="1">
      <c r="A82" s="16">
        <v>11.0</v>
      </c>
      <c r="B82" s="16">
        <v>7.0</v>
      </c>
      <c r="C82" s="16">
        <v>47.4796129437059</v>
      </c>
      <c r="D82" s="16">
        <v>19.104898292619</v>
      </c>
      <c r="E82" s="16" t="s">
        <v>25</v>
      </c>
      <c r="F82" s="16" t="s">
        <v>52</v>
      </c>
      <c r="G82" s="30" t="s">
        <v>287</v>
      </c>
      <c r="H82" s="31" t="s">
        <v>288</v>
      </c>
      <c r="I82" s="16">
        <f t="shared" si="9"/>
        <v>0</v>
      </c>
      <c r="J82" s="16">
        <f t="shared" si="10"/>
        <v>2</v>
      </c>
    </row>
    <row r="83" ht="15.75" customHeight="1">
      <c r="A83" s="16">
        <v>11.0</v>
      </c>
      <c r="B83" s="16">
        <v>8.0</v>
      </c>
      <c r="C83" s="16">
        <v>47.4796129435093</v>
      </c>
      <c r="D83" s="16">
        <v>19.1051109580225</v>
      </c>
      <c r="E83" s="16" t="s">
        <v>25</v>
      </c>
      <c r="F83" s="16" t="s">
        <v>52</v>
      </c>
      <c r="G83" s="30" t="s">
        <v>113</v>
      </c>
      <c r="H83" s="31" t="s">
        <v>289</v>
      </c>
      <c r="I83" s="16">
        <f t="shared" si="9"/>
        <v>0</v>
      </c>
      <c r="J83" s="16">
        <f t="shared" si="10"/>
        <v>9</v>
      </c>
    </row>
    <row r="84" ht="15.75" customHeight="1">
      <c r="A84" s="16">
        <v>11.0</v>
      </c>
      <c r="B84" s="16">
        <v>9.0</v>
      </c>
      <c r="C84" s="16">
        <v>47.4796129433127</v>
      </c>
      <c r="D84" s="16">
        <v>19.1053236234261</v>
      </c>
      <c r="E84" s="16" t="s">
        <v>25</v>
      </c>
      <c r="F84" s="16" t="s">
        <v>52</v>
      </c>
      <c r="G84" s="30" t="s">
        <v>135</v>
      </c>
      <c r="H84" s="39" t="s">
        <v>290</v>
      </c>
      <c r="I84" s="16">
        <f t="shared" si="9"/>
        <v>0</v>
      </c>
      <c r="J84" s="16">
        <f t="shared" si="10"/>
        <v>1</v>
      </c>
    </row>
    <row r="85" ht="15.75" customHeight="1">
      <c r="A85" s="16">
        <v>11.0</v>
      </c>
      <c r="B85" s="16">
        <v>10.0</v>
      </c>
      <c r="C85" s="16">
        <v>47.4796129431161</v>
      </c>
      <c r="D85" s="16">
        <v>19.1055362888296</v>
      </c>
      <c r="E85" s="16" t="s">
        <v>25</v>
      </c>
      <c r="F85" s="16" t="s">
        <v>52</v>
      </c>
      <c r="G85" s="38" t="s">
        <v>180</v>
      </c>
      <c r="H85" s="37" t="s">
        <v>291</v>
      </c>
      <c r="I85" s="16">
        <f t="shared" si="9"/>
        <v>0</v>
      </c>
      <c r="J85" s="16">
        <f t="shared" si="10"/>
        <v>1</v>
      </c>
    </row>
    <row r="86" ht="15.75" customHeight="1">
      <c r="A86" s="16">
        <v>11.0</v>
      </c>
      <c r="B86" s="16">
        <v>11.0</v>
      </c>
      <c r="C86" s="16">
        <v>47.4796129429195</v>
      </c>
      <c r="D86" s="16">
        <v>19.1057489542331</v>
      </c>
      <c r="E86" s="16" t="s">
        <v>25</v>
      </c>
      <c r="F86" s="16" t="s">
        <v>52</v>
      </c>
      <c r="G86" s="30" t="s">
        <v>83</v>
      </c>
      <c r="H86" s="31" t="s">
        <v>292</v>
      </c>
      <c r="I86" s="16">
        <f t="shared" si="9"/>
        <v>0</v>
      </c>
      <c r="J86" s="16">
        <f t="shared" si="10"/>
        <v>1</v>
      </c>
    </row>
    <row r="87" ht="15.75" customHeight="1">
      <c r="A87" s="16">
        <v>12.0</v>
      </c>
      <c r="B87" s="16">
        <v>1.0</v>
      </c>
      <c r="C87" s="16">
        <v>47.47946921444</v>
      </c>
      <c r="D87" s="16">
        <v>19.1036222868178</v>
      </c>
      <c r="E87" s="16" t="s">
        <v>25</v>
      </c>
      <c r="F87" s="16" t="s">
        <v>52</v>
      </c>
      <c r="G87" s="30" t="s">
        <v>287</v>
      </c>
      <c r="H87" s="31" t="s">
        <v>293</v>
      </c>
      <c r="I87" s="16">
        <f t="shared" si="9"/>
        <v>0</v>
      </c>
      <c r="J87" s="16">
        <f t="shared" si="10"/>
        <v>2</v>
      </c>
    </row>
    <row r="88" ht="15.75" customHeight="1">
      <c r="A88" s="16">
        <v>12.0</v>
      </c>
      <c r="B88" s="16">
        <v>2.0</v>
      </c>
      <c r="C88" s="16">
        <v>47.4794692142435</v>
      </c>
      <c r="D88" s="16">
        <v>19.1038349516396</v>
      </c>
      <c r="E88" s="16" t="s">
        <v>25</v>
      </c>
      <c r="F88" s="16" t="s">
        <v>52</v>
      </c>
      <c r="G88" s="30" t="s">
        <v>199</v>
      </c>
      <c r="H88" s="31" t="s">
        <v>294</v>
      </c>
      <c r="I88" s="16">
        <f t="shared" si="9"/>
        <v>0</v>
      </c>
      <c r="J88" s="16">
        <f t="shared" si="10"/>
        <v>1</v>
      </c>
    </row>
    <row r="89" ht="15.75" customHeight="1">
      <c r="A89" s="16">
        <v>12.0</v>
      </c>
      <c r="B89" s="16">
        <v>3.0</v>
      </c>
      <c r="C89" s="16">
        <v>47.4794692140469</v>
      </c>
      <c r="D89" s="16">
        <v>19.1040476164614</v>
      </c>
      <c r="E89" s="16" t="s">
        <v>25</v>
      </c>
      <c r="F89" s="16" t="s">
        <v>52</v>
      </c>
      <c r="G89" s="30" t="s">
        <v>201</v>
      </c>
      <c r="H89" s="31" t="s">
        <v>295</v>
      </c>
      <c r="I89" s="16">
        <f t="shared" si="9"/>
        <v>0</v>
      </c>
      <c r="J89" s="16">
        <f t="shared" si="10"/>
        <v>1</v>
      </c>
    </row>
    <row r="90" ht="15.75" customHeight="1">
      <c r="A90" s="16">
        <v>12.0</v>
      </c>
      <c r="B90" s="16">
        <v>4.0</v>
      </c>
      <c r="C90" s="16">
        <v>47.4794692138503</v>
      </c>
      <c r="D90" s="16">
        <v>19.1042602812832</v>
      </c>
      <c r="E90" s="16" t="s">
        <v>25</v>
      </c>
      <c r="F90" s="16" t="s">
        <v>52</v>
      </c>
      <c r="G90" s="30" t="s">
        <v>109</v>
      </c>
      <c r="H90" s="33" t="s">
        <v>296</v>
      </c>
      <c r="I90" s="16">
        <f t="shared" si="9"/>
        <v>0</v>
      </c>
      <c r="J90" s="16">
        <f t="shared" si="10"/>
        <v>1</v>
      </c>
    </row>
    <row r="91" ht="15.75" customHeight="1">
      <c r="A91" s="16">
        <v>12.0</v>
      </c>
      <c r="B91" s="16">
        <v>5.0</v>
      </c>
      <c r="C91" s="16">
        <v>47.4794692136537</v>
      </c>
      <c r="D91" s="16">
        <v>19.104472946105</v>
      </c>
      <c r="E91" s="16" t="s">
        <v>26</v>
      </c>
      <c r="F91" s="16" t="s">
        <v>55</v>
      </c>
      <c r="G91" s="30" t="s">
        <v>297</v>
      </c>
      <c r="H91" s="39" t="s">
        <v>298</v>
      </c>
      <c r="I91" s="16">
        <f t="shared" si="9"/>
        <v>0</v>
      </c>
      <c r="J91" s="16">
        <f t="shared" si="10"/>
        <v>1</v>
      </c>
    </row>
    <row r="92" ht="15.75" customHeight="1">
      <c r="A92" s="16">
        <v>12.0</v>
      </c>
      <c r="B92" s="16">
        <v>6.0</v>
      </c>
      <c r="C92" s="16">
        <v>47.4794692134571</v>
      </c>
      <c r="D92" s="16">
        <v>19.1046856109268</v>
      </c>
      <c r="E92" s="16" t="s">
        <v>25</v>
      </c>
      <c r="F92" s="16" t="s">
        <v>52</v>
      </c>
      <c r="G92" s="30" t="s">
        <v>43</v>
      </c>
      <c r="H92" s="33" t="s">
        <v>299</v>
      </c>
      <c r="I92" s="16">
        <f t="shared" si="9"/>
        <v>0</v>
      </c>
      <c r="J92" s="16">
        <f t="shared" si="10"/>
        <v>3</v>
      </c>
    </row>
    <row r="93" ht="15.75" customHeight="1">
      <c r="A93" s="16">
        <v>12.0</v>
      </c>
      <c r="B93" s="16">
        <v>7.0</v>
      </c>
      <c r="C93" s="16">
        <v>47.4794692132605</v>
      </c>
      <c r="D93" s="16">
        <v>19.1048982757486</v>
      </c>
      <c r="E93" s="16" t="s">
        <v>25</v>
      </c>
      <c r="F93" s="16" t="s">
        <v>52</v>
      </c>
      <c r="G93" s="30" t="s">
        <v>46</v>
      </c>
      <c r="H93" s="31" t="s">
        <v>300</v>
      </c>
      <c r="I93" s="16">
        <f>COUNTIFS($G$21:$G$113, G65, $H$21:$H$113, "")</f>
        <v>0</v>
      </c>
      <c r="J93" s="16">
        <f t="shared" si="10"/>
        <v>3</v>
      </c>
    </row>
    <row r="94" ht="15.75" customHeight="1">
      <c r="A94" s="16">
        <v>12.0</v>
      </c>
      <c r="B94" s="16">
        <v>8.0</v>
      </c>
      <c r="C94" s="16">
        <v>47.4794692130639</v>
      </c>
      <c r="D94" s="16">
        <v>19.1051109405704</v>
      </c>
      <c r="E94" s="16" t="s">
        <v>25</v>
      </c>
      <c r="F94" s="16" t="s">
        <v>52</v>
      </c>
      <c r="G94" s="30" t="s">
        <v>138</v>
      </c>
      <c r="H94" s="31" t="s">
        <v>301</v>
      </c>
      <c r="I94" s="16">
        <f t="shared" ref="I94:I113" si="11">COUNTIFS($G$21:$G$113, G94, $H$21:$H$113, "")</f>
        <v>0</v>
      </c>
      <c r="J94" s="16">
        <f t="shared" si="10"/>
        <v>1</v>
      </c>
    </row>
    <row r="95" ht="15.75" customHeight="1">
      <c r="A95" s="16">
        <v>12.0</v>
      </c>
      <c r="B95" s="16">
        <v>9.0</v>
      </c>
      <c r="C95" s="16">
        <v>47.4794692128673</v>
      </c>
      <c r="D95" s="16">
        <v>19.1053236053921</v>
      </c>
      <c r="E95" s="16" t="s">
        <v>25</v>
      </c>
      <c r="F95" s="16" t="s">
        <v>52</v>
      </c>
      <c r="G95" s="30" t="s">
        <v>182</v>
      </c>
      <c r="H95" s="31" t="s">
        <v>302</v>
      </c>
      <c r="I95" s="16">
        <f t="shared" si="11"/>
        <v>0</v>
      </c>
      <c r="J95" s="16">
        <f t="shared" si="10"/>
        <v>1</v>
      </c>
    </row>
    <row r="96" ht="15.75" customHeight="1">
      <c r="A96" s="16">
        <v>12.0</v>
      </c>
      <c r="B96" s="16">
        <v>10.0</v>
      </c>
      <c r="C96" s="16">
        <v>47.4794692126707</v>
      </c>
      <c r="D96" s="16">
        <v>19.1055362702139</v>
      </c>
      <c r="E96" s="16" t="s">
        <v>25</v>
      </c>
      <c r="F96" s="16" t="s">
        <v>52</v>
      </c>
      <c r="G96" s="30" t="s">
        <v>89</v>
      </c>
      <c r="H96" s="31" t="s">
        <v>303</v>
      </c>
      <c r="I96" s="16">
        <f t="shared" si="11"/>
        <v>0</v>
      </c>
      <c r="J96" s="16">
        <f t="shared" si="10"/>
        <v>1</v>
      </c>
    </row>
    <row r="97" ht="15.75" customHeight="1">
      <c r="A97" s="16">
        <v>12.0</v>
      </c>
      <c r="B97" s="16">
        <v>11.0</v>
      </c>
      <c r="C97" s="16">
        <v>47.4794692124741</v>
      </c>
      <c r="D97" s="16">
        <v>19.1057489350357</v>
      </c>
      <c r="E97" s="16" t="s">
        <v>25</v>
      </c>
      <c r="F97" s="16" t="s">
        <v>52</v>
      </c>
      <c r="G97" s="30" t="s">
        <v>113</v>
      </c>
      <c r="H97" s="31" t="s">
        <v>304</v>
      </c>
      <c r="I97" s="16">
        <f t="shared" si="11"/>
        <v>0</v>
      </c>
      <c r="J97" s="16">
        <f t="shared" si="10"/>
        <v>9</v>
      </c>
    </row>
    <row r="98" ht="15.75" customHeight="1">
      <c r="A98" s="16">
        <v>13.0</v>
      </c>
      <c r="B98" s="16">
        <v>2.0</v>
      </c>
      <c r="C98" s="16">
        <v>47.479325483798</v>
      </c>
      <c r="D98" s="16">
        <v>19.1038349376779</v>
      </c>
      <c r="E98" s="16" t="s">
        <v>25</v>
      </c>
      <c r="F98" s="16" t="s">
        <v>52</v>
      </c>
      <c r="G98" s="30" t="s">
        <v>149</v>
      </c>
      <c r="H98" s="31" t="s">
        <v>305</v>
      </c>
      <c r="I98" s="16">
        <f t="shared" si="11"/>
        <v>0</v>
      </c>
      <c r="J98" s="16">
        <f t="shared" si="10"/>
        <v>3</v>
      </c>
    </row>
    <row r="99" ht="15.75" customHeight="1">
      <c r="A99" s="16">
        <v>13.0</v>
      </c>
      <c r="B99" s="16">
        <v>3.0</v>
      </c>
      <c r="C99" s="16">
        <v>47.4793254836014</v>
      </c>
      <c r="D99" s="16">
        <v>19.1040476019179</v>
      </c>
      <c r="E99" s="16" t="s">
        <v>25</v>
      </c>
      <c r="F99" s="16" t="s">
        <v>52</v>
      </c>
      <c r="G99" s="30" t="s">
        <v>207</v>
      </c>
      <c r="H99" s="31" t="s">
        <v>306</v>
      </c>
      <c r="I99" s="16">
        <f t="shared" si="11"/>
        <v>0</v>
      </c>
      <c r="J99" s="16">
        <f t="shared" si="10"/>
        <v>1</v>
      </c>
    </row>
    <row r="100" ht="15.75" customHeight="1">
      <c r="A100" s="16">
        <v>13.0</v>
      </c>
      <c r="B100" s="16">
        <v>4.0</v>
      </c>
      <c r="C100" s="16">
        <v>47.4793254834048</v>
      </c>
      <c r="D100" s="16">
        <v>19.104260266158</v>
      </c>
      <c r="E100" s="16" t="s">
        <v>25</v>
      </c>
      <c r="F100" s="16" t="s">
        <v>52</v>
      </c>
      <c r="G100" s="30" t="s">
        <v>113</v>
      </c>
      <c r="H100" s="31" t="s">
        <v>307</v>
      </c>
      <c r="I100" s="16">
        <f t="shared" si="11"/>
        <v>0</v>
      </c>
      <c r="J100" s="16">
        <f t="shared" si="10"/>
        <v>9</v>
      </c>
    </row>
    <row r="101" ht="15.75" customHeight="1">
      <c r="A101" s="16">
        <v>13.0</v>
      </c>
      <c r="B101" s="16">
        <v>5.0</v>
      </c>
      <c r="C101" s="16">
        <v>47.4793254832082</v>
      </c>
      <c r="D101" s="16">
        <v>19.104472930398</v>
      </c>
      <c r="E101" s="16" t="s">
        <v>26</v>
      </c>
      <c r="F101" s="16" t="s">
        <v>55</v>
      </c>
      <c r="G101" s="38" t="s">
        <v>308</v>
      </c>
      <c r="H101" s="39" t="s">
        <v>309</v>
      </c>
      <c r="I101" s="16">
        <f t="shared" si="11"/>
        <v>0</v>
      </c>
      <c r="J101" s="16">
        <f t="shared" si="10"/>
        <v>1</v>
      </c>
    </row>
    <row r="102" ht="15.75" customHeight="1">
      <c r="A102" s="16">
        <v>13.0</v>
      </c>
      <c r="B102" s="16">
        <v>6.0</v>
      </c>
      <c r="C102" s="16">
        <v>47.4793254830116</v>
      </c>
      <c r="D102" s="16">
        <v>19.1046855946381</v>
      </c>
      <c r="E102" s="16" t="s">
        <v>25</v>
      </c>
      <c r="F102" s="16" t="s">
        <v>52</v>
      </c>
      <c r="G102" s="30" t="s">
        <v>310</v>
      </c>
      <c r="H102" s="33" t="s">
        <v>311</v>
      </c>
      <c r="I102" s="16">
        <f t="shared" si="11"/>
        <v>0</v>
      </c>
      <c r="J102" s="16">
        <f t="shared" si="10"/>
        <v>1</v>
      </c>
    </row>
    <row r="103" ht="15.75" customHeight="1">
      <c r="A103" s="16">
        <v>13.0</v>
      </c>
      <c r="B103" s="16">
        <v>7.0</v>
      </c>
      <c r="C103" s="16">
        <v>47.479325482815</v>
      </c>
      <c r="D103" s="16">
        <v>19.1048982588781</v>
      </c>
      <c r="E103" s="16" t="s">
        <v>25</v>
      </c>
      <c r="F103" s="16" t="s">
        <v>52</v>
      </c>
      <c r="G103" s="30" t="s">
        <v>160</v>
      </c>
      <c r="H103" s="33" t="s">
        <v>312</v>
      </c>
      <c r="I103" s="16">
        <f t="shared" si="11"/>
        <v>0</v>
      </c>
      <c r="J103" s="16">
        <f t="shared" si="10"/>
        <v>3</v>
      </c>
    </row>
    <row r="104" ht="15.75" customHeight="1">
      <c r="A104" s="16">
        <v>13.0</v>
      </c>
      <c r="B104" s="16">
        <v>8.0</v>
      </c>
      <c r="C104" s="16">
        <v>47.4793254826184</v>
      </c>
      <c r="D104" s="16">
        <v>19.1051109231182</v>
      </c>
      <c r="E104" s="16" t="s">
        <v>25</v>
      </c>
      <c r="F104" s="16" t="s">
        <v>52</v>
      </c>
      <c r="G104" s="30" t="s">
        <v>129</v>
      </c>
      <c r="H104" s="37" t="s">
        <v>313</v>
      </c>
      <c r="I104" s="16">
        <f t="shared" si="11"/>
        <v>0</v>
      </c>
      <c r="J104" s="16">
        <f t="shared" si="10"/>
        <v>1</v>
      </c>
    </row>
    <row r="105" ht="15.75" customHeight="1">
      <c r="A105" s="16">
        <v>13.0</v>
      </c>
      <c r="B105" s="16">
        <v>9.0</v>
      </c>
      <c r="C105" s="16">
        <v>47.4793254824218</v>
      </c>
      <c r="D105" s="16">
        <v>19.1053235873582</v>
      </c>
      <c r="E105" s="16" t="s">
        <v>25</v>
      </c>
      <c r="F105" s="16" t="s">
        <v>52</v>
      </c>
      <c r="G105" s="30" t="s">
        <v>314</v>
      </c>
      <c r="H105" s="39" t="s">
        <v>315</v>
      </c>
      <c r="I105" s="16">
        <f t="shared" si="11"/>
        <v>0</v>
      </c>
      <c r="J105" s="16">
        <f t="shared" si="10"/>
        <v>1</v>
      </c>
    </row>
    <row r="106" ht="15.75" customHeight="1">
      <c r="A106" s="16">
        <v>13.0</v>
      </c>
      <c r="B106" s="16">
        <v>10.0</v>
      </c>
      <c r="C106" s="16">
        <v>47.4793254822252</v>
      </c>
      <c r="D106" s="16">
        <v>19.1055362515983</v>
      </c>
      <c r="E106" s="16" t="s">
        <v>25</v>
      </c>
      <c r="F106" s="16" t="s">
        <v>52</v>
      </c>
      <c r="G106" s="30" t="s">
        <v>46</v>
      </c>
      <c r="H106" s="31" t="s">
        <v>316</v>
      </c>
      <c r="I106" s="16">
        <f t="shared" si="11"/>
        <v>0</v>
      </c>
      <c r="J106" s="16">
        <f t="shared" si="10"/>
        <v>3</v>
      </c>
    </row>
    <row r="107" ht="15.75" customHeight="1">
      <c r="A107" s="16">
        <v>14.0</v>
      </c>
      <c r="B107" s="16">
        <v>3.0</v>
      </c>
      <c r="C107" s="16">
        <v>47.479181753156</v>
      </c>
      <c r="D107" s="16">
        <v>19.1040475873719</v>
      </c>
      <c r="E107" s="16" t="s">
        <v>25</v>
      </c>
      <c r="F107" s="16" t="s">
        <v>52</v>
      </c>
      <c r="G107" s="30" t="s">
        <v>203</v>
      </c>
      <c r="H107" s="31" t="s">
        <v>317</v>
      </c>
      <c r="I107" s="16">
        <f t="shared" si="11"/>
        <v>0</v>
      </c>
      <c r="J107" s="16">
        <f t="shared" si="10"/>
        <v>1</v>
      </c>
    </row>
    <row r="108" ht="15.75" customHeight="1">
      <c r="A108" s="16">
        <v>14.0</v>
      </c>
      <c r="B108" s="16">
        <v>4.0</v>
      </c>
      <c r="C108" s="16">
        <v>47.4791817529594</v>
      </c>
      <c r="D108" s="16">
        <v>19.1042602510301</v>
      </c>
      <c r="E108" s="16" t="s">
        <v>25</v>
      </c>
      <c r="F108" s="16" t="s">
        <v>52</v>
      </c>
      <c r="G108" s="30" t="s">
        <v>160</v>
      </c>
      <c r="H108" s="33" t="s">
        <v>318</v>
      </c>
      <c r="I108" s="16">
        <f t="shared" si="11"/>
        <v>0</v>
      </c>
      <c r="J108" s="16">
        <f t="shared" si="10"/>
        <v>3</v>
      </c>
    </row>
    <row r="109" ht="15.75" customHeight="1">
      <c r="A109" s="16">
        <v>14.0</v>
      </c>
      <c r="B109" s="16">
        <v>5.0</v>
      </c>
      <c r="C109" s="16">
        <v>47.4791817527629</v>
      </c>
      <c r="D109" s="16">
        <v>19.1044729146883</v>
      </c>
      <c r="E109" s="16" t="s">
        <v>25</v>
      </c>
      <c r="F109" s="16" t="s">
        <v>52</v>
      </c>
      <c r="G109" s="30" t="s">
        <v>319</v>
      </c>
      <c r="H109" s="31" t="s">
        <v>320</v>
      </c>
      <c r="I109" s="16">
        <f t="shared" si="11"/>
        <v>0</v>
      </c>
      <c r="J109" s="16">
        <f t="shared" si="10"/>
        <v>1</v>
      </c>
    </row>
    <row r="110" ht="15.75" customHeight="1">
      <c r="A110" s="16">
        <v>14.0</v>
      </c>
      <c r="B110" s="16">
        <v>6.0</v>
      </c>
      <c r="C110" s="16">
        <v>47.4791817525663</v>
      </c>
      <c r="D110" s="16">
        <v>19.1046855783465</v>
      </c>
      <c r="E110" s="16" t="s">
        <v>25</v>
      </c>
      <c r="F110" s="16" t="s">
        <v>52</v>
      </c>
      <c r="G110" s="30" t="s">
        <v>273</v>
      </c>
      <c r="H110" s="33" t="s">
        <v>321</v>
      </c>
      <c r="I110" s="16">
        <f t="shared" si="11"/>
        <v>0</v>
      </c>
      <c r="J110" s="16">
        <f t="shared" si="10"/>
        <v>2</v>
      </c>
    </row>
    <row r="111" ht="15.75" customHeight="1">
      <c r="A111" s="16">
        <v>14.0</v>
      </c>
      <c r="B111" s="16">
        <v>7.0</v>
      </c>
      <c r="C111" s="16">
        <v>47.4791817523697</v>
      </c>
      <c r="D111" s="16">
        <v>19.1048982420047</v>
      </c>
      <c r="E111" s="16" t="s">
        <v>25</v>
      </c>
      <c r="F111" s="16" t="s">
        <v>52</v>
      </c>
      <c r="G111" s="30" t="s">
        <v>113</v>
      </c>
      <c r="H111" s="31" t="s">
        <v>322</v>
      </c>
      <c r="I111" s="16">
        <f t="shared" si="11"/>
        <v>0</v>
      </c>
      <c r="J111" s="16">
        <f t="shared" si="10"/>
        <v>9</v>
      </c>
    </row>
    <row r="112" ht="15.75" customHeight="1">
      <c r="A112" s="16">
        <v>14.0</v>
      </c>
      <c r="B112" s="16">
        <v>8.0</v>
      </c>
      <c r="C112" s="16">
        <v>47.4791817521731</v>
      </c>
      <c r="D112" s="16">
        <v>19.1051109056629</v>
      </c>
      <c r="E112" s="16" t="s">
        <v>25</v>
      </c>
      <c r="F112" s="16" t="s">
        <v>52</v>
      </c>
      <c r="G112" s="30" t="s">
        <v>271</v>
      </c>
      <c r="H112" s="31" t="s">
        <v>323</v>
      </c>
      <c r="I112" s="16">
        <f t="shared" si="11"/>
        <v>0</v>
      </c>
      <c r="J112" s="16">
        <f t="shared" si="10"/>
        <v>2</v>
      </c>
    </row>
    <row r="113" ht="15.75" customHeight="1">
      <c r="A113" s="16">
        <v>14.0</v>
      </c>
      <c r="B113" s="16">
        <v>9.0</v>
      </c>
      <c r="C113" s="16">
        <v>47.4791817519765</v>
      </c>
      <c r="D113" s="16">
        <v>19.1053235693211</v>
      </c>
      <c r="E113" s="16" t="s">
        <v>25</v>
      </c>
      <c r="F113" s="16" t="s">
        <v>52</v>
      </c>
      <c r="G113" s="30" t="s">
        <v>209</v>
      </c>
      <c r="H113" s="31" t="s">
        <v>324</v>
      </c>
      <c r="I113" s="16">
        <f t="shared" si="11"/>
        <v>0</v>
      </c>
      <c r="J113" s="16">
        <f t="shared" si="10"/>
        <v>1</v>
      </c>
    </row>
    <row r="114" ht="15.75" customHeight="1"/>
    <row r="115" ht="15.75" hidden="1" customHeight="1">
      <c r="A115" s="16" t="s">
        <v>211</v>
      </c>
    </row>
    <row r="116" ht="15.75" hidden="1" customHeight="1">
      <c r="A116" s="16" t="s">
        <v>212</v>
      </c>
      <c r="B116" s="16">
        <v>47.4799724466137</v>
      </c>
      <c r="C116" s="16">
        <v>19.1050046682357</v>
      </c>
      <c r="D116" s="16">
        <v>22.0</v>
      </c>
      <c r="E116" s="16">
        <v>23.0</v>
      </c>
      <c r="F116" s="16">
        <v>90.0</v>
      </c>
      <c r="G116" s="16">
        <v>0.0</v>
      </c>
      <c r="H116" s="16">
        <v>20.0</v>
      </c>
      <c r="I116" s="16">
        <v>17.0</v>
      </c>
    </row>
    <row r="117" ht="15.75" customHeight="1"/>
    <row r="118" ht="15.75" customHeight="1">
      <c r="C118" s="42" t="s">
        <v>213</v>
      </c>
      <c r="D118" s="15" t="s">
        <v>325</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8"/>
  </hyperlinks>
  <printOptions/>
  <pageMargins bottom="0.75" footer="0.0" header="0.0" left="0.7" right="0.7" top="0.75"/>
  <pageSetup orientation="portrait"/>
  <drawing r:id="rId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8.0"/>
    <col customWidth="1" min="8" max="8" width="52.14"/>
    <col customWidth="1" min="9" max="10" width="8.71"/>
    <col customWidth="1" min="11" max="11" width="26.57"/>
    <col customWidth="1" min="12" max="26" width="8.71"/>
  </cols>
  <sheetData>
    <row r="2">
      <c r="C2" s="11" t="s">
        <v>15</v>
      </c>
    </row>
    <row r="3">
      <c r="C3" s="12" t="s">
        <v>326</v>
      </c>
    </row>
    <row r="5">
      <c r="C5" s="13" t="s">
        <v>17</v>
      </c>
      <c r="D5" s="14" t="s">
        <v>327</v>
      </c>
    </row>
    <row r="6">
      <c r="C6" s="13" t="s">
        <v>19</v>
      </c>
      <c r="D6" s="15" t="s">
        <v>20</v>
      </c>
    </row>
    <row r="8">
      <c r="C8" s="16" t="s">
        <v>21</v>
      </c>
      <c r="D8" s="16" t="s">
        <v>22</v>
      </c>
      <c r="E8" s="16" t="s">
        <v>23</v>
      </c>
      <c r="G8" s="16" t="s">
        <v>24</v>
      </c>
    </row>
    <row r="9">
      <c r="C9" s="17">
        <f t="shared" ref="C9:C14" si="1">E9-D9</f>
        <v>0</v>
      </c>
      <c r="D9" s="17">
        <f>E9-COUNTIFS(H22:H113,"",$E$22:$E$113, "Virtual Onyx OR Virtual Black")</f>
        <v>68</v>
      </c>
      <c r="E9" s="17">
        <f>COUNTIF(E22:E113, "Virtual Onyx OR Virtual Black")</f>
        <v>68</v>
      </c>
      <c r="G9" s="16" t="s">
        <v>25</v>
      </c>
    </row>
    <row r="10">
      <c r="C10" s="18">
        <f t="shared" si="1"/>
        <v>0</v>
      </c>
      <c r="D10" s="18">
        <f>E10-COUNTIFS(H22:H113,"",$E$22:$E$113, "Virtual Citrine")</f>
        <v>12</v>
      </c>
      <c r="E10" s="18">
        <f>COUNTIF(E22:E113, "Virtual Citrine")</f>
        <v>12</v>
      </c>
      <c r="G10" s="16" t="s">
        <v>26</v>
      </c>
    </row>
    <row r="11">
      <c r="C11" s="19">
        <f t="shared" si="1"/>
        <v>0</v>
      </c>
      <c r="D11" s="19">
        <f>E11-COUNTIFS(H22:H113,"",$E$22:$E$113, "Virtual Silver")</f>
        <v>3</v>
      </c>
      <c r="E11" s="19">
        <f>COUNTIF(E22:E113, "Virtual Silver")</f>
        <v>3</v>
      </c>
      <c r="G11" s="16" t="s">
        <v>27</v>
      </c>
    </row>
    <row r="12">
      <c r="C12" s="20">
        <f t="shared" si="1"/>
        <v>0</v>
      </c>
      <c r="D12" s="20">
        <f>E12-COUNTIFS(H22:H113,"",$E$22:$E$113, "Virtual Gray")</f>
        <v>2</v>
      </c>
      <c r="E12" s="20">
        <f>COUNTIF(E22:E113, "Virtual Gray")</f>
        <v>2</v>
      </c>
      <c r="G12" s="16" t="s">
        <v>28</v>
      </c>
    </row>
    <row r="13">
      <c r="C13" s="21">
        <f t="shared" si="1"/>
        <v>0</v>
      </c>
      <c r="D13" s="21">
        <f>E13-COUNTIFS(H22:H113,"",$E$22:$E$113, "Electric Mystery")</f>
        <v>7</v>
      </c>
      <c r="E13" s="21">
        <f>COUNTIF(E22:E113, "Electric Mystery")</f>
        <v>7</v>
      </c>
      <c r="G13" s="16" t="s">
        <v>29</v>
      </c>
    </row>
    <row r="14">
      <c r="B14" s="16" t="s">
        <v>23</v>
      </c>
      <c r="C14" s="16">
        <f t="shared" si="1"/>
        <v>0</v>
      </c>
      <c r="D14" s="16">
        <f t="shared" ref="D14:E14" si="2">SUM(D9:D13)</f>
        <v>92</v>
      </c>
      <c r="E14" s="16">
        <f t="shared" si="2"/>
        <v>92</v>
      </c>
    </row>
    <row r="15">
      <c r="D15" s="16" t="s">
        <v>30</v>
      </c>
      <c r="E15" s="43">
        <f>D14/E14</f>
        <v>1</v>
      </c>
    </row>
    <row r="17">
      <c r="C17" s="23" t="s">
        <v>328</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28"/>
      <c r="B21" s="28"/>
      <c r="C21" s="24">
        <v>41.9618705432914</v>
      </c>
      <c r="D21" s="24">
        <v>-91.6811221772289</v>
      </c>
      <c r="E21" s="24" t="s">
        <v>41</v>
      </c>
      <c r="F21" s="24" t="s">
        <v>42</v>
      </c>
      <c r="G21" s="48" t="s">
        <v>53</v>
      </c>
      <c r="H21" s="49" t="s">
        <v>329</v>
      </c>
      <c r="I21" s="28"/>
      <c r="J21" s="28"/>
      <c r="K21" s="28"/>
      <c r="L21" s="28"/>
      <c r="M21" s="28"/>
      <c r="N21" s="28"/>
      <c r="O21" s="28"/>
      <c r="P21" s="28"/>
      <c r="Q21" s="28"/>
      <c r="R21" s="28"/>
      <c r="S21" s="28"/>
      <c r="T21" s="28"/>
      <c r="U21" s="28"/>
      <c r="V21" s="28"/>
      <c r="W21" s="28"/>
      <c r="X21" s="28"/>
      <c r="Y21" s="28"/>
      <c r="Z21" s="28"/>
    </row>
    <row r="22" ht="15.75" customHeight="1">
      <c r="A22" s="16">
        <v>1.0</v>
      </c>
      <c r="B22" s="16">
        <v>15.0</v>
      </c>
      <c r="C22" s="16">
        <v>41.9638827672578</v>
      </c>
      <c r="D22" s="16">
        <v>-91.6784158853103</v>
      </c>
      <c r="E22" s="16" t="s">
        <v>29</v>
      </c>
      <c r="F22" s="16" t="s">
        <v>45</v>
      </c>
      <c r="G22" s="30" t="s">
        <v>330</v>
      </c>
      <c r="H22" s="31" t="s">
        <v>331</v>
      </c>
      <c r="I22" s="16">
        <f t="shared" ref="I22:I71" si="3">COUNTIFS($G$22:$G$113, G22, $H$22:$H$113, "")</f>
        <v>0</v>
      </c>
      <c r="J22" s="16">
        <f t="shared" ref="J22:J113" si="4">COUNTIFS($G$22:$G$113, G22, $H$22:$H$113, "*")</f>
        <v>3</v>
      </c>
    </row>
    <row r="23" ht="15.75" customHeight="1">
      <c r="A23" s="16">
        <v>2.0</v>
      </c>
      <c r="B23" s="16">
        <v>14.0</v>
      </c>
      <c r="C23" s="16">
        <v>41.9637390369748</v>
      </c>
      <c r="D23" s="16">
        <v>-91.6786091975446</v>
      </c>
      <c r="E23" s="16" t="s">
        <v>29</v>
      </c>
      <c r="F23" s="16" t="s">
        <v>45</v>
      </c>
      <c r="G23" s="30" t="s">
        <v>50</v>
      </c>
      <c r="H23" s="31" t="s">
        <v>332</v>
      </c>
      <c r="I23" s="16">
        <f t="shared" si="3"/>
        <v>0</v>
      </c>
      <c r="J23" s="16">
        <f t="shared" si="4"/>
        <v>2</v>
      </c>
    </row>
    <row r="24" ht="15.75" customHeight="1">
      <c r="A24" s="16">
        <v>2.0</v>
      </c>
      <c r="B24" s="16">
        <v>16.0</v>
      </c>
      <c r="C24" s="16">
        <v>41.9637390366506</v>
      </c>
      <c r="D24" s="16">
        <v>-91.6782226009827</v>
      </c>
      <c r="E24" s="16" t="s">
        <v>29</v>
      </c>
      <c r="F24" s="16" t="s">
        <v>45</v>
      </c>
      <c r="G24" s="30" t="s">
        <v>63</v>
      </c>
      <c r="H24" s="31" t="s">
        <v>333</v>
      </c>
      <c r="I24" s="16">
        <f t="shared" si="3"/>
        <v>0</v>
      </c>
      <c r="J24" s="16">
        <f t="shared" si="4"/>
        <v>1</v>
      </c>
    </row>
    <row r="25" ht="15.75" customHeight="1">
      <c r="A25" s="16">
        <v>3.0</v>
      </c>
      <c r="B25" s="16">
        <v>13.0</v>
      </c>
      <c r="C25" s="16">
        <v>41.9635953066915</v>
      </c>
      <c r="D25" s="16">
        <v>-91.6788025089071</v>
      </c>
      <c r="E25" s="16" t="s">
        <v>25</v>
      </c>
      <c r="F25" s="16" t="s">
        <v>52</v>
      </c>
      <c r="G25" s="30" t="s">
        <v>53</v>
      </c>
      <c r="H25" s="31" t="s">
        <v>334</v>
      </c>
      <c r="I25" s="16">
        <f t="shared" si="3"/>
        <v>0</v>
      </c>
      <c r="J25" s="16">
        <f t="shared" si="4"/>
        <v>2</v>
      </c>
    </row>
    <row r="26" ht="15.75" customHeight="1">
      <c r="A26" s="16">
        <v>3.0</v>
      </c>
      <c r="B26" s="16">
        <v>14.0</v>
      </c>
      <c r="C26" s="16">
        <v>41.9635953065293</v>
      </c>
      <c r="D26" s="16">
        <v>-91.6786092110621</v>
      </c>
      <c r="E26" s="16" t="s">
        <v>26</v>
      </c>
      <c r="F26" s="16" t="s">
        <v>55</v>
      </c>
      <c r="G26" s="30" t="s">
        <v>81</v>
      </c>
      <c r="H26" s="33" t="s">
        <v>335</v>
      </c>
      <c r="I26" s="16">
        <f t="shared" si="3"/>
        <v>0</v>
      </c>
      <c r="J26" s="16">
        <f t="shared" si="4"/>
        <v>1</v>
      </c>
    </row>
    <row r="27" ht="15.75" customHeight="1">
      <c r="A27" s="16">
        <v>3.0</v>
      </c>
      <c r="B27" s="16">
        <v>15.0</v>
      </c>
      <c r="C27" s="16">
        <v>41.9635953063672</v>
      </c>
      <c r="D27" s="16">
        <v>-91.6784159132172</v>
      </c>
      <c r="E27" s="16" t="s">
        <v>29</v>
      </c>
      <c r="F27" s="16" t="s">
        <v>45</v>
      </c>
      <c r="G27" s="30" t="s">
        <v>58</v>
      </c>
      <c r="H27" s="33" t="s">
        <v>336</v>
      </c>
      <c r="I27" s="16">
        <f t="shared" si="3"/>
        <v>0</v>
      </c>
      <c r="J27" s="16">
        <f t="shared" si="4"/>
        <v>2</v>
      </c>
      <c r="K27" s="32"/>
    </row>
    <row r="28" ht="15.75" customHeight="1">
      <c r="A28" s="16">
        <v>3.0</v>
      </c>
      <c r="B28" s="16">
        <v>17.0</v>
      </c>
      <c r="C28" s="16">
        <v>41.963595306043</v>
      </c>
      <c r="D28" s="16">
        <v>-91.6780293175273</v>
      </c>
      <c r="E28" s="16" t="s">
        <v>29</v>
      </c>
      <c r="F28" s="16" t="s">
        <v>45</v>
      </c>
      <c r="G28" s="30" t="s">
        <v>53</v>
      </c>
      <c r="H28" s="31" t="s">
        <v>337</v>
      </c>
      <c r="I28" s="16">
        <f t="shared" si="3"/>
        <v>0</v>
      </c>
      <c r="J28" s="16">
        <f t="shared" si="4"/>
        <v>2</v>
      </c>
    </row>
    <row r="29" ht="15.75" customHeight="1">
      <c r="A29" s="16">
        <v>4.0</v>
      </c>
      <c r="B29" s="16">
        <v>12.0</v>
      </c>
      <c r="C29" s="16">
        <v>41.9634515764081</v>
      </c>
      <c r="D29" s="16">
        <v>-91.6789958193974</v>
      </c>
      <c r="E29" s="16" t="s">
        <v>25</v>
      </c>
      <c r="F29" s="16" t="s">
        <v>52</v>
      </c>
      <c r="G29" s="50" t="s">
        <v>123</v>
      </c>
      <c r="H29" s="33" t="s">
        <v>338</v>
      </c>
      <c r="I29" s="16">
        <f t="shared" si="3"/>
        <v>0</v>
      </c>
      <c r="J29" s="16">
        <f t="shared" si="4"/>
        <v>1</v>
      </c>
    </row>
    <row r="30" ht="15.75" customHeight="1">
      <c r="A30" s="16">
        <v>4.0</v>
      </c>
      <c r="B30" s="16">
        <v>14.0</v>
      </c>
      <c r="C30" s="16">
        <v>41.9634515760839</v>
      </c>
      <c r="D30" s="16">
        <v>-91.6786092245797</v>
      </c>
      <c r="E30" s="16" t="s">
        <v>29</v>
      </c>
      <c r="F30" s="16" t="s">
        <v>45</v>
      </c>
      <c r="G30" s="30" t="s">
        <v>330</v>
      </c>
      <c r="H30" s="31" t="s">
        <v>339</v>
      </c>
      <c r="I30" s="16">
        <f t="shared" si="3"/>
        <v>0</v>
      </c>
      <c r="J30" s="16">
        <f t="shared" si="4"/>
        <v>3</v>
      </c>
    </row>
    <row r="31" ht="15.75" customHeight="1">
      <c r="A31" s="16">
        <v>4.0</v>
      </c>
      <c r="B31" s="16">
        <v>16.0</v>
      </c>
      <c r="C31" s="16">
        <v>41.9634515757597</v>
      </c>
      <c r="D31" s="16">
        <v>-91.6782226297619</v>
      </c>
      <c r="E31" s="16" t="s">
        <v>29</v>
      </c>
      <c r="F31" s="16" t="s">
        <v>45</v>
      </c>
      <c r="G31" s="30" t="s">
        <v>69</v>
      </c>
      <c r="H31" s="33" t="s">
        <v>340</v>
      </c>
      <c r="I31" s="16">
        <f t="shared" si="3"/>
        <v>0</v>
      </c>
      <c r="J31" s="16">
        <f t="shared" si="4"/>
        <v>2</v>
      </c>
      <c r="K31" s="34"/>
    </row>
    <row r="32" ht="15.75" customHeight="1">
      <c r="A32" s="16">
        <v>5.0</v>
      </c>
      <c r="B32" s="16">
        <v>10.0</v>
      </c>
      <c r="C32" s="16">
        <v>41.9633078462869</v>
      </c>
      <c r="D32" s="16">
        <v>-91.6793824259884</v>
      </c>
      <c r="E32" s="16" t="s">
        <v>25</v>
      </c>
      <c r="F32" s="16" t="s">
        <v>52</v>
      </c>
      <c r="G32" s="38" t="s">
        <v>65</v>
      </c>
      <c r="H32" s="33" t="s">
        <v>341</v>
      </c>
      <c r="I32" s="16">
        <f t="shared" si="3"/>
        <v>0</v>
      </c>
      <c r="J32" s="16">
        <f t="shared" si="4"/>
        <v>1</v>
      </c>
      <c r="K32" s="34"/>
    </row>
    <row r="33" ht="15.75" customHeight="1">
      <c r="A33" s="16">
        <v>5.0</v>
      </c>
      <c r="B33" s="16">
        <v>11.0</v>
      </c>
      <c r="C33" s="16">
        <v>41.9633078461248</v>
      </c>
      <c r="D33" s="16">
        <v>-91.6791891290155</v>
      </c>
      <c r="E33" s="16" t="s">
        <v>25</v>
      </c>
      <c r="F33" s="16" t="s">
        <v>52</v>
      </c>
      <c r="G33" s="30" t="s">
        <v>78</v>
      </c>
      <c r="H33" s="33" t="s">
        <v>342</v>
      </c>
      <c r="I33" s="16">
        <f t="shared" si="3"/>
        <v>0</v>
      </c>
      <c r="J33" s="16">
        <f t="shared" si="4"/>
        <v>1</v>
      </c>
    </row>
    <row r="34" ht="15.75" customHeight="1">
      <c r="A34" s="16">
        <v>5.0</v>
      </c>
      <c r="B34" s="16">
        <v>12.0</v>
      </c>
      <c r="C34" s="16">
        <v>41.9633078459627</v>
      </c>
      <c r="D34" s="16">
        <v>-91.6789958320427</v>
      </c>
      <c r="E34" s="16" t="s">
        <v>25</v>
      </c>
      <c r="F34" s="16" t="s">
        <v>52</v>
      </c>
      <c r="G34" s="30" t="s">
        <v>56</v>
      </c>
      <c r="H34" s="31" t="s">
        <v>343</v>
      </c>
      <c r="I34" s="16">
        <f t="shared" si="3"/>
        <v>0</v>
      </c>
      <c r="J34" s="16">
        <f t="shared" si="4"/>
        <v>1</v>
      </c>
    </row>
    <row r="35" ht="15.75" customHeight="1">
      <c r="A35" s="16">
        <v>6.0</v>
      </c>
      <c r="B35" s="16">
        <v>10.0</v>
      </c>
      <c r="C35" s="16">
        <v>41.9631641158415</v>
      </c>
      <c r="D35" s="16">
        <v>-91.6793824377616</v>
      </c>
      <c r="E35" s="16" t="s">
        <v>25</v>
      </c>
      <c r="F35" s="16" t="s">
        <v>52</v>
      </c>
      <c r="G35" s="30" t="s">
        <v>203</v>
      </c>
      <c r="H35" s="31" t="s">
        <v>344</v>
      </c>
      <c r="I35" s="16">
        <f t="shared" si="3"/>
        <v>0</v>
      </c>
      <c r="J35" s="16">
        <f t="shared" si="4"/>
        <v>2</v>
      </c>
    </row>
    <row r="36" ht="15.75" customHeight="1">
      <c r="A36" s="16">
        <v>6.0</v>
      </c>
      <c r="B36" s="16">
        <v>11.0</v>
      </c>
      <c r="C36" s="16">
        <v>41.9631641156793</v>
      </c>
      <c r="D36" s="16">
        <v>-91.6791891412248</v>
      </c>
      <c r="E36" s="16" t="s">
        <v>27</v>
      </c>
      <c r="F36" s="16" t="s">
        <v>74</v>
      </c>
      <c r="G36" s="35" t="s">
        <v>43</v>
      </c>
      <c r="H36" s="36" t="s">
        <v>345</v>
      </c>
      <c r="I36" s="16">
        <f t="shared" si="3"/>
        <v>0</v>
      </c>
      <c r="J36" s="16">
        <f t="shared" si="4"/>
        <v>2</v>
      </c>
    </row>
    <row r="37" ht="15.75" customHeight="1">
      <c r="A37" s="16">
        <v>6.0</v>
      </c>
      <c r="B37" s="16">
        <v>12.0</v>
      </c>
      <c r="C37" s="16">
        <v>41.9631641155172</v>
      </c>
      <c r="D37" s="16">
        <v>-91.678995844688</v>
      </c>
      <c r="E37" s="16" t="s">
        <v>25</v>
      </c>
      <c r="F37" s="16" t="s">
        <v>52</v>
      </c>
      <c r="G37" s="30" t="s">
        <v>186</v>
      </c>
      <c r="H37" s="31" t="s">
        <v>346</v>
      </c>
      <c r="I37" s="16">
        <f t="shared" si="3"/>
        <v>0</v>
      </c>
      <c r="J37" s="16">
        <f t="shared" si="4"/>
        <v>1</v>
      </c>
    </row>
    <row r="38" ht="15.75" customHeight="1">
      <c r="A38" s="16">
        <v>7.0</v>
      </c>
      <c r="B38" s="16">
        <v>8.0</v>
      </c>
      <c r="C38" s="16">
        <v>41.9630203857202</v>
      </c>
      <c r="D38" s="16">
        <v>-91.6797690417363</v>
      </c>
      <c r="E38" s="16" t="s">
        <v>25</v>
      </c>
      <c r="F38" s="16" t="s">
        <v>52</v>
      </c>
      <c r="G38" s="30" t="s">
        <v>104</v>
      </c>
      <c r="H38" s="31" t="s">
        <v>347</v>
      </c>
      <c r="I38" s="16">
        <f t="shared" si="3"/>
        <v>0</v>
      </c>
      <c r="J38" s="16">
        <f t="shared" si="4"/>
        <v>1</v>
      </c>
    </row>
    <row r="39" ht="15.75" customHeight="1">
      <c r="A39" s="16">
        <v>7.0</v>
      </c>
      <c r="B39" s="16">
        <v>9.0</v>
      </c>
      <c r="C39" s="16">
        <v>41.9630203855581</v>
      </c>
      <c r="D39" s="16">
        <v>-91.6795757456356</v>
      </c>
      <c r="E39" s="16" t="s">
        <v>25</v>
      </c>
      <c r="F39" s="16" t="s">
        <v>52</v>
      </c>
      <c r="G39" s="30" t="s">
        <v>127</v>
      </c>
      <c r="H39" s="33" t="s">
        <v>348</v>
      </c>
      <c r="I39" s="16">
        <f t="shared" si="3"/>
        <v>0</v>
      </c>
      <c r="J39" s="16">
        <f t="shared" si="4"/>
        <v>1</v>
      </c>
    </row>
    <row r="40" ht="15.75" customHeight="1">
      <c r="A40" s="16">
        <v>7.0</v>
      </c>
      <c r="B40" s="16">
        <v>10.0</v>
      </c>
      <c r="C40" s="16">
        <v>41.963020385396</v>
      </c>
      <c r="D40" s="16">
        <v>-91.6793824495349</v>
      </c>
      <c r="E40" s="16" t="s">
        <v>25</v>
      </c>
      <c r="F40" s="16" t="s">
        <v>52</v>
      </c>
      <c r="G40" s="30" t="s">
        <v>138</v>
      </c>
      <c r="H40" s="31" t="s">
        <v>349</v>
      </c>
      <c r="I40" s="16">
        <f t="shared" si="3"/>
        <v>0</v>
      </c>
      <c r="J40" s="16">
        <f t="shared" si="4"/>
        <v>1</v>
      </c>
    </row>
    <row r="41" ht="15.75" customHeight="1">
      <c r="A41" s="16">
        <v>7.0</v>
      </c>
      <c r="B41" s="16">
        <v>11.0</v>
      </c>
      <c r="C41" s="16">
        <v>41.9630203852339</v>
      </c>
      <c r="D41" s="16">
        <v>-91.6791891534341</v>
      </c>
      <c r="E41" s="16" t="s">
        <v>25</v>
      </c>
      <c r="F41" s="16" t="s">
        <v>52</v>
      </c>
      <c r="G41" s="30" t="s">
        <v>111</v>
      </c>
      <c r="H41" s="31" t="s">
        <v>350</v>
      </c>
      <c r="I41" s="16">
        <f t="shared" si="3"/>
        <v>0</v>
      </c>
      <c r="J41" s="16">
        <f t="shared" si="4"/>
        <v>1</v>
      </c>
    </row>
    <row r="42" ht="15.75" customHeight="1">
      <c r="A42" s="16">
        <v>7.0</v>
      </c>
      <c r="B42" s="16">
        <v>12.0</v>
      </c>
      <c r="C42" s="16">
        <v>41.9630203850718</v>
      </c>
      <c r="D42" s="16">
        <v>-91.6789958573334</v>
      </c>
      <c r="E42" s="16" t="s">
        <v>25</v>
      </c>
      <c r="F42" s="16" t="s">
        <v>52</v>
      </c>
      <c r="G42" s="30" t="s">
        <v>143</v>
      </c>
      <c r="H42" s="31" t="s">
        <v>351</v>
      </c>
      <c r="I42" s="16">
        <f t="shared" si="3"/>
        <v>0</v>
      </c>
      <c r="J42" s="16">
        <f t="shared" si="4"/>
        <v>1</v>
      </c>
    </row>
    <row r="43" ht="15.75" customHeight="1">
      <c r="A43" s="16">
        <v>7.0</v>
      </c>
      <c r="B43" s="16">
        <v>13.0</v>
      </c>
      <c r="C43" s="16">
        <v>41.9630203849097</v>
      </c>
      <c r="D43" s="16">
        <v>-91.6788025612326</v>
      </c>
      <c r="E43" s="16" t="s">
        <v>25</v>
      </c>
      <c r="F43" s="16" t="s">
        <v>52</v>
      </c>
      <c r="G43" s="30" t="s">
        <v>140</v>
      </c>
      <c r="H43" s="33" t="s">
        <v>352</v>
      </c>
      <c r="I43" s="16">
        <f t="shared" si="3"/>
        <v>0</v>
      </c>
      <c r="J43" s="16">
        <f t="shared" si="4"/>
        <v>1</v>
      </c>
    </row>
    <row r="44" ht="15.75" customHeight="1">
      <c r="A44" s="16">
        <v>7.0</v>
      </c>
      <c r="B44" s="16">
        <v>14.0</v>
      </c>
      <c r="C44" s="16">
        <v>41.9630203847476</v>
      </c>
      <c r="D44" s="16">
        <v>-91.6786092651319</v>
      </c>
      <c r="E44" s="16" t="s">
        <v>25</v>
      </c>
      <c r="F44" s="16" t="s">
        <v>52</v>
      </c>
      <c r="G44" s="30" t="s">
        <v>173</v>
      </c>
      <c r="H44" s="31" t="s">
        <v>353</v>
      </c>
      <c r="I44" s="16">
        <f t="shared" si="3"/>
        <v>0</v>
      </c>
      <c r="J44" s="16">
        <f t="shared" si="4"/>
        <v>1</v>
      </c>
    </row>
    <row r="45" ht="15.75" customHeight="1">
      <c r="A45" s="16">
        <v>8.0</v>
      </c>
      <c r="B45" s="16">
        <v>7.0</v>
      </c>
      <c r="C45" s="16">
        <v>41.9628766554369</v>
      </c>
      <c r="D45" s="16">
        <v>-91.6799623483019</v>
      </c>
      <c r="E45" s="16" t="s">
        <v>25</v>
      </c>
      <c r="F45" s="16" t="s">
        <v>52</v>
      </c>
      <c r="G45" s="38" t="s">
        <v>87</v>
      </c>
      <c r="H45" s="31" t="s">
        <v>354</v>
      </c>
      <c r="I45" s="16">
        <f t="shared" si="3"/>
        <v>0</v>
      </c>
      <c r="J45" s="16">
        <f t="shared" si="4"/>
        <v>1</v>
      </c>
    </row>
    <row r="46" ht="15.75" customHeight="1">
      <c r="A46" s="16">
        <v>8.0</v>
      </c>
      <c r="B46" s="16">
        <v>8.0</v>
      </c>
      <c r="C46" s="16">
        <v>41.9628766552748</v>
      </c>
      <c r="D46" s="16">
        <v>-91.6797690526372</v>
      </c>
      <c r="E46" s="16" t="s">
        <v>28</v>
      </c>
      <c r="F46" s="16" t="s">
        <v>91</v>
      </c>
      <c r="G46" s="30" t="s">
        <v>50</v>
      </c>
      <c r="H46" s="31" t="s">
        <v>355</v>
      </c>
      <c r="I46" s="16">
        <f t="shared" si="3"/>
        <v>0</v>
      </c>
      <c r="J46" s="16">
        <f t="shared" si="4"/>
        <v>2</v>
      </c>
    </row>
    <row r="47" ht="15.75" customHeight="1">
      <c r="A47" s="16">
        <v>8.0</v>
      </c>
      <c r="B47" s="16">
        <v>9.0</v>
      </c>
      <c r="C47" s="16">
        <v>41.9628766551127</v>
      </c>
      <c r="D47" s="16">
        <v>-91.6795757569725</v>
      </c>
      <c r="E47" s="16" t="s">
        <v>25</v>
      </c>
      <c r="F47" s="16" t="s">
        <v>52</v>
      </c>
      <c r="G47" s="30" t="s">
        <v>153</v>
      </c>
      <c r="H47" s="31" t="s">
        <v>356</v>
      </c>
      <c r="I47" s="16">
        <f t="shared" si="3"/>
        <v>0</v>
      </c>
      <c r="J47" s="16">
        <f t="shared" si="4"/>
        <v>1</v>
      </c>
    </row>
    <row r="48" ht="15.75" customHeight="1">
      <c r="A48" s="16">
        <v>8.0</v>
      </c>
      <c r="B48" s="16">
        <v>10.0</v>
      </c>
      <c r="C48" s="16">
        <v>41.9628766549506</v>
      </c>
      <c r="D48" s="16">
        <v>-91.6793824613078</v>
      </c>
      <c r="E48" s="16" t="s">
        <v>26</v>
      </c>
      <c r="F48" s="16" t="s">
        <v>55</v>
      </c>
      <c r="G48" s="30" t="s">
        <v>85</v>
      </c>
      <c r="H48" s="31" t="s">
        <v>357</v>
      </c>
      <c r="I48" s="16">
        <f t="shared" si="3"/>
        <v>0</v>
      </c>
      <c r="J48" s="16">
        <f t="shared" si="4"/>
        <v>1</v>
      </c>
    </row>
    <row r="49" ht="15.75" customHeight="1">
      <c r="A49" s="16">
        <v>8.0</v>
      </c>
      <c r="B49" s="16">
        <v>11.0</v>
      </c>
      <c r="C49" s="16">
        <v>41.9628766547885</v>
      </c>
      <c r="D49" s="16">
        <v>-91.6791891656431</v>
      </c>
      <c r="E49" s="16" t="s">
        <v>26</v>
      </c>
      <c r="F49" s="16" t="s">
        <v>55</v>
      </c>
      <c r="G49" s="30" t="s">
        <v>95</v>
      </c>
      <c r="H49" s="31" t="s">
        <v>358</v>
      </c>
      <c r="I49" s="16">
        <f t="shared" si="3"/>
        <v>0</v>
      </c>
      <c r="J49" s="16">
        <f t="shared" si="4"/>
        <v>1</v>
      </c>
    </row>
    <row r="50" ht="15.75" customHeight="1">
      <c r="A50" s="16">
        <v>8.0</v>
      </c>
      <c r="B50" s="16">
        <v>12.0</v>
      </c>
      <c r="C50" s="16">
        <v>41.9628766546263</v>
      </c>
      <c r="D50" s="16">
        <v>-91.6789958699784</v>
      </c>
      <c r="E50" s="16" t="s">
        <v>26</v>
      </c>
      <c r="F50" s="16" t="s">
        <v>55</v>
      </c>
      <c r="G50" s="30" t="s">
        <v>97</v>
      </c>
      <c r="H50" s="31" t="s">
        <v>359</v>
      </c>
      <c r="I50" s="16">
        <f t="shared" si="3"/>
        <v>0</v>
      </c>
      <c r="J50" s="16">
        <f t="shared" si="4"/>
        <v>1</v>
      </c>
    </row>
    <row r="51" ht="15.75" customHeight="1">
      <c r="A51" s="16">
        <v>8.0</v>
      </c>
      <c r="B51" s="16">
        <v>13.0</v>
      </c>
      <c r="C51" s="16">
        <v>41.9628766544642</v>
      </c>
      <c r="D51" s="16">
        <v>-91.6788025743136</v>
      </c>
      <c r="E51" s="16" t="s">
        <v>26</v>
      </c>
      <c r="F51" s="16" t="s">
        <v>55</v>
      </c>
      <c r="G51" s="30" t="s">
        <v>99</v>
      </c>
      <c r="H51" s="31" t="s">
        <v>360</v>
      </c>
      <c r="I51" s="16">
        <f t="shared" si="3"/>
        <v>0</v>
      </c>
      <c r="J51" s="16">
        <f t="shared" si="4"/>
        <v>1</v>
      </c>
    </row>
    <row r="52" ht="15.75" customHeight="1">
      <c r="A52" s="16">
        <v>8.0</v>
      </c>
      <c r="B52" s="16">
        <v>14.0</v>
      </c>
      <c r="C52" s="16">
        <v>41.9628766543021</v>
      </c>
      <c r="D52" s="16">
        <v>-91.6786092786489</v>
      </c>
      <c r="E52" s="16" t="s">
        <v>25</v>
      </c>
      <c r="F52" s="16" t="s">
        <v>52</v>
      </c>
      <c r="G52" s="30" t="s">
        <v>107</v>
      </c>
      <c r="H52" s="31" t="s">
        <v>361</v>
      </c>
      <c r="I52" s="16">
        <f t="shared" si="3"/>
        <v>0</v>
      </c>
      <c r="J52" s="16">
        <f t="shared" si="4"/>
        <v>1</v>
      </c>
    </row>
    <row r="53" ht="15.75" customHeight="1">
      <c r="A53" s="16">
        <v>8.0</v>
      </c>
      <c r="B53" s="16">
        <v>15.0</v>
      </c>
      <c r="C53" s="16">
        <v>41.96287665414</v>
      </c>
      <c r="D53" s="16">
        <v>-91.6784159829842</v>
      </c>
      <c r="E53" s="16" t="s">
        <v>25</v>
      </c>
      <c r="F53" s="16" t="s">
        <v>52</v>
      </c>
      <c r="G53" s="30" t="s">
        <v>125</v>
      </c>
      <c r="H53" s="37" t="s">
        <v>362</v>
      </c>
      <c r="I53" s="16">
        <f t="shared" si="3"/>
        <v>0</v>
      </c>
      <c r="J53" s="16">
        <f t="shared" si="4"/>
        <v>1</v>
      </c>
    </row>
    <row r="54" ht="15.75" customHeight="1">
      <c r="A54" s="16">
        <v>9.0</v>
      </c>
      <c r="B54" s="16">
        <v>6.0</v>
      </c>
      <c r="C54" s="16">
        <v>41.9627329251535</v>
      </c>
      <c r="D54" s="16">
        <v>-91.6801556539958</v>
      </c>
      <c r="E54" s="16" t="s">
        <v>25</v>
      </c>
      <c r="F54" s="16" t="s">
        <v>52</v>
      </c>
      <c r="G54" s="30" t="s">
        <v>72</v>
      </c>
      <c r="H54" s="33" t="s">
        <v>363</v>
      </c>
      <c r="I54" s="16">
        <f t="shared" si="3"/>
        <v>0</v>
      </c>
      <c r="J54" s="16">
        <f t="shared" si="4"/>
        <v>1</v>
      </c>
    </row>
    <row r="55" ht="15.75" customHeight="1">
      <c r="A55" s="16">
        <v>9.0</v>
      </c>
      <c r="B55" s="16">
        <v>7.0</v>
      </c>
      <c r="C55" s="16">
        <v>41.9627329249914</v>
      </c>
      <c r="D55" s="16">
        <v>-91.6799623587671</v>
      </c>
      <c r="E55" s="16" t="s">
        <v>28</v>
      </c>
      <c r="F55" s="16" t="s">
        <v>91</v>
      </c>
      <c r="G55" s="30" t="s">
        <v>61</v>
      </c>
      <c r="H55" s="33" t="s">
        <v>364</v>
      </c>
      <c r="I55" s="16">
        <f t="shared" si="3"/>
        <v>0</v>
      </c>
      <c r="J55" s="16">
        <f t="shared" si="4"/>
        <v>1</v>
      </c>
    </row>
    <row r="56" ht="15.75" customHeight="1">
      <c r="A56" s="16">
        <v>9.0</v>
      </c>
      <c r="B56" s="16">
        <v>8.0</v>
      </c>
      <c r="C56" s="16">
        <v>41.9627329248293</v>
      </c>
      <c r="D56" s="16">
        <v>-91.6797690635385</v>
      </c>
      <c r="E56" s="16" t="s">
        <v>27</v>
      </c>
      <c r="F56" s="16" t="s">
        <v>74</v>
      </c>
      <c r="G56" s="30" t="s">
        <v>92</v>
      </c>
      <c r="H56" s="31" t="s">
        <v>365</v>
      </c>
      <c r="I56" s="16">
        <f t="shared" si="3"/>
        <v>0</v>
      </c>
      <c r="J56" s="16">
        <f t="shared" si="4"/>
        <v>1</v>
      </c>
    </row>
    <row r="57" ht="15.75" customHeight="1">
      <c r="A57" s="16">
        <v>9.0</v>
      </c>
      <c r="B57" s="16">
        <v>9.0</v>
      </c>
      <c r="C57" s="16">
        <v>41.9627329246672</v>
      </c>
      <c r="D57" s="16">
        <v>-91.6795757683098</v>
      </c>
      <c r="E57" s="16" t="s">
        <v>25</v>
      </c>
      <c r="F57" s="16" t="s">
        <v>52</v>
      </c>
      <c r="G57" s="30" t="s">
        <v>58</v>
      </c>
      <c r="H57" s="33" t="s">
        <v>366</v>
      </c>
      <c r="I57" s="16">
        <f t="shared" si="3"/>
        <v>0</v>
      </c>
      <c r="J57" s="16">
        <f t="shared" si="4"/>
        <v>2</v>
      </c>
      <c r="K57" s="32"/>
    </row>
    <row r="58" ht="15.75" customHeight="1">
      <c r="A58" s="16">
        <v>9.0</v>
      </c>
      <c r="B58" s="16">
        <v>10.0</v>
      </c>
      <c r="C58" s="16">
        <v>41.9627329245051</v>
      </c>
      <c r="D58" s="16">
        <v>-91.6793824730812</v>
      </c>
      <c r="E58" s="16" t="s">
        <v>26</v>
      </c>
      <c r="F58" s="16" t="s">
        <v>55</v>
      </c>
      <c r="G58" s="30" t="s">
        <v>46</v>
      </c>
      <c r="H58" s="31" t="s">
        <v>367</v>
      </c>
      <c r="I58" s="16">
        <f t="shared" si="3"/>
        <v>0</v>
      </c>
      <c r="J58" s="16">
        <f t="shared" si="4"/>
        <v>1</v>
      </c>
    </row>
    <row r="59" ht="15.75" customHeight="1">
      <c r="A59" s="16">
        <v>9.0</v>
      </c>
      <c r="B59" s="16">
        <v>11.0</v>
      </c>
      <c r="C59" s="16">
        <v>41.962732924343</v>
      </c>
      <c r="D59" s="16">
        <v>-91.6791891778525</v>
      </c>
      <c r="E59" s="16" t="s">
        <v>25</v>
      </c>
      <c r="F59" s="16" t="s">
        <v>52</v>
      </c>
      <c r="G59" s="30" t="s">
        <v>109</v>
      </c>
      <c r="H59" s="33" t="s">
        <v>368</v>
      </c>
      <c r="I59" s="16">
        <f t="shared" si="3"/>
        <v>0</v>
      </c>
      <c r="J59" s="16">
        <f t="shared" si="4"/>
        <v>1</v>
      </c>
    </row>
    <row r="60" ht="15.75" customHeight="1">
      <c r="A60" s="16">
        <v>9.0</v>
      </c>
      <c r="B60" s="16">
        <v>12.0</v>
      </c>
      <c r="C60" s="16">
        <v>41.9627329241809</v>
      </c>
      <c r="D60" s="16">
        <v>-91.6789958826239</v>
      </c>
      <c r="E60" s="16" t="s">
        <v>25</v>
      </c>
      <c r="F60" s="16" t="s">
        <v>52</v>
      </c>
      <c r="G60" s="30" t="s">
        <v>69</v>
      </c>
      <c r="H60" s="33" t="s">
        <v>369</v>
      </c>
      <c r="I60" s="16">
        <f t="shared" si="3"/>
        <v>0</v>
      </c>
      <c r="J60" s="16">
        <f t="shared" si="4"/>
        <v>2</v>
      </c>
    </row>
    <row r="61" ht="15.75" customHeight="1">
      <c r="A61" s="16">
        <v>9.0</v>
      </c>
      <c r="B61" s="16">
        <v>13.0</v>
      </c>
      <c r="C61" s="16">
        <v>41.9627329240187</v>
      </c>
      <c r="D61" s="16">
        <v>-91.6788025873952</v>
      </c>
      <c r="E61" s="16" t="s">
        <v>25</v>
      </c>
      <c r="F61" s="16" t="s">
        <v>52</v>
      </c>
      <c r="G61" s="30" t="s">
        <v>151</v>
      </c>
      <c r="H61" s="31" t="s">
        <v>370</v>
      </c>
      <c r="I61" s="16">
        <f t="shared" si="3"/>
        <v>0</v>
      </c>
      <c r="J61" s="16">
        <f t="shared" si="4"/>
        <v>1</v>
      </c>
    </row>
    <row r="62" ht="15.75" customHeight="1">
      <c r="A62" s="16">
        <v>9.0</v>
      </c>
      <c r="B62" s="16">
        <v>14.0</v>
      </c>
      <c r="C62" s="16">
        <v>41.9627329238566</v>
      </c>
      <c r="D62" s="16">
        <v>-91.6786092921665</v>
      </c>
      <c r="E62" s="16" t="s">
        <v>25</v>
      </c>
      <c r="F62" s="16" t="s">
        <v>52</v>
      </c>
      <c r="G62" s="30" t="s">
        <v>371</v>
      </c>
      <c r="H62" s="31" t="s">
        <v>372</v>
      </c>
      <c r="I62" s="16">
        <f t="shared" si="3"/>
        <v>0</v>
      </c>
      <c r="J62" s="16">
        <f t="shared" si="4"/>
        <v>1</v>
      </c>
    </row>
    <row r="63" ht="15.75" customHeight="1">
      <c r="A63" s="16">
        <v>9.0</v>
      </c>
      <c r="B63" s="16">
        <v>15.0</v>
      </c>
      <c r="C63" s="16">
        <v>41.9627329236945</v>
      </c>
      <c r="D63" s="16">
        <v>-91.6784159969379</v>
      </c>
      <c r="E63" s="16" t="s">
        <v>25</v>
      </c>
      <c r="F63" s="16" t="s">
        <v>52</v>
      </c>
      <c r="G63" s="30" t="s">
        <v>175</v>
      </c>
      <c r="H63" s="39" t="s">
        <v>373</v>
      </c>
      <c r="I63" s="16">
        <f t="shared" si="3"/>
        <v>0</v>
      </c>
      <c r="J63" s="16">
        <f t="shared" si="4"/>
        <v>1</v>
      </c>
    </row>
    <row r="64" ht="15.75" customHeight="1">
      <c r="A64" s="16">
        <v>9.0</v>
      </c>
      <c r="B64" s="16">
        <v>16.0</v>
      </c>
      <c r="C64" s="16">
        <v>41.9627329235324</v>
      </c>
      <c r="D64" s="16">
        <v>-91.6782227017092</v>
      </c>
      <c r="E64" s="16" t="s">
        <v>25</v>
      </c>
      <c r="F64" s="16" t="s">
        <v>52</v>
      </c>
      <c r="G64" s="30" t="s">
        <v>314</v>
      </c>
      <c r="H64" s="39" t="s">
        <v>374</v>
      </c>
      <c r="I64" s="16">
        <f t="shared" si="3"/>
        <v>0</v>
      </c>
      <c r="J64" s="16">
        <f t="shared" si="4"/>
        <v>1</v>
      </c>
    </row>
    <row r="65" ht="15.75" customHeight="1">
      <c r="A65" s="16">
        <v>10.0</v>
      </c>
      <c r="B65" s="16">
        <v>6.0</v>
      </c>
      <c r="C65" s="16">
        <v>41.9625891947081</v>
      </c>
      <c r="D65" s="16">
        <v>-91.6801556640237</v>
      </c>
      <c r="E65" s="16" t="s">
        <v>25</v>
      </c>
      <c r="F65" s="16" t="s">
        <v>52</v>
      </c>
      <c r="G65" s="30" t="s">
        <v>48</v>
      </c>
      <c r="H65" s="31" t="s">
        <v>375</v>
      </c>
      <c r="I65" s="16">
        <f t="shared" si="3"/>
        <v>0</v>
      </c>
      <c r="J65" s="16">
        <f t="shared" si="4"/>
        <v>1</v>
      </c>
    </row>
    <row r="66" ht="15.75" customHeight="1">
      <c r="A66" s="16">
        <v>10.0</v>
      </c>
      <c r="B66" s="16">
        <v>7.0</v>
      </c>
      <c r="C66" s="16">
        <v>41.962589194546</v>
      </c>
      <c r="D66" s="16">
        <v>-91.6799623692311</v>
      </c>
      <c r="E66" s="16" t="s">
        <v>27</v>
      </c>
      <c r="F66" s="16" t="s">
        <v>74</v>
      </c>
      <c r="G66" s="30" t="s">
        <v>67</v>
      </c>
      <c r="H66" s="31" t="s">
        <v>376</v>
      </c>
      <c r="I66" s="16">
        <f t="shared" si="3"/>
        <v>0</v>
      </c>
      <c r="J66" s="16">
        <f t="shared" si="4"/>
        <v>1</v>
      </c>
    </row>
    <row r="67" ht="15.75" customHeight="1">
      <c r="A67" s="16">
        <v>10.0</v>
      </c>
      <c r="B67" s="16">
        <v>8.0</v>
      </c>
      <c r="C67" s="16">
        <v>41.9625891943839</v>
      </c>
      <c r="D67" s="16">
        <v>-91.6797690744384</v>
      </c>
      <c r="E67" s="16" t="s">
        <v>25</v>
      </c>
      <c r="F67" s="16" t="s">
        <v>52</v>
      </c>
      <c r="G67" s="30" t="s">
        <v>89</v>
      </c>
      <c r="H67" s="37" t="s">
        <v>377</v>
      </c>
      <c r="I67" s="16">
        <f t="shared" si="3"/>
        <v>0</v>
      </c>
      <c r="J67" s="16">
        <f t="shared" si="4"/>
        <v>1</v>
      </c>
    </row>
    <row r="68" ht="15.75" customHeight="1">
      <c r="A68" s="16">
        <v>10.0</v>
      </c>
      <c r="B68" s="16">
        <v>9.0</v>
      </c>
      <c r="C68" s="16">
        <v>41.9625891942218</v>
      </c>
      <c r="D68" s="16">
        <v>-91.6795757796458</v>
      </c>
      <c r="E68" s="16" t="s">
        <v>25</v>
      </c>
      <c r="F68" s="16" t="s">
        <v>52</v>
      </c>
      <c r="G68" s="30" t="s">
        <v>180</v>
      </c>
      <c r="H68" s="37" t="s">
        <v>378</v>
      </c>
      <c r="I68" s="16">
        <f t="shared" si="3"/>
        <v>0</v>
      </c>
      <c r="J68" s="16">
        <f t="shared" si="4"/>
        <v>1</v>
      </c>
    </row>
    <row r="69" ht="15.75" customHeight="1">
      <c r="A69" s="16">
        <v>10.0</v>
      </c>
      <c r="B69" s="16">
        <v>10.0</v>
      </c>
      <c r="C69" s="16">
        <v>41.9625891940597</v>
      </c>
      <c r="D69" s="16">
        <v>-91.6793824848531</v>
      </c>
      <c r="E69" s="16" t="s">
        <v>26</v>
      </c>
      <c r="F69" s="16" t="s">
        <v>55</v>
      </c>
      <c r="G69" s="30" t="s">
        <v>83</v>
      </c>
      <c r="H69" s="31" t="s">
        <v>379</v>
      </c>
      <c r="I69" s="16">
        <f t="shared" si="3"/>
        <v>0</v>
      </c>
      <c r="J69" s="16">
        <f t="shared" si="4"/>
        <v>1</v>
      </c>
    </row>
    <row r="70" ht="15.75" customHeight="1">
      <c r="A70" s="16">
        <v>10.0</v>
      </c>
      <c r="B70" s="16">
        <v>11.0</v>
      </c>
      <c r="C70" s="16">
        <v>41.9625891938976</v>
      </c>
      <c r="D70" s="16">
        <v>-91.6791891900604</v>
      </c>
      <c r="E70" s="16" t="s">
        <v>26</v>
      </c>
      <c r="F70" s="16" t="s">
        <v>55</v>
      </c>
      <c r="G70" s="30" t="s">
        <v>43</v>
      </c>
      <c r="H70" s="31" t="s">
        <v>380</v>
      </c>
      <c r="I70" s="16">
        <f t="shared" si="3"/>
        <v>0</v>
      </c>
      <c r="J70" s="16">
        <f t="shared" si="4"/>
        <v>2</v>
      </c>
    </row>
    <row r="71" ht="15.75" customHeight="1">
      <c r="A71" s="16">
        <v>10.0</v>
      </c>
      <c r="B71" s="16">
        <v>12.0</v>
      </c>
      <c r="C71" s="16">
        <v>41.9625891937355</v>
      </c>
      <c r="D71" s="16">
        <v>-91.6789958952678</v>
      </c>
      <c r="E71" s="16" t="s">
        <v>26</v>
      </c>
      <c r="F71" s="16" t="s">
        <v>55</v>
      </c>
      <c r="G71" s="30" t="s">
        <v>131</v>
      </c>
      <c r="H71" s="31" t="s">
        <v>381</v>
      </c>
      <c r="I71" s="16">
        <f t="shared" si="3"/>
        <v>0</v>
      </c>
      <c r="J71" s="16">
        <f t="shared" si="4"/>
        <v>1</v>
      </c>
    </row>
    <row r="72" ht="15.75" customHeight="1">
      <c r="A72" s="16">
        <v>10.0</v>
      </c>
      <c r="B72" s="16">
        <v>13.0</v>
      </c>
      <c r="C72" s="16">
        <v>41.9625891935733</v>
      </c>
      <c r="D72" s="16">
        <v>-91.6788026004751</v>
      </c>
      <c r="E72" s="16" t="s">
        <v>25</v>
      </c>
      <c r="F72" s="16" t="s">
        <v>52</v>
      </c>
      <c r="G72" s="30" t="s">
        <v>155</v>
      </c>
      <c r="H72" s="31" t="s">
        <v>382</v>
      </c>
      <c r="I72" s="16">
        <f>COUNTIFS($G$22:$G$113, G106, $H$22:$H$113, "")</f>
        <v>0</v>
      </c>
      <c r="J72" s="16">
        <f t="shared" si="4"/>
        <v>1</v>
      </c>
    </row>
    <row r="73" ht="15.75" customHeight="1">
      <c r="A73" s="16">
        <v>10.0</v>
      </c>
      <c r="B73" s="16">
        <v>14.0</v>
      </c>
      <c r="C73" s="16">
        <v>41.9625891934112</v>
      </c>
      <c r="D73" s="16">
        <v>-91.6786093056824</v>
      </c>
      <c r="E73" s="16" t="s">
        <v>25</v>
      </c>
      <c r="F73" s="16" t="s">
        <v>52</v>
      </c>
      <c r="G73" s="30" t="s">
        <v>383</v>
      </c>
      <c r="H73" s="31" t="s">
        <v>384</v>
      </c>
      <c r="I73" s="16">
        <f t="shared" ref="I73:I105" si="5">COUNTIFS($G$22:$G$113, G73, $H$22:$H$113, "")</f>
        <v>0</v>
      </c>
      <c r="J73" s="16">
        <f t="shared" si="4"/>
        <v>1</v>
      </c>
    </row>
    <row r="74" ht="15.75" customHeight="1">
      <c r="A74" s="16">
        <v>10.0</v>
      </c>
      <c r="B74" s="16">
        <v>15.0</v>
      </c>
      <c r="C74" s="16">
        <v>41.9625891932491</v>
      </c>
      <c r="D74" s="16">
        <v>-91.6784160108898</v>
      </c>
      <c r="E74" s="16" t="s">
        <v>25</v>
      </c>
      <c r="F74" s="16" t="s">
        <v>52</v>
      </c>
      <c r="G74" s="30" t="s">
        <v>385</v>
      </c>
      <c r="H74" s="39" t="s">
        <v>386</v>
      </c>
      <c r="I74" s="16">
        <f t="shared" si="5"/>
        <v>0</v>
      </c>
      <c r="J74" s="16">
        <f t="shared" si="4"/>
        <v>1</v>
      </c>
    </row>
    <row r="75" ht="15.75" customHeight="1">
      <c r="A75" s="16">
        <v>10.0</v>
      </c>
      <c r="B75" s="16">
        <v>16.0</v>
      </c>
      <c r="C75" s="16">
        <v>41.962589193087</v>
      </c>
      <c r="D75" s="16">
        <v>-91.6782227160971</v>
      </c>
      <c r="E75" s="16" t="s">
        <v>25</v>
      </c>
      <c r="F75" s="16" t="s">
        <v>52</v>
      </c>
      <c r="G75" s="30" t="s">
        <v>158</v>
      </c>
      <c r="H75" s="31" t="s">
        <v>387</v>
      </c>
      <c r="I75" s="16">
        <f t="shared" si="5"/>
        <v>0</v>
      </c>
      <c r="J75" s="16">
        <f t="shared" si="4"/>
        <v>1</v>
      </c>
    </row>
    <row r="76" ht="15.75" customHeight="1">
      <c r="A76" s="16">
        <v>11.0</v>
      </c>
      <c r="B76" s="16">
        <v>6.0</v>
      </c>
      <c r="C76" s="16">
        <v>41.9624454642627</v>
      </c>
      <c r="D76" s="16">
        <v>-91.6801556740525</v>
      </c>
      <c r="E76" s="16" t="s">
        <v>25</v>
      </c>
      <c r="F76" s="16" t="s">
        <v>52</v>
      </c>
      <c r="G76" s="30" t="s">
        <v>160</v>
      </c>
      <c r="H76" s="33" t="s">
        <v>388</v>
      </c>
      <c r="I76" s="16">
        <f t="shared" si="5"/>
        <v>0</v>
      </c>
      <c r="J76" s="16">
        <f t="shared" si="4"/>
        <v>1</v>
      </c>
    </row>
    <row r="77" ht="15.75" customHeight="1">
      <c r="A77" s="16">
        <v>11.0</v>
      </c>
      <c r="B77" s="16">
        <v>7.0</v>
      </c>
      <c r="C77" s="16">
        <v>41.9624454641006</v>
      </c>
      <c r="D77" s="16">
        <v>-91.6799623796959</v>
      </c>
      <c r="E77" s="16" t="s">
        <v>25</v>
      </c>
      <c r="F77" s="16" t="s">
        <v>52</v>
      </c>
      <c r="G77" s="30" t="s">
        <v>184</v>
      </c>
      <c r="H77" s="31" t="s">
        <v>389</v>
      </c>
      <c r="I77" s="16">
        <f t="shared" si="5"/>
        <v>0</v>
      </c>
      <c r="J77" s="16">
        <f t="shared" si="4"/>
        <v>1</v>
      </c>
    </row>
    <row r="78" ht="15.75" customHeight="1">
      <c r="A78" s="16">
        <v>11.0</v>
      </c>
      <c r="B78" s="16">
        <v>8.0</v>
      </c>
      <c r="C78" s="16">
        <v>41.9624454639385</v>
      </c>
      <c r="D78" s="16">
        <v>-91.6797690853392</v>
      </c>
      <c r="E78" s="16" t="s">
        <v>25</v>
      </c>
      <c r="F78" s="16" t="s">
        <v>52</v>
      </c>
      <c r="G78" s="30" t="s">
        <v>169</v>
      </c>
      <c r="H78" s="39" t="s">
        <v>390</v>
      </c>
      <c r="I78" s="16">
        <f t="shared" si="5"/>
        <v>0</v>
      </c>
      <c r="J78" s="16">
        <f t="shared" si="4"/>
        <v>1</v>
      </c>
    </row>
    <row r="79" ht="15.75" customHeight="1">
      <c r="A79" s="16">
        <v>11.0</v>
      </c>
      <c r="B79" s="16">
        <v>9.0</v>
      </c>
      <c r="C79" s="16">
        <v>41.9624454637764</v>
      </c>
      <c r="D79" s="16">
        <v>-91.6795757909826</v>
      </c>
      <c r="E79" s="16" t="s">
        <v>25</v>
      </c>
      <c r="F79" s="16" t="s">
        <v>52</v>
      </c>
      <c r="G79" s="30" t="s">
        <v>135</v>
      </c>
      <c r="H79" s="33" t="s">
        <v>391</v>
      </c>
      <c r="I79" s="16">
        <f t="shared" si="5"/>
        <v>0</v>
      </c>
      <c r="J79" s="16">
        <f t="shared" si="4"/>
        <v>1</v>
      </c>
    </row>
    <row r="80" ht="15.75" customHeight="1">
      <c r="A80" s="16">
        <v>11.0</v>
      </c>
      <c r="B80" s="16">
        <v>10.0</v>
      </c>
      <c r="C80" s="16">
        <v>41.9624454636143</v>
      </c>
      <c r="D80" s="16">
        <v>-91.6793824966259</v>
      </c>
      <c r="E80" s="16" t="s">
        <v>26</v>
      </c>
      <c r="F80" s="16" t="s">
        <v>55</v>
      </c>
      <c r="G80" s="30" t="s">
        <v>113</v>
      </c>
      <c r="H80" s="33" t="s">
        <v>392</v>
      </c>
      <c r="I80" s="16">
        <f t="shared" si="5"/>
        <v>0</v>
      </c>
      <c r="J80" s="16">
        <f t="shared" si="4"/>
        <v>1</v>
      </c>
    </row>
    <row r="81" ht="15.75" customHeight="1">
      <c r="A81" s="16">
        <v>11.0</v>
      </c>
      <c r="B81" s="16">
        <v>11.0</v>
      </c>
      <c r="C81" s="16">
        <v>41.9624454634521</v>
      </c>
      <c r="D81" s="16">
        <v>-91.6791892022693</v>
      </c>
      <c r="E81" s="16" t="s">
        <v>25</v>
      </c>
      <c r="F81" s="16" t="s">
        <v>52</v>
      </c>
      <c r="G81" s="30" t="s">
        <v>166</v>
      </c>
      <c r="H81" s="31" t="s">
        <v>393</v>
      </c>
      <c r="I81" s="16">
        <f t="shared" si="5"/>
        <v>0</v>
      </c>
      <c r="J81" s="16">
        <f t="shared" si="4"/>
        <v>1</v>
      </c>
    </row>
    <row r="82" ht="15.75" customHeight="1">
      <c r="A82" s="16">
        <v>11.0</v>
      </c>
      <c r="B82" s="16">
        <v>12.0</v>
      </c>
      <c r="C82" s="16">
        <v>41.96244546329</v>
      </c>
      <c r="D82" s="16">
        <v>-91.6789959079127</v>
      </c>
      <c r="E82" s="16" t="s">
        <v>25</v>
      </c>
      <c r="F82" s="16" t="s">
        <v>52</v>
      </c>
      <c r="G82" s="30" t="s">
        <v>164</v>
      </c>
      <c r="H82" s="39" t="s">
        <v>394</v>
      </c>
      <c r="I82" s="16">
        <f t="shared" si="5"/>
        <v>0</v>
      </c>
      <c r="J82" s="16">
        <f t="shared" si="4"/>
        <v>1</v>
      </c>
    </row>
    <row r="83" ht="15.75" customHeight="1">
      <c r="A83" s="16">
        <v>11.0</v>
      </c>
      <c r="B83" s="16">
        <v>13.0</v>
      </c>
      <c r="C83" s="16">
        <v>41.9624454631279</v>
      </c>
      <c r="D83" s="16">
        <v>-91.678802613556</v>
      </c>
      <c r="E83" s="16" t="s">
        <v>25</v>
      </c>
      <c r="F83" s="16" t="s">
        <v>52</v>
      </c>
      <c r="G83" s="30" t="s">
        <v>133</v>
      </c>
      <c r="H83" s="40" t="s">
        <v>395</v>
      </c>
      <c r="I83" s="16">
        <f t="shared" si="5"/>
        <v>0</v>
      </c>
      <c r="J83" s="16">
        <f t="shared" si="4"/>
        <v>1</v>
      </c>
    </row>
    <row r="84" ht="15.75" customHeight="1">
      <c r="A84" s="16">
        <v>11.0</v>
      </c>
      <c r="B84" s="16">
        <v>14.0</v>
      </c>
      <c r="C84" s="16">
        <v>41.9624454629658</v>
      </c>
      <c r="D84" s="16">
        <v>-91.6786093191994</v>
      </c>
      <c r="E84" s="16" t="s">
        <v>25</v>
      </c>
      <c r="F84" s="16" t="s">
        <v>52</v>
      </c>
      <c r="G84" s="30" t="s">
        <v>196</v>
      </c>
      <c r="H84" s="33" t="s">
        <v>396</v>
      </c>
      <c r="I84" s="16">
        <f t="shared" si="5"/>
        <v>0</v>
      </c>
      <c r="J84" s="16">
        <f t="shared" si="4"/>
        <v>2</v>
      </c>
    </row>
    <row r="85" ht="15.75" customHeight="1">
      <c r="A85" s="16">
        <v>11.0</v>
      </c>
      <c r="B85" s="16">
        <v>15.0</v>
      </c>
      <c r="C85" s="16">
        <v>41.9624454628037</v>
      </c>
      <c r="D85" s="16">
        <v>-91.6784160248428</v>
      </c>
      <c r="E85" s="16" t="s">
        <v>25</v>
      </c>
      <c r="F85" s="16" t="s">
        <v>52</v>
      </c>
      <c r="G85" s="30" t="s">
        <v>397</v>
      </c>
      <c r="H85" s="39" t="s">
        <v>398</v>
      </c>
      <c r="I85" s="16">
        <f t="shared" si="5"/>
        <v>0</v>
      </c>
      <c r="J85" s="16">
        <f t="shared" si="4"/>
        <v>1</v>
      </c>
      <c r="K85" s="10"/>
    </row>
    <row r="86" ht="15.75" customHeight="1">
      <c r="A86" s="16">
        <v>11.0</v>
      </c>
      <c r="B86" s="16">
        <v>16.0</v>
      </c>
      <c r="C86" s="16">
        <v>41.9624454626416</v>
      </c>
      <c r="D86" s="16">
        <v>-91.6782227304862</v>
      </c>
      <c r="E86" s="16" t="s">
        <v>25</v>
      </c>
      <c r="F86" s="16" t="s">
        <v>52</v>
      </c>
      <c r="G86" s="30" t="s">
        <v>399</v>
      </c>
      <c r="H86" s="39" t="s">
        <v>400</v>
      </c>
      <c r="I86" s="16">
        <f t="shared" si="5"/>
        <v>0</v>
      </c>
      <c r="J86" s="16">
        <f t="shared" si="4"/>
        <v>1</v>
      </c>
    </row>
    <row r="87" ht="15.75" customHeight="1">
      <c r="A87" s="16">
        <v>12.0</v>
      </c>
      <c r="B87" s="16">
        <v>6.0</v>
      </c>
      <c r="C87" s="16">
        <v>41.9623017338172</v>
      </c>
      <c r="D87" s="16">
        <v>-91.6801556840807</v>
      </c>
      <c r="E87" s="16" t="s">
        <v>25</v>
      </c>
      <c r="F87" s="16" t="s">
        <v>52</v>
      </c>
      <c r="G87" s="30" t="s">
        <v>401</v>
      </c>
      <c r="H87" s="39" t="s">
        <v>402</v>
      </c>
      <c r="I87" s="16">
        <f t="shared" si="5"/>
        <v>0</v>
      </c>
      <c r="J87" s="16">
        <f t="shared" si="4"/>
        <v>1</v>
      </c>
    </row>
    <row r="88" ht="15.75" customHeight="1">
      <c r="A88" s="16">
        <v>12.0</v>
      </c>
      <c r="B88" s="16">
        <v>7.0</v>
      </c>
      <c r="C88" s="16">
        <v>41.9623017336551</v>
      </c>
      <c r="D88" s="16">
        <v>-91.6799623901602</v>
      </c>
      <c r="E88" s="16" t="s">
        <v>25</v>
      </c>
      <c r="F88" s="16" t="s">
        <v>52</v>
      </c>
      <c r="G88" s="30" t="s">
        <v>403</v>
      </c>
      <c r="H88" s="31" t="s">
        <v>404</v>
      </c>
      <c r="I88" s="16">
        <f t="shared" si="5"/>
        <v>0</v>
      </c>
      <c r="J88" s="16">
        <f t="shared" si="4"/>
        <v>1</v>
      </c>
    </row>
    <row r="89" ht="15.75" customHeight="1">
      <c r="A89" s="16">
        <v>12.0</v>
      </c>
      <c r="B89" s="16">
        <v>8.0</v>
      </c>
      <c r="C89" s="16">
        <v>41.962301733493</v>
      </c>
      <c r="D89" s="16">
        <v>-91.6797690962396</v>
      </c>
      <c r="E89" s="16" t="s">
        <v>25</v>
      </c>
      <c r="F89" s="16" t="s">
        <v>52</v>
      </c>
      <c r="G89" s="30" t="s">
        <v>192</v>
      </c>
      <c r="H89" s="39" t="s">
        <v>405</v>
      </c>
      <c r="I89" s="16">
        <f t="shared" si="5"/>
        <v>0</v>
      </c>
      <c r="J89" s="16">
        <f t="shared" si="4"/>
        <v>1</v>
      </c>
    </row>
    <row r="90" ht="15.75" customHeight="1">
      <c r="A90" s="16">
        <v>12.0</v>
      </c>
      <c r="B90" s="16">
        <v>9.0</v>
      </c>
      <c r="C90" s="16">
        <v>41.9623017333309</v>
      </c>
      <c r="D90" s="16">
        <v>-91.679575802319</v>
      </c>
      <c r="E90" s="16" t="s">
        <v>25</v>
      </c>
      <c r="F90" s="16" t="s">
        <v>52</v>
      </c>
      <c r="G90" s="30" t="s">
        <v>406</v>
      </c>
      <c r="H90" s="39" t="s">
        <v>407</v>
      </c>
      <c r="I90" s="16">
        <f t="shared" si="5"/>
        <v>0</v>
      </c>
      <c r="J90" s="16">
        <f t="shared" si="4"/>
        <v>1</v>
      </c>
    </row>
    <row r="91" ht="15.75" customHeight="1">
      <c r="A91" s="16">
        <v>12.0</v>
      </c>
      <c r="B91" s="16">
        <v>10.0</v>
      </c>
      <c r="C91" s="16">
        <v>41.9623017331688</v>
      </c>
      <c r="D91" s="16">
        <v>-91.6793825083984</v>
      </c>
      <c r="E91" s="16" t="s">
        <v>26</v>
      </c>
      <c r="F91" s="16" t="s">
        <v>55</v>
      </c>
      <c r="G91" s="30" t="s">
        <v>408</v>
      </c>
      <c r="H91" s="33" t="s">
        <v>409</v>
      </c>
      <c r="I91" s="16">
        <f t="shared" si="5"/>
        <v>0</v>
      </c>
      <c r="J91" s="16">
        <f t="shared" si="4"/>
        <v>1</v>
      </c>
    </row>
    <row r="92" ht="15.75" customHeight="1">
      <c r="A92" s="16">
        <v>12.0</v>
      </c>
      <c r="B92" s="16">
        <v>11.0</v>
      </c>
      <c r="C92" s="16">
        <v>41.9623017330067</v>
      </c>
      <c r="D92" s="16">
        <v>-91.6791892144779</v>
      </c>
      <c r="E92" s="16" t="s">
        <v>25</v>
      </c>
      <c r="F92" s="16" t="s">
        <v>52</v>
      </c>
      <c r="G92" s="30" t="s">
        <v>410</v>
      </c>
      <c r="H92" s="39" t="s">
        <v>411</v>
      </c>
      <c r="I92" s="16">
        <f t="shared" si="5"/>
        <v>0</v>
      </c>
      <c r="J92" s="16">
        <f t="shared" si="4"/>
        <v>1</v>
      </c>
    </row>
    <row r="93" ht="15.75" customHeight="1">
      <c r="A93" s="16">
        <v>12.0</v>
      </c>
      <c r="B93" s="16">
        <v>12.0</v>
      </c>
      <c r="C93" s="16">
        <v>41.9623017328446</v>
      </c>
      <c r="D93" s="16">
        <v>-91.6789959205573</v>
      </c>
      <c r="E93" s="16" t="s">
        <v>25</v>
      </c>
      <c r="F93" s="16" t="s">
        <v>52</v>
      </c>
      <c r="G93" s="30" t="s">
        <v>412</v>
      </c>
      <c r="H93" s="31" t="s">
        <v>413</v>
      </c>
      <c r="I93" s="16">
        <f t="shared" si="5"/>
        <v>0</v>
      </c>
      <c r="J93" s="16">
        <f t="shared" si="4"/>
        <v>1</v>
      </c>
    </row>
    <row r="94" ht="15.75" customHeight="1">
      <c r="A94" s="16">
        <v>12.0</v>
      </c>
      <c r="B94" s="16">
        <v>13.0</v>
      </c>
      <c r="C94" s="16">
        <v>41.9623017326825</v>
      </c>
      <c r="D94" s="16">
        <v>-91.6788026266367</v>
      </c>
      <c r="E94" s="16" t="s">
        <v>25</v>
      </c>
      <c r="F94" s="16" t="s">
        <v>52</v>
      </c>
      <c r="G94" s="30" t="s">
        <v>194</v>
      </c>
      <c r="H94" s="39" t="s">
        <v>414</v>
      </c>
      <c r="I94" s="16">
        <f t="shared" si="5"/>
        <v>0</v>
      </c>
      <c r="J94" s="16">
        <f t="shared" si="4"/>
        <v>1</v>
      </c>
    </row>
    <row r="95" ht="15.75" customHeight="1">
      <c r="A95" s="16">
        <v>12.0</v>
      </c>
      <c r="B95" s="16">
        <v>14.0</v>
      </c>
      <c r="C95" s="16">
        <v>41.9623017325204</v>
      </c>
      <c r="D95" s="16">
        <v>-91.6786093327161</v>
      </c>
      <c r="E95" s="16" t="s">
        <v>25</v>
      </c>
      <c r="F95" s="16" t="s">
        <v>52</v>
      </c>
      <c r="G95" s="30" t="s">
        <v>182</v>
      </c>
      <c r="H95" s="31" t="s">
        <v>415</v>
      </c>
      <c r="I95" s="16">
        <f t="shared" si="5"/>
        <v>0</v>
      </c>
      <c r="J95" s="16">
        <f t="shared" si="4"/>
        <v>1</v>
      </c>
    </row>
    <row r="96" ht="15.75" customHeight="1">
      <c r="A96" s="16">
        <v>12.0</v>
      </c>
      <c r="B96" s="16">
        <v>15.0</v>
      </c>
      <c r="C96" s="16">
        <v>41.9623017323583</v>
      </c>
      <c r="D96" s="16">
        <v>-91.6784160387955</v>
      </c>
      <c r="E96" s="16" t="s">
        <v>25</v>
      </c>
      <c r="F96" s="16" t="s">
        <v>52</v>
      </c>
      <c r="G96" s="30" t="s">
        <v>416</v>
      </c>
      <c r="H96" s="31" t="s">
        <v>417</v>
      </c>
      <c r="I96" s="16">
        <f t="shared" si="5"/>
        <v>0</v>
      </c>
      <c r="J96" s="16">
        <f t="shared" si="4"/>
        <v>1</v>
      </c>
    </row>
    <row r="97" ht="15.75" customHeight="1">
      <c r="A97" s="16">
        <v>12.0</v>
      </c>
      <c r="B97" s="16">
        <v>16.0</v>
      </c>
      <c r="C97" s="16">
        <v>41.9623017321961</v>
      </c>
      <c r="D97" s="16">
        <v>-91.6782227448749</v>
      </c>
      <c r="E97" s="16" t="s">
        <v>25</v>
      </c>
      <c r="F97" s="16" t="s">
        <v>52</v>
      </c>
      <c r="G97" s="30" t="s">
        <v>418</v>
      </c>
      <c r="H97" s="31" t="s">
        <v>419</v>
      </c>
      <c r="I97" s="16">
        <f t="shared" si="5"/>
        <v>0</v>
      </c>
      <c r="J97" s="16">
        <f t="shared" si="4"/>
        <v>1</v>
      </c>
    </row>
    <row r="98" ht="15.75" customHeight="1">
      <c r="A98" s="16">
        <v>13.0</v>
      </c>
      <c r="B98" s="16">
        <v>7.0</v>
      </c>
      <c r="C98" s="16">
        <v>41.9621580032096</v>
      </c>
      <c r="D98" s="16">
        <v>-91.6799624006249</v>
      </c>
      <c r="E98" s="16" t="s">
        <v>25</v>
      </c>
      <c r="F98" s="16" t="s">
        <v>52</v>
      </c>
      <c r="G98" s="30" t="s">
        <v>330</v>
      </c>
      <c r="H98" s="39" t="s">
        <v>420</v>
      </c>
      <c r="I98" s="16">
        <f t="shared" si="5"/>
        <v>0</v>
      </c>
      <c r="J98" s="16">
        <f t="shared" si="4"/>
        <v>3</v>
      </c>
      <c r="K98" s="51"/>
    </row>
    <row r="99" ht="15.75" customHeight="1">
      <c r="A99" s="16">
        <v>13.0</v>
      </c>
      <c r="B99" s="16">
        <v>8.0</v>
      </c>
      <c r="C99" s="16">
        <v>41.9621580030475</v>
      </c>
      <c r="D99" s="16">
        <v>-91.6797691071403</v>
      </c>
      <c r="E99" s="16" t="s">
        <v>25</v>
      </c>
      <c r="F99" s="16" t="s">
        <v>52</v>
      </c>
      <c r="G99" s="30" t="s">
        <v>190</v>
      </c>
      <c r="H99" s="31" t="s">
        <v>421</v>
      </c>
      <c r="I99" s="16">
        <f t="shared" si="5"/>
        <v>0</v>
      </c>
      <c r="J99" s="16">
        <f t="shared" si="4"/>
        <v>1</v>
      </c>
    </row>
    <row r="100" ht="15.75" customHeight="1">
      <c r="A100" s="16">
        <v>13.0</v>
      </c>
      <c r="B100" s="16">
        <v>9.0</v>
      </c>
      <c r="C100" s="16">
        <v>41.9621580028854</v>
      </c>
      <c r="D100" s="16">
        <v>-91.6795758136557</v>
      </c>
      <c r="E100" s="16" t="s">
        <v>25</v>
      </c>
      <c r="F100" s="16" t="s">
        <v>52</v>
      </c>
      <c r="G100" s="30" t="s">
        <v>422</v>
      </c>
      <c r="H100" s="39" t="s">
        <v>423</v>
      </c>
      <c r="I100" s="16">
        <f t="shared" si="5"/>
        <v>0</v>
      </c>
      <c r="J100" s="16">
        <f t="shared" si="4"/>
        <v>1</v>
      </c>
    </row>
    <row r="101" ht="15.75" customHeight="1">
      <c r="A101" s="16">
        <v>13.0</v>
      </c>
      <c r="B101" s="16">
        <v>10.0</v>
      </c>
      <c r="C101" s="16">
        <v>41.9621580027233</v>
      </c>
      <c r="D101" s="16">
        <v>-91.6793825201712</v>
      </c>
      <c r="E101" s="16" t="s">
        <v>26</v>
      </c>
      <c r="F101" s="16" t="s">
        <v>55</v>
      </c>
      <c r="G101" s="30" t="s">
        <v>207</v>
      </c>
      <c r="H101" s="31" t="s">
        <v>424</v>
      </c>
      <c r="I101" s="16">
        <f t="shared" si="5"/>
        <v>0</v>
      </c>
      <c r="J101" s="16">
        <f t="shared" si="4"/>
        <v>1</v>
      </c>
    </row>
    <row r="102" ht="15.75" customHeight="1">
      <c r="A102" s="16">
        <v>13.0</v>
      </c>
      <c r="B102" s="16">
        <v>11.0</v>
      </c>
      <c r="C102" s="16">
        <v>41.9621580025612</v>
      </c>
      <c r="D102" s="16">
        <v>-91.6791892266866</v>
      </c>
      <c r="E102" s="16" t="s">
        <v>25</v>
      </c>
      <c r="F102" s="16" t="s">
        <v>52</v>
      </c>
      <c r="G102" s="30" t="s">
        <v>308</v>
      </c>
      <c r="H102" s="39" t="s">
        <v>425</v>
      </c>
      <c r="I102" s="16">
        <f t="shared" si="5"/>
        <v>0</v>
      </c>
      <c r="J102" s="16">
        <f t="shared" si="4"/>
        <v>1</v>
      </c>
    </row>
    <row r="103" ht="15.75" customHeight="1">
      <c r="A103" s="16">
        <v>13.0</v>
      </c>
      <c r="B103" s="16">
        <v>12.0</v>
      </c>
      <c r="C103" s="16">
        <v>41.9621580023991</v>
      </c>
      <c r="D103" s="16">
        <v>-91.678995933202</v>
      </c>
      <c r="E103" s="16" t="s">
        <v>25</v>
      </c>
      <c r="F103" s="16" t="s">
        <v>52</v>
      </c>
      <c r="G103" s="30" t="s">
        <v>129</v>
      </c>
      <c r="H103" s="15" t="s">
        <v>426</v>
      </c>
      <c r="I103" s="16">
        <f t="shared" si="5"/>
        <v>0</v>
      </c>
      <c r="J103" s="16">
        <f t="shared" si="4"/>
        <v>1</v>
      </c>
    </row>
    <row r="104" ht="15.75" customHeight="1">
      <c r="A104" s="16">
        <v>13.0</v>
      </c>
      <c r="B104" s="16">
        <v>13.0</v>
      </c>
      <c r="C104" s="16">
        <v>41.962158002237</v>
      </c>
      <c r="D104" s="16">
        <v>-91.6788026397174</v>
      </c>
      <c r="E104" s="16" t="s">
        <v>25</v>
      </c>
      <c r="F104" s="16" t="s">
        <v>52</v>
      </c>
      <c r="G104" s="30" t="s">
        <v>178</v>
      </c>
      <c r="H104" s="39" t="s">
        <v>427</v>
      </c>
      <c r="I104" s="16">
        <f t="shared" si="5"/>
        <v>0</v>
      </c>
      <c r="J104" s="16">
        <f t="shared" si="4"/>
        <v>1</v>
      </c>
    </row>
    <row r="105" ht="15.75" customHeight="1">
      <c r="A105" s="16">
        <v>13.0</v>
      </c>
      <c r="B105" s="16">
        <v>14.0</v>
      </c>
      <c r="C105" s="16">
        <v>41.9621580020749</v>
      </c>
      <c r="D105" s="16">
        <v>-91.6786093462328</v>
      </c>
      <c r="E105" s="16" t="s">
        <v>25</v>
      </c>
      <c r="F105" s="16" t="s">
        <v>52</v>
      </c>
      <c r="G105" s="30" t="s">
        <v>147</v>
      </c>
      <c r="H105" s="31" t="s">
        <v>428</v>
      </c>
      <c r="I105" s="16">
        <f t="shared" si="5"/>
        <v>0</v>
      </c>
      <c r="J105" s="16">
        <f t="shared" si="4"/>
        <v>1</v>
      </c>
    </row>
    <row r="106" ht="15.75" customHeight="1">
      <c r="A106" s="16">
        <v>13.0</v>
      </c>
      <c r="B106" s="16">
        <v>15.0</v>
      </c>
      <c r="C106" s="16">
        <v>41.9621580019128</v>
      </c>
      <c r="D106" s="16">
        <v>-91.6784160527482</v>
      </c>
      <c r="E106" s="16" t="s">
        <v>25</v>
      </c>
      <c r="F106" s="16" t="s">
        <v>52</v>
      </c>
      <c r="G106" s="30" t="s">
        <v>145</v>
      </c>
      <c r="H106" s="31" t="s">
        <v>429</v>
      </c>
      <c r="I106" s="16">
        <f>COUNTIFS($G$22:$G$113, #REF!, $H$22:$H$113, "")</f>
        <v>0</v>
      </c>
      <c r="J106" s="16">
        <f t="shared" si="4"/>
        <v>1</v>
      </c>
    </row>
    <row r="107" ht="15.75" customHeight="1">
      <c r="A107" s="16">
        <v>14.0</v>
      </c>
      <c r="B107" s="16">
        <v>8.0</v>
      </c>
      <c r="C107" s="16">
        <v>41.9620142726021</v>
      </c>
      <c r="D107" s="16">
        <v>-91.6797691180405</v>
      </c>
      <c r="E107" s="16" t="s">
        <v>25</v>
      </c>
      <c r="F107" s="16" t="s">
        <v>52</v>
      </c>
      <c r="G107" s="30" t="s">
        <v>430</v>
      </c>
      <c r="H107" s="31" t="s">
        <v>431</v>
      </c>
      <c r="I107" s="16">
        <f t="shared" ref="I107:I113" si="6">COUNTIFS($G$22:$G$113, G107, $H$22:$H$113, "")</f>
        <v>0</v>
      </c>
      <c r="J107" s="16">
        <f t="shared" si="4"/>
        <v>2</v>
      </c>
    </row>
    <row r="108" ht="15.75" customHeight="1">
      <c r="A108" s="16">
        <v>14.0</v>
      </c>
      <c r="B108" s="16">
        <v>9.0</v>
      </c>
      <c r="C108" s="16">
        <v>41.96201427244</v>
      </c>
      <c r="D108" s="16">
        <v>-91.6795758249919</v>
      </c>
      <c r="E108" s="16" t="s">
        <v>25</v>
      </c>
      <c r="F108" s="16" t="s">
        <v>52</v>
      </c>
      <c r="G108" s="30" t="s">
        <v>432</v>
      </c>
      <c r="H108" s="31" t="s">
        <v>433</v>
      </c>
      <c r="I108" s="16">
        <f t="shared" si="6"/>
        <v>0</v>
      </c>
      <c r="J108" s="16">
        <f t="shared" si="4"/>
        <v>2</v>
      </c>
    </row>
    <row r="109" ht="15.75" customHeight="1">
      <c r="A109" s="16">
        <v>14.0</v>
      </c>
      <c r="B109" s="16">
        <v>10.0</v>
      </c>
      <c r="C109" s="16">
        <v>41.9620142722779</v>
      </c>
      <c r="D109" s="16">
        <v>-91.6793825319434</v>
      </c>
      <c r="E109" s="16" t="s">
        <v>25</v>
      </c>
      <c r="F109" s="16" t="s">
        <v>52</v>
      </c>
      <c r="G109" s="30" t="s">
        <v>203</v>
      </c>
      <c r="H109" s="31" t="s">
        <v>434</v>
      </c>
      <c r="I109" s="16">
        <f t="shared" si="6"/>
        <v>0</v>
      </c>
      <c r="J109" s="16">
        <f t="shared" si="4"/>
        <v>2</v>
      </c>
    </row>
    <row r="110" ht="15.75" customHeight="1">
      <c r="A110" s="16">
        <v>14.0</v>
      </c>
      <c r="B110" s="16">
        <v>11.0</v>
      </c>
      <c r="C110" s="16">
        <v>41.9620142721158</v>
      </c>
      <c r="D110" s="16">
        <v>-91.6791892388948</v>
      </c>
      <c r="E110" s="16" t="s">
        <v>25</v>
      </c>
      <c r="F110" s="16" t="s">
        <v>52</v>
      </c>
      <c r="G110" s="30" t="s">
        <v>430</v>
      </c>
      <c r="H110" s="31" t="s">
        <v>435</v>
      </c>
      <c r="I110" s="16">
        <f t="shared" si="6"/>
        <v>0</v>
      </c>
      <c r="J110" s="16">
        <f t="shared" si="4"/>
        <v>2</v>
      </c>
    </row>
    <row r="111" ht="15.75" customHeight="1">
      <c r="A111" s="16">
        <v>14.0</v>
      </c>
      <c r="B111" s="16">
        <v>12.0</v>
      </c>
      <c r="C111" s="16">
        <v>41.9620142719537</v>
      </c>
      <c r="D111" s="16">
        <v>-91.6789959458462</v>
      </c>
      <c r="E111" s="16" t="s">
        <v>25</v>
      </c>
      <c r="F111" s="16" t="s">
        <v>52</v>
      </c>
      <c r="G111" s="30" t="s">
        <v>432</v>
      </c>
      <c r="H111" s="31" t="s">
        <v>436</v>
      </c>
      <c r="I111" s="16">
        <f t="shared" si="6"/>
        <v>0</v>
      </c>
      <c r="J111" s="16">
        <f t="shared" si="4"/>
        <v>2</v>
      </c>
    </row>
    <row r="112" ht="15.75" customHeight="1">
      <c r="A112" s="16">
        <v>14.0</v>
      </c>
      <c r="B112" s="16">
        <v>13.0</v>
      </c>
      <c r="C112" s="16">
        <v>41.9620142717916</v>
      </c>
      <c r="D112" s="16">
        <v>-91.6788026527976</v>
      </c>
      <c r="E112" s="16" t="s">
        <v>25</v>
      </c>
      <c r="F112" s="16" t="s">
        <v>52</v>
      </c>
      <c r="G112" s="30" t="s">
        <v>196</v>
      </c>
      <c r="H112" s="33" t="s">
        <v>437</v>
      </c>
      <c r="I112" s="16">
        <f t="shared" si="6"/>
        <v>0</v>
      </c>
      <c r="J112" s="16">
        <f t="shared" si="4"/>
        <v>2</v>
      </c>
    </row>
    <row r="113" ht="15.75" customHeight="1">
      <c r="A113" s="16">
        <v>14.0</v>
      </c>
      <c r="B113" s="16">
        <v>14.0</v>
      </c>
      <c r="C113" s="16">
        <v>41.9620142716295</v>
      </c>
      <c r="D113" s="16">
        <v>-91.678609359749</v>
      </c>
      <c r="E113" s="16" t="s">
        <v>25</v>
      </c>
      <c r="F113" s="16" t="s">
        <v>52</v>
      </c>
      <c r="G113" s="30" t="s">
        <v>209</v>
      </c>
      <c r="H113" s="31" t="s">
        <v>438</v>
      </c>
      <c r="I113" s="16">
        <f t="shared" si="6"/>
        <v>0</v>
      </c>
      <c r="J113" s="16">
        <f t="shared" si="4"/>
        <v>1</v>
      </c>
    </row>
    <row r="114" ht="15.75" customHeight="1"/>
    <row r="115" ht="15.75" hidden="1" customHeight="1">
      <c r="A115" s="16" t="s">
        <v>211</v>
      </c>
    </row>
    <row r="116" ht="15.75" hidden="1" customHeight="1">
      <c r="A116" s="16" t="s">
        <v>212</v>
      </c>
      <c r="B116" s="16">
        <v>41.9628049351828</v>
      </c>
      <c r="C116" s="16">
        <v>-91.6788992285728</v>
      </c>
      <c r="D116" s="16">
        <v>22.0</v>
      </c>
      <c r="E116" s="16">
        <v>18.0</v>
      </c>
      <c r="F116" s="16">
        <v>90.0</v>
      </c>
      <c r="G116" s="16">
        <v>0.0</v>
      </c>
      <c r="H116" s="16">
        <v>40.0</v>
      </c>
      <c r="I116" s="16">
        <v>17.0</v>
      </c>
    </row>
    <row r="117" ht="15.75" customHeight="1"/>
    <row r="118" ht="15.75" customHeight="1">
      <c r="C118" s="42" t="s">
        <v>213</v>
      </c>
      <c r="D118" s="15" t="s">
        <v>439</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8"/>
  </hyperlinks>
  <printOptions/>
  <pageMargins bottom="0.75" footer="0.0" header="0.0" left="0.7" right="0.7" top="0.75"/>
  <pageSetup orientation="portrait"/>
  <drawing r:id="rId9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8.0"/>
    <col customWidth="1" min="8" max="8" width="55.0"/>
    <col customWidth="1" min="9" max="10" width="8.71"/>
    <col customWidth="1" min="11" max="11" width="29.0"/>
    <col customWidth="1" min="12" max="26" width="8.71"/>
  </cols>
  <sheetData>
    <row r="2">
      <c r="C2" s="11" t="s">
        <v>15</v>
      </c>
    </row>
    <row r="3">
      <c r="C3" s="52" t="s">
        <v>440</v>
      </c>
    </row>
    <row r="5">
      <c r="C5" s="13" t="s">
        <v>17</v>
      </c>
      <c r="D5" s="14" t="s">
        <v>441</v>
      </c>
    </row>
    <row r="6">
      <c r="C6" s="13" t="s">
        <v>19</v>
      </c>
      <c r="D6" s="15" t="s">
        <v>20</v>
      </c>
    </row>
    <row r="8">
      <c r="C8" s="16" t="s">
        <v>21</v>
      </c>
      <c r="D8" s="16" t="s">
        <v>22</v>
      </c>
      <c r="E8" s="16" t="s">
        <v>23</v>
      </c>
      <c r="G8" s="16" t="s">
        <v>24</v>
      </c>
    </row>
    <row r="9">
      <c r="C9" s="17">
        <f t="shared" ref="C9:C14" si="1">E9-D9</f>
        <v>0</v>
      </c>
      <c r="D9" s="17">
        <f>E9-COUNTIFS(H22:H113,"",$E$22:$E$113, "Virtual Onyx OR Virtual Black")</f>
        <v>68</v>
      </c>
      <c r="E9" s="17">
        <f>COUNTIF(E22:E113, "Virtual Onyx OR Virtual Black")</f>
        <v>68</v>
      </c>
      <c r="G9" s="16" t="s">
        <v>25</v>
      </c>
    </row>
    <row r="10">
      <c r="C10" s="18">
        <f t="shared" si="1"/>
        <v>0</v>
      </c>
      <c r="D10" s="18">
        <f>E10-COUNTIFS(H22:H113,"",$E$22:$E$113, "Virtual Citrine")</f>
        <v>12</v>
      </c>
      <c r="E10" s="18">
        <f>COUNTIF(E22:E113, "Virtual Citrine")</f>
        <v>12</v>
      </c>
      <c r="G10" s="16" t="s">
        <v>26</v>
      </c>
    </row>
    <row r="11">
      <c r="C11" s="19">
        <f t="shared" si="1"/>
        <v>0</v>
      </c>
      <c r="D11" s="19">
        <f>E11-COUNTIFS(H22:H113,"",$E$22:$E$113, "Virtual Silver")</f>
        <v>3</v>
      </c>
      <c r="E11" s="19">
        <f>COUNTIF(E22:E113, "Virtual Silver")</f>
        <v>3</v>
      </c>
      <c r="G11" s="16" t="s">
        <v>27</v>
      </c>
    </row>
    <row r="12">
      <c r="C12" s="20">
        <f t="shared" si="1"/>
        <v>0</v>
      </c>
      <c r="D12" s="20">
        <f>E12-COUNTIFS(H22:H113,"",$E$22:$E$113, "Virtual Gray")</f>
        <v>2</v>
      </c>
      <c r="E12" s="20">
        <f>COUNTIF(E22:E113, "Virtual Gray")</f>
        <v>2</v>
      </c>
      <c r="G12" s="16" t="s">
        <v>28</v>
      </c>
    </row>
    <row r="13">
      <c r="C13" s="21">
        <f t="shared" si="1"/>
        <v>0</v>
      </c>
      <c r="D13" s="21">
        <f>E13-COUNTIFS(H22:H113,"",$E$22:$E$113, "Electric Mystery")</f>
        <v>7</v>
      </c>
      <c r="E13" s="21">
        <f>COUNTIF(E22:E113, "Electric Mystery")</f>
        <v>7</v>
      </c>
      <c r="G13" s="16" t="s">
        <v>29</v>
      </c>
    </row>
    <row r="14">
      <c r="B14" s="16" t="s">
        <v>23</v>
      </c>
      <c r="C14" s="16">
        <f t="shared" si="1"/>
        <v>0</v>
      </c>
      <c r="D14" s="16">
        <f t="shared" ref="D14:E14" si="2">SUM(D9:D13)</f>
        <v>92</v>
      </c>
      <c r="E14" s="16">
        <f t="shared" si="2"/>
        <v>92</v>
      </c>
    </row>
    <row r="15">
      <c r="D15" s="16" t="s">
        <v>30</v>
      </c>
      <c r="E15" s="43">
        <f>D14/E14</f>
        <v>1</v>
      </c>
    </row>
    <row r="17">
      <c r="C17" s="23" t="s">
        <v>442</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28"/>
      <c r="B21" s="28"/>
      <c r="C21" s="24">
        <v>56.2437339508944</v>
      </c>
      <c r="D21" s="24">
        <v>9.86874866942071</v>
      </c>
      <c r="E21" s="24" t="s">
        <v>41</v>
      </c>
      <c r="F21" s="24" t="s">
        <v>42</v>
      </c>
      <c r="G21" s="26" t="s">
        <v>43</v>
      </c>
      <c r="H21" s="27" t="s">
        <v>443</v>
      </c>
      <c r="I21" s="28"/>
      <c r="J21" s="28"/>
      <c r="K21" s="28"/>
      <c r="L21" s="28"/>
      <c r="M21" s="28"/>
      <c r="N21" s="28"/>
      <c r="O21" s="28"/>
      <c r="P21" s="28"/>
      <c r="Q21" s="28"/>
      <c r="R21" s="28"/>
      <c r="S21" s="28"/>
      <c r="T21" s="28"/>
      <c r="U21" s="28"/>
      <c r="V21" s="28"/>
      <c r="W21" s="28"/>
      <c r="X21" s="28"/>
      <c r="Y21" s="28"/>
      <c r="Z21" s="28"/>
    </row>
    <row r="22" ht="15.75" customHeight="1">
      <c r="A22" s="16">
        <v>1.0</v>
      </c>
      <c r="B22" s="16">
        <v>12.0</v>
      </c>
      <c r="C22" s="16">
        <v>56.2460336350536</v>
      </c>
      <c r="D22" s="16">
        <v>9.87159448850252</v>
      </c>
      <c r="E22" s="16" t="s">
        <v>29</v>
      </c>
      <c r="F22" s="16" t="s">
        <v>45</v>
      </c>
      <c r="G22" s="30" t="s">
        <v>50</v>
      </c>
      <c r="H22" s="31" t="s">
        <v>444</v>
      </c>
      <c r="I22" s="16">
        <f t="shared" ref="I22:I25" si="3">COUNTIFS($G$22:$G$113, G22, $H$22:$H$113, "")</f>
        <v>0</v>
      </c>
      <c r="J22" s="16">
        <f t="shared" ref="J22:J113" si="4">COUNTIFS($G$22:$G$113, G22, $H$22:$H$113, "*")</f>
        <v>2</v>
      </c>
    </row>
    <row r="23" ht="15.75" customHeight="1">
      <c r="A23" s="16">
        <v>2.0</v>
      </c>
      <c r="B23" s="16">
        <v>11.0</v>
      </c>
      <c r="C23" s="16">
        <v>56.245889904878</v>
      </c>
      <c r="D23" s="16">
        <v>9.87133577723443</v>
      </c>
      <c r="E23" s="16" t="s">
        <v>29</v>
      </c>
      <c r="F23" s="16" t="s">
        <v>45</v>
      </c>
      <c r="G23" s="30" t="s">
        <v>63</v>
      </c>
      <c r="H23" s="31" t="s">
        <v>445</v>
      </c>
      <c r="I23" s="16">
        <f t="shared" si="3"/>
        <v>0</v>
      </c>
      <c r="J23" s="16">
        <f t="shared" si="4"/>
        <v>1</v>
      </c>
    </row>
    <row r="24" ht="15.75" customHeight="1">
      <c r="A24" s="16">
        <v>2.0</v>
      </c>
      <c r="B24" s="16">
        <v>13.0</v>
      </c>
      <c r="C24" s="16">
        <v>56.2458899043385</v>
      </c>
      <c r="D24" s="16">
        <v>9.87185313762665</v>
      </c>
      <c r="E24" s="16" t="s">
        <v>29</v>
      </c>
      <c r="F24" s="16" t="s">
        <v>45</v>
      </c>
      <c r="G24" s="30" t="s">
        <v>48</v>
      </c>
      <c r="H24" s="31" t="s">
        <v>446</v>
      </c>
      <c r="I24" s="16">
        <f t="shared" si="3"/>
        <v>0</v>
      </c>
      <c r="J24" s="16">
        <f t="shared" si="4"/>
        <v>1</v>
      </c>
    </row>
    <row r="25" ht="15.75" customHeight="1">
      <c r="A25" s="16">
        <v>3.0</v>
      </c>
      <c r="B25" s="16">
        <v>10.0</v>
      </c>
      <c r="C25" s="16">
        <v>56.2457461747023</v>
      </c>
      <c r="D25" s="16">
        <v>9.87107706790561</v>
      </c>
      <c r="E25" s="16" t="s">
        <v>25</v>
      </c>
      <c r="F25" s="16" t="s">
        <v>52</v>
      </c>
      <c r="G25" s="30" t="s">
        <v>53</v>
      </c>
      <c r="H25" s="31" t="s">
        <v>447</v>
      </c>
      <c r="I25" s="16">
        <f t="shared" si="3"/>
        <v>0</v>
      </c>
      <c r="J25" s="16">
        <f t="shared" si="4"/>
        <v>2</v>
      </c>
    </row>
    <row r="26" ht="15.75" customHeight="1">
      <c r="A26" s="16">
        <v>3.0</v>
      </c>
      <c r="B26" s="16">
        <v>11.0</v>
      </c>
      <c r="C26" s="16">
        <v>56.2457461744325</v>
      </c>
      <c r="D26" s="16">
        <v>9.87133574713061</v>
      </c>
      <c r="E26" s="16" t="s">
        <v>26</v>
      </c>
      <c r="F26" s="16" t="s">
        <v>55</v>
      </c>
      <c r="G26" s="30" t="s">
        <v>199</v>
      </c>
      <c r="H26" s="31" t="s">
        <v>448</v>
      </c>
      <c r="I26" s="16">
        <f>COUNTIFS($G$22:$G$113, G68, $H$22:$H$113, "")</f>
        <v>0</v>
      </c>
      <c r="J26" s="16">
        <f t="shared" si="4"/>
        <v>1</v>
      </c>
    </row>
    <row r="27" ht="15.75" customHeight="1">
      <c r="A27" s="16">
        <v>3.0</v>
      </c>
      <c r="B27" s="16">
        <v>12.0</v>
      </c>
      <c r="C27" s="16">
        <v>56.2457461741628</v>
      </c>
      <c r="D27" s="16">
        <v>9.87159442635561</v>
      </c>
      <c r="E27" s="16" t="s">
        <v>29</v>
      </c>
      <c r="F27" s="16" t="s">
        <v>45</v>
      </c>
      <c r="G27" s="30" t="s">
        <v>65</v>
      </c>
      <c r="H27" s="33" t="s">
        <v>449</v>
      </c>
      <c r="I27" s="16">
        <f t="shared" ref="I27:I60" si="5">COUNTIFS($G$22:$G$113, G27, $H$22:$H$113, "")</f>
        <v>0</v>
      </c>
      <c r="J27" s="16">
        <f t="shared" si="4"/>
        <v>2</v>
      </c>
    </row>
    <row r="28" ht="15.75" customHeight="1">
      <c r="A28" s="16">
        <v>3.0</v>
      </c>
      <c r="B28" s="16">
        <v>14.0</v>
      </c>
      <c r="C28" s="16">
        <v>56.2457461736232</v>
      </c>
      <c r="D28" s="16">
        <v>9.87211178480561</v>
      </c>
      <c r="E28" s="16" t="s">
        <v>29</v>
      </c>
      <c r="F28" s="16" t="s">
        <v>45</v>
      </c>
      <c r="G28" s="30" t="s">
        <v>53</v>
      </c>
      <c r="H28" s="31" t="s">
        <v>450</v>
      </c>
      <c r="I28" s="16">
        <f t="shared" si="5"/>
        <v>0</v>
      </c>
      <c r="J28" s="16">
        <f t="shared" si="4"/>
        <v>2</v>
      </c>
    </row>
    <row r="29" ht="15.75" customHeight="1">
      <c r="A29" s="16">
        <v>4.0</v>
      </c>
      <c r="B29" s="16">
        <v>9.0</v>
      </c>
      <c r="C29" s="16">
        <v>56.245602444527</v>
      </c>
      <c r="D29" s="16">
        <v>9.87081836052289</v>
      </c>
      <c r="E29" s="16" t="s">
        <v>25</v>
      </c>
      <c r="F29" s="16" t="s">
        <v>52</v>
      </c>
      <c r="G29" s="30" t="s">
        <v>67</v>
      </c>
      <c r="H29" s="31" t="s">
        <v>451</v>
      </c>
      <c r="I29" s="16">
        <f t="shared" si="5"/>
        <v>0</v>
      </c>
      <c r="J29" s="16">
        <f t="shared" si="4"/>
        <v>2</v>
      </c>
    </row>
    <row r="30" ht="15.75" customHeight="1">
      <c r="A30" s="16">
        <v>4.0</v>
      </c>
      <c r="B30" s="16">
        <v>11.0</v>
      </c>
      <c r="C30" s="16">
        <v>56.2456024439875</v>
      </c>
      <c r="D30" s="16">
        <v>9.87133571703088</v>
      </c>
      <c r="E30" s="16" t="s">
        <v>29</v>
      </c>
      <c r="F30" s="16" t="s">
        <v>45</v>
      </c>
      <c r="G30" s="30" t="s">
        <v>78</v>
      </c>
      <c r="H30" s="33" t="s">
        <v>452</v>
      </c>
      <c r="I30" s="16">
        <f t="shared" si="5"/>
        <v>0</v>
      </c>
      <c r="J30" s="16">
        <f t="shared" si="4"/>
        <v>3</v>
      </c>
    </row>
    <row r="31" ht="15.75" customHeight="1">
      <c r="A31" s="16">
        <v>4.0</v>
      </c>
      <c r="B31" s="16">
        <v>13.0</v>
      </c>
      <c r="C31" s="16">
        <v>56.245602443448</v>
      </c>
      <c r="D31" s="16">
        <v>9.87185307353888</v>
      </c>
      <c r="E31" s="16" t="s">
        <v>29</v>
      </c>
      <c r="F31" s="16" t="s">
        <v>45</v>
      </c>
      <c r="G31" s="30" t="s">
        <v>58</v>
      </c>
      <c r="H31" s="31" t="s">
        <v>453</v>
      </c>
      <c r="I31" s="16">
        <f t="shared" si="5"/>
        <v>0</v>
      </c>
      <c r="J31" s="16">
        <f t="shared" si="4"/>
        <v>2</v>
      </c>
    </row>
    <row r="32" ht="15.75" customHeight="1">
      <c r="A32" s="16">
        <v>5.0</v>
      </c>
      <c r="B32" s="16">
        <v>7.0</v>
      </c>
      <c r="C32" s="16">
        <v>56.2454587146211</v>
      </c>
      <c r="D32" s="16">
        <v>9.87030097779597</v>
      </c>
      <c r="E32" s="16" t="s">
        <v>25</v>
      </c>
      <c r="F32" s="16" t="s">
        <v>52</v>
      </c>
      <c r="G32" s="30" t="s">
        <v>81</v>
      </c>
      <c r="H32" s="31" t="s">
        <v>454</v>
      </c>
      <c r="I32" s="16">
        <f t="shared" si="5"/>
        <v>0</v>
      </c>
      <c r="J32" s="16">
        <f t="shared" si="4"/>
        <v>1</v>
      </c>
    </row>
    <row r="33" ht="15.75" customHeight="1">
      <c r="A33" s="16">
        <v>5.0</v>
      </c>
      <c r="B33" s="16">
        <v>8.0</v>
      </c>
      <c r="C33" s="16">
        <v>56.2454587143513</v>
      </c>
      <c r="D33" s="16">
        <v>9.87055965507897</v>
      </c>
      <c r="E33" s="16" t="s">
        <v>25</v>
      </c>
      <c r="F33" s="16" t="s">
        <v>52</v>
      </c>
      <c r="G33" s="30" t="s">
        <v>186</v>
      </c>
      <c r="H33" s="31" t="s">
        <v>455</v>
      </c>
      <c r="I33" s="16">
        <f t="shared" si="5"/>
        <v>0</v>
      </c>
      <c r="J33" s="16">
        <f t="shared" si="4"/>
        <v>1</v>
      </c>
    </row>
    <row r="34" ht="15.75" customHeight="1">
      <c r="A34" s="16">
        <v>5.0</v>
      </c>
      <c r="B34" s="16">
        <v>9.0</v>
      </c>
      <c r="C34" s="16">
        <v>56.2454587140816</v>
      </c>
      <c r="D34" s="16">
        <v>9.87081833236197</v>
      </c>
      <c r="E34" s="16" t="s">
        <v>25</v>
      </c>
      <c r="F34" s="16" t="s">
        <v>52</v>
      </c>
      <c r="G34" s="53" t="s">
        <v>129</v>
      </c>
      <c r="H34" s="37" t="s">
        <v>456</v>
      </c>
      <c r="I34" s="16">
        <f t="shared" si="5"/>
        <v>0</v>
      </c>
      <c r="J34" s="16">
        <f t="shared" si="4"/>
        <v>1</v>
      </c>
    </row>
    <row r="35" ht="15.75" customHeight="1">
      <c r="A35" s="16">
        <v>6.0</v>
      </c>
      <c r="B35" s="16">
        <v>7.0</v>
      </c>
      <c r="C35" s="16">
        <v>56.2453149841757</v>
      </c>
      <c r="D35" s="16">
        <v>9.87030095158127</v>
      </c>
      <c r="E35" s="16" t="s">
        <v>25</v>
      </c>
      <c r="F35" s="16" t="s">
        <v>52</v>
      </c>
      <c r="G35" s="30" t="s">
        <v>89</v>
      </c>
      <c r="H35" s="37" t="s">
        <v>457</v>
      </c>
      <c r="I35" s="16">
        <f t="shared" si="5"/>
        <v>0</v>
      </c>
      <c r="J35" s="16">
        <f t="shared" si="4"/>
        <v>1</v>
      </c>
    </row>
    <row r="36" ht="15.75" customHeight="1">
      <c r="A36" s="16">
        <v>6.0</v>
      </c>
      <c r="B36" s="16">
        <v>8.0</v>
      </c>
      <c r="C36" s="16">
        <v>56.2453149839059</v>
      </c>
      <c r="D36" s="16">
        <v>9.87055962789327</v>
      </c>
      <c r="E36" s="16" t="s">
        <v>27</v>
      </c>
      <c r="F36" s="16" t="s">
        <v>74</v>
      </c>
      <c r="G36" s="35" t="s">
        <v>43</v>
      </c>
      <c r="H36" s="36" t="s">
        <v>458</v>
      </c>
      <c r="I36" s="16">
        <f t="shared" si="5"/>
        <v>0</v>
      </c>
      <c r="J36" s="16">
        <f t="shared" si="4"/>
        <v>3</v>
      </c>
    </row>
    <row r="37" ht="15.75" customHeight="1">
      <c r="A37" s="16">
        <v>6.0</v>
      </c>
      <c r="B37" s="16">
        <v>9.0</v>
      </c>
      <c r="C37" s="16">
        <v>56.2453149836362</v>
      </c>
      <c r="D37" s="16">
        <v>9.87081830420527</v>
      </c>
      <c r="E37" s="16" t="s">
        <v>25</v>
      </c>
      <c r="F37" s="16" t="s">
        <v>52</v>
      </c>
      <c r="G37" s="30" t="s">
        <v>61</v>
      </c>
      <c r="H37" s="33" t="s">
        <v>459</v>
      </c>
      <c r="I37" s="16">
        <f t="shared" si="5"/>
        <v>0</v>
      </c>
      <c r="J37" s="16">
        <f t="shared" si="4"/>
        <v>1</v>
      </c>
    </row>
    <row r="38" ht="15.75" customHeight="1">
      <c r="A38" s="16">
        <v>7.0</v>
      </c>
      <c r="B38" s="16">
        <v>5.0</v>
      </c>
      <c r="C38" s="16">
        <v>56.2451712542698</v>
      </c>
      <c r="D38" s="16">
        <v>9.8697835746816</v>
      </c>
      <c r="E38" s="16" t="s">
        <v>25</v>
      </c>
      <c r="F38" s="16" t="s">
        <v>52</v>
      </c>
      <c r="G38" s="30" t="s">
        <v>56</v>
      </c>
      <c r="H38" s="31" t="s">
        <v>460</v>
      </c>
      <c r="I38" s="16">
        <f t="shared" si="5"/>
        <v>0</v>
      </c>
      <c r="J38" s="16">
        <f t="shared" si="4"/>
        <v>1</v>
      </c>
    </row>
    <row r="39" ht="15.75" customHeight="1">
      <c r="A39" s="16">
        <v>7.0</v>
      </c>
      <c r="B39" s="16">
        <v>6.0</v>
      </c>
      <c r="C39" s="16">
        <v>56.2451712540001</v>
      </c>
      <c r="D39" s="16">
        <v>9.8700422500226</v>
      </c>
      <c r="E39" s="16" t="s">
        <v>25</v>
      </c>
      <c r="F39" s="16" t="s">
        <v>52</v>
      </c>
      <c r="G39" s="30" t="s">
        <v>104</v>
      </c>
      <c r="H39" s="31" t="s">
        <v>461</v>
      </c>
      <c r="I39" s="16">
        <f t="shared" si="5"/>
        <v>0</v>
      </c>
      <c r="J39" s="16">
        <f t="shared" si="4"/>
        <v>1</v>
      </c>
    </row>
    <row r="40" ht="15.75" customHeight="1">
      <c r="A40" s="16">
        <v>7.0</v>
      </c>
      <c r="B40" s="16">
        <v>7.0</v>
      </c>
      <c r="C40" s="16">
        <v>56.2451712537303</v>
      </c>
      <c r="D40" s="16">
        <v>9.8703009253636</v>
      </c>
      <c r="E40" s="16" t="s">
        <v>25</v>
      </c>
      <c r="F40" s="16" t="s">
        <v>52</v>
      </c>
      <c r="G40" s="30" t="s">
        <v>111</v>
      </c>
      <c r="H40" s="31" t="s">
        <v>462</v>
      </c>
      <c r="I40" s="16">
        <f t="shared" si="5"/>
        <v>0</v>
      </c>
      <c r="J40" s="16">
        <f t="shared" si="4"/>
        <v>1</v>
      </c>
    </row>
    <row r="41" ht="15.75" customHeight="1">
      <c r="A41" s="16">
        <v>7.0</v>
      </c>
      <c r="B41" s="16">
        <v>8.0</v>
      </c>
      <c r="C41" s="16">
        <v>56.2451712534606</v>
      </c>
      <c r="D41" s="16">
        <v>9.87055960070461</v>
      </c>
      <c r="E41" s="16" t="s">
        <v>25</v>
      </c>
      <c r="F41" s="16" t="s">
        <v>52</v>
      </c>
      <c r="G41" s="30" t="s">
        <v>127</v>
      </c>
      <c r="H41" s="33" t="s">
        <v>463</v>
      </c>
      <c r="I41" s="16">
        <f t="shared" si="5"/>
        <v>0</v>
      </c>
      <c r="J41" s="16">
        <f t="shared" si="4"/>
        <v>1</v>
      </c>
    </row>
    <row r="42" ht="15.75" customHeight="1">
      <c r="A42" s="16">
        <v>7.0</v>
      </c>
      <c r="B42" s="16">
        <v>9.0</v>
      </c>
      <c r="C42" s="16">
        <v>56.2451712531908</v>
      </c>
      <c r="D42" s="16">
        <v>9.87081827604561</v>
      </c>
      <c r="E42" s="16" t="s">
        <v>25</v>
      </c>
      <c r="F42" s="16" t="s">
        <v>52</v>
      </c>
      <c r="G42" s="30" t="s">
        <v>95</v>
      </c>
      <c r="H42" s="31" t="s">
        <v>464</v>
      </c>
      <c r="I42" s="16">
        <f t="shared" si="5"/>
        <v>0</v>
      </c>
      <c r="J42" s="16">
        <f t="shared" si="4"/>
        <v>1</v>
      </c>
    </row>
    <row r="43" ht="15.75" customHeight="1">
      <c r="A43" s="16">
        <v>7.0</v>
      </c>
      <c r="B43" s="16">
        <v>10.0</v>
      </c>
      <c r="C43" s="16">
        <v>56.2451712529211</v>
      </c>
      <c r="D43" s="16">
        <v>9.87107695138661</v>
      </c>
      <c r="E43" s="16" t="s">
        <v>25</v>
      </c>
      <c r="F43" s="16" t="s">
        <v>52</v>
      </c>
      <c r="G43" s="30" t="s">
        <v>99</v>
      </c>
      <c r="H43" s="31" t="s">
        <v>465</v>
      </c>
      <c r="I43" s="16">
        <f t="shared" si="5"/>
        <v>0</v>
      </c>
      <c r="J43" s="16">
        <f t="shared" si="4"/>
        <v>1</v>
      </c>
    </row>
    <row r="44" ht="15.75" customHeight="1">
      <c r="A44" s="16">
        <v>7.0</v>
      </c>
      <c r="B44" s="16">
        <v>11.0</v>
      </c>
      <c r="C44" s="16">
        <v>56.2451712526513</v>
      </c>
      <c r="D44" s="16">
        <v>9.87133562672761</v>
      </c>
      <c r="E44" s="16" t="s">
        <v>25</v>
      </c>
      <c r="F44" s="16" t="s">
        <v>52</v>
      </c>
      <c r="G44" s="30" t="s">
        <v>138</v>
      </c>
      <c r="H44" s="31" t="s">
        <v>466</v>
      </c>
      <c r="I44" s="16">
        <f t="shared" si="5"/>
        <v>0</v>
      </c>
      <c r="J44" s="16">
        <f t="shared" si="4"/>
        <v>1</v>
      </c>
    </row>
    <row r="45" ht="15.75" customHeight="1">
      <c r="A45" s="16">
        <v>8.0</v>
      </c>
      <c r="B45" s="16">
        <v>4.0</v>
      </c>
      <c r="C45" s="16">
        <v>56.2450275240942</v>
      </c>
      <c r="D45" s="16">
        <v>9.86952487603775</v>
      </c>
      <c r="E45" s="16" t="s">
        <v>25</v>
      </c>
      <c r="F45" s="16" t="s">
        <v>52</v>
      </c>
      <c r="G45" s="30" t="s">
        <v>87</v>
      </c>
      <c r="H45" s="31" t="s">
        <v>467</v>
      </c>
      <c r="I45" s="16">
        <f t="shared" si="5"/>
        <v>0</v>
      </c>
      <c r="J45" s="16">
        <f t="shared" si="4"/>
        <v>1</v>
      </c>
    </row>
    <row r="46" ht="15.75" customHeight="1">
      <c r="A46" s="16">
        <v>8.0</v>
      </c>
      <c r="B46" s="16">
        <v>5.0</v>
      </c>
      <c r="C46" s="16">
        <v>56.2450275238244</v>
      </c>
      <c r="D46" s="16">
        <v>9.86978355040787</v>
      </c>
      <c r="E46" s="16" t="s">
        <v>28</v>
      </c>
      <c r="F46" s="16" t="s">
        <v>91</v>
      </c>
      <c r="G46" s="30" t="s">
        <v>50</v>
      </c>
      <c r="H46" s="31" t="s">
        <v>468</v>
      </c>
      <c r="I46" s="16">
        <f t="shared" si="5"/>
        <v>0</v>
      </c>
      <c r="J46" s="16">
        <f t="shared" si="4"/>
        <v>2</v>
      </c>
    </row>
    <row r="47" ht="15.75" customHeight="1">
      <c r="A47" s="16">
        <v>8.0</v>
      </c>
      <c r="B47" s="16">
        <v>6.0</v>
      </c>
      <c r="C47" s="16">
        <v>56.2450275235547</v>
      </c>
      <c r="D47" s="16">
        <v>9.87004222477799</v>
      </c>
      <c r="E47" s="16" t="s">
        <v>25</v>
      </c>
      <c r="F47" s="16" t="s">
        <v>52</v>
      </c>
      <c r="G47" s="30" t="s">
        <v>153</v>
      </c>
      <c r="H47" s="31" t="s">
        <v>469</v>
      </c>
      <c r="I47" s="16">
        <f t="shared" si="5"/>
        <v>0</v>
      </c>
      <c r="J47" s="16">
        <f t="shared" si="4"/>
        <v>1</v>
      </c>
    </row>
    <row r="48" ht="15.75" customHeight="1">
      <c r="A48" s="16">
        <v>8.0</v>
      </c>
      <c r="B48" s="16">
        <v>7.0</v>
      </c>
      <c r="C48" s="16">
        <v>56.2450275232849</v>
      </c>
      <c r="D48" s="16">
        <v>9.8703008991481</v>
      </c>
      <c r="E48" s="16" t="s">
        <v>26</v>
      </c>
      <c r="F48" s="16" t="s">
        <v>55</v>
      </c>
      <c r="G48" s="38" t="s">
        <v>97</v>
      </c>
      <c r="H48" s="31" t="s">
        <v>470</v>
      </c>
      <c r="I48" s="16">
        <f t="shared" si="5"/>
        <v>0</v>
      </c>
      <c r="J48" s="16">
        <f t="shared" si="4"/>
        <v>1</v>
      </c>
    </row>
    <row r="49" ht="15.75" customHeight="1">
      <c r="A49" s="16">
        <v>8.0</v>
      </c>
      <c r="B49" s="16">
        <v>8.0</v>
      </c>
      <c r="C49" s="16">
        <v>56.2450275230151</v>
      </c>
      <c r="D49" s="16">
        <v>9.87055957351822</v>
      </c>
      <c r="E49" s="16" t="s">
        <v>26</v>
      </c>
      <c r="F49" s="16" t="s">
        <v>55</v>
      </c>
      <c r="G49" s="30" t="s">
        <v>151</v>
      </c>
      <c r="H49" s="31" t="s">
        <v>471</v>
      </c>
      <c r="I49" s="16">
        <f t="shared" si="5"/>
        <v>0</v>
      </c>
      <c r="J49" s="16">
        <f t="shared" si="4"/>
        <v>1</v>
      </c>
    </row>
    <row r="50" ht="15.75" customHeight="1">
      <c r="A50" s="16">
        <v>8.0</v>
      </c>
      <c r="B50" s="16">
        <v>9.0</v>
      </c>
      <c r="C50" s="16">
        <v>56.2450275227454</v>
      </c>
      <c r="D50" s="16">
        <v>9.87081824788833</v>
      </c>
      <c r="E50" s="16" t="s">
        <v>26</v>
      </c>
      <c r="F50" s="16" t="s">
        <v>55</v>
      </c>
      <c r="G50" s="30" t="s">
        <v>113</v>
      </c>
      <c r="H50" s="31" t="s">
        <v>472</v>
      </c>
      <c r="I50" s="16">
        <f t="shared" si="5"/>
        <v>0</v>
      </c>
      <c r="J50" s="16">
        <f t="shared" si="4"/>
        <v>1</v>
      </c>
    </row>
    <row r="51" ht="15.75" customHeight="1">
      <c r="A51" s="16">
        <v>8.0</v>
      </c>
      <c r="B51" s="16">
        <v>10.0</v>
      </c>
      <c r="C51" s="16">
        <v>56.2450275224756</v>
      </c>
      <c r="D51" s="16">
        <v>9.87107692225845</v>
      </c>
      <c r="E51" s="16" t="s">
        <v>26</v>
      </c>
      <c r="F51" s="16" t="s">
        <v>55</v>
      </c>
      <c r="G51" s="30" t="s">
        <v>401</v>
      </c>
      <c r="H51" s="39" t="s">
        <v>473</v>
      </c>
      <c r="I51" s="16">
        <f t="shared" si="5"/>
        <v>0</v>
      </c>
      <c r="J51" s="16">
        <f t="shared" si="4"/>
        <v>1</v>
      </c>
    </row>
    <row r="52" ht="15.75" customHeight="1">
      <c r="A52" s="16">
        <v>8.0</v>
      </c>
      <c r="B52" s="16">
        <v>11.0</v>
      </c>
      <c r="C52" s="16">
        <v>56.2450275222059</v>
      </c>
      <c r="D52" s="16">
        <v>9.87133559662856</v>
      </c>
      <c r="E52" s="16" t="s">
        <v>25</v>
      </c>
      <c r="F52" s="16" t="s">
        <v>52</v>
      </c>
      <c r="G52" s="30" t="s">
        <v>143</v>
      </c>
      <c r="H52" s="31" t="s">
        <v>474</v>
      </c>
      <c r="I52" s="16">
        <f t="shared" si="5"/>
        <v>0</v>
      </c>
      <c r="J52" s="16">
        <f t="shared" si="4"/>
        <v>1</v>
      </c>
    </row>
    <row r="53" ht="15.75" customHeight="1">
      <c r="A53" s="16">
        <v>8.0</v>
      </c>
      <c r="B53" s="16">
        <v>12.0</v>
      </c>
      <c r="C53" s="16">
        <v>56.2450275219361</v>
      </c>
      <c r="D53" s="16">
        <v>9.87159427099868</v>
      </c>
      <c r="E53" s="16" t="s">
        <v>25</v>
      </c>
      <c r="F53" s="16" t="s">
        <v>52</v>
      </c>
      <c r="G53" s="30" t="s">
        <v>107</v>
      </c>
      <c r="H53" s="31" t="s">
        <v>475</v>
      </c>
      <c r="I53" s="16">
        <f t="shared" si="5"/>
        <v>0</v>
      </c>
      <c r="J53" s="16">
        <f t="shared" si="4"/>
        <v>1</v>
      </c>
    </row>
    <row r="54" ht="15.75" customHeight="1">
      <c r="A54" s="16">
        <v>9.0</v>
      </c>
      <c r="B54" s="16">
        <v>3.0</v>
      </c>
      <c r="C54" s="16">
        <v>56.2448837939184</v>
      </c>
      <c r="D54" s="16">
        <v>9.86926617933465</v>
      </c>
      <c r="E54" s="16" t="s">
        <v>25</v>
      </c>
      <c r="F54" s="16" t="s">
        <v>52</v>
      </c>
      <c r="G54" s="30" t="s">
        <v>155</v>
      </c>
      <c r="H54" s="31" t="s">
        <v>476</v>
      </c>
      <c r="I54" s="16">
        <f t="shared" si="5"/>
        <v>0</v>
      </c>
      <c r="J54" s="16">
        <f t="shared" si="4"/>
        <v>1</v>
      </c>
    </row>
    <row r="55" ht="15.75" customHeight="1">
      <c r="A55" s="16">
        <v>9.0</v>
      </c>
      <c r="B55" s="16">
        <v>4.0</v>
      </c>
      <c r="C55" s="16">
        <v>56.2448837936487</v>
      </c>
      <c r="D55" s="16">
        <v>9.86952485273377</v>
      </c>
      <c r="E55" s="16" t="s">
        <v>28</v>
      </c>
      <c r="F55" s="16" t="s">
        <v>91</v>
      </c>
      <c r="G55" s="30" t="s">
        <v>477</v>
      </c>
      <c r="H55" s="15" t="s">
        <v>478</v>
      </c>
      <c r="I55" s="16">
        <f t="shared" si="5"/>
        <v>0</v>
      </c>
      <c r="J55" s="16">
        <f t="shared" si="4"/>
        <v>2</v>
      </c>
    </row>
    <row r="56" ht="15.75" customHeight="1">
      <c r="A56" s="16">
        <v>9.0</v>
      </c>
      <c r="B56" s="16">
        <v>5.0</v>
      </c>
      <c r="C56" s="16">
        <v>56.2448837933789</v>
      </c>
      <c r="D56" s="16">
        <v>9.86978352613289</v>
      </c>
      <c r="E56" s="16" t="s">
        <v>27</v>
      </c>
      <c r="F56" s="16" t="s">
        <v>74</v>
      </c>
      <c r="G56" s="30" t="s">
        <v>92</v>
      </c>
      <c r="H56" s="31" t="s">
        <v>479</v>
      </c>
      <c r="I56" s="16">
        <f t="shared" si="5"/>
        <v>0</v>
      </c>
      <c r="J56" s="16">
        <f t="shared" si="4"/>
        <v>1</v>
      </c>
    </row>
    <row r="57" ht="15.75" customHeight="1">
      <c r="A57" s="16">
        <v>9.0</v>
      </c>
      <c r="B57" s="16">
        <v>6.0</v>
      </c>
      <c r="C57" s="16">
        <v>56.2448837931092</v>
      </c>
      <c r="D57" s="16">
        <v>9.870042199532</v>
      </c>
      <c r="E57" s="16" t="s">
        <v>25</v>
      </c>
      <c r="F57" s="16" t="s">
        <v>52</v>
      </c>
      <c r="G57" s="30" t="s">
        <v>480</v>
      </c>
      <c r="H57" s="15" t="s">
        <v>481</v>
      </c>
      <c r="I57" s="16">
        <f t="shared" si="5"/>
        <v>0</v>
      </c>
      <c r="J57" s="16">
        <f t="shared" si="4"/>
        <v>1</v>
      </c>
    </row>
    <row r="58" ht="15.75" customHeight="1">
      <c r="A58" s="16">
        <v>9.0</v>
      </c>
      <c r="B58" s="16">
        <v>7.0</v>
      </c>
      <c r="C58" s="16">
        <v>56.2448837928394</v>
      </c>
      <c r="D58" s="16">
        <v>9.87030087293112</v>
      </c>
      <c r="E58" s="16" t="s">
        <v>26</v>
      </c>
      <c r="F58" s="16" t="s">
        <v>55</v>
      </c>
      <c r="G58" s="30" t="s">
        <v>205</v>
      </c>
      <c r="H58" s="39" t="s">
        <v>482</v>
      </c>
      <c r="I58" s="16">
        <f t="shared" si="5"/>
        <v>0</v>
      </c>
      <c r="J58" s="16">
        <f t="shared" si="4"/>
        <v>2</v>
      </c>
    </row>
    <row r="59" ht="15.75" customHeight="1">
      <c r="A59" s="16">
        <v>9.0</v>
      </c>
      <c r="B59" s="16">
        <v>8.0</v>
      </c>
      <c r="C59" s="16">
        <v>56.2448837925696</v>
      </c>
      <c r="D59" s="16">
        <v>9.87055954633024</v>
      </c>
      <c r="E59" s="16" t="s">
        <v>25</v>
      </c>
      <c r="F59" s="16" t="s">
        <v>52</v>
      </c>
      <c r="G59" s="30" t="s">
        <v>43</v>
      </c>
      <c r="H59" s="31" t="s">
        <v>483</v>
      </c>
      <c r="I59" s="16">
        <f t="shared" si="5"/>
        <v>0</v>
      </c>
      <c r="J59" s="16">
        <f t="shared" si="4"/>
        <v>3</v>
      </c>
    </row>
    <row r="60" ht="15.75" customHeight="1">
      <c r="A60" s="16">
        <v>9.0</v>
      </c>
      <c r="B60" s="16">
        <v>9.0</v>
      </c>
      <c r="C60" s="16">
        <v>56.2448837922999</v>
      </c>
      <c r="D60" s="16">
        <v>9.87081821972935</v>
      </c>
      <c r="E60" s="16" t="s">
        <v>25</v>
      </c>
      <c r="F60" s="16" t="s">
        <v>52</v>
      </c>
      <c r="G60" s="30" t="s">
        <v>109</v>
      </c>
      <c r="H60" s="33" t="s">
        <v>484</v>
      </c>
      <c r="I60" s="16">
        <f t="shared" si="5"/>
        <v>0</v>
      </c>
      <c r="J60" s="16">
        <f t="shared" si="4"/>
        <v>1</v>
      </c>
    </row>
    <row r="61" ht="15.75" customHeight="1">
      <c r="A61" s="16">
        <v>9.0</v>
      </c>
      <c r="B61" s="16">
        <v>10.0</v>
      </c>
      <c r="C61" s="16">
        <v>56.2448837920301</v>
      </c>
      <c r="D61" s="16">
        <v>9.87107689312847</v>
      </c>
      <c r="E61" s="16" t="s">
        <v>25</v>
      </c>
      <c r="F61" s="16" t="s">
        <v>52</v>
      </c>
      <c r="G61" s="30" t="s">
        <v>140</v>
      </c>
      <c r="H61" s="33" t="s">
        <v>485</v>
      </c>
      <c r="I61" s="16">
        <f>COUNTIFS($G$22:$G$113, G63, $H$22:$H$113, "")</f>
        <v>0</v>
      </c>
      <c r="J61" s="16">
        <f t="shared" si="4"/>
        <v>1</v>
      </c>
    </row>
    <row r="62" ht="15.75" customHeight="1">
      <c r="A62" s="16">
        <v>9.0</v>
      </c>
      <c r="B62" s="16">
        <v>11.0</v>
      </c>
      <c r="C62" s="16">
        <v>56.2448837917604</v>
      </c>
      <c r="D62" s="16">
        <v>9.87133556652759</v>
      </c>
      <c r="E62" s="16" t="s">
        <v>25</v>
      </c>
      <c r="F62" s="16" t="s">
        <v>52</v>
      </c>
      <c r="G62" s="30" t="s">
        <v>173</v>
      </c>
      <c r="H62" s="31" t="s">
        <v>486</v>
      </c>
      <c r="I62" s="16">
        <f>COUNTIFS($G$22:$G$113, G62, $H$22:$H$113, "")</f>
        <v>0</v>
      </c>
      <c r="J62" s="16">
        <f t="shared" si="4"/>
        <v>1</v>
      </c>
    </row>
    <row r="63" ht="15.75" customHeight="1">
      <c r="A63" s="16">
        <v>9.0</v>
      </c>
      <c r="B63" s="16">
        <v>12.0</v>
      </c>
      <c r="C63" s="16">
        <v>56.2448837914906</v>
      </c>
      <c r="D63" s="16">
        <v>9.8715942399267</v>
      </c>
      <c r="E63" s="16" t="s">
        <v>25</v>
      </c>
      <c r="F63" s="16" t="s">
        <v>52</v>
      </c>
      <c r="G63" s="30" t="s">
        <v>145</v>
      </c>
      <c r="H63" s="31" t="s">
        <v>487</v>
      </c>
      <c r="I63" s="16">
        <f>COUNTIFS($G$22:$G$113, #REF!, $H$22:$H$113, "")</f>
        <v>0</v>
      </c>
      <c r="J63" s="16">
        <f t="shared" si="4"/>
        <v>1</v>
      </c>
    </row>
    <row r="64" ht="15.75" customHeight="1">
      <c r="A64" s="16">
        <v>9.0</v>
      </c>
      <c r="B64" s="16">
        <v>13.0</v>
      </c>
      <c r="C64" s="16">
        <v>56.2448837912209</v>
      </c>
      <c r="D64" s="16">
        <v>9.87185291332582</v>
      </c>
      <c r="E64" s="16" t="s">
        <v>25</v>
      </c>
      <c r="F64" s="16" t="s">
        <v>52</v>
      </c>
      <c r="G64" s="30" t="s">
        <v>147</v>
      </c>
      <c r="H64" s="31" t="s">
        <v>488</v>
      </c>
      <c r="I64" s="16">
        <f t="shared" ref="I64:I67" si="6">COUNTIFS($G$22:$G$113, G64, $H$22:$H$113, "")</f>
        <v>0</v>
      </c>
      <c r="J64" s="16">
        <f t="shared" si="4"/>
        <v>1</v>
      </c>
    </row>
    <row r="65" ht="15.75" customHeight="1">
      <c r="A65" s="16">
        <v>10.0</v>
      </c>
      <c r="B65" s="16">
        <v>3.0</v>
      </c>
      <c r="C65" s="16">
        <v>56.244740063473</v>
      </c>
      <c r="D65" s="16">
        <v>9.86926615700258</v>
      </c>
      <c r="E65" s="16" t="s">
        <v>25</v>
      </c>
      <c r="F65" s="16" t="s">
        <v>52</v>
      </c>
      <c r="G65" s="30" t="s">
        <v>46</v>
      </c>
      <c r="H65" s="31" t="s">
        <v>489</v>
      </c>
      <c r="I65" s="16">
        <f t="shared" si="6"/>
        <v>0</v>
      </c>
      <c r="J65" s="16">
        <f t="shared" si="4"/>
        <v>1</v>
      </c>
    </row>
    <row r="66" ht="15.75" customHeight="1">
      <c r="A66" s="16">
        <v>10.0</v>
      </c>
      <c r="B66" s="16">
        <v>4.0</v>
      </c>
      <c r="C66" s="16">
        <v>56.2447400632032</v>
      </c>
      <c r="D66" s="16">
        <v>9.8695248294307</v>
      </c>
      <c r="E66" s="16" t="s">
        <v>27</v>
      </c>
      <c r="F66" s="16" t="s">
        <v>74</v>
      </c>
      <c r="G66" s="30" t="s">
        <v>125</v>
      </c>
      <c r="H66" s="37" t="s">
        <v>490</v>
      </c>
      <c r="I66" s="16">
        <f t="shared" si="6"/>
        <v>0</v>
      </c>
      <c r="J66" s="16">
        <f t="shared" si="4"/>
        <v>1</v>
      </c>
    </row>
    <row r="67" ht="15.75" customHeight="1">
      <c r="A67" s="16">
        <v>10.0</v>
      </c>
      <c r="B67" s="16">
        <v>5.0</v>
      </c>
      <c r="C67" s="16">
        <v>56.2447400629335</v>
      </c>
      <c r="D67" s="16">
        <v>9.86978350185882</v>
      </c>
      <c r="E67" s="16" t="s">
        <v>25</v>
      </c>
      <c r="F67" s="16" t="s">
        <v>52</v>
      </c>
      <c r="G67" s="30" t="s">
        <v>491</v>
      </c>
      <c r="H67" s="39" t="s">
        <v>492</v>
      </c>
      <c r="I67" s="16">
        <f t="shared" si="6"/>
        <v>0</v>
      </c>
      <c r="J67" s="16">
        <f t="shared" si="4"/>
        <v>2</v>
      </c>
    </row>
    <row r="68" ht="15.75" customHeight="1">
      <c r="A68" s="16">
        <v>10.0</v>
      </c>
      <c r="B68" s="16">
        <v>6.0</v>
      </c>
      <c r="C68" s="16">
        <v>56.2447400626637</v>
      </c>
      <c r="D68" s="16">
        <v>9.87004217428693</v>
      </c>
      <c r="E68" s="16" t="s">
        <v>25</v>
      </c>
      <c r="F68" s="16" t="s">
        <v>52</v>
      </c>
      <c r="G68" s="30" t="s">
        <v>203</v>
      </c>
      <c r="H68" s="31" t="s">
        <v>493</v>
      </c>
      <c r="I68" s="16">
        <f>COUNTIFS($G$22:$G$113, #REF!, $H$22:$H$113, "")</f>
        <v>0</v>
      </c>
      <c r="J68" s="16">
        <f t="shared" si="4"/>
        <v>2</v>
      </c>
    </row>
    <row r="69" ht="15.75" customHeight="1">
      <c r="A69" s="16">
        <v>10.0</v>
      </c>
      <c r="B69" s="16">
        <v>7.0</v>
      </c>
      <c r="C69" s="16">
        <v>56.244740062394</v>
      </c>
      <c r="D69" s="16">
        <v>9.87030084671505</v>
      </c>
      <c r="E69" s="16" t="s">
        <v>26</v>
      </c>
      <c r="F69" s="16" t="s">
        <v>55</v>
      </c>
      <c r="G69" s="30" t="s">
        <v>308</v>
      </c>
      <c r="H69" s="39" t="s">
        <v>494</v>
      </c>
      <c r="I69" s="16">
        <f t="shared" ref="I69:I73" si="7">COUNTIFS($G$22:$G$113, G69, $H$22:$H$113, "")</f>
        <v>0</v>
      </c>
      <c r="J69" s="16">
        <f t="shared" si="4"/>
        <v>1</v>
      </c>
    </row>
    <row r="70" ht="15.75" customHeight="1">
      <c r="A70" s="16">
        <v>10.0</v>
      </c>
      <c r="B70" s="16">
        <v>8.0</v>
      </c>
      <c r="C70" s="16">
        <v>56.2447400621242</v>
      </c>
      <c r="D70" s="16">
        <v>9.87055951914317</v>
      </c>
      <c r="E70" s="16" t="s">
        <v>26</v>
      </c>
      <c r="F70" s="16" t="s">
        <v>55</v>
      </c>
      <c r="G70" s="30" t="s">
        <v>297</v>
      </c>
      <c r="H70" s="39" t="s">
        <v>495</v>
      </c>
      <c r="I70" s="16">
        <f t="shared" si="7"/>
        <v>0</v>
      </c>
      <c r="J70" s="16">
        <f t="shared" si="4"/>
        <v>1</v>
      </c>
    </row>
    <row r="71" ht="15.75" customHeight="1">
      <c r="A71" s="16">
        <v>10.0</v>
      </c>
      <c r="B71" s="16">
        <v>9.0</v>
      </c>
      <c r="C71" s="16">
        <v>56.2447400618545</v>
      </c>
      <c r="D71" s="16">
        <v>9.87081819157128</v>
      </c>
      <c r="E71" s="16" t="s">
        <v>26</v>
      </c>
      <c r="F71" s="16" t="s">
        <v>55</v>
      </c>
      <c r="G71" s="30" t="s">
        <v>279</v>
      </c>
      <c r="H71" s="39" t="s">
        <v>496</v>
      </c>
      <c r="I71" s="16">
        <f t="shared" si="7"/>
        <v>0</v>
      </c>
      <c r="J71" s="16">
        <f t="shared" si="4"/>
        <v>1</v>
      </c>
    </row>
    <row r="72" ht="15.75" customHeight="1">
      <c r="A72" s="16">
        <v>10.0</v>
      </c>
      <c r="B72" s="16">
        <v>10.0</v>
      </c>
      <c r="C72" s="16">
        <v>56.2447400615847</v>
      </c>
      <c r="D72" s="16">
        <v>9.8710768639994</v>
      </c>
      <c r="E72" s="16" t="s">
        <v>25</v>
      </c>
      <c r="F72" s="16" t="s">
        <v>52</v>
      </c>
      <c r="G72" s="30" t="s">
        <v>120</v>
      </c>
      <c r="H72" s="31" t="s">
        <v>497</v>
      </c>
      <c r="I72" s="16">
        <f t="shared" si="7"/>
        <v>0</v>
      </c>
      <c r="J72" s="16">
        <f t="shared" si="4"/>
        <v>1</v>
      </c>
    </row>
    <row r="73" ht="15.75" customHeight="1">
      <c r="A73" s="16">
        <v>10.0</v>
      </c>
      <c r="B73" s="16">
        <v>11.0</v>
      </c>
      <c r="C73" s="16">
        <v>56.244740061315</v>
      </c>
      <c r="D73" s="16">
        <v>9.87133553642752</v>
      </c>
      <c r="E73" s="16" t="s">
        <v>25</v>
      </c>
      <c r="F73" s="16" t="s">
        <v>52</v>
      </c>
      <c r="G73" s="30" t="s">
        <v>158</v>
      </c>
      <c r="H73" s="31" t="s">
        <v>498</v>
      </c>
      <c r="I73" s="16">
        <f t="shared" si="7"/>
        <v>0</v>
      </c>
      <c r="J73" s="16">
        <f t="shared" si="4"/>
        <v>1</v>
      </c>
    </row>
    <row r="74" ht="15.75" customHeight="1">
      <c r="A74" s="16">
        <v>10.0</v>
      </c>
      <c r="B74" s="16">
        <v>12.0</v>
      </c>
      <c r="C74" s="16">
        <v>56.2447400610452</v>
      </c>
      <c r="D74" s="16">
        <v>9.87159420885564</v>
      </c>
      <c r="E74" s="16" t="s">
        <v>25</v>
      </c>
      <c r="F74" s="16" t="s">
        <v>52</v>
      </c>
      <c r="G74" s="30" t="s">
        <v>201</v>
      </c>
      <c r="H74" s="31" t="s">
        <v>499</v>
      </c>
      <c r="I74" s="16">
        <f>COUNTIFS($G$22:$G$113, #REF!, $H$22:$H$113, "")</f>
        <v>0</v>
      </c>
      <c r="J74" s="16">
        <f t="shared" si="4"/>
        <v>1</v>
      </c>
    </row>
    <row r="75" ht="15.75" customHeight="1">
      <c r="A75" s="16">
        <v>10.0</v>
      </c>
      <c r="B75" s="16">
        <v>13.0</v>
      </c>
      <c r="C75" s="16">
        <v>56.2447400607755</v>
      </c>
      <c r="D75" s="16">
        <v>9.87185288128375</v>
      </c>
      <c r="E75" s="16" t="s">
        <v>25</v>
      </c>
      <c r="F75" s="16" t="s">
        <v>52</v>
      </c>
      <c r="G75" s="30" t="s">
        <v>500</v>
      </c>
      <c r="H75" s="40" t="s">
        <v>501</v>
      </c>
      <c r="I75" s="16">
        <f t="shared" ref="I75:I95" si="8">COUNTIFS($G$22:$G$113, G75, $H$22:$H$113, "")</f>
        <v>0</v>
      </c>
      <c r="J75" s="16">
        <f t="shared" si="4"/>
        <v>1</v>
      </c>
    </row>
    <row r="76" ht="15.75" customHeight="1">
      <c r="A76" s="16">
        <v>11.0</v>
      </c>
      <c r="B76" s="16">
        <v>3.0</v>
      </c>
      <c r="C76" s="16">
        <v>56.2445963330275</v>
      </c>
      <c r="D76" s="16">
        <v>9.8692661346713</v>
      </c>
      <c r="E76" s="16" t="s">
        <v>25</v>
      </c>
      <c r="F76" s="16" t="s">
        <v>52</v>
      </c>
      <c r="G76" s="30" t="s">
        <v>182</v>
      </c>
      <c r="H76" s="31" t="s">
        <v>502</v>
      </c>
      <c r="I76" s="16">
        <f t="shared" si="8"/>
        <v>0</v>
      </c>
      <c r="J76" s="16">
        <f t="shared" si="4"/>
        <v>1</v>
      </c>
    </row>
    <row r="77" ht="15.75" customHeight="1">
      <c r="A77" s="16">
        <v>11.0</v>
      </c>
      <c r="B77" s="16">
        <v>4.0</v>
      </c>
      <c r="C77" s="16">
        <v>56.2445963327578</v>
      </c>
      <c r="D77" s="16">
        <v>9.86952480612853</v>
      </c>
      <c r="E77" s="16" t="s">
        <v>25</v>
      </c>
      <c r="F77" s="16" t="s">
        <v>52</v>
      </c>
      <c r="G77" s="30" t="s">
        <v>69</v>
      </c>
      <c r="H77" s="39" t="s">
        <v>503</v>
      </c>
      <c r="I77" s="16">
        <f t="shared" si="8"/>
        <v>0</v>
      </c>
      <c r="J77" s="16">
        <f t="shared" si="4"/>
        <v>2</v>
      </c>
    </row>
    <row r="78" ht="15.75" customHeight="1">
      <c r="A78" s="16">
        <v>11.0</v>
      </c>
      <c r="B78" s="16">
        <v>5.0</v>
      </c>
      <c r="C78" s="16">
        <v>56.244596332488</v>
      </c>
      <c r="D78" s="16">
        <v>9.86978347758577</v>
      </c>
      <c r="E78" s="16" t="s">
        <v>25</v>
      </c>
      <c r="F78" s="16" t="s">
        <v>52</v>
      </c>
      <c r="G78" s="30" t="s">
        <v>85</v>
      </c>
      <c r="H78" s="31" t="s">
        <v>504</v>
      </c>
      <c r="I78" s="16">
        <f t="shared" si="8"/>
        <v>0</v>
      </c>
      <c r="J78" s="16">
        <f t="shared" si="4"/>
        <v>1</v>
      </c>
    </row>
    <row r="79" ht="15.75" customHeight="1">
      <c r="A79" s="16">
        <v>11.0</v>
      </c>
      <c r="B79" s="16">
        <v>6.0</v>
      </c>
      <c r="C79" s="16">
        <v>56.2445963322183</v>
      </c>
      <c r="D79" s="16">
        <v>9.870042149043</v>
      </c>
      <c r="E79" s="16" t="s">
        <v>25</v>
      </c>
      <c r="F79" s="16" t="s">
        <v>52</v>
      </c>
      <c r="G79" s="38" t="s">
        <v>505</v>
      </c>
      <c r="H79" s="15" t="s">
        <v>506</v>
      </c>
      <c r="I79" s="16">
        <f t="shared" si="8"/>
        <v>0</v>
      </c>
      <c r="J79" s="16">
        <f t="shared" si="4"/>
        <v>2</v>
      </c>
    </row>
    <row r="80" ht="15.75" customHeight="1">
      <c r="A80" s="16">
        <v>11.0</v>
      </c>
      <c r="B80" s="16">
        <v>7.0</v>
      </c>
      <c r="C80" s="16">
        <v>56.2445963319485</v>
      </c>
      <c r="D80" s="16">
        <v>9.87030082050023</v>
      </c>
      <c r="E80" s="16" t="s">
        <v>26</v>
      </c>
      <c r="F80" s="16" t="s">
        <v>55</v>
      </c>
      <c r="G80" s="30" t="s">
        <v>78</v>
      </c>
      <c r="H80" s="15" t="s">
        <v>507</v>
      </c>
      <c r="I80" s="16">
        <f t="shared" si="8"/>
        <v>0</v>
      </c>
      <c r="J80" s="16">
        <f t="shared" si="4"/>
        <v>3</v>
      </c>
    </row>
    <row r="81" ht="15.75" customHeight="1">
      <c r="A81" s="16">
        <v>11.0</v>
      </c>
      <c r="B81" s="16">
        <v>8.0</v>
      </c>
      <c r="C81" s="16">
        <v>56.2445963316788</v>
      </c>
      <c r="D81" s="16">
        <v>9.87055949195746</v>
      </c>
      <c r="E81" s="16" t="s">
        <v>25</v>
      </c>
      <c r="F81" s="16" t="s">
        <v>52</v>
      </c>
      <c r="G81" s="30" t="s">
        <v>508</v>
      </c>
      <c r="H81" s="15" t="s">
        <v>509</v>
      </c>
      <c r="I81" s="16">
        <f t="shared" si="8"/>
        <v>0</v>
      </c>
      <c r="J81" s="16">
        <f t="shared" si="4"/>
        <v>2</v>
      </c>
    </row>
    <row r="82" ht="15.75" customHeight="1">
      <c r="A82" s="16">
        <v>11.0</v>
      </c>
      <c r="B82" s="16">
        <v>9.0</v>
      </c>
      <c r="C82" s="16">
        <v>56.244596331409</v>
      </c>
      <c r="D82" s="16">
        <v>9.87081816341469</v>
      </c>
      <c r="E82" s="16" t="s">
        <v>25</v>
      </c>
      <c r="F82" s="16" t="s">
        <v>52</v>
      </c>
      <c r="G82" s="30" t="s">
        <v>160</v>
      </c>
      <c r="H82" s="33" t="s">
        <v>510</v>
      </c>
      <c r="I82" s="16">
        <f t="shared" si="8"/>
        <v>0</v>
      </c>
      <c r="J82" s="16">
        <f t="shared" si="4"/>
        <v>1</v>
      </c>
    </row>
    <row r="83" ht="15.75" customHeight="1">
      <c r="A83" s="16">
        <v>11.0</v>
      </c>
      <c r="B83" s="16">
        <v>10.0</v>
      </c>
      <c r="C83" s="16">
        <v>56.2445963311393</v>
      </c>
      <c r="D83" s="16">
        <v>9.87107683487192</v>
      </c>
      <c r="E83" s="16" t="s">
        <v>25</v>
      </c>
      <c r="F83" s="16" t="s">
        <v>52</v>
      </c>
      <c r="G83" s="30" t="s">
        <v>164</v>
      </c>
      <c r="H83" s="31" t="s">
        <v>511</v>
      </c>
      <c r="I83" s="16">
        <f t="shared" si="8"/>
        <v>0</v>
      </c>
      <c r="J83" s="16">
        <f t="shared" si="4"/>
        <v>1</v>
      </c>
    </row>
    <row r="84" ht="15.75" customHeight="1">
      <c r="A84" s="16">
        <v>11.0</v>
      </c>
      <c r="B84" s="16">
        <v>11.0</v>
      </c>
      <c r="C84" s="16">
        <v>56.2445963308695</v>
      </c>
      <c r="D84" s="16">
        <v>9.87133550632916</v>
      </c>
      <c r="E84" s="16" t="s">
        <v>25</v>
      </c>
      <c r="F84" s="16" t="s">
        <v>52</v>
      </c>
      <c r="G84" s="30" t="s">
        <v>166</v>
      </c>
      <c r="H84" s="31" t="s">
        <v>512</v>
      </c>
      <c r="I84" s="16">
        <f t="shared" si="8"/>
        <v>0</v>
      </c>
      <c r="J84" s="16">
        <f t="shared" si="4"/>
        <v>1</v>
      </c>
    </row>
    <row r="85" ht="15.75" customHeight="1">
      <c r="A85" s="16">
        <v>11.0</v>
      </c>
      <c r="B85" s="16">
        <v>12.0</v>
      </c>
      <c r="C85" s="16">
        <v>56.2445963305998</v>
      </c>
      <c r="D85" s="16">
        <v>9.87159417778639</v>
      </c>
      <c r="E85" s="16" t="s">
        <v>25</v>
      </c>
      <c r="F85" s="16" t="s">
        <v>52</v>
      </c>
      <c r="G85" s="30" t="s">
        <v>133</v>
      </c>
      <c r="H85" s="40" t="s">
        <v>513</v>
      </c>
      <c r="I85" s="16">
        <f t="shared" si="8"/>
        <v>0</v>
      </c>
      <c r="J85" s="16">
        <f t="shared" si="4"/>
        <v>1</v>
      </c>
    </row>
    <row r="86" ht="15.75" customHeight="1">
      <c r="A86" s="16">
        <v>11.0</v>
      </c>
      <c r="B86" s="16">
        <v>13.0</v>
      </c>
      <c r="C86" s="16">
        <v>56.24459633033</v>
      </c>
      <c r="D86" s="16">
        <v>9.87185284924362</v>
      </c>
      <c r="E86" s="16" t="s">
        <v>25</v>
      </c>
      <c r="F86" s="16" t="s">
        <v>52</v>
      </c>
      <c r="G86" s="30" t="s">
        <v>184</v>
      </c>
      <c r="H86" s="31" t="s">
        <v>514</v>
      </c>
      <c r="I86" s="16">
        <f t="shared" si="8"/>
        <v>0</v>
      </c>
      <c r="J86" s="16">
        <f t="shared" si="4"/>
        <v>1</v>
      </c>
    </row>
    <row r="87" ht="15.75" customHeight="1">
      <c r="A87" s="16">
        <v>12.0</v>
      </c>
      <c r="B87" s="16">
        <v>3.0</v>
      </c>
      <c r="C87" s="16">
        <v>56.2444526025821</v>
      </c>
      <c r="D87" s="16">
        <v>9.86926611234093</v>
      </c>
      <c r="E87" s="16" t="s">
        <v>25</v>
      </c>
      <c r="F87" s="16" t="s">
        <v>52</v>
      </c>
      <c r="G87" s="30" t="s">
        <v>178</v>
      </c>
      <c r="H87" s="39" t="s">
        <v>515</v>
      </c>
      <c r="I87" s="16">
        <f t="shared" si="8"/>
        <v>0</v>
      </c>
      <c r="J87" s="16">
        <f t="shared" si="4"/>
        <v>1</v>
      </c>
    </row>
    <row r="88" ht="15.75" customHeight="1">
      <c r="A88" s="16">
        <v>12.0</v>
      </c>
      <c r="B88" s="16">
        <v>4.0</v>
      </c>
      <c r="C88" s="16">
        <v>56.2444526023123</v>
      </c>
      <c r="D88" s="16">
        <v>9.86952478282728</v>
      </c>
      <c r="E88" s="16" t="s">
        <v>25</v>
      </c>
      <c r="F88" s="16" t="s">
        <v>52</v>
      </c>
      <c r="G88" s="30" t="s">
        <v>516</v>
      </c>
      <c r="H88" s="39" t="s">
        <v>517</v>
      </c>
      <c r="I88" s="16">
        <f t="shared" si="8"/>
        <v>0</v>
      </c>
      <c r="J88" s="16">
        <f t="shared" si="4"/>
        <v>1</v>
      </c>
    </row>
    <row r="89" ht="15.75" customHeight="1">
      <c r="A89" s="16">
        <v>12.0</v>
      </c>
      <c r="B89" s="16">
        <v>5.0</v>
      </c>
      <c r="C89" s="16">
        <v>56.2444526020426</v>
      </c>
      <c r="D89" s="16">
        <v>9.86978345331363</v>
      </c>
      <c r="E89" s="16" t="s">
        <v>25</v>
      </c>
      <c r="F89" s="16" t="s">
        <v>52</v>
      </c>
      <c r="G89" s="30" t="s">
        <v>194</v>
      </c>
      <c r="H89" s="39" t="s">
        <v>518</v>
      </c>
      <c r="I89" s="16">
        <f t="shared" si="8"/>
        <v>0</v>
      </c>
      <c r="J89" s="16">
        <f t="shared" si="4"/>
        <v>1</v>
      </c>
    </row>
    <row r="90" ht="15.75" customHeight="1">
      <c r="A90" s="16">
        <v>12.0</v>
      </c>
      <c r="B90" s="16">
        <v>6.0</v>
      </c>
      <c r="C90" s="16">
        <v>56.2444526017728</v>
      </c>
      <c r="D90" s="16">
        <v>9.87004212379986</v>
      </c>
      <c r="E90" s="16" t="s">
        <v>25</v>
      </c>
      <c r="F90" s="16" t="s">
        <v>52</v>
      </c>
      <c r="G90" s="30" t="s">
        <v>190</v>
      </c>
      <c r="H90" s="31" t="s">
        <v>519</v>
      </c>
      <c r="I90" s="16">
        <f t="shared" si="8"/>
        <v>0</v>
      </c>
      <c r="J90" s="16">
        <f t="shared" si="4"/>
        <v>1</v>
      </c>
    </row>
    <row r="91" ht="15.75" customHeight="1">
      <c r="A91" s="16">
        <v>12.0</v>
      </c>
      <c r="B91" s="16">
        <v>7.0</v>
      </c>
      <c r="C91" s="16">
        <v>56.2444526015031</v>
      </c>
      <c r="D91" s="16">
        <v>9.87030079428609</v>
      </c>
      <c r="E91" s="16" t="s">
        <v>26</v>
      </c>
      <c r="F91" s="16" t="s">
        <v>55</v>
      </c>
      <c r="G91" s="30" t="s">
        <v>205</v>
      </c>
      <c r="H91" s="39" t="s">
        <v>520</v>
      </c>
      <c r="I91" s="16">
        <f t="shared" si="8"/>
        <v>0</v>
      </c>
      <c r="J91" s="16">
        <f t="shared" si="4"/>
        <v>2</v>
      </c>
    </row>
    <row r="92" ht="15.75" customHeight="1">
      <c r="A92" s="16">
        <v>12.0</v>
      </c>
      <c r="B92" s="16">
        <v>8.0</v>
      </c>
      <c r="C92" s="16">
        <v>56.2444526012333</v>
      </c>
      <c r="D92" s="16">
        <v>9.87055946477232</v>
      </c>
      <c r="E92" s="16" t="s">
        <v>25</v>
      </c>
      <c r="F92" s="16" t="s">
        <v>52</v>
      </c>
      <c r="G92" s="30" t="s">
        <v>43</v>
      </c>
      <c r="H92" s="31" t="s">
        <v>521</v>
      </c>
      <c r="I92" s="16">
        <f t="shared" si="8"/>
        <v>0</v>
      </c>
      <c r="J92" s="16">
        <f t="shared" si="4"/>
        <v>3</v>
      </c>
    </row>
    <row r="93" ht="15.75" customHeight="1">
      <c r="A93" s="16">
        <v>12.0</v>
      </c>
      <c r="B93" s="16">
        <v>9.0</v>
      </c>
      <c r="C93" s="16">
        <v>56.2444526009636</v>
      </c>
      <c r="D93" s="16">
        <v>9.87081813525856</v>
      </c>
      <c r="E93" s="16" t="s">
        <v>25</v>
      </c>
      <c r="F93" s="16" t="s">
        <v>52</v>
      </c>
      <c r="G93" s="30" t="s">
        <v>203</v>
      </c>
      <c r="H93" s="31" t="s">
        <v>522</v>
      </c>
      <c r="I93" s="16">
        <f t="shared" si="8"/>
        <v>0</v>
      </c>
      <c r="J93" s="16">
        <f t="shared" si="4"/>
        <v>2</v>
      </c>
    </row>
    <row r="94" ht="15.75" customHeight="1">
      <c r="A94" s="16">
        <v>12.0</v>
      </c>
      <c r="B94" s="16">
        <v>10.0</v>
      </c>
      <c r="C94" s="16">
        <v>56.2444526006938</v>
      </c>
      <c r="D94" s="16">
        <v>9.87107680574479</v>
      </c>
      <c r="E94" s="16" t="s">
        <v>25</v>
      </c>
      <c r="F94" s="16" t="s">
        <v>52</v>
      </c>
      <c r="G94" s="30" t="s">
        <v>169</v>
      </c>
      <c r="H94" s="39" t="s">
        <v>523</v>
      </c>
      <c r="I94" s="16">
        <f t="shared" si="8"/>
        <v>0</v>
      </c>
      <c r="J94" s="16">
        <f t="shared" si="4"/>
        <v>1</v>
      </c>
    </row>
    <row r="95" ht="15.75" customHeight="1">
      <c r="A95" s="16">
        <v>12.0</v>
      </c>
      <c r="B95" s="16">
        <v>11.0</v>
      </c>
      <c r="C95" s="16">
        <v>56.2444526004241</v>
      </c>
      <c r="D95" s="16">
        <v>9.87133547623102</v>
      </c>
      <c r="E95" s="16" t="s">
        <v>25</v>
      </c>
      <c r="F95" s="16" t="s">
        <v>52</v>
      </c>
      <c r="G95" s="30" t="s">
        <v>207</v>
      </c>
      <c r="H95" s="31" t="s">
        <v>524</v>
      </c>
      <c r="I95" s="16">
        <f t="shared" si="8"/>
        <v>0</v>
      </c>
      <c r="J95" s="16">
        <f t="shared" si="4"/>
        <v>1</v>
      </c>
    </row>
    <row r="96" ht="15.75" customHeight="1">
      <c r="A96" s="16">
        <v>12.0</v>
      </c>
      <c r="B96" s="16">
        <v>12.0</v>
      </c>
      <c r="C96" s="16">
        <v>56.2444526001543</v>
      </c>
      <c r="D96" s="16">
        <v>9.87159414671725</v>
      </c>
      <c r="E96" s="16" t="s">
        <v>25</v>
      </c>
      <c r="F96" s="16" t="s">
        <v>52</v>
      </c>
      <c r="G96" s="30" t="s">
        <v>180</v>
      </c>
      <c r="H96" s="37" t="s">
        <v>525</v>
      </c>
      <c r="I96" s="16">
        <f>COUNTIFS($G$22:$G$113, #REF!, $H$22:$H$113, "")</f>
        <v>0</v>
      </c>
      <c r="J96" s="16">
        <f t="shared" si="4"/>
        <v>1</v>
      </c>
    </row>
    <row r="97" ht="15.75" customHeight="1">
      <c r="A97" s="16">
        <v>12.0</v>
      </c>
      <c r="B97" s="16">
        <v>13.0</v>
      </c>
      <c r="C97" s="16">
        <v>56.2444525998845</v>
      </c>
      <c r="D97" s="16">
        <v>9.87185281720349</v>
      </c>
      <c r="E97" s="16" t="s">
        <v>25</v>
      </c>
      <c r="F97" s="16" t="s">
        <v>52</v>
      </c>
      <c r="G97" s="30" t="s">
        <v>67</v>
      </c>
      <c r="H97" s="31" t="s">
        <v>526</v>
      </c>
      <c r="I97" s="16">
        <f t="shared" ref="I97:I113" si="9">COUNTIFS($G$22:$G$113, G97, $H$22:$H$113, "")</f>
        <v>0</v>
      </c>
      <c r="J97" s="16">
        <f t="shared" si="4"/>
        <v>2</v>
      </c>
    </row>
    <row r="98" ht="15.75" customHeight="1">
      <c r="A98" s="16">
        <v>13.0</v>
      </c>
      <c r="B98" s="16">
        <v>4.0</v>
      </c>
      <c r="C98" s="16">
        <v>56.244308871867</v>
      </c>
      <c r="D98" s="16">
        <v>9.86952475952341</v>
      </c>
      <c r="E98" s="16" t="s">
        <v>25</v>
      </c>
      <c r="F98" s="16" t="s">
        <v>52</v>
      </c>
      <c r="G98" s="30" t="s">
        <v>78</v>
      </c>
      <c r="H98" s="15" t="s">
        <v>527</v>
      </c>
      <c r="I98" s="16">
        <f t="shared" si="9"/>
        <v>0</v>
      </c>
      <c r="J98" s="16">
        <f t="shared" si="4"/>
        <v>3</v>
      </c>
    </row>
    <row r="99" ht="15.75" customHeight="1">
      <c r="A99" s="16">
        <v>13.0</v>
      </c>
      <c r="B99" s="16">
        <v>5.0</v>
      </c>
      <c r="C99" s="16">
        <v>56.2443088715972</v>
      </c>
      <c r="D99" s="16">
        <v>9.86978342903876</v>
      </c>
      <c r="E99" s="16" t="s">
        <v>25</v>
      </c>
      <c r="F99" s="16" t="s">
        <v>52</v>
      </c>
      <c r="G99" s="30" t="s">
        <v>477</v>
      </c>
      <c r="H99" s="15" t="s">
        <v>528</v>
      </c>
      <c r="I99" s="16">
        <f t="shared" si="9"/>
        <v>0</v>
      </c>
      <c r="J99" s="16">
        <f t="shared" si="4"/>
        <v>2</v>
      </c>
    </row>
    <row r="100" ht="15.75" customHeight="1">
      <c r="A100" s="16">
        <v>13.0</v>
      </c>
      <c r="B100" s="16">
        <v>6.0</v>
      </c>
      <c r="C100" s="16">
        <v>56.2443088713275</v>
      </c>
      <c r="D100" s="16">
        <v>9.8700420985541</v>
      </c>
      <c r="E100" s="16" t="s">
        <v>25</v>
      </c>
      <c r="F100" s="16" t="s">
        <v>52</v>
      </c>
      <c r="G100" s="30" t="s">
        <v>422</v>
      </c>
      <c r="H100" s="39" t="s">
        <v>529</v>
      </c>
      <c r="I100" s="16">
        <f t="shared" si="9"/>
        <v>0</v>
      </c>
      <c r="J100" s="16">
        <f t="shared" si="4"/>
        <v>1</v>
      </c>
    </row>
    <row r="101" ht="15.75" customHeight="1">
      <c r="A101" s="16">
        <v>13.0</v>
      </c>
      <c r="B101" s="16">
        <v>7.0</v>
      </c>
      <c r="C101" s="16">
        <v>56.2443088710577</v>
      </c>
      <c r="D101" s="16">
        <v>9.87030076806945</v>
      </c>
      <c r="E101" s="16" t="s">
        <v>26</v>
      </c>
      <c r="F101" s="16" t="s">
        <v>55</v>
      </c>
      <c r="G101" s="30" t="s">
        <v>530</v>
      </c>
      <c r="H101" s="39" t="s">
        <v>531</v>
      </c>
      <c r="I101" s="16">
        <f t="shared" si="9"/>
        <v>0</v>
      </c>
      <c r="J101" s="16">
        <f t="shared" si="4"/>
        <v>1</v>
      </c>
    </row>
    <row r="102" ht="15.75" customHeight="1">
      <c r="A102" s="16">
        <v>13.0</v>
      </c>
      <c r="B102" s="16">
        <v>8.0</v>
      </c>
      <c r="C102" s="16">
        <v>56.244308870788</v>
      </c>
      <c r="D102" s="16">
        <v>9.8705594375848</v>
      </c>
      <c r="E102" s="16" t="s">
        <v>25</v>
      </c>
      <c r="F102" s="16" t="s">
        <v>52</v>
      </c>
      <c r="G102" s="30" t="s">
        <v>532</v>
      </c>
      <c r="H102" s="15" t="s">
        <v>533</v>
      </c>
      <c r="I102" s="16">
        <f t="shared" si="9"/>
        <v>0</v>
      </c>
      <c r="J102" s="16">
        <f t="shared" si="4"/>
        <v>1</v>
      </c>
    </row>
    <row r="103" ht="15.75" customHeight="1">
      <c r="A103" s="16">
        <v>13.0</v>
      </c>
      <c r="B103" s="16">
        <v>9.0</v>
      </c>
      <c r="C103" s="16">
        <v>56.2443088705182</v>
      </c>
      <c r="D103" s="16">
        <v>9.87081810710014</v>
      </c>
      <c r="E103" s="16" t="s">
        <v>25</v>
      </c>
      <c r="F103" s="16" t="s">
        <v>52</v>
      </c>
      <c r="G103" s="30" t="s">
        <v>534</v>
      </c>
      <c r="H103" s="15" t="s">
        <v>535</v>
      </c>
      <c r="I103" s="16">
        <f t="shared" si="9"/>
        <v>0</v>
      </c>
      <c r="J103" s="16">
        <f t="shared" si="4"/>
        <v>1</v>
      </c>
    </row>
    <row r="104" ht="15.75" customHeight="1">
      <c r="A104" s="16">
        <v>13.0</v>
      </c>
      <c r="B104" s="16">
        <v>10.0</v>
      </c>
      <c r="C104" s="16">
        <v>56.2443088702484</v>
      </c>
      <c r="D104" s="16">
        <v>9.87107677661549</v>
      </c>
      <c r="E104" s="16" t="s">
        <v>25</v>
      </c>
      <c r="F104" s="16" t="s">
        <v>52</v>
      </c>
      <c r="G104" s="30" t="s">
        <v>505</v>
      </c>
      <c r="H104" s="15" t="s">
        <v>536</v>
      </c>
      <c r="I104" s="16">
        <f t="shared" si="9"/>
        <v>0</v>
      </c>
      <c r="J104" s="16">
        <f t="shared" si="4"/>
        <v>2</v>
      </c>
    </row>
    <row r="105" ht="15.75" customHeight="1">
      <c r="A105" s="16">
        <v>13.0</v>
      </c>
      <c r="B105" s="16">
        <v>11.0</v>
      </c>
      <c r="C105" s="16">
        <v>56.2443088699787</v>
      </c>
      <c r="D105" s="16">
        <v>9.87133544613084</v>
      </c>
      <c r="E105" s="16" t="s">
        <v>25</v>
      </c>
      <c r="F105" s="16" t="s">
        <v>52</v>
      </c>
      <c r="G105" s="30" t="s">
        <v>537</v>
      </c>
      <c r="H105" s="15" t="s">
        <v>538</v>
      </c>
      <c r="I105" s="16">
        <f t="shared" si="9"/>
        <v>0</v>
      </c>
      <c r="J105" s="16">
        <f t="shared" si="4"/>
        <v>1</v>
      </c>
    </row>
    <row r="106" ht="15.75" customHeight="1">
      <c r="A106" s="16">
        <v>13.0</v>
      </c>
      <c r="B106" s="16">
        <v>12.0</v>
      </c>
      <c r="C106" s="16">
        <v>56.244308869709</v>
      </c>
      <c r="D106" s="16">
        <v>9.87159411564619</v>
      </c>
      <c r="E106" s="16" t="s">
        <v>25</v>
      </c>
      <c r="F106" s="16" t="s">
        <v>52</v>
      </c>
      <c r="G106" s="30" t="s">
        <v>83</v>
      </c>
      <c r="H106" s="31" t="s">
        <v>539</v>
      </c>
      <c r="I106" s="16">
        <f t="shared" si="9"/>
        <v>0</v>
      </c>
      <c r="J106" s="16">
        <f t="shared" si="4"/>
        <v>1</v>
      </c>
    </row>
    <row r="107" ht="15.75" customHeight="1">
      <c r="A107" s="16">
        <v>14.0</v>
      </c>
      <c r="B107" s="16">
        <v>5.0</v>
      </c>
      <c r="C107" s="16">
        <v>56.2441651411517</v>
      </c>
      <c r="D107" s="16">
        <v>9.8697834047665</v>
      </c>
      <c r="E107" s="16" t="s">
        <v>25</v>
      </c>
      <c r="F107" s="16" t="s">
        <v>52</v>
      </c>
      <c r="G107" s="30" t="s">
        <v>135</v>
      </c>
      <c r="H107" s="15" t="s">
        <v>540</v>
      </c>
      <c r="I107" s="16">
        <f t="shared" si="9"/>
        <v>0</v>
      </c>
      <c r="J107" s="16">
        <f t="shared" si="4"/>
        <v>1</v>
      </c>
    </row>
    <row r="108" ht="15.75" customHeight="1">
      <c r="A108" s="16">
        <v>14.0</v>
      </c>
      <c r="B108" s="16">
        <v>6.0</v>
      </c>
      <c r="C108" s="16">
        <v>56.2441651408819</v>
      </c>
      <c r="D108" s="16">
        <v>9.87004207331097</v>
      </c>
      <c r="E108" s="16" t="s">
        <v>25</v>
      </c>
      <c r="F108" s="16" t="s">
        <v>52</v>
      </c>
      <c r="G108" s="30" t="s">
        <v>541</v>
      </c>
      <c r="H108" s="33" t="s">
        <v>542</v>
      </c>
      <c r="I108" s="16">
        <f t="shared" si="9"/>
        <v>0</v>
      </c>
      <c r="J108" s="16">
        <f t="shared" si="4"/>
        <v>1</v>
      </c>
      <c r="K108" s="32"/>
    </row>
    <row r="109" ht="15.75" customHeight="1">
      <c r="A109" s="16">
        <v>14.0</v>
      </c>
      <c r="B109" s="16">
        <v>7.0</v>
      </c>
      <c r="C109" s="16">
        <v>56.2441651406122</v>
      </c>
      <c r="D109" s="16">
        <v>9.87030074185543</v>
      </c>
      <c r="E109" s="16" t="s">
        <v>25</v>
      </c>
      <c r="F109" s="16" t="s">
        <v>52</v>
      </c>
      <c r="G109" s="30" t="s">
        <v>65</v>
      </c>
      <c r="H109" s="33" t="s">
        <v>543</v>
      </c>
      <c r="I109" s="16">
        <f t="shared" si="9"/>
        <v>0</v>
      </c>
      <c r="J109" s="16">
        <f t="shared" si="4"/>
        <v>2</v>
      </c>
      <c r="K109" s="32"/>
    </row>
    <row r="110" ht="15.75" customHeight="1">
      <c r="A110" s="16">
        <v>14.0</v>
      </c>
      <c r="B110" s="16">
        <v>8.0</v>
      </c>
      <c r="C110" s="16">
        <v>56.2441651403425</v>
      </c>
      <c r="D110" s="16">
        <v>9.87055941039989</v>
      </c>
      <c r="E110" s="16" t="s">
        <v>25</v>
      </c>
      <c r="F110" s="16" t="s">
        <v>52</v>
      </c>
      <c r="G110" s="30" t="s">
        <v>58</v>
      </c>
      <c r="H110" s="33" t="s">
        <v>544</v>
      </c>
      <c r="I110" s="16">
        <f t="shared" si="9"/>
        <v>0</v>
      </c>
      <c r="J110" s="16">
        <f t="shared" si="4"/>
        <v>2</v>
      </c>
      <c r="K110" s="32"/>
    </row>
    <row r="111" ht="15.75" customHeight="1">
      <c r="A111" s="16">
        <v>14.0</v>
      </c>
      <c r="B111" s="16">
        <v>9.0</v>
      </c>
      <c r="C111" s="16">
        <v>56.2441651400727</v>
      </c>
      <c r="D111" s="16">
        <v>9.87081807894424</v>
      </c>
      <c r="E111" s="16" t="s">
        <v>25</v>
      </c>
      <c r="F111" s="16" t="s">
        <v>52</v>
      </c>
      <c r="G111" s="30" t="s">
        <v>72</v>
      </c>
      <c r="H111" s="33" t="s">
        <v>545</v>
      </c>
      <c r="I111" s="16">
        <f t="shared" si="9"/>
        <v>0</v>
      </c>
      <c r="J111" s="16">
        <f t="shared" si="4"/>
        <v>1</v>
      </c>
      <c r="K111" s="32"/>
    </row>
    <row r="112" ht="15.75" customHeight="1">
      <c r="A112" s="16">
        <v>14.0</v>
      </c>
      <c r="B112" s="16">
        <v>10.0</v>
      </c>
      <c r="C112" s="16">
        <v>56.244165139803</v>
      </c>
      <c r="D112" s="16">
        <v>9.87107674748858</v>
      </c>
      <c r="E112" s="16" t="s">
        <v>25</v>
      </c>
      <c r="F112" s="16" t="s">
        <v>52</v>
      </c>
      <c r="G112" s="30" t="s">
        <v>209</v>
      </c>
      <c r="H112" s="31" t="s">
        <v>546</v>
      </c>
      <c r="I112" s="16">
        <f t="shared" si="9"/>
        <v>0</v>
      </c>
      <c r="J112" s="16">
        <f t="shared" si="4"/>
        <v>1</v>
      </c>
    </row>
    <row r="113" ht="15.75" customHeight="1">
      <c r="A113" s="16">
        <v>14.0</v>
      </c>
      <c r="B113" s="16">
        <v>11.0</v>
      </c>
      <c r="C113" s="16">
        <v>56.2441651395332</v>
      </c>
      <c r="D113" s="16">
        <v>9.87133541603293</v>
      </c>
      <c r="E113" s="16" t="s">
        <v>25</v>
      </c>
      <c r="F113" s="16" t="s">
        <v>52</v>
      </c>
      <c r="G113" s="30" t="s">
        <v>69</v>
      </c>
      <c r="H113" s="33" t="s">
        <v>547</v>
      </c>
      <c r="I113" s="16">
        <f t="shared" si="9"/>
        <v>0</v>
      </c>
      <c r="J113" s="16">
        <f t="shared" si="4"/>
        <v>2</v>
      </c>
    </row>
    <row r="114" ht="15.75" customHeight="1"/>
    <row r="115" ht="15.75" hidden="1" customHeight="1">
      <c r="A115" s="54" t="s">
        <v>211</v>
      </c>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hidden="1" customHeight="1">
      <c r="A116" s="54" t="s">
        <v>212</v>
      </c>
      <c r="B116" s="54">
        <v>33.1630078853278</v>
      </c>
      <c r="C116" s="54">
        <v>-96.6963815689086</v>
      </c>
      <c r="D116" s="54">
        <v>22.0</v>
      </c>
      <c r="E116" s="54">
        <v>23.0</v>
      </c>
      <c r="F116" s="54">
        <v>90.0</v>
      </c>
      <c r="G116" s="54">
        <v>0.0</v>
      </c>
      <c r="H116" s="54">
        <v>20.0</v>
      </c>
      <c r="I116" s="54">
        <f>COUNTIFS($G$22:$G$113, G116, $H$22:$H$113, "")</f>
        <v>0</v>
      </c>
      <c r="J116" s="54"/>
      <c r="K116" s="54"/>
      <c r="L116" s="54"/>
      <c r="M116" s="54"/>
      <c r="N116" s="54"/>
      <c r="O116" s="54"/>
      <c r="P116" s="54"/>
      <c r="Q116" s="54"/>
      <c r="R116" s="54"/>
      <c r="S116" s="54"/>
      <c r="T116" s="54"/>
      <c r="U116" s="54"/>
      <c r="V116" s="54"/>
      <c r="W116" s="54"/>
      <c r="X116" s="54"/>
      <c r="Y116" s="54"/>
      <c r="Z116" s="54"/>
    </row>
    <row r="117" ht="15.75" customHeight="1"/>
    <row r="118" ht="15.75" customHeight="1">
      <c r="C118" s="42" t="s">
        <v>548</v>
      </c>
      <c r="D118" s="15" t="s">
        <v>549</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8"/>
  </hyperlinks>
  <printOptions/>
  <pageMargins bottom="0.75" footer="0.0" header="0.0" left="0.7" right="0.7" top="0.75"/>
  <pageSetup orientation="portrait"/>
  <drawing r:id="rId9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8.0"/>
    <col customWidth="1" min="8" max="8" width="51.29"/>
    <col customWidth="1" min="9" max="10" width="8.71"/>
    <col customWidth="1" min="11" max="11" width="26.43"/>
    <col customWidth="1" min="12" max="26" width="8.71"/>
  </cols>
  <sheetData>
    <row r="2">
      <c r="C2" s="11" t="s">
        <v>15</v>
      </c>
    </row>
    <row r="3">
      <c r="C3" s="12" t="s">
        <v>550</v>
      </c>
    </row>
    <row r="5">
      <c r="C5" s="13" t="s">
        <v>17</v>
      </c>
      <c r="D5" s="14" t="s">
        <v>551</v>
      </c>
    </row>
    <row r="6">
      <c r="C6" s="13" t="s">
        <v>19</v>
      </c>
      <c r="D6" s="15" t="s">
        <v>20</v>
      </c>
    </row>
    <row r="8">
      <c r="C8" s="16" t="s">
        <v>21</v>
      </c>
      <c r="D8" s="16" t="s">
        <v>22</v>
      </c>
      <c r="E8" s="16" t="s">
        <v>23</v>
      </c>
      <c r="G8" s="16" t="s">
        <v>24</v>
      </c>
    </row>
    <row r="9">
      <c r="C9" s="17">
        <f t="shared" ref="C9:C14" si="1">E9-D9</f>
        <v>0</v>
      </c>
      <c r="D9" s="17">
        <f>E9-COUNTIFS(H22:H113,"",$E$22:$E$113, "Virtual Onyx OR Virtual Black")</f>
        <v>68</v>
      </c>
      <c r="E9" s="17">
        <f>COUNTIF(E22:E113, "Virtual Onyx OR Virtual Black")</f>
        <v>68</v>
      </c>
      <c r="G9" s="16" t="s">
        <v>25</v>
      </c>
    </row>
    <row r="10">
      <c r="C10" s="18">
        <f t="shared" si="1"/>
        <v>0</v>
      </c>
      <c r="D10" s="18">
        <f>E10-COUNTIFS(H22:H113,"",$E$22:$E$113, "Virtual Citrine")</f>
        <v>12</v>
      </c>
      <c r="E10" s="18">
        <f>COUNTIF(E22:E113, "Virtual Citrine")</f>
        <v>12</v>
      </c>
      <c r="G10" s="16" t="s">
        <v>26</v>
      </c>
    </row>
    <row r="11">
      <c r="C11" s="19">
        <f t="shared" si="1"/>
        <v>0</v>
      </c>
      <c r="D11" s="19">
        <f>E11-COUNTIFS(H22:H113,"",$E$22:$E$113, "Virtual Silver")</f>
        <v>3</v>
      </c>
      <c r="E11" s="19">
        <f>COUNTIF(E22:E113, "Virtual Silver")</f>
        <v>3</v>
      </c>
      <c r="G11" s="16" t="s">
        <v>27</v>
      </c>
    </row>
    <row r="12">
      <c r="C12" s="20">
        <f t="shared" si="1"/>
        <v>0</v>
      </c>
      <c r="D12" s="20">
        <f>E12-COUNTIFS(H22:H113,"",$E$22:$E$113, "Virtual Gray")</f>
        <v>2</v>
      </c>
      <c r="E12" s="20">
        <f>COUNTIF(E22:E113, "Virtual Gray")</f>
        <v>2</v>
      </c>
      <c r="G12" s="16" t="s">
        <v>28</v>
      </c>
    </row>
    <row r="13">
      <c r="C13" s="21">
        <f t="shared" si="1"/>
        <v>0</v>
      </c>
      <c r="D13" s="21">
        <f>E13-COUNTIFS(H22:H113,"",$E$22:$E$113, "Electric Mystery")</f>
        <v>7</v>
      </c>
      <c r="E13" s="21">
        <f>COUNTIF(E22:E113, "Electric Mystery")</f>
        <v>7</v>
      </c>
      <c r="G13" s="16" t="s">
        <v>29</v>
      </c>
    </row>
    <row r="14">
      <c r="B14" s="16" t="s">
        <v>23</v>
      </c>
      <c r="C14" s="16">
        <f t="shared" si="1"/>
        <v>0</v>
      </c>
      <c r="D14" s="16">
        <f t="shared" ref="D14:E14" si="2">SUM(D9:D13)</f>
        <v>92</v>
      </c>
      <c r="E14" s="16">
        <f t="shared" si="2"/>
        <v>92</v>
      </c>
    </row>
    <row r="15">
      <c r="D15" s="16" t="s">
        <v>30</v>
      </c>
      <c r="E15" s="43">
        <f>D14/E14</f>
        <v>1</v>
      </c>
    </row>
    <row r="17">
      <c r="C17" s="23" t="s">
        <v>552</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28"/>
      <c r="B21" s="28"/>
      <c r="C21" s="24">
        <v>33.1642294874708</v>
      </c>
      <c r="D21" s="24">
        <v>-96.6954371526377</v>
      </c>
      <c r="E21" s="24" t="s">
        <v>41</v>
      </c>
      <c r="F21" s="28" t="s">
        <v>42</v>
      </c>
      <c r="G21" s="48" t="s">
        <v>67</v>
      </c>
      <c r="H21" s="49" t="s">
        <v>553</v>
      </c>
      <c r="I21" s="28"/>
      <c r="J21" s="28"/>
      <c r="K21" s="55"/>
      <c r="L21" s="28"/>
      <c r="M21" s="28"/>
      <c r="N21" s="28"/>
      <c r="O21" s="28"/>
      <c r="P21" s="28"/>
      <c r="Q21" s="28"/>
      <c r="R21" s="28"/>
      <c r="S21" s="28"/>
      <c r="T21" s="28"/>
      <c r="U21" s="28"/>
      <c r="V21" s="28"/>
      <c r="W21" s="28"/>
      <c r="X21" s="28"/>
      <c r="Y21" s="28"/>
      <c r="Z21" s="28"/>
    </row>
    <row r="22" ht="15.75" customHeight="1">
      <c r="A22" s="16">
        <v>1.0</v>
      </c>
      <c r="B22" s="16">
        <v>10.0</v>
      </c>
      <c r="C22" s="16">
        <v>33.1640857573788</v>
      </c>
      <c r="D22" s="16">
        <v>-96.6959522592967</v>
      </c>
      <c r="E22" s="16" t="s">
        <v>29</v>
      </c>
      <c r="F22" s="16" t="s">
        <v>45</v>
      </c>
      <c r="G22" s="30" t="s">
        <v>50</v>
      </c>
      <c r="H22" s="31" t="s">
        <v>554</v>
      </c>
      <c r="I22" s="16">
        <f t="shared" ref="I22:I86" si="3">COUNTIFS($G$22:$G$113, G22, $H$22:$H$113, "")</f>
        <v>0</v>
      </c>
      <c r="J22" s="16">
        <f t="shared" ref="J22:J113" si="4">COUNTIFS($G$22:$G$113, G22, $H$22:$H$113, "*")</f>
        <v>2</v>
      </c>
    </row>
    <row r="23" ht="15.75" customHeight="1">
      <c r="A23" s="16">
        <v>2.0</v>
      </c>
      <c r="B23" s="16">
        <v>9.0</v>
      </c>
      <c r="C23" s="16">
        <v>33.1639420270511</v>
      </c>
      <c r="D23" s="16">
        <v>-96.6961239669589</v>
      </c>
      <c r="E23" s="16" t="s">
        <v>29</v>
      </c>
      <c r="F23" s="16" t="s">
        <v>45</v>
      </c>
      <c r="G23" s="30" t="s">
        <v>63</v>
      </c>
      <c r="H23" s="31" t="s">
        <v>555</v>
      </c>
      <c r="I23" s="16">
        <f t="shared" si="3"/>
        <v>0</v>
      </c>
      <c r="J23" s="16">
        <f t="shared" si="4"/>
        <v>1</v>
      </c>
    </row>
    <row r="24" ht="15.75" customHeight="1">
      <c r="A24" s="16">
        <v>2.0</v>
      </c>
      <c r="B24" s="16">
        <v>11.0</v>
      </c>
      <c r="C24" s="16">
        <v>33.1639420268155</v>
      </c>
      <c r="D24" s="16">
        <v>-96.6957805696496</v>
      </c>
      <c r="E24" s="16" t="s">
        <v>29</v>
      </c>
      <c r="F24" s="16" t="s">
        <v>45</v>
      </c>
      <c r="G24" s="30" t="s">
        <v>67</v>
      </c>
      <c r="H24" s="31" t="s">
        <v>556</v>
      </c>
      <c r="I24" s="16">
        <f t="shared" si="3"/>
        <v>0</v>
      </c>
      <c r="J24" s="16">
        <f t="shared" si="4"/>
        <v>1</v>
      </c>
    </row>
    <row r="25" ht="15.75" customHeight="1">
      <c r="A25" s="16">
        <v>3.0</v>
      </c>
      <c r="B25" s="16">
        <v>8.0</v>
      </c>
      <c r="C25" s="16">
        <v>33.1637982967235</v>
      </c>
      <c r="D25" s="16">
        <v>-96.6962956740568</v>
      </c>
      <c r="E25" s="16" t="s">
        <v>25</v>
      </c>
      <c r="F25" s="16" t="s">
        <v>52</v>
      </c>
      <c r="G25" s="30" t="s">
        <v>53</v>
      </c>
      <c r="H25" s="31" t="s">
        <v>557</v>
      </c>
      <c r="I25" s="16">
        <f t="shared" si="3"/>
        <v>0</v>
      </c>
      <c r="J25" s="16">
        <f t="shared" si="4"/>
        <v>2</v>
      </c>
    </row>
    <row r="26" ht="15.75" customHeight="1">
      <c r="A26" s="16">
        <v>3.0</v>
      </c>
      <c r="B26" s="16">
        <v>9.0</v>
      </c>
      <c r="C26" s="16">
        <v>33.1637982966057</v>
      </c>
      <c r="D26" s="16">
        <v>-96.6961239756836</v>
      </c>
      <c r="E26" s="16" t="s">
        <v>26</v>
      </c>
      <c r="F26" s="16" t="s">
        <v>55</v>
      </c>
      <c r="G26" s="30" t="s">
        <v>43</v>
      </c>
      <c r="H26" s="33" t="s">
        <v>558</v>
      </c>
      <c r="I26" s="16">
        <f t="shared" si="3"/>
        <v>0</v>
      </c>
      <c r="J26" s="16">
        <f t="shared" si="4"/>
        <v>3</v>
      </c>
    </row>
    <row r="27" ht="15.75" customHeight="1">
      <c r="A27" s="16">
        <v>3.0</v>
      </c>
      <c r="B27" s="16">
        <v>10.0</v>
      </c>
      <c r="C27" s="16">
        <v>33.1637982964879</v>
      </c>
      <c r="D27" s="16">
        <v>-96.6959522773105</v>
      </c>
      <c r="E27" s="16" t="s">
        <v>29</v>
      </c>
      <c r="F27" s="16" t="s">
        <v>45</v>
      </c>
      <c r="G27" s="30" t="s">
        <v>107</v>
      </c>
      <c r="H27" s="31" t="s">
        <v>559</v>
      </c>
      <c r="I27" s="16">
        <f t="shared" si="3"/>
        <v>0</v>
      </c>
      <c r="J27" s="16">
        <f t="shared" si="4"/>
        <v>2</v>
      </c>
    </row>
    <row r="28" ht="15.75" customHeight="1">
      <c r="A28" s="16">
        <v>3.0</v>
      </c>
      <c r="B28" s="16">
        <v>12.0</v>
      </c>
      <c r="C28" s="16">
        <v>33.1637982962523</v>
      </c>
      <c r="D28" s="16">
        <v>-96.6956088805642</v>
      </c>
      <c r="E28" s="16" t="s">
        <v>29</v>
      </c>
      <c r="F28" s="16" t="s">
        <v>45</v>
      </c>
      <c r="G28" s="30" t="s">
        <v>53</v>
      </c>
      <c r="H28" s="31" t="s">
        <v>560</v>
      </c>
      <c r="I28" s="16">
        <f t="shared" si="3"/>
        <v>0</v>
      </c>
      <c r="J28" s="16">
        <f t="shared" si="4"/>
        <v>2</v>
      </c>
    </row>
    <row r="29" ht="15.75" customHeight="1">
      <c r="A29" s="16">
        <v>4.0</v>
      </c>
      <c r="B29" s="16">
        <v>7.0</v>
      </c>
      <c r="C29" s="16">
        <v>33.1636545663961</v>
      </c>
      <c r="D29" s="16">
        <v>-96.6964673805929</v>
      </c>
      <c r="E29" s="16" t="s">
        <v>25</v>
      </c>
      <c r="F29" s="16" t="s">
        <v>52</v>
      </c>
      <c r="G29" s="30" t="s">
        <v>89</v>
      </c>
      <c r="H29" s="37" t="s">
        <v>561</v>
      </c>
      <c r="I29" s="16">
        <f t="shared" si="3"/>
        <v>0</v>
      </c>
      <c r="J29" s="16">
        <f t="shared" si="4"/>
        <v>1</v>
      </c>
    </row>
    <row r="30" ht="15.75" customHeight="1">
      <c r="A30" s="16">
        <v>4.0</v>
      </c>
      <c r="B30" s="16">
        <v>9.0</v>
      </c>
      <c r="C30" s="16">
        <v>33.1636545661605</v>
      </c>
      <c r="D30" s="16">
        <v>-96.6961239844095</v>
      </c>
      <c r="E30" s="16" t="s">
        <v>29</v>
      </c>
      <c r="F30" s="16" t="s">
        <v>45</v>
      </c>
      <c r="G30" s="30" t="s">
        <v>46</v>
      </c>
      <c r="H30" s="31" t="s">
        <v>562</v>
      </c>
      <c r="I30" s="16">
        <f t="shared" si="3"/>
        <v>0</v>
      </c>
      <c r="J30" s="16">
        <f t="shared" si="4"/>
        <v>1</v>
      </c>
    </row>
    <row r="31" ht="15.75" customHeight="1">
      <c r="A31" s="16">
        <v>4.0</v>
      </c>
      <c r="B31" s="16">
        <v>11.0</v>
      </c>
      <c r="C31" s="16">
        <v>33.1636545659249</v>
      </c>
      <c r="D31" s="16">
        <v>-96.695780588226</v>
      </c>
      <c r="E31" s="16" t="s">
        <v>29</v>
      </c>
      <c r="F31" s="16" t="s">
        <v>45</v>
      </c>
      <c r="G31" s="30" t="s">
        <v>113</v>
      </c>
      <c r="H31" s="31" t="s">
        <v>563</v>
      </c>
      <c r="I31" s="16">
        <f t="shared" si="3"/>
        <v>0</v>
      </c>
      <c r="J31" s="16">
        <f t="shared" si="4"/>
        <v>2</v>
      </c>
    </row>
    <row r="32" ht="15.75" customHeight="1">
      <c r="A32" s="16">
        <v>5.0</v>
      </c>
      <c r="B32" s="16">
        <v>5.0</v>
      </c>
      <c r="C32" s="16">
        <v>33.1635108361863</v>
      </c>
      <c r="D32" s="16">
        <v>-96.696810784376</v>
      </c>
      <c r="E32" s="16" t="s">
        <v>25</v>
      </c>
      <c r="F32" s="16" t="s">
        <v>52</v>
      </c>
      <c r="G32" s="30" t="s">
        <v>111</v>
      </c>
      <c r="H32" s="31" t="s">
        <v>564</v>
      </c>
      <c r="I32" s="16">
        <f t="shared" si="3"/>
        <v>0</v>
      </c>
      <c r="J32" s="16">
        <f t="shared" si="4"/>
        <v>1</v>
      </c>
    </row>
    <row r="33" ht="15.75" customHeight="1">
      <c r="A33" s="16">
        <v>5.0</v>
      </c>
      <c r="B33" s="16">
        <v>6.0</v>
      </c>
      <c r="C33" s="16">
        <v>33.1635108360685</v>
      </c>
      <c r="D33" s="16">
        <v>-96.6966390865658</v>
      </c>
      <c r="E33" s="16" t="s">
        <v>25</v>
      </c>
      <c r="F33" s="16" t="s">
        <v>52</v>
      </c>
      <c r="G33" s="30" t="s">
        <v>48</v>
      </c>
      <c r="H33" s="31" t="s">
        <v>565</v>
      </c>
      <c r="I33" s="16">
        <f t="shared" si="3"/>
        <v>0</v>
      </c>
      <c r="J33" s="16">
        <f t="shared" si="4"/>
        <v>1</v>
      </c>
    </row>
    <row r="34" ht="15.75" customHeight="1">
      <c r="A34" s="16">
        <v>5.0</v>
      </c>
      <c r="B34" s="16">
        <v>7.0</v>
      </c>
      <c r="C34" s="16">
        <v>33.1635108359507</v>
      </c>
      <c r="D34" s="16">
        <v>-96.6964673887556</v>
      </c>
      <c r="E34" s="16" t="s">
        <v>25</v>
      </c>
      <c r="F34" s="16" t="s">
        <v>52</v>
      </c>
      <c r="G34" s="30" t="s">
        <v>56</v>
      </c>
      <c r="H34" s="31" t="s">
        <v>566</v>
      </c>
      <c r="I34" s="16">
        <f t="shared" si="3"/>
        <v>0</v>
      </c>
      <c r="J34" s="16">
        <f t="shared" si="4"/>
        <v>1</v>
      </c>
    </row>
    <row r="35" ht="15.75" customHeight="1">
      <c r="A35" s="16">
        <v>6.0</v>
      </c>
      <c r="B35" s="16">
        <v>5.0</v>
      </c>
      <c r="C35" s="16">
        <v>33.1633671057408</v>
      </c>
      <c r="D35" s="16">
        <v>-96.6968107919752</v>
      </c>
      <c r="E35" s="16" t="s">
        <v>25</v>
      </c>
      <c r="F35" s="16" t="s">
        <v>52</v>
      </c>
      <c r="G35" s="30" t="s">
        <v>85</v>
      </c>
      <c r="H35" s="31" t="s">
        <v>567</v>
      </c>
      <c r="I35" s="16">
        <f t="shared" si="3"/>
        <v>0</v>
      </c>
      <c r="J35" s="16">
        <f t="shared" si="4"/>
        <v>1</v>
      </c>
    </row>
    <row r="36" ht="15.75" customHeight="1">
      <c r="A36" s="16">
        <v>6.0</v>
      </c>
      <c r="B36" s="16">
        <v>6.0</v>
      </c>
      <c r="C36" s="16">
        <v>33.163367105623</v>
      </c>
      <c r="D36" s="16">
        <v>-96.6966390944464</v>
      </c>
      <c r="E36" s="16" t="s">
        <v>27</v>
      </c>
      <c r="F36" s="16" t="s">
        <v>74</v>
      </c>
      <c r="G36" s="35" t="s">
        <v>43</v>
      </c>
      <c r="H36" s="36" t="s">
        <v>568</v>
      </c>
      <c r="I36" s="16">
        <f t="shared" si="3"/>
        <v>0</v>
      </c>
      <c r="J36" s="16">
        <f t="shared" si="4"/>
        <v>3</v>
      </c>
    </row>
    <row r="37" ht="15.75" customHeight="1">
      <c r="A37" s="16">
        <v>6.0</v>
      </c>
      <c r="B37" s="16">
        <v>7.0</v>
      </c>
      <c r="C37" s="16">
        <v>33.1633671055052</v>
      </c>
      <c r="D37" s="16">
        <v>-96.6964673969176</v>
      </c>
      <c r="E37" s="16" t="s">
        <v>25</v>
      </c>
      <c r="F37" s="16" t="s">
        <v>52</v>
      </c>
      <c r="G37" s="38" t="s">
        <v>569</v>
      </c>
      <c r="H37" s="31" t="s">
        <v>570</v>
      </c>
      <c r="I37" s="16">
        <f t="shared" si="3"/>
        <v>0</v>
      </c>
      <c r="J37" s="16">
        <f t="shared" si="4"/>
        <v>1</v>
      </c>
    </row>
    <row r="38" ht="15.75" customHeight="1">
      <c r="A38" s="16">
        <v>7.0</v>
      </c>
      <c r="B38" s="16">
        <v>3.0</v>
      </c>
      <c r="C38" s="16">
        <v>33.163223375531</v>
      </c>
      <c r="D38" s="16">
        <v>-96.6971541940696</v>
      </c>
      <c r="E38" s="16" t="s">
        <v>25</v>
      </c>
      <c r="F38" s="16" t="s">
        <v>52</v>
      </c>
      <c r="G38" s="30" t="s">
        <v>83</v>
      </c>
      <c r="H38" s="31" t="s">
        <v>571</v>
      </c>
      <c r="I38" s="16">
        <f t="shared" si="3"/>
        <v>0</v>
      </c>
      <c r="J38" s="16">
        <f t="shared" si="4"/>
        <v>1</v>
      </c>
    </row>
    <row r="39" ht="15.75" customHeight="1">
      <c r="A39" s="16">
        <v>7.0</v>
      </c>
      <c r="B39" s="16">
        <v>4.0</v>
      </c>
      <c r="C39" s="16">
        <v>33.1632233754132</v>
      </c>
      <c r="D39" s="16">
        <v>-96.6969824968223</v>
      </c>
      <c r="E39" s="16" t="s">
        <v>25</v>
      </c>
      <c r="F39" s="16" t="s">
        <v>52</v>
      </c>
      <c r="G39" s="30" t="s">
        <v>87</v>
      </c>
      <c r="H39" s="31" t="s">
        <v>572</v>
      </c>
      <c r="I39" s="16">
        <f t="shared" si="3"/>
        <v>0</v>
      </c>
      <c r="J39" s="16">
        <f t="shared" si="4"/>
        <v>1</v>
      </c>
    </row>
    <row r="40" ht="15.75" customHeight="1">
      <c r="A40" s="16">
        <v>7.0</v>
      </c>
      <c r="B40" s="16">
        <v>5.0</v>
      </c>
      <c r="C40" s="16">
        <v>33.1632233752954</v>
      </c>
      <c r="D40" s="16">
        <v>-96.696810799575</v>
      </c>
      <c r="E40" s="16" t="s">
        <v>25</v>
      </c>
      <c r="F40" s="16" t="s">
        <v>52</v>
      </c>
      <c r="G40" s="30" t="s">
        <v>120</v>
      </c>
      <c r="H40" s="31" t="s">
        <v>573</v>
      </c>
      <c r="I40" s="16">
        <f t="shared" si="3"/>
        <v>0</v>
      </c>
      <c r="J40" s="16">
        <f t="shared" si="4"/>
        <v>1</v>
      </c>
    </row>
    <row r="41" ht="15.75" customHeight="1">
      <c r="A41" s="16">
        <v>7.0</v>
      </c>
      <c r="B41" s="16">
        <v>6.0</v>
      </c>
      <c r="C41" s="16">
        <v>33.1632233751776</v>
      </c>
      <c r="D41" s="16">
        <v>-96.6966391023277</v>
      </c>
      <c r="E41" s="16" t="s">
        <v>25</v>
      </c>
      <c r="F41" s="16" t="s">
        <v>52</v>
      </c>
      <c r="G41" s="30" t="s">
        <v>574</v>
      </c>
      <c r="H41" s="37" t="s">
        <v>575</v>
      </c>
      <c r="I41" s="16">
        <f t="shared" si="3"/>
        <v>0</v>
      </c>
      <c r="J41" s="16">
        <f t="shared" si="4"/>
        <v>1</v>
      </c>
    </row>
    <row r="42" ht="15.75" customHeight="1">
      <c r="A42" s="16">
        <v>7.0</v>
      </c>
      <c r="B42" s="16">
        <v>7.0</v>
      </c>
      <c r="C42" s="16">
        <v>33.1632233750598</v>
      </c>
      <c r="D42" s="16">
        <v>-96.6964674050804</v>
      </c>
      <c r="E42" s="16" t="s">
        <v>25</v>
      </c>
      <c r="F42" s="16" t="s">
        <v>52</v>
      </c>
      <c r="G42" s="30" t="s">
        <v>104</v>
      </c>
      <c r="H42" s="31" t="s">
        <v>576</v>
      </c>
      <c r="I42" s="16">
        <f t="shared" si="3"/>
        <v>0</v>
      </c>
      <c r="J42" s="16">
        <f t="shared" si="4"/>
        <v>1</v>
      </c>
    </row>
    <row r="43" ht="15.75" customHeight="1">
      <c r="A43" s="16">
        <v>7.0</v>
      </c>
      <c r="B43" s="16">
        <v>8.0</v>
      </c>
      <c r="C43" s="16">
        <v>33.163223374942</v>
      </c>
      <c r="D43" s="16">
        <v>-96.696295707833</v>
      </c>
      <c r="E43" s="16" t="s">
        <v>25</v>
      </c>
      <c r="F43" s="16" t="s">
        <v>52</v>
      </c>
      <c r="G43" s="30" t="s">
        <v>577</v>
      </c>
      <c r="H43" s="31" t="s">
        <v>578</v>
      </c>
      <c r="I43" s="16">
        <f t="shared" si="3"/>
        <v>0</v>
      </c>
      <c r="J43" s="16">
        <f t="shared" si="4"/>
        <v>1</v>
      </c>
    </row>
    <row r="44" ht="15.75" customHeight="1">
      <c r="A44" s="16">
        <v>7.0</v>
      </c>
      <c r="B44" s="16">
        <v>9.0</v>
      </c>
      <c r="C44" s="16">
        <v>33.1632233748242</v>
      </c>
      <c r="D44" s="16">
        <v>-96.6961240105857</v>
      </c>
      <c r="E44" s="16" t="s">
        <v>25</v>
      </c>
      <c r="F44" s="16" t="s">
        <v>52</v>
      </c>
      <c r="G44" s="30" t="s">
        <v>203</v>
      </c>
      <c r="H44" s="31" t="s">
        <v>579</v>
      </c>
      <c r="I44" s="16">
        <f t="shared" si="3"/>
        <v>0</v>
      </c>
      <c r="J44" s="16">
        <f t="shared" si="4"/>
        <v>2</v>
      </c>
    </row>
    <row r="45" ht="15.75" customHeight="1">
      <c r="A45" s="16">
        <v>8.0</v>
      </c>
      <c r="B45" s="16">
        <v>2.0</v>
      </c>
      <c r="C45" s="16">
        <v>33.1630796452033</v>
      </c>
      <c r="D45" s="16">
        <v>-96.6973258980717</v>
      </c>
      <c r="E45" s="16" t="s">
        <v>25</v>
      </c>
      <c r="F45" s="16" t="s">
        <v>52</v>
      </c>
      <c r="G45" s="53" t="s">
        <v>127</v>
      </c>
      <c r="H45" s="33" t="s">
        <v>580</v>
      </c>
      <c r="I45" s="16">
        <f t="shared" si="3"/>
        <v>0</v>
      </c>
      <c r="J45" s="16">
        <f t="shared" si="4"/>
        <v>1</v>
      </c>
    </row>
    <row r="46" ht="15.75" customHeight="1">
      <c r="A46" s="16">
        <v>8.0</v>
      </c>
      <c r="B46" s="16">
        <v>3.0</v>
      </c>
      <c r="C46" s="16">
        <v>33.1630796450855</v>
      </c>
      <c r="D46" s="16">
        <v>-96.6971542011058</v>
      </c>
      <c r="E46" s="16" t="s">
        <v>28</v>
      </c>
      <c r="F46" s="16" t="s">
        <v>91</v>
      </c>
      <c r="G46" s="30" t="s">
        <v>50</v>
      </c>
      <c r="H46" s="31" t="s">
        <v>581</v>
      </c>
      <c r="I46" s="16">
        <f t="shared" si="3"/>
        <v>0</v>
      </c>
      <c r="J46" s="16">
        <f t="shared" si="4"/>
        <v>2</v>
      </c>
    </row>
    <row r="47" ht="15.75" customHeight="1">
      <c r="A47" s="16">
        <v>8.0</v>
      </c>
      <c r="B47" s="16">
        <v>4.0</v>
      </c>
      <c r="C47" s="16">
        <v>33.1630796449677</v>
      </c>
      <c r="D47" s="16">
        <v>-96.6969825041399</v>
      </c>
      <c r="E47" s="16" t="s">
        <v>25</v>
      </c>
      <c r="F47" s="16" t="s">
        <v>52</v>
      </c>
      <c r="G47" s="30" t="s">
        <v>95</v>
      </c>
      <c r="H47" s="31" t="s">
        <v>582</v>
      </c>
      <c r="I47" s="16">
        <f t="shared" si="3"/>
        <v>0</v>
      </c>
      <c r="J47" s="16">
        <f t="shared" si="4"/>
        <v>1</v>
      </c>
    </row>
    <row r="48" ht="15.75" customHeight="1">
      <c r="A48" s="16">
        <v>8.0</v>
      </c>
      <c r="B48" s="16">
        <v>5.0</v>
      </c>
      <c r="C48" s="16">
        <v>33.1630796448499</v>
      </c>
      <c r="D48" s="16">
        <v>-96.696810807174</v>
      </c>
      <c r="E48" s="16" t="s">
        <v>26</v>
      </c>
      <c r="F48" s="16" t="s">
        <v>55</v>
      </c>
      <c r="G48" s="30" t="s">
        <v>81</v>
      </c>
      <c r="H48" s="31" t="s">
        <v>583</v>
      </c>
      <c r="I48" s="16">
        <f t="shared" si="3"/>
        <v>0</v>
      </c>
      <c r="J48" s="16">
        <f t="shared" si="4"/>
        <v>1</v>
      </c>
    </row>
    <row r="49" ht="15.75" customHeight="1">
      <c r="A49" s="16">
        <v>8.0</v>
      </c>
      <c r="B49" s="16">
        <v>6.0</v>
      </c>
      <c r="C49" s="16">
        <v>33.1630796447321</v>
      </c>
      <c r="D49" s="16">
        <v>-96.6966391102082</v>
      </c>
      <c r="E49" s="16" t="s">
        <v>26</v>
      </c>
      <c r="F49" s="16" t="s">
        <v>55</v>
      </c>
      <c r="G49" s="50" t="s">
        <v>123</v>
      </c>
      <c r="H49" s="33" t="s">
        <v>584</v>
      </c>
      <c r="I49" s="16">
        <f t="shared" si="3"/>
        <v>0</v>
      </c>
      <c r="J49" s="16">
        <f t="shared" si="4"/>
        <v>1</v>
      </c>
    </row>
    <row r="50" ht="15.75" customHeight="1">
      <c r="A50" s="16">
        <v>8.0</v>
      </c>
      <c r="B50" s="16">
        <v>7.0</v>
      </c>
      <c r="C50" s="16">
        <v>33.1630796446143</v>
      </c>
      <c r="D50" s="16">
        <v>-96.6964674132423</v>
      </c>
      <c r="E50" s="16" t="s">
        <v>26</v>
      </c>
      <c r="F50" s="16" t="s">
        <v>55</v>
      </c>
      <c r="G50" s="30" t="s">
        <v>151</v>
      </c>
      <c r="H50" s="31" t="s">
        <v>585</v>
      </c>
      <c r="I50" s="16">
        <f t="shared" si="3"/>
        <v>0</v>
      </c>
      <c r="J50" s="16">
        <f t="shared" si="4"/>
        <v>2</v>
      </c>
    </row>
    <row r="51" ht="15.75" customHeight="1">
      <c r="A51" s="16">
        <v>8.0</v>
      </c>
      <c r="B51" s="16">
        <v>8.0</v>
      </c>
      <c r="C51" s="16">
        <v>33.1630796444965</v>
      </c>
      <c r="D51" s="16">
        <v>-96.6962957162764</v>
      </c>
      <c r="E51" s="16" t="s">
        <v>26</v>
      </c>
      <c r="F51" s="16" t="s">
        <v>55</v>
      </c>
      <c r="G51" s="30" t="s">
        <v>140</v>
      </c>
      <c r="H51" s="33" t="s">
        <v>586</v>
      </c>
      <c r="I51" s="16">
        <f t="shared" si="3"/>
        <v>0</v>
      </c>
      <c r="J51" s="16">
        <f t="shared" si="4"/>
        <v>1</v>
      </c>
    </row>
    <row r="52" ht="15.75" customHeight="1">
      <c r="A52" s="16">
        <v>8.0</v>
      </c>
      <c r="B52" s="16">
        <v>9.0</v>
      </c>
      <c r="C52" s="16">
        <v>33.1630796443787</v>
      </c>
      <c r="D52" s="16">
        <v>-96.6961240193105</v>
      </c>
      <c r="E52" s="16" t="s">
        <v>25</v>
      </c>
      <c r="F52" s="16" t="s">
        <v>52</v>
      </c>
      <c r="G52" s="30" t="s">
        <v>99</v>
      </c>
      <c r="H52" s="31" t="s">
        <v>587</v>
      </c>
      <c r="I52" s="16">
        <f t="shared" si="3"/>
        <v>0</v>
      </c>
      <c r="J52" s="16">
        <f t="shared" si="4"/>
        <v>1</v>
      </c>
    </row>
    <row r="53" ht="15.75" customHeight="1">
      <c r="A53" s="16">
        <v>8.0</v>
      </c>
      <c r="B53" s="16">
        <v>10.0</v>
      </c>
      <c r="C53" s="16">
        <v>33.1630796442609</v>
      </c>
      <c r="D53" s="16">
        <v>-96.6959523223446</v>
      </c>
      <c r="E53" s="16" t="s">
        <v>25</v>
      </c>
      <c r="F53" s="16" t="s">
        <v>52</v>
      </c>
      <c r="G53" s="30" t="s">
        <v>69</v>
      </c>
      <c r="H53" s="39" t="s">
        <v>588</v>
      </c>
      <c r="I53" s="16">
        <f t="shared" si="3"/>
        <v>0</v>
      </c>
      <c r="J53" s="16">
        <f t="shared" si="4"/>
        <v>2</v>
      </c>
    </row>
    <row r="54" ht="15.75" customHeight="1">
      <c r="A54" s="16">
        <v>9.0</v>
      </c>
      <c r="B54" s="16">
        <v>1.0</v>
      </c>
      <c r="C54" s="16">
        <v>33.1629359148757</v>
      </c>
      <c r="D54" s="16">
        <v>-96.6974976015105</v>
      </c>
      <c r="E54" s="16" t="s">
        <v>25</v>
      </c>
      <c r="F54" s="16" t="s">
        <v>52</v>
      </c>
      <c r="G54" s="30" t="s">
        <v>58</v>
      </c>
      <c r="H54" s="39" t="s">
        <v>589</v>
      </c>
      <c r="I54" s="16">
        <f t="shared" si="3"/>
        <v>0</v>
      </c>
      <c r="J54" s="16">
        <f t="shared" si="4"/>
        <v>2</v>
      </c>
    </row>
    <row r="55" ht="15.75" customHeight="1">
      <c r="A55" s="16">
        <v>9.0</v>
      </c>
      <c r="B55" s="16">
        <v>2.0</v>
      </c>
      <c r="C55" s="16">
        <v>33.1629359147579</v>
      </c>
      <c r="D55" s="16">
        <v>-96.6973259048261</v>
      </c>
      <c r="E55" s="16" t="s">
        <v>28</v>
      </c>
      <c r="F55" s="16" t="s">
        <v>91</v>
      </c>
      <c r="G55" s="30" t="s">
        <v>109</v>
      </c>
      <c r="H55" s="33" t="s">
        <v>590</v>
      </c>
      <c r="I55" s="16">
        <f t="shared" si="3"/>
        <v>0</v>
      </c>
      <c r="J55" s="16">
        <f t="shared" si="4"/>
        <v>1</v>
      </c>
    </row>
    <row r="56" ht="15.75" customHeight="1">
      <c r="A56" s="16">
        <v>9.0</v>
      </c>
      <c r="B56" s="16">
        <v>3.0</v>
      </c>
      <c r="C56" s="16">
        <v>33.16293591464</v>
      </c>
      <c r="D56" s="16">
        <v>-96.6971542081416</v>
      </c>
      <c r="E56" s="16" t="s">
        <v>27</v>
      </c>
      <c r="F56" s="16" t="s">
        <v>74</v>
      </c>
      <c r="G56" s="30" t="s">
        <v>92</v>
      </c>
      <c r="H56" s="40" t="s">
        <v>591</v>
      </c>
      <c r="I56" s="16">
        <f t="shared" si="3"/>
        <v>0</v>
      </c>
      <c r="J56" s="16">
        <f t="shared" si="4"/>
        <v>1</v>
      </c>
    </row>
    <row r="57" ht="15.75" customHeight="1">
      <c r="A57" s="16">
        <v>9.0</v>
      </c>
      <c r="B57" s="16">
        <v>4.0</v>
      </c>
      <c r="C57" s="16">
        <v>33.1629359145222</v>
      </c>
      <c r="D57" s="16">
        <v>-96.6969825114572</v>
      </c>
      <c r="E57" s="16" t="s">
        <v>25</v>
      </c>
      <c r="F57" s="16" t="s">
        <v>52</v>
      </c>
      <c r="G57" s="30" t="s">
        <v>61</v>
      </c>
      <c r="H57" s="33" t="s">
        <v>592</v>
      </c>
      <c r="I57" s="16">
        <f t="shared" si="3"/>
        <v>0</v>
      </c>
      <c r="J57" s="16">
        <f t="shared" si="4"/>
        <v>1</v>
      </c>
    </row>
    <row r="58" ht="15.75" customHeight="1">
      <c r="A58" s="16">
        <v>9.0</v>
      </c>
      <c r="B58" s="16">
        <v>5.0</v>
      </c>
      <c r="C58" s="16">
        <v>33.1629359144044</v>
      </c>
      <c r="D58" s="16">
        <v>-96.6968108147727</v>
      </c>
      <c r="E58" s="16" t="s">
        <v>26</v>
      </c>
      <c r="F58" s="16" t="s">
        <v>55</v>
      </c>
      <c r="G58" s="30" t="s">
        <v>97</v>
      </c>
      <c r="H58" s="31" t="s">
        <v>593</v>
      </c>
      <c r="I58" s="16">
        <f t="shared" si="3"/>
        <v>0</v>
      </c>
      <c r="J58" s="16">
        <f t="shared" si="4"/>
        <v>1</v>
      </c>
    </row>
    <row r="59" ht="15.75" customHeight="1">
      <c r="A59" s="16">
        <v>9.0</v>
      </c>
      <c r="B59" s="16">
        <v>6.0</v>
      </c>
      <c r="C59" s="16">
        <v>33.1629359142866</v>
      </c>
      <c r="D59" s="16">
        <v>-96.6966391180883</v>
      </c>
      <c r="E59" s="16" t="s">
        <v>25</v>
      </c>
      <c r="F59" s="16" t="s">
        <v>52</v>
      </c>
      <c r="G59" s="30" t="s">
        <v>43</v>
      </c>
      <c r="H59" s="33" t="s">
        <v>594</v>
      </c>
      <c r="I59" s="16">
        <f t="shared" si="3"/>
        <v>0</v>
      </c>
      <c r="J59" s="16">
        <f t="shared" si="4"/>
        <v>3</v>
      </c>
    </row>
    <row r="60" ht="15.75" customHeight="1">
      <c r="A60" s="16">
        <v>9.0</v>
      </c>
      <c r="B60" s="16">
        <v>7.0</v>
      </c>
      <c r="C60" s="16">
        <v>33.1629359141688</v>
      </c>
      <c r="D60" s="16">
        <v>-96.6964674214039</v>
      </c>
      <c r="E60" s="16" t="s">
        <v>25</v>
      </c>
      <c r="F60" s="16" t="s">
        <v>52</v>
      </c>
      <c r="G60" s="30" t="s">
        <v>145</v>
      </c>
      <c r="H60" s="31" t="s">
        <v>595</v>
      </c>
      <c r="I60" s="16">
        <f t="shared" si="3"/>
        <v>0</v>
      </c>
      <c r="J60" s="16">
        <f t="shared" si="4"/>
        <v>4</v>
      </c>
    </row>
    <row r="61" ht="15.75" customHeight="1">
      <c r="A61" s="16">
        <v>9.0</v>
      </c>
      <c r="B61" s="16">
        <v>8.0</v>
      </c>
      <c r="C61" s="16">
        <v>33.162935914051</v>
      </c>
      <c r="D61" s="16">
        <v>-96.6962957247194</v>
      </c>
      <c r="E61" s="16" t="s">
        <v>25</v>
      </c>
      <c r="F61" s="16" t="s">
        <v>52</v>
      </c>
      <c r="G61" s="30" t="s">
        <v>138</v>
      </c>
      <c r="H61" s="31" t="s">
        <v>596</v>
      </c>
      <c r="I61" s="16">
        <f t="shared" si="3"/>
        <v>0</v>
      </c>
      <c r="J61" s="16">
        <f t="shared" si="4"/>
        <v>2</v>
      </c>
    </row>
    <row r="62" ht="15.75" customHeight="1">
      <c r="A62" s="16">
        <v>9.0</v>
      </c>
      <c r="B62" s="16">
        <v>9.0</v>
      </c>
      <c r="C62" s="16">
        <v>33.1629359139332</v>
      </c>
      <c r="D62" s="16">
        <v>-96.696124028035</v>
      </c>
      <c r="E62" s="16" t="s">
        <v>25</v>
      </c>
      <c r="F62" s="16" t="s">
        <v>52</v>
      </c>
      <c r="G62" s="30" t="s">
        <v>143</v>
      </c>
      <c r="H62" s="31" t="s">
        <v>597</v>
      </c>
      <c r="I62" s="16">
        <f t="shared" si="3"/>
        <v>0</v>
      </c>
      <c r="J62" s="16">
        <f t="shared" si="4"/>
        <v>1</v>
      </c>
    </row>
    <row r="63" ht="15.75" customHeight="1">
      <c r="A63" s="16">
        <v>9.0</v>
      </c>
      <c r="B63" s="16">
        <v>10.0</v>
      </c>
      <c r="C63" s="16">
        <v>33.1629359138154</v>
      </c>
      <c r="D63" s="16">
        <v>-96.6959523313505</v>
      </c>
      <c r="E63" s="16" t="s">
        <v>25</v>
      </c>
      <c r="F63" s="16" t="s">
        <v>52</v>
      </c>
      <c r="G63" s="30" t="s">
        <v>118</v>
      </c>
      <c r="H63" s="31" t="s">
        <v>598</v>
      </c>
      <c r="I63" s="16">
        <f t="shared" si="3"/>
        <v>0</v>
      </c>
      <c r="J63" s="16">
        <f t="shared" si="4"/>
        <v>1</v>
      </c>
    </row>
    <row r="64" ht="15.75" customHeight="1">
      <c r="A64" s="16">
        <v>9.0</v>
      </c>
      <c r="B64" s="16">
        <v>11.0</v>
      </c>
      <c r="C64" s="16">
        <v>33.1629359136976</v>
      </c>
      <c r="D64" s="16">
        <v>-96.6957806346661</v>
      </c>
      <c r="E64" s="16" t="s">
        <v>25</v>
      </c>
      <c r="F64" s="16" t="s">
        <v>52</v>
      </c>
      <c r="G64" s="30" t="s">
        <v>145</v>
      </c>
      <c r="H64" s="31" t="s">
        <v>599</v>
      </c>
      <c r="I64" s="16">
        <f t="shared" si="3"/>
        <v>0</v>
      </c>
      <c r="J64" s="16">
        <f t="shared" si="4"/>
        <v>4</v>
      </c>
    </row>
    <row r="65" ht="15.75" customHeight="1">
      <c r="A65" s="16">
        <v>10.0</v>
      </c>
      <c r="B65" s="16">
        <v>1.0</v>
      </c>
      <c r="C65" s="16">
        <v>33.1627921844302</v>
      </c>
      <c r="D65" s="16">
        <v>-96.6974976079845</v>
      </c>
      <c r="E65" s="16" t="s">
        <v>25</v>
      </c>
      <c r="F65" s="16" t="s">
        <v>52</v>
      </c>
      <c r="G65" s="30" t="s">
        <v>151</v>
      </c>
      <c r="H65" s="31" t="s">
        <v>600</v>
      </c>
      <c r="I65" s="16">
        <f t="shared" si="3"/>
        <v>0</v>
      </c>
      <c r="J65" s="16">
        <f t="shared" si="4"/>
        <v>2</v>
      </c>
    </row>
    <row r="66" ht="15.75" customHeight="1">
      <c r="A66" s="16">
        <v>10.0</v>
      </c>
      <c r="B66" s="16">
        <v>2.0</v>
      </c>
      <c r="C66" s="16">
        <v>33.1627921843124</v>
      </c>
      <c r="D66" s="16">
        <v>-96.6973259115816</v>
      </c>
      <c r="E66" s="16" t="s">
        <v>27</v>
      </c>
      <c r="F66" s="16" t="s">
        <v>74</v>
      </c>
      <c r="G66" s="30" t="s">
        <v>125</v>
      </c>
      <c r="H66" s="37" t="s">
        <v>601</v>
      </c>
      <c r="I66" s="16">
        <f t="shared" si="3"/>
        <v>0</v>
      </c>
      <c r="J66" s="16">
        <f t="shared" si="4"/>
        <v>1</v>
      </c>
    </row>
    <row r="67" ht="15.75" customHeight="1">
      <c r="A67" s="16">
        <v>10.0</v>
      </c>
      <c r="B67" s="16">
        <v>3.0</v>
      </c>
      <c r="C67" s="16">
        <v>33.1627921841946</v>
      </c>
      <c r="D67" s="16">
        <v>-96.6971542151786</v>
      </c>
      <c r="E67" s="16" t="s">
        <v>25</v>
      </c>
      <c r="F67" s="16" t="s">
        <v>52</v>
      </c>
      <c r="G67" s="30" t="s">
        <v>147</v>
      </c>
      <c r="H67" s="31" t="s">
        <v>602</v>
      </c>
      <c r="I67" s="16">
        <f t="shared" si="3"/>
        <v>0</v>
      </c>
      <c r="J67" s="16">
        <f t="shared" si="4"/>
        <v>1</v>
      </c>
    </row>
    <row r="68" ht="15.75" customHeight="1">
      <c r="A68" s="16">
        <v>10.0</v>
      </c>
      <c r="B68" s="16">
        <v>4.0</v>
      </c>
      <c r="C68" s="16">
        <v>33.1627921840768</v>
      </c>
      <c r="D68" s="16">
        <v>-96.6969825187757</v>
      </c>
      <c r="E68" s="16" t="s">
        <v>25</v>
      </c>
      <c r="F68" s="16" t="s">
        <v>52</v>
      </c>
      <c r="G68" s="30" t="s">
        <v>153</v>
      </c>
      <c r="H68" s="31" t="s">
        <v>603</v>
      </c>
      <c r="I68" s="16">
        <f t="shared" si="3"/>
        <v>0</v>
      </c>
      <c r="J68" s="16">
        <f t="shared" si="4"/>
        <v>1</v>
      </c>
    </row>
    <row r="69" ht="15.75" customHeight="1">
      <c r="A69" s="16">
        <v>10.0</v>
      </c>
      <c r="B69" s="16">
        <v>5.0</v>
      </c>
      <c r="C69" s="16">
        <v>33.162792183959</v>
      </c>
      <c r="D69" s="16">
        <v>-96.6968108223727</v>
      </c>
      <c r="E69" s="16" t="s">
        <v>26</v>
      </c>
      <c r="F69" s="16" t="s">
        <v>55</v>
      </c>
      <c r="G69" s="30" t="s">
        <v>113</v>
      </c>
      <c r="H69" s="31" t="s">
        <v>604</v>
      </c>
      <c r="I69" s="16">
        <f t="shared" si="3"/>
        <v>0</v>
      </c>
      <c r="J69" s="16">
        <f t="shared" si="4"/>
        <v>2</v>
      </c>
    </row>
    <row r="70" ht="15.75" customHeight="1">
      <c r="A70" s="16">
        <v>10.0</v>
      </c>
      <c r="B70" s="16">
        <v>6.0</v>
      </c>
      <c r="C70" s="16">
        <v>33.1627921838412</v>
      </c>
      <c r="D70" s="16">
        <v>-96.6966391259698</v>
      </c>
      <c r="E70" s="16" t="s">
        <v>26</v>
      </c>
      <c r="F70" s="16" t="s">
        <v>55</v>
      </c>
      <c r="G70" s="30" t="s">
        <v>166</v>
      </c>
      <c r="H70" s="31" t="s">
        <v>605</v>
      </c>
      <c r="I70" s="16">
        <f t="shared" si="3"/>
        <v>0</v>
      </c>
      <c r="J70" s="16">
        <f t="shared" si="4"/>
        <v>1</v>
      </c>
    </row>
    <row r="71" ht="15.75" customHeight="1">
      <c r="A71" s="16">
        <v>10.0</v>
      </c>
      <c r="B71" s="16">
        <v>7.0</v>
      </c>
      <c r="C71" s="16">
        <v>33.1627921837234</v>
      </c>
      <c r="D71" s="16">
        <v>-96.6964674295668</v>
      </c>
      <c r="E71" s="16" t="s">
        <v>26</v>
      </c>
      <c r="F71" s="16" t="s">
        <v>55</v>
      </c>
      <c r="G71" s="30" t="s">
        <v>164</v>
      </c>
      <c r="H71" s="39" t="s">
        <v>606</v>
      </c>
      <c r="I71" s="16">
        <f t="shared" si="3"/>
        <v>0</v>
      </c>
      <c r="J71" s="16">
        <f t="shared" si="4"/>
        <v>1</v>
      </c>
    </row>
    <row r="72" ht="15.75" customHeight="1">
      <c r="A72" s="16">
        <v>10.0</v>
      </c>
      <c r="B72" s="16">
        <v>8.0</v>
      </c>
      <c r="C72" s="16">
        <v>33.1627921836056</v>
      </c>
      <c r="D72" s="16">
        <v>-96.6962957331638</v>
      </c>
      <c r="E72" s="16" t="s">
        <v>25</v>
      </c>
      <c r="F72" s="16" t="s">
        <v>52</v>
      </c>
      <c r="G72" s="30" t="s">
        <v>186</v>
      </c>
      <c r="H72" s="31" t="s">
        <v>607</v>
      </c>
      <c r="I72" s="16">
        <f t="shared" si="3"/>
        <v>0</v>
      </c>
      <c r="J72" s="16">
        <f t="shared" si="4"/>
        <v>1</v>
      </c>
    </row>
    <row r="73" ht="15.75" customHeight="1">
      <c r="A73" s="16">
        <v>10.0</v>
      </c>
      <c r="B73" s="16">
        <v>9.0</v>
      </c>
      <c r="C73" s="16">
        <v>33.1627921834878</v>
      </c>
      <c r="D73" s="16">
        <v>-96.6961240367609</v>
      </c>
      <c r="E73" s="16" t="s">
        <v>25</v>
      </c>
      <c r="F73" s="16" t="s">
        <v>52</v>
      </c>
      <c r="G73" s="30" t="s">
        <v>155</v>
      </c>
      <c r="H73" s="31" t="s">
        <v>608</v>
      </c>
      <c r="I73" s="16">
        <f t="shared" si="3"/>
        <v>0</v>
      </c>
      <c r="J73" s="16">
        <f t="shared" si="4"/>
        <v>1</v>
      </c>
    </row>
    <row r="74" ht="15.75" customHeight="1">
      <c r="A74" s="16">
        <v>10.0</v>
      </c>
      <c r="B74" s="16">
        <v>10.0</v>
      </c>
      <c r="C74" s="16">
        <v>33.16279218337</v>
      </c>
      <c r="D74" s="16">
        <v>-96.6959523403579</v>
      </c>
      <c r="E74" s="16" t="s">
        <v>25</v>
      </c>
      <c r="F74" s="16" t="s">
        <v>52</v>
      </c>
      <c r="G74" s="30" t="s">
        <v>500</v>
      </c>
      <c r="H74" s="31" t="s">
        <v>609</v>
      </c>
      <c r="I74" s="16">
        <f t="shared" si="3"/>
        <v>0</v>
      </c>
      <c r="J74" s="16">
        <f t="shared" si="4"/>
        <v>1</v>
      </c>
    </row>
    <row r="75" ht="15.75" customHeight="1">
      <c r="A75" s="16">
        <v>10.0</v>
      </c>
      <c r="B75" s="16">
        <v>11.0</v>
      </c>
      <c r="C75" s="16">
        <v>33.1627921832522</v>
      </c>
      <c r="D75" s="16">
        <v>-96.695780643955</v>
      </c>
      <c r="E75" s="16" t="s">
        <v>25</v>
      </c>
      <c r="F75" s="16" t="s">
        <v>52</v>
      </c>
      <c r="G75" s="30" t="s">
        <v>180</v>
      </c>
      <c r="H75" s="37" t="s">
        <v>610</v>
      </c>
      <c r="I75" s="16">
        <f t="shared" si="3"/>
        <v>0</v>
      </c>
      <c r="J75" s="16">
        <f t="shared" si="4"/>
        <v>1</v>
      </c>
    </row>
    <row r="76" ht="15.75" customHeight="1">
      <c r="A76" s="16">
        <v>11.0</v>
      </c>
      <c r="B76" s="16">
        <v>1.0</v>
      </c>
      <c r="C76" s="16">
        <v>33.1626484539848</v>
      </c>
      <c r="D76" s="16">
        <v>-96.6974976144576</v>
      </c>
      <c r="E76" s="16" t="s">
        <v>25</v>
      </c>
      <c r="F76" s="16" t="s">
        <v>52</v>
      </c>
      <c r="G76" s="30" t="s">
        <v>205</v>
      </c>
      <c r="H76" s="31" t="s">
        <v>611</v>
      </c>
      <c r="I76" s="16">
        <f t="shared" si="3"/>
        <v>0</v>
      </c>
      <c r="J76" s="16">
        <f t="shared" si="4"/>
        <v>1</v>
      </c>
    </row>
    <row r="77" ht="15.75" customHeight="1">
      <c r="A77" s="16">
        <v>11.0</v>
      </c>
      <c r="B77" s="16">
        <v>2.0</v>
      </c>
      <c r="C77" s="16">
        <v>33.1626484538669</v>
      </c>
      <c r="D77" s="16">
        <v>-96.6973259183361</v>
      </c>
      <c r="E77" s="16" t="s">
        <v>25</v>
      </c>
      <c r="F77" s="16" t="s">
        <v>52</v>
      </c>
      <c r="G77" s="30" t="s">
        <v>158</v>
      </c>
      <c r="H77" s="31" t="s">
        <v>612</v>
      </c>
      <c r="I77" s="16">
        <f t="shared" si="3"/>
        <v>0</v>
      </c>
      <c r="J77" s="16">
        <f t="shared" si="4"/>
        <v>2</v>
      </c>
    </row>
    <row r="78" ht="15.75" customHeight="1">
      <c r="A78" s="16">
        <v>11.0</v>
      </c>
      <c r="B78" s="16">
        <v>3.0</v>
      </c>
      <c r="C78" s="16">
        <v>33.1626484537491</v>
      </c>
      <c r="D78" s="16">
        <v>-96.6971542222145</v>
      </c>
      <c r="E78" s="16" t="s">
        <v>25</v>
      </c>
      <c r="F78" s="16" t="s">
        <v>52</v>
      </c>
      <c r="G78" s="30" t="s">
        <v>135</v>
      </c>
      <c r="H78" s="15" t="s">
        <v>613</v>
      </c>
      <c r="I78" s="16">
        <f t="shared" si="3"/>
        <v>0</v>
      </c>
      <c r="J78" s="16">
        <f t="shared" si="4"/>
        <v>1</v>
      </c>
    </row>
    <row r="79" ht="15.75" customHeight="1">
      <c r="A79" s="16">
        <v>11.0</v>
      </c>
      <c r="B79" s="16">
        <v>4.0</v>
      </c>
      <c r="C79" s="16">
        <v>33.1626484536313</v>
      </c>
      <c r="D79" s="16">
        <v>-96.696982526093</v>
      </c>
      <c r="E79" s="16" t="s">
        <v>25</v>
      </c>
      <c r="F79" s="16" t="s">
        <v>52</v>
      </c>
      <c r="G79" s="30" t="s">
        <v>149</v>
      </c>
      <c r="H79" s="31" t="s">
        <v>614</v>
      </c>
      <c r="I79" s="16">
        <f t="shared" si="3"/>
        <v>0</v>
      </c>
      <c r="J79" s="16">
        <f t="shared" si="4"/>
        <v>1</v>
      </c>
    </row>
    <row r="80" ht="15.75" customHeight="1">
      <c r="A80" s="16">
        <v>11.0</v>
      </c>
      <c r="B80" s="16">
        <v>5.0</v>
      </c>
      <c r="C80" s="16">
        <v>33.1626484535135</v>
      </c>
      <c r="D80" s="16">
        <v>-96.6968108299715</v>
      </c>
      <c r="E80" s="16" t="s">
        <v>26</v>
      </c>
      <c r="F80" s="16" t="s">
        <v>55</v>
      </c>
      <c r="G80" s="30" t="s">
        <v>169</v>
      </c>
      <c r="H80" s="39" t="s">
        <v>615</v>
      </c>
      <c r="I80" s="16">
        <f t="shared" si="3"/>
        <v>0</v>
      </c>
      <c r="J80" s="16">
        <f t="shared" si="4"/>
        <v>1</v>
      </c>
    </row>
    <row r="81" ht="15.75" customHeight="1">
      <c r="A81" s="16">
        <v>11.0</v>
      </c>
      <c r="B81" s="16">
        <v>6.0</v>
      </c>
      <c r="C81" s="16">
        <v>33.1626484533957</v>
      </c>
      <c r="D81" s="16">
        <v>-96.69663913385</v>
      </c>
      <c r="E81" s="16" t="s">
        <v>25</v>
      </c>
      <c r="F81" s="16" t="s">
        <v>52</v>
      </c>
      <c r="G81" s="30" t="s">
        <v>158</v>
      </c>
      <c r="H81" s="31" t="s">
        <v>616</v>
      </c>
      <c r="I81" s="16">
        <f t="shared" si="3"/>
        <v>0</v>
      </c>
      <c r="J81" s="16">
        <f t="shared" si="4"/>
        <v>2</v>
      </c>
    </row>
    <row r="82" ht="15.75" customHeight="1">
      <c r="A82" s="16">
        <v>11.0</v>
      </c>
      <c r="B82" s="16">
        <v>7.0</v>
      </c>
      <c r="C82" s="16">
        <v>33.1626484532779</v>
      </c>
      <c r="D82" s="16">
        <v>-96.6964674377284</v>
      </c>
      <c r="E82" s="16" t="s">
        <v>25</v>
      </c>
      <c r="F82" s="16" t="s">
        <v>52</v>
      </c>
      <c r="G82" s="30" t="s">
        <v>617</v>
      </c>
      <c r="H82" s="39" t="s">
        <v>618</v>
      </c>
      <c r="I82" s="16">
        <f t="shared" si="3"/>
        <v>0</v>
      </c>
      <c r="J82" s="16">
        <f t="shared" si="4"/>
        <v>1</v>
      </c>
    </row>
    <row r="83" ht="15.75" customHeight="1">
      <c r="A83" s="16">
        <v>11.0</v>
      </c>
      <c r="B83" s="16">
        <v>8.0</v>
      </c>
      <c r="C83" s="16">
        <v>33.1626484531601</v>
      </c>
      <c r="D83" s="16">
        <v>-96.6962957416069</v>
      </c>
      <c r="E83" s="16" t="s">
        <v>25</v>
      </c>
      <c r="F83" s="16" t="s">
        <v>52</v>
      </c>
      <c r="G83" s="30" t="s">
        <v>133</v>
      </c>
      <c r="H83" s="40" t="s">
        <v>619</v>
      </c>
      <c r="I83" s="16">
        <f t="shared" si="3"/>
        <v>0</v>
      </c>
      <c r="J83" s="16">
        <f t="shared" si="4"/>
        <v>1</v>
      </c>
    </row>
    <row r="84" ht="15.75" customHeight="1">
      <c r="A84" s="16">
        <v>11.0</v>
      </c>
      <c r="B84" s="16">
        <v>9.0</v>
      </c>
      <c r="C84" s="16">
        <v>33.1626484530423</v>
      </c>
      <c r="D84" s="16">
        <v>-96.6961240454854</v>
      </c>
      <c r="E84" s="16" t="s">
        <v>25</v>
      </c>
      <c r="F84" s="16" t="s">
        <v>52</v>
      </c>
      <c r="G84" s="30" t="s">
        <v>184</v>
      </c>
      <c r="H84" s="31" t="s">
        <v>620</v>
      </c>
      <c r="I84" s="16">
        <f t="shared" si="3"/>
        <v>0</v>
      </c>
      <c r="J84" s="16">
        <f t="shared" si="4"/>
        <v>1</v>
      </c>
    </row>
    <row r="85" ht="15.75" customHeight="1">
      <c r="A85" s="16">
        <v>11.0</v>
      </c>
      <c r="B85" s="16">
        <v>10.0</v>
      </c>
      <c r="C85" s="16">
        <v>33.1626484529245</v>
      </c>
      <c r="D85" s="16">
        <v>-96.6959523493639</v>
      </c>
      <c r="E85" s="16" t="s">
        <v>25</v>
      </c>
      <c r="F85" s="16" t="s">
        <v>52</v>
      </c>
      <c r="G85" s="30" t="s">
        <v>401</v>
      </c>
      <c r="H85" s="39" t="s">
        <v>621</v>
      </c>
      <c r="I85" s="16">
        <f t="shared" si="3"/>
        <v>0</v>
      </c>
      <c r="J85" s="16">
        <f t="shared" si="4"/>
        <v>1</v>
      </c>
    </row>
    <row r="86" ht="15.75" customHeight="1">
      <c r="A86" s="16">
        <v>11.0</v>
      </c>
      <c r="B86" s="16">
        <v>11.0</v>
      </c>
      <c r="C86" s="16">
        <v>33.1626484528067</v>
      </c>
      <c r="D86" s="16">
        <v>-96.6957806532424</v>
      </c>
      <c r="E86" s="16" t="s">
        <v>25</v>
      </c>
      <c r="F86" s="16" t="s">
        <v>52</v>
      </c>
      <c r="G86" s="30" t="s">
        <v>622</v>
      </c>
      <c r="H86" s="39" t="s">
        <v>623</v>
      </c>
      <c r="I86" s="16">
        <f t="shared" si="3"/>
        <v>0</v>
      </c>
      <c r="J86" s="16">
        <f t="shared" si="4"/>
        <v>1</v>
      </c>
      <c r="K86" s="10" t="s">
        <v>14</v>
      </c>
    </row>
    <row r="87" ht="15.75" customHeight="1">
      <c r="A87" s="16">
        <v>12.0</v>
      </c>
      <c r="B87" s="16">
        <v>1.0</v>
      </c>
      <c r="C87" s="16">
        <v>33.1625047235393</v>
      </c>
      <c r="D87" s="16">
        <v>-96.6974976209306</v>
      </c>
      <c r="E87" s="16" t="s">
        <v>25</v>
      </c>
      <c r="F87" s="16" t="s">
        <v>52</v>
      </c>
      <c r="G87" s="30" t="s">
        <v>145</v>
      </c>
      <c r="H87" s="31" t="s">
        <v>624</v>
      </c>
      <c r="I87" s="16">
        <f>COUNTIFS($G$22:$G$113, #REF!, $H$22:$H$113, "")</f>
        <v>0</v>
      </c>
      <c r="J87" s="16">
        <f t="shared" si="4"/>
        <v>4</v>
      </c>
    </row>
    <row r="88" ht="15.75" customHeight="1">
      <c r="A88" s="16">
        <v>12.0</v>
      </c>
      <c r="B88" s="16">
        <v>2.0</v>
      </c>
      <c r="C88" s="16">
        <v>33.1625047234215</v>
      </c>
      <c r="D88" s="16">
        <v>-96.6973259250905</v>
      </c>
      <c r="E88" s="16" t="s">
        <v>25</v>
      </c>
      <c r="F88" s="16" t="s">
        <v>52</v>
      </c>
      <c r="G88" s="30" t="s">
        <v>138</v>
      </c>
      <c r="H88" s="31" t="s">
        <v>625</v>
      </c>
      <c r="I88" s="16">
        <f t="shared" ref="I88:I91" si="5">COUNTIFS($G$22:$G$113, G87, $H$22:$H$113, "")</f>
        <v>0</v>
      </c>
      <c r="J88" s="16">
        <f t="shared" si="4"/>
        <v>2</v>
      </c>
    </row>
    <row r="89" ht="15.75" customHeight="1">
      <c r="A89" s="16">
        <v>12.0</v>
      </c>
      <c r="B89" s="16">
        <v>3.0</v>
      </c>
      <c r="C89" s="16">
        <v>33.1625047233037</v>
      </c>
      <c r="D89" s="16">
        <v>-96.6971542292504</v>
      </c>
      <c r="E89" s="16" t="s">
        <v>25</v>
      </c>
      <c r="F89" s="16" t="s">
        <v>52</v>
      </c>
      <c r="G89" s="30" t="s">
        <v>107</v>
      </c>
      <c r="H89" s="37" t="s">
        <v>626</v>
      </c>
      <c r="I89" s="16">
        <f t="shared" si="5"/>
        <v>0</v>
      </c>
      <c r="J89" s="16">
        <f t="shared" si="4"/>
        <v>2</v>
      </c>
    </row>
    <row r="90" ht="15.75" customHeight="1">
      <c r="A90" s="16">
        <v>12.0</v>
      </c>
      <c r="B90" s="16">
        <v>4.0</v>
      </c>
      <c r="C90" s="16">
        <v>33.1625047231859</v>
      </c>
      <c r="D90" s="16">
        <v>-96.6969825334103</v>
      </c>
      <c r="E90" s="16" t="s">
        <v>25</v>
      </c>
      <c r="F90" s="16" t="s">
        <v>52</v>
      </c>
      <c r="G90" s="30" t="s">
        <v>145</v>
      </c>
      <c r="H90" s="31" t="s">
        <v>627</v>
      </c>
      <c r="I90" s="16">
        <f t="shared" si="5"/>
        <v>0</v>
      </c>
      <c r="J90" s="16">
        <f t="shared" si="4"/>
        <v>4</v>
      </c>
    </row>
    <row r="91" ht="15.75" customHeight="1">
      <c r="A91" s="16">
        <v>12.0</v>
      </c>
      <c r="B91" s="16">
        <v>5.0</v>
      </c>
      <c r="C91" s="16">
        <v>33.1625047230681</v>
      </c>
      <c r="D91" s="16">
        <v>-96.6968108375703</v>
      </c>
      <c r="E91" s="16" t="s">
        <v>26</v>
      </c>
      <c r="F91" s="16" t="s">
        <v>55</v>
      </c>
      <c r="G91" s="38" t="s">
        <v>192</v>
      </c>
      <c r="H91" s="39" t="s">
        <v>628</v>
      </c>
      <c r="I91" s="16">
        <f t="shared" si="5"/>
        <v>0</v>
      </c>
      <c r="J91" s="16">
        <f t="shared" si="4"/>
        <v>1</v>
      </c>
    </row>
    <row r="92" ht="15.75" customHeight="1">
      <c r="A92" s="16">
        <v>12.0</v>
      </c>
      <c r="B92" s="16">
        <v>6.0</v>
      </c>
      <c r="C92" s="16">
        <v>33.1625047229503</v>
      </c>
      <c r="D92" s="16">
        <v>-96.6966391417302</v>
      </c>
      <c r="E92" s="16" t="s">
        <v>25</v>
      </c>
      <c r="F92" s="16" t="s">
        <v>52</v>
      </c>
      <c r="G92" s="30" t="s">
        <v>58</v>
      </c>
      <c r="H92" s="33" t="s">
        <v>629</v>
      </c>
      <c r="I92" s="16">
        <f t="shared" ref="I92:I113" si="6">COUNTIFS($G$22:$G$113, G92, $H$22:$H$113, "")</f>
        <v>0</v>
      </c>
      <c r="J92" s="16">
        <f t="shared" si="4"/>
        <v>2</v>
      </c>
      <c r="K92" s="34"/>
    </row>
    <row r="93" ht="15.75" customHeight="1">
      <c r="A93" s="16">
        <v>12.0</v>
      </c>
      <c r="B93" s="16">
        <v>7.0</v>
      </c>
      <c r="C93" s="16">
        <v>33.1625047228325</v>
      </c>
      <c r="D93" s="16">
        <v>-96.6964674458901</v>
      </c>
      <c r="E93" s="16" t="s">
        <v>25</v>
      </c>
      <c r="F93" s="16" t="s">
        <v>52</v>
      </c>
      <c r="G93" s="30" t="s">
        <v>72</v>
      </c>
      <c r="H93" s="33" t="s">
        <v>630</v>
      </c>
      <c r="I93" s="16">
        <f t="shared" si="6"/>
        <v>0</v>
      </c>
      <c r="J93" s="16">
        <f t="shared" si="4"/>
        <v>1</v>
      </c>
      <c r="K93" s="34"/>
    </row>
    <row r="94" ht="15.75" customHeight="1">
      <c r="A94" s="16">
        <v>12.0</v>
      </c>
      <c r="B94" s="16">
        <v>8.0</v>
      </c>
      <c r="C94" s="16">
        <v>33.1625047227147</v>
      </c>
      <c r="D94" s="16">
        <v>-96.69629575005</v>
      </c>
      <c r="E94" s="16" t="s">
        <v>25</v>
      </c>
      <c r="F94" s="16" t="s">
        <v>52</v>
      </c>
      <c r="G94" s="30" t="s">
        <v>78</v>
      </c>
      <c r="H94" s="33" t="s">
        <v>631</v>
      </c>
      <c r="I94" s="16">
        <f t="shared" si="6"/>
        <v>0</v>
      </c>
      <c r="J94" s="16">
        <f t="shared" si="4"/>
        <v>1</v>
      </c>
      <c r="K94" s="34"/>
    </row>
    <row r="95" ht="15.75" customHeight="1">
      <c r="A95" s="16">
        <v>12.0</v>
      </c>
      <c r="B95" s="16">
        <v>9.0</v>
      </c>
      <c r="C95" s="16">
        <v>33.1625047225969</v>
      </c>
      <c r="D95" s="16">
        <v>-96.6961240542099</v>
      </c>
      <c r="E95" s="16" t="s">
        <v>25</v>
      </c>
      <c r="F95" s="16" t="s">
        <v>52</v>
      </c>
      <c r="G95" s="30" t="s">
        <v>65</v>
      </c>
      <c r="H95" s="33" t="s">
        <v>632</v>
      </c>
      <c r="I95" s="16">
        <f t="shared" si="6"/>
        <v>0</v>
      </c>
      <c r="J95" s="16">
        <f t="shared" si="4"/>
        <v>1</v>
      </c>
      <c r="K95" s="34"/>
    </row>
    <row r="96" ht="15.75" customHeight="1">
      <c r="A96" s="16">
        <v>12.0</v>
      </c>
      <c r="B96" s="16">
        <v>10.0</v>
      </c>
      <c r="C96" s="16">
        <v>33.1625047224791</v>
      </c>
      <c r="D96" s="16">
        <v>-96.6959523583698</v>
      </c>
      <c r="E96" s="16" t="s">
        <v>25</v>
      </c>
      <c r="F96" s="16" t="s">
        <v>52</v>
      </c>
      <c r="G96" s="30" t="s">
        <v>69</v>
      </c>
      <c r="H96" s="33" t="s">
        <v>633</v>
      </c>
      <c r="I96" s="16">
        <f t="shared" si="6"/>
        <v>0</v>
      </c>
      <c r="J96" s="16">
        <f t="shared" si="4"/>
        <v>2</v>
      </c>
      <c r="K96" s="34"/>
    </row>
    <row r="97" ht="15.75" customHeight="1">
      <c r="A97" s="16">
        <v>12.0</v>
      </c>
      <c r="B97" s="16">
        <v>11.0</v>
      </c>
      <c r="C97" s="16">
        <v>33.1625047223613</v>
      </c>
      <c r="D97" s="16">
        <v>-96.6957806625297</v>
      </c>
      <c r="E97" s="16" t="s">
        <v>25</v>
      </c>
      <c r="F97" s="16" t="s">
        <v>52</v>
      </c>
      <c r="G97" s="30" t="s">
        <v>203</v>
      </c>
      <c r="H97" s="31" t="s">
        <v>634</v>
      </c>
      <c r="I97" s="16">
        <f t="shared" si="6"/>
        <v>0</v>
      </c>
      <c r="J97" s="16">
        <f t="shared" si="4"/>
        <v>2</v>
      </c>
    </row>
    <row r="98" ht="15.75" customHeight="1">
      <c r="A98" s="16">
        <v>13.0</v>
      </c>
      <c r="B98" s="16">
        <v>2.0</v>
      </c>
      <c r="C98" s="16">
        <v>33.162360992976</v>
      </c>
      <c r="D98" s="16">
        <v>-96.6973259318458</v>
      </c>
      <c r="E98" s="16" t="s">
        <v>25</v>
      </c>
      <c r="F98" s="16" t="s">
        <v>52</v>
      </c>
      <c r="G98" s="30" t="s">
        <v>173</v>
      </c>
      <c r="H98" s="31" t="s">
        <v>635</v>
      </c>
      <c r="I98" s="16">
        <f t="shared" si="6"/>
        <v>0</v>
      </c>
      <c r="J98" s="16">
        <f t="shared" si="4"/>
        <v>1</v>
      </c>
    </row>
    <row r="99" ht="15.75" customHeight="1">
      <c r="A99" s="16">
        <v>13.0</v>
      </c>
      <c r="B99" s="16">
        <v>3.0</v>
      </c>
      <c r="C99" s="16">
        <v>33.1623609928582</v>
      </c>
      <c r="D99" s="16">
        <v>-96.6971542362872</v>
      </c>
      <c r="E99" s="16" t="s">
        <v>25</v>
      </c>
      <c r="F99" s="16" t="s">
        <v>52</v>
      </c>
      <c r="G99" s="30" t="s">
        <v>178</v>
      </c>
      <c r="H99" s="39" t="s">
        <v>636</v>
      </c>
      <c r="I99" s="16">
        <f t="shared" si="6"/>
        <v>0</v>
      </c>
      <c r="J99" s="16">
        <f t="shared" si="4"/>
        <v>1</v>
      </c>
    </row>
    <row r="100" ht="15.75" customHeight="1">
      <c r="A100" s="16">
        <v>13.0</v>
      </c>
      <c r="B100" s="16">
        <v>4.0</v>
      </c>
      <c r="C100" s="16">
        <v>33.1623609927404</v>
      </c>
      <c r="D100" s="16">
        <v>-96.6969825407286</v>
      </c>
      <c r="E100" s="16" t="s">
        <v>25</v>
      </c>
      <c r="F100" s="16" t="s">
        <v>52</v>
      </c>
      <c r="G100" s="30" t="s">
        <v>308</v>
      </c>
      <c r="H100" s="39" t="s">
        <v>637</v>
      </c>
      <c r="I100" s="16">
        <f t="shared" si="6"/>
        <v>0</v>
      </c>
      <c r="J100" s="16">
        <f t="shared" si="4"/>
        <v>1</v>
      </c>
    </row>
    <row r="101" ht="15.75" customHeight="1">
      <c r="A101" s="16">
        <v>13.0</v>
      </c>
      <c r="B101" s="16">
        <v>5.0</v>
      </c>
      <c r="C101" s="16">
        <v>33.1623609926226</v>
      </c>
      <c r="D101" s="16">
        <v>-96.6968108451699</v>
      </c>
      <c r="E101" s="16" t="s">
        <v>26</v>
      </c>
      <c r="F101" s="16" t="s">
        <v>55</v>
      </c>
      <c r="G101" s="30" t="s">
        <v>422</v>
      </c>
      <c r="H101" s="39" t="s">
        <v>638</v>
      </c>
      <c r="I101" s="16">
        <f t="shared" si="6"/>
        <v>0</v>
      </c>
      <c r="J101" s="16">
        <f t="shared" si="4"/>
        <v>1</v>
      </c>
    </row>
    <row r="102" ht="15.75" customHeight="1">
      <c r="A102" s="16">
        <v>13.0</v>
      </c>
      <c r="B102" s="16">
        <v>6.0</v>
      </c>
      <c r="C102" s="16">
        <v>33.1623609925048</v>
      </c>
      <c r="D102" s="16">
        <v>-96.6966391496113</v>
      </c>
      <c r="E102" s="16" t="s">
        <v>25</v>
      </c>
      <c r="F102" s="16" t="s">
        <v>52</v>
      </c>
      <c r="G102" s="30" t="s">
        <v>199</v>
      </c>
      <c r="H102" s="31" t="s">
        <v>639</v>
      </c>
      <c r="I102" s="16">
        <f t="shared" si="6"/>
        <v>0</v>
      </c>
      <c r="J102" s="16">
        <f t="shared" si="4"/>
        <v>1</v>
      </c>
    </row>
    <row r="103" ht="15.75" customHeight="1">
      <c r="A103" s="16">
        <v>13.0</v>
      </c>
      <c r="B103" s="16">
        <v>7.0</v>
      </c>
      <c r="C103" s="16">
        <v>33.162360992387</v>
      </c>
      <c r="D103" s="16">
        <v>-96.6964674540527</v>
      </c>
      <c r="E103" s="16" t="s">
        <v>25</v>
      </c>
      <c r="F103" s="16" t="s">
        <v>52</v>
      </c>
      <c r="G103" s="30" t="s">
        <v>201</v>
      </c>
      <c r="H103" s="31" t="s">
        <v>640</v>
      </c>
      <c r="I103" s="16">
        <f t="shared" si="6"/>
        <v>0</v>
      </c>
      <c r="J103" s="16">
        <f t="shared" si="4"/>
        <v>1</v>
      </c>
    </row>
    <row r="104" ht="15.75" customHeight="1">
      <c r="A104" s="16">
        <v>13.0</v>
      </c>
      <c r="B104" s="16">
        <v>8.0</v>
      </c>
      <c r="C104" s="16">
        <v>33.1623609922692</v>
      </c>
      <c r="D104" s="16">
        <v>-96.6962957584941</v>
      </c>
      <c r="E104" s="16" t="s">
        <v>25</v>
      </c>
      <c r="F104" s="16" t="s">
        <v>52</v>
      </c>
      <c r="G104" s="30" t="s">
        <v>410</v>
      </c>
      <c r="H104" s="39" t="s">
        <v>641</v>
      </c>
      <c r="I104" s="16">
        <f t="shared" si="6"/>
        <v>0</v>
      </c>
      <c r="J104" s="16">
        <f t="shared" si="4"/>
        <v>1</v>
      </c>
    </row>
    <row r="105" ht="15.75" customHeight="1">
      <c r="A105" s="16">
        <v>13.0</v>
      </c>
      <c r="B105" s="16">
        <v>9.0</v>
      </c>
      <c r="C105" s="16">
        <v>33.1623609921514</v>
      </c>
      <c r="D105" s="16">
        <v>-96.6961240629355</v>
      </c>
      <c r="E105" s="16" t="s">
        <v>25</v>
      </c>
      <c r="F105" s="16" t="s">
        <v>52</v>
      </c>
      <c r="G105" s="30" t="s">
        <v>516</v>
      </c>
      <c r="H105" s="15" t="s">
        <v>642</v>
      </c>
      <c r="I105" s="16">
        <f t="shared" si="6"/>
        <v>0</v>
      </c>
      <c r="J105" s="16">
        <f t="shared" si="4"/>
        <v>1</v>
      </c>
    </row>
    <row r="106" ht="15.75" customHeight="1">
      <c r="A106" s="16">
        <v>13.0</v>
      </c>
      <c r="B106" s="16">
        <v>10.0</v>
      </c>
      <c r="C106" s="16">
        <v>33.1623609920336</v>
      </c>
      <c r="D106" s="16">
        <v>-96.6959523673768</v>
      </c>
      <c r="E106" s="16" t="s">
        <v>25</v>
      </c>
      <c r="F106" s="16" t="s">
        <v>52</v>
      </c>
      <c r="G106" s="30" t="s">
        <v>196</v>
      </c>
      <c r="H106" s="33" t="s">
        <v>643</v>
      </c>
      <c r="I106" s="16">
        <f t="shared" si="6"/>
        <v>0</v>
      </c>
      <c r="J106" s="16">
        <f t="shared" si="4"/>
        <v>1</v>
      </c>
    </row>
    <row r="107" ht="15.75" customHeight="1">
      <c r="A107" s="16">
        <v>14.0</v>
      </c>
      <c r="B107" s="16">
        <v>3.0</v>
      </c>
      <c r="C107" s="16">
        <v>33.1622172624128</v>
      </c>
      <c r="D107" s="16">
        <v>-96.6971542433229</v>
      </c>
      <c r="E107" s="16" t="s">
        <v>25</v>
      </c>
      <c r="F107" s="16" t="s">
        <v>52</v>
      </c>
      <c r="G107" s="30" t="s">
        <v>182</v>
      </c>
      <c r="H107" s="31" t="s">
        <v>644</v>
      </c>
      <c r="I107" s="16">
        <f t="shared" si="6"/>
        <v>0</v>
      </c>
      <c r="J107" s="16">
        <f t="shared" si="4"/>
        <v>1</v>
      </c>
    </row>
    <row r="108" ht="15.75" customHeight="1">
      <c r="A108" s="16">
        <v>14.0</v>
      </c>
      <c r="B108" s="16">
        <v>4.0</v>
      </c>
      <c r="C108" s="16">
        <v>33.162217262295</v>
      </c>
      <c r="D108" s="16">
        <v>-96.6969825480457</v>
      </c>
      <c r="E108" s="16" t="s">
        <v>25</v>
      </c>
      <c r="F108" s="16" t="s">
        <v>52</v>
      </c>
      <c r="G108" s="30" t="s">
        <v>190</v>
      </c>
      <c r="H108" s="31" t="s">
        <v>645</v>
      </c>
      <c r="I108" s="16">
        <f t="shared" si="6"/>
        <v>0</v>
      </c>
      <c r="J108" s="16">
        <f t="shared" si="4"/>
        <v>1</v>
      </c>
    </row>
    <row r="109" ht="15.75" customHeight="1">
      <c r="A109" s="16">
        <v>14.0</v>
      </c>
      <c r="B109" s="16">
        <v>5.0</v>
      </c>
      <c r="C109" s="16">
        <v>33.1622172621772</v>
      </c>
      <c r="D109" s="16">
        <v>-96.6968108527685</v>
      </c>
      <c r="E109" s="16" t="s">
        <v>25</v>
      </c>
      <c r="F109" s="16" t="s">
        <v>52</v>
      </c>
      <c r="G109" s="30" t="s">
        <v>194</v>
      </c>
      <c r="H109" s="39" t="s">
        <v>646</v>
      </c>
      <c r="I109" s="16">
        <f t="shared" si="6"/>
        <v>0</v>
      </c>
      <c r="J109" s="16">
        <f t="shared" si="4"/>
        <v>1</v>
      </c>
    </row>
    <row r="110" ht="15.75" customHeight="1">
      <c r="A110" s="16">
        <v>14.0</v>
      </c>
      <c r="B110" s="16">
        <v>6.0</v>
      </c>
      <c r="C110" s="16">
        <v>33.1622172620594</v>
      </c>
      <c r="D110" s="16">
        <v>-96.6966391574914</v>
      </c>
      <c r="E110" s="16" t="s">
        <v>25</v>
      </c>
      <c r="F110" s="16" t="s">
        <v>52</v>
      </c>
      <c r="G110" s="30" t="s">
        <v>129</v>
      </c>
      <c r="H110" s="37" t="s">
        <v>647</v>
      </c>
      <c r="I110" s="16">
        <f t="shared" si="6"/>
        <v>0</v>
      </c>
      <c r="J110" s="16">
        <f t="shared" si="4"/>
        <v>1</v>
      </c>
    </row>
    <row r="111" ht="15.75" customHeight="1">
      <c r="A111" s="16">
        <v>14.0</v>
      </c>
      <c r="B111" s="16">
        <v>7.0</v>
      </c>
      <c r="C111" s="16">
        <v>33.1622172619416</v>
      </c>
      <c r="D111" s="16">
        <v>-96.6964674622142</v>
      </c>
      <c r="E111" s="16" t="s">
        <v>25</v>
      </c>
      <c r="F111" s="16" t="s">
        <v>52</v>
      </c>
      <c r="G111" s="30" t="s">
        <v>207</v>
      </c>
      <c r="H111" s="31" t="s">
        <v>648</v>
      </c>
      <c r="I111" s="16">
        <f t="shared" si="6"/>
        <v>0</v>
      </c>
      <c r="J111" s="16">
        <f t="shared" si="4"/>
        <v>1</v>
      </c>
    </row>
    <row r="112" ht="15.75" customHeight="1">
      <c r="A112" s="16">
        <v>14.0</v>
      </c>
      <c r="B112" s="16">
        <v>8.0</v>
      </c>
      <c r="C112" s="16">
        <v>33.1622172618238</v>
      </c>
      <c r="D112" s="16">
        <v>-96.696295766937</v>
      </c>
      <c r="E112" s="16" t="s">
        <v>25</v>
      </c>
      <c r="F112" s="16" t="s">
        <v>52</v>
      </c>
      <c r="G112" s="30" t="s">
        <v>160</v>
      </c>
      <c r="H112" s="33" t="s">
        <v>649</v>
      </c>
      <c r="I112" s="16">
        <f t="shared" si="6"/>
        <v>0</v>
      </c>
      <c r="J112" s="16">
        <f t="shared" si="4"/>
        <v>1</v>
      </c>
    </row>
    <row r="113" ht="15.75" customHeight="1">
      <c r="A113" s="16">
        <v>14.0</v>
      </c>
      <c r="B113" s="16">
        <v>9.0</v>
      </c>
      <c r="C113" s="16">
        <v>33.1622172617059</v>
      </c>
      <c r="D113" s="16">
        <v>-96.6961240716598</v>
      </c>
      <c r="E113" s="16" t="s">
        <v>25</v>
      </c>
      <c r="F113" s="16" t="s">
        <v>52</v>
      </c>
      <c r="G113" s="30" t="s">
        <v>209</v>
      </c>
      <c r="H113" s="31" t="s">
        <v>650</v>
      </c>
      <c r="I113" s="16">
        <f t="shared" si="6"/>
        <v>0</v>
      </c>
      <c r="J113" s="16">
        <f t="shared" si="4"/>
        <v>1</v>
      </c>
    </row>
    <row r="114" ht="15.75" customHeight="1"/>
    <row r="115" ht="15.75" customHeight="1">
      <c r="A115" s="54" t="s">
        <v>211</v>
      </c>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t="s">
        <v>212</v>
      </c>
      <c r="B116" s="54">
        <v>33.1630078853278</v>
      </c>
      <c r="C116" s="54">
        <v>-96.6963815689086</v>
      </c>
      <c r="D116" s="54">
        <v>22.0</v>
      </c>
      <c r="E116" s="54">
        <v>23.0</v>
      </c>
      <c r="F116" s="54">
        <v>90.0</v>
      </c>
      <c r="G116" s="54">
        <v>0.0</v>
      </c>
      <c r="H116" s="54">
        <v>20.0</v>
      </c>
      <c r="I116" s="54">
        <f>COUNTIFS($G$22:$G$113, G116, $H$22:$H$113, "")</f>
        <v>0</v>
      </c>
      <c r="J116" s="54"/>
      <c r="K116" s="54"/>
      <c r="L116" s="54"/>
      <c r="M116" s="54"/>
      <c r="N116" s="54"/>
      <c r="O116" s="54"/>
      <c r="P116" s="54"/>
      <c r="Q116" s="54"/>
      <c r="R116" s="54"/>
      <c r="S116" s="54"/>
      <c r="T116" s="54"/>
      <c r="U116" s="54"/>
      <c r="V116" s="54"/>
      <c r="W116" s="54"/>
      <c r="X116" s="54"/>
      <c r="Y116" s="54"/>
      <c r="Z116" s="54"/>
    </row>
    <row r="117" ht="15.75" customHeight="1">
      <c r="C117" s="42" t="s">
        <v>213</v>
      </c>
      <c r="D117" s="15" t="s">
        <v>651</v>
      </c>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7"/>
  </hyperlinks>
  <printOptions/>
  <pageMargins bottom="0.75" footer="0.0" header="0.0" left="0.7" right="0.7" top="0.75"/>
  <pageSetup orientation="portrait"/>
  <drawing r:id="rId9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5.0"/>
    <col customWidth="1" min="3" max="3" width="17.86"/>
    <col customWidth="1" min="4" max="4" width="19.29"/>
    <col customWidth="1" min="5" max="5" width="29.57"/>
    <col customWidth="1" hidden="1" min="6" max="6" width="18.86"/>
    <col customWidth="1" min="7" max="7" width="28.14"/>
    <col customWidth="1" min="8" max="8" width="55.0"/>
    <col customWidth="1" min="9" max="10" width="8.71"/>
    <col customWidth="1" min="11" max="11" width="26.71"/>
    <col customWidth="1" min="12" max="26" width="8.71"/>
  </cols>
  <sheetData>
    <row r="1">
      <c r="A1" s="10" t="s">
        <v>652</v>
      </c>
    </row>
    <row r="2">
      <c r="C2" s="11" t="s">
        <v>15</v>
      </c>
    </row>
    <row r="3">
      <c r="C3" s="12" t="s">
        <v>653</v>
      </c>
    </row>
    <row r="5">
      <c r="C5" s="13" t="s">
        <v>17</v>
      </c>
      <c r="D5" s="14" t="s">
        <v>654</v>
      </c>
    </row>
    <row r="6">
      <c r="C6" s="13" t="s">
        <v>19</v>
      </c>
      <c r="D6" s="15" t="s">
        <v>20</v>
      </c>
    </row>
    <row r="8">
      <c r="C8" s="16" t="s">
        <v>21</v>
      </c>
      <c r="D8" s="16" t="s">
        <v>22</v>
      </c>
      <c r="E8" s="16" t="s">
        <v>23</v>
      </c>
      <c r="G8" s="16" t="s">
        <v>24</v>
      </c>
    </row>
    <row r="9">
      <c r="C9" s="17">
        <f t="shared" ref="C9:C14" si="1">E9-D9</f>
        <v>0</v>
      </c>
      <c r="D9" s="17">
        <f>E9-COUNTIFS(H22:H113,"",$E$22:$E$113, "Virtual Onyx OR Virtual Black")</f>
        <v>68</v>
      </c>
      <c r="E9" s="17">
        <f>COUNTIF(E22:E113, "Virtual Onyx OR Virtual Black")</f>
        <v>68</v>
      </c>
      <c r="G9" s="16" t="s">
        <v>25</v>
      </c>
    </row>
    <row r="10">
      <c r="C10" s="18">
        <f t="shared" si="1"/>
        <v>0</v>
      </c>
      <c r="D10" s="18">
        <f>E10-COUNTIFS(H22:H113,"",$E$22:$E$113, "Virtual Citrine")</f>
        <v>12</v>
      </c>
      <c r="E10" s="18">
        <f>COUNTIF(E22:E113, "Virtual Citrine")</f>
        <v>12</v>
      </c>
      <c r="G10" s="16" t="s">
        <v>26</v>
      </c>
    </row>
    <row r="11">
      <c r="C11" s="19">
        <f t="shared" si="1"/>
        <v>0</v>
      </c>
      <c r="D11" s="19">
        <f>E11-COUNTIFS(H22:H113,"",$E$22:$E$113, "Virtual Silver")</f>
        <v>3</v>
      </c>
      <c r="E11" s="19">
        <f>COUNTIF(E22:E113, "Virtual Silver")</f>
        <v>3</v>
      </c>
      <c r="G11" s="16" t="s">
        <v>27</v>
      </c>
    </row>
    <row r="12">
      <c r="C12" s="20">
        <f t="shared" si="1"/>
        <v>0</v>
      </c>
      <c r="D12" s="20">
        <f>E12-COUNTIFS(H22:H113,"",$E$22:$E$113, "Virtual Gray")</f>
        <v>2</v>
      </c>
      <c r="E12" s="20">
        <f>COUNTIF(E22:E113, "Virtual Gray")</f>
        <v>2</v>
      </c>
      <c r="G12" s="16" t="s">
        <v>28</v>
      </c>
    </row>
    <row r="13">
      <c r="C13" s="21">
        <f t="shared" si="1"/>
        <v>0</v>
      </c>
      <c r="D13" s="21">
        <f>E13-COUNTIFS(H22:H113,"",$E$22:$E$113, "Electric Mystery")</f>
        <v>7</v>
      </c>
      <c r="E13" s="21">
        <f>COUNTIF(E22:E113, "Electric Mystery")</f>
        <v>7</v>
      </c>
      <c r="G13" s="16" t="s">
        <v>29</v>
      </c>
    </row>
    <row r="14">
      <c r="B14" s="16" t="s">
        <v>23</v>
      </c>
      <c r="C14" s="16">
        <f t="shared" si="1"/>
        <v>0</v>
      </c>
      <c r="D14" s="16">
        <f t="shared" ref="D14:E14" si="2">SUM(D9:D13)</f>
        <v>92</v>
      </c>
      <c r="E14" s="16">
        <f t="shared" si="2"/>
        <v>92</v>
      </c>
    </row>
    <row r="15">
      <c r="D15" s="16" t="s">
        <v>30</v>
      </c>
      <c r="E15" s="43">
        <f>D14/E14</f>
        <v>1</v>
      </c>
    </row>
    <row r="17">
      <c r="C17" s="23" t="s">
        <v>655</v>
      </c>
    </row>
    <row r="20">
      <c r="A20" s="19" t="s">
        <v>32</v>
      </c>
      <c r="B20" s="19" t="s">
        <v>33</v>
      </c>
      <c r="C20" s="19" t="s">
        <v>34</v>
      </c>
      <c r="D20" s="19" t="s">
        <v>35</v>
      </c>
      <c r="E20" s="19" t="s">
        <v>36</v>
      </c>
      <c r="F20" s="19" t="s">
        <v>24</v>
      </c>
      <c r="G20" s="19" t="s">
        <v>37</v>
      </c>
      <c r="H20" s="19" t="s">
        <v>38</v>
      </c>
      <c r="I20" s="19" t="s">
        <v>39</v>
      </c>
      <c r="J20" s="19" t="s">
        <v>22</v>
      </c>
      <c r="K20" s="19" t="s">
        <v>40</v>
      </c>
    </row>
    <row r="21" ht="15.75" customHeight="1">
      <c r="A21" s="28"/>
      <c r="B21" s="28"/>
      <c r="C21" s="24">
        <v>28.1236152458493</v>
      </c>
      <c r="D21" s="24">
        <v>-82.372576483175</v>
      </c>
      <c r="E21" s="24" t="s">
        <v>41</v>
      </c>
      <c r="F21" s="24" t="s">
        <v>42</v>
      </c>
      <c r="G21" s="30" t="s">
        <v>50</v>
      </c>
      <c r="H21" s="56" t="s">
        <v>656</v>
      </c>
      <c r="I21" s="28"/>
      <c r="J21" s="28"/>
      <c r="K21" s="28"/>
      <c r="L21" s="28"/>
      <c r="M21" s="28"/>
      <c r="N21" s="28"/>
      <c r="O21" s="28"/>
      <c r="P21" s="28"/>
      <c r="Q21" s="28"/>
      <c r="R21" s="28"/>
      <c r="S21" s="28"/>
      <c r="T21" s="28"/>
      <c r="U21" s="28"/>
      <c r="V21" s="28"/>
      <c r="W21" s="28"/>
      <c r="X21" s="28"/>
      <c r="Y21" s="28"/>
      <c r="Z21" s="28"/>
    </row>
    <row r="22" ht="15.75" customHeight="1">
      <c r="A22" s="16">
        <v>1.0</v>
      </c>
      <c r="B22" s="16">
        <v>25.0</v>
      </c>
      <c r="C22" s="16">
        <v>28.1277834264546</v>
      </c>
      <c r="D22" s="16">
        <v>-82.3686649492069</v>
      </c>
      <c r="E22" s="16" t="s">
        <v>29</v>
      </c>
      <c r="F22" s="16" t="s">
        <v>45</v>
      </c>
      <c r="G22" s="30" t="s">
        <v>63</v>
      </c>
      <c r="H22" s="31" t="s">
        <v>657</v>
      </c>
      <c r="I22" s="16">
        <f t="shared" ref="I22:I69" si="3">COUNTIFS($G$22:$G$113, G22, $H$22:$H$113, "")</f>
        <v>0</v>
      </c>
      <c r="J22" s="16">
        <f t="shared" ref="J22:J113" si="4">COUNTIFS($G$22:$G$113, G22, $H$22:$H$113, "*")</f>
        <v>1</v>
      </c>
    </row>
    <row r="23" ht="15.75" customHeight="1">
      <c r="A23" s="16">
        <v>2.0</v>
      </c>
      <c r="B23" s="16">
        <v>24.0</v>
      </c>
      <c r="C23" s="16">
        <v>28.1276396961055</v>
      </c>
      <c r="D23" s="16">
        <v>-82.3688279344518</v>
      </c>
      <c r="E23" s="16" t="s">
        <v>29</v>
      </c>
      <c r="F23" s="16" t="s">
        <v>45</v>
      </c>
      <c r="G23" s="30" t="s">
        <v>67</v>
      </c>
      <c r="H23" s="31" t="s">
        <v>658</v>
      </c>
      <c r="I23" s="16">
        <f t="shared" si="3"/>
        <v>0</v>
      </c>
      <c r="J23" s="16">
        <f t="shared" si="4"/>
        <v>1</v>
      </c>
    </row>
    <row r="24" ht="15.75" customHeight="1">
      <c r="A24" s="16">
        <v>2.0</v>
      </c>
      <c r="B24" s="16">
        <v>26.0</v>
      </c>
      <c r="C24" s="16">
        <v>28.1276396959128</v>
      </c>
      <c r="D24" s="16">
        <v>-82.3685019779499</v>
      </c>
      <c r="E24" s="16" t="s">
        <v>29</v>
      </c>
      <c r="F24" s="16" t="s">
        <v>45</v>
      </c>
      <c r="G24" s="30" t="s">
        <v>113</v>
      </c>
      <c r="H24" s="31" t="s">
        <v>659</v>
      </c>
      <c r="I24" s="16">
        <f t="shared" si="3"/>
        <v>0</v>
      </c>
      <c r="J24" s="16">
        <f t="shared" si="4"/>
        <v>1</v>
      </c>
    </row>
    <row r="25" ht="15.75" customHeight="1">
      <c r="A25" s="16">
        <v>3.0</v>
      </c>
      <c r="B25" s="16">
        <v>23.0</v>
      </c>
      <c r="C25" s="16">
        <v>28.1274959657564</v>
      </c>
      <c r="D25" s="16">
        <v>-82.368990919259</v>
      </c>
      <c r="E25" s="16" t="s">
        <v>25</v>
      </c>
      <c r="F25" s="16" t="s">
        <v>52</v>
      </c>
      <c r="G25" s="30" t="s">
        <v>166</v>
      </c>
      <c r="H25" s="31" t="s">
        <v>660</v>
      </c>
      <c r="I25" s="16">
        <f t="shared" si="3"/>
        <v>0</v>
      </c>
      <c r="J25" s="16">
        <f t="shared" si="4"/>
        <v>4</v>
      </c>
    </row>
    <row r="26" ht="15.75" customHeight="1">
      <c r="A26" s="16">
        <v>3.0</v>
      </c>
      <c r="B26" s="16">
        <v>24.0</v>
      </c>
      <c r="C26" s="16">
        <v>28.1274959656601</v>
      </c>
      <c r="D26" s="16">
        <v>-82.3688279412267</v>
      </c>
      <c r="E26" s="16" t="s">
        <v>26</v>
      </c>
      <c r="F26" s="16" t="s">
        <v>55</v>
      </c>
      <c r="G26" s="30" t="s">
        <v>164</v>
      </c>
      <c r="H26" s="31" t="s">
        <v>661</v>
      </c>
      <c r="I26" s="16">
        <f t="shared" si="3"/>
        <v>0</v>
      </c>
      <c r="J26" s="16">
        <f t="shared" si="4"/>
        <v>4</v>
      </c>
    </row>
    <row r="27" ht="15.75" customHeight="1">
      <c r="A27" s="16">
        <v>3.0</v>
      </c>
      <c r="B27" s="16">
        <v>25.0</v>
      </c>
      <c r="C27" s="16">
        <v>28.1274959655637</v>
      </c>
      <c r="D27" s="16">
        <v>-82.3686649631943</v>
      </c>
      <c r="E27" s="16" t="s">
        <v>29</v>
      </c>
      <c r="F27" s="16" t="s">
        <v>45</v>
      </c>
      <c r="G27" s="30" t="s">
        <v>50</v>
      </c>
      <c r="H27" s="31" t="s">
        <v>662</v>
      </c>
      <c r="I27" s="16">
        <f t="shared" si="3"/>
        <v>0</v>
      </c>
      <c r="J27" s="16">
        <f t="shared" si="4"/>
        <v>2</v>
      </c>
    </row>
    <row r="28" ht="15.75" customHeight="1">
      <c r="A28" s="16">
        <v>3.0</v>
      </c>
      <c r="B28" s="16">
        <v>27.0</v>
      </c>
      <c r="C28" s="16">
        <v>28.127495965371</v>
      </c>
      <c r="D28" s="16">
        <v>-82.3683390071295</v>
      </c>
      <c r="E28" s="16" t="s">
        <v>29</v>
      </c>
      <c r="F28" s="16" t="s">
        <v>45</v>
      </c>
      <c r="G28" s="30" t="s">
        <v>663</v>
      </c>
      <c r="H28" s="39" t="s">
        <v>664</v>
      </c>
      <c r="I28" s="16">
        <f t="shared" si="3"/>
        <v>0</v>
      </c>
      <c r="J28" s="16">
        <f t="shared" si="4"/>
        <v>1</v>
      </c>
    </row>
    <row r="29" ht="15.75" customHeight="1">
      <c r="A29" s="16">
        <v>4.0</v>
      </c>
      <c r="B29" s="16">
        <v>22.0</v>
      </c>
      <c r="C29" s="16">
        <v>28.1273522354073</v>
      </c>
      <c r="D29" s="16">
        <v>-82.3691539036291</v>
      </c>
      <c r="E29" s="16" t="s">
        <v>25</v>
      </c>
      <c r="F29" s="16" t="s">
        <v>52</v>
      </c>
      <c r="G29" s="30" t="s">
        <v>53</v>
      </c>
      <c r="H29" s="31" t="s">
        <v>665</v>
      </c>
      <c r="I29" s="16">
        <f t="shared" si="3"/>
        <v>0</v>
      </c>
      <c r="J29" s="16">
        <f t="shared" si="4"/>
        <v>2</v>
      </c>
    </row>
    <row r="30" ht="15.75" customHeight="1">
      <c r="A30" s="16">
        <v>4.0</v>
      </c>
      <c r="B30" s="16">
        <v>24.0</v>
      </c>
      <c r="C30" s="16">
        <v>28.1273522352146</v>
      </c>
      <c r="D30" s="16">
        <v>-82.3688279480014</v>
      </c>
      <c r="E30" s="16" t="s">
        <v>29</v>
      </c>
      <c r="F30" s="16" t="s">
        <v>45</v>
      </c>
      <c r="G30" s="30" t="s">
        <v>138</v>
      </c>
      <c r="H30" s="31" t="s">
        <v>666</v>
      </c>
      <c r="I30" s="16">
        <f t="shared" si="3"/>
        <v>0</v>
      </c>
      <c r="J30" s="16">
        <f t="shared" si="4"/>
        <v>2</v>
      </c>
    </row>
    <row r="31" ht="15.75" customHeight="1">
      <c r="A31" s="16">
        <v>4.0</v>
      </c>
      <c r="B31" s="16">
        <v>26.0</v>
      </c>
      <c r="C31" s="16">
        <v>28.1273522350219</v>
      </c>
      <c r="D31" s="16">
        <v>-82.3685019923738</v>
      </c>
      <c r="E31" s="16" t="s">
        <v>29</v>
      </c>
      <c r="F31" s="16" t="s">
        <v>45</v>
      </c>
      <c r="G31" s="30" t="s">
        <v>53</v>
      </c>
      <c r="H31" s="31" t="s">
        <v>667</v>
      </c>
      <c r="I31" s="16">
        <f t="shared" si="3"/>
        <v>0</v>
      </c>
      <c r="J31" s="16">
        <f t="shared" si="4"/>
        <v>2</v>
      </c>
    </row>
    <row r="32" ht="15.75" customHeight="1">
      <c r="A32" s="16">
        <v>5.0</v>
      </c>
      <c r="B32" s="16">
        <v>20.0</v>
      </c>
      <c r="C32" s="16">
        <v>28.1272085051546</v>
      </c>
      <c r="D32" s="16">
        <v>-82.3694798651578</v>
      </c>
      <c r="E32" s="16" t="s">
        <v>25</v>
      </c>
      <c r="F32" s="16" t="s">
        <v>52</v>
      </c>
      <c r="G32" s="30" t="s">
        <v>56</v>
      </c>
      <c r="H32" s="31" t="s">
        <v>668</v>
      </c>
      <c r="I32" s="16">
        <f t="shared" si="3"/>
        <v>0</v>
      </c>
      <c r="J32" s="16">
        <f t="shared" si="4"/>
        <v>1</v>
      </c>
    </row>
    <row r="33" ht="15.75" customHeight="1">
      <c r="A33" s="16">
        <v>5.0</v>
      </c>
      <c r="B33" s="16">
        <v>21.0</v>
      </c>
      <c r="C33" s="16">
        <v>28.1272085050583</v>
      </c>
      <c r="D33" s="16">
        <v>-82.3693168875625</v>
      </c>
      <c r="E33" s="16" t="s">
        <v>25</v>
      </c>
      <c r="F33" s="16" t="s">
        <v>52</v>
      </c>
      <c r="G33" s="30" t="s">
        <v>58</v>
      </c>
      <c r="H33" s="15" t="s">
        <v>669</v>
      </c>
      <c r="I33" s="16">
        <f t="shared" si="3"/>
        <v>0</v>
      </c>
      <c r="J33" s="16">
        <f t="shared" si="4"/>
        <v>2</v>
      </c>
    </row>
    <row r="34" ht="15.75" customHeight="1">
      <c r="A34" s="16">
        <v>5.0</v>
      </c>
      <c r="B34" s="16">
        <v>22.0</v>
      </c>
      <c r="C34" s="16">
        <v>28.1272085049619</v>
      </c>
      <c r="D34" s="16">
        <v>-82.3691539099672</v>
      </c>
      <c r="E34" s="16" t="s">
        <v>25</v>
      </c>
      <c r="F34" s="16" t="s">
        <v>52</v>
      </c>
      <c r="G34" s="30" t="s">
        <v>81</v>
      </c>
      <c r="H34" s="31" t="s">
        <v>670</v>
      </c>
      <c r="I34" s="16">
        <f t="shared" si="3"/>
        <v>0</v>
      </c>
      <c r="J34" s="16">
        <f t="shared" si="4"/>
        <v>1</v>
      </c>
    </row>
    <row r="35" ht="15.75" customHeight="1">
      <c r="A35" s="16">
        <v>6.0</v>
      </c>
      <c r="B35" s="16">
        <v>20.0</v>
      </c>
      <c r="C35" s="16">
        <v>28.1270647747092</v>
      </c>
      <c r="D35" s="16">
        <v>-82.369479871059</v>
      </c>
      <c r="E35" s="16" t="s">
        <v>25</v>
      </c>
      <c r="F35" s="16" t="s">
        <v>52</v>
      </c>
      <c r="G35" s="30" t="s">
        <v>85</v>
      </c>
      <c r="H35" s="31" t="s">
        <v>671</v>
      </c>
      <c r="I35" s="16">
        <f t="shared" si="3"/>
        <v>0</v>
      </c>
      <c r="J35" s="16">
        <f t="shared" si="4"/>
        <v>1</v>
      </c>
    </row>
    <row r="36" ht="15.75" customHeight="1">
      <c r="A36" s="16">
        <v>6.0</v>
      </c>
      <c r="B36" s="16">
        <v>21.0</v>
      </c>
      <c r="C36" s="16">
        <v>28.1270647746128</v>
      </c>
      <c r="D36" s="16">
        <v>-82.3693168936823</v>
      </c>
      <c r="E36" s="16" t="s">
        <v>27</v>
      </c>
      <c r="F36" s="16" t="s">
        <v>74</v>
      </c>
      <c r="G36" s="35" t="s">
        <v>43</v>
      </c>
      <c r="H36" s="36" t="s">
        <v>672</v>
      </c>
      <c r="I36" s="16">
        <f t="shared" si="3"/>
        <v>0</v>
      </c>
      <c r="J36" s="16">
        <f t="shared" si="4"/>
        <v>3</v>
      </c>
    </row>
    <row r="37" ht="15.75" customHeight="1">
      <c r="A37" s="16">
        <v>6.0</v>
      </c>
      <c r="B37" s="16">
        <v>22.0</v>
      </c>
      <c r="C37" s="16">
        <v>28.1270647745164</v>
      </c>
      <c r="D37" s="16">
        <v>-82.3691539163055</v>
      </c>
      <c r="E37" s="16" t="s">
        <v>25</v>
      </c>
      <c r="F37" s="16" t="s">
        <v>52</v>
      </c>
      <c r="G37" s="30" t="s">
        <v>89</v>
      </c>
      <c r="H37" s="31" t="s">
        <v>673</v>
      </c>
      <c r="I37" s="16">
        <f t="shared" si="3"/>
        <v>0</v>
      </c>
      <c r="J37" s="16">
        <f t="shared" si="4"/>
        <v>1</v>
      </c>
    </row>
    <row r="38" ht="15.75" customHeight="1">
      <c r="A38" s="16">
        <v>7.0</v>
      </c>
      <c r="B38" s="16">
        <v>18.0</v>
      </c>
      <c r="C38" s="16">
        <v>28.1269210444565</v>
      </c>
      <c r="D38" s="16">
        <v>-82.3698058312762</v>
      </c>
      <c r="E38" s="16" t="s">
        <v>25</v>
      </c>
      <c r="F38" s="16" t="s">
        <v>52</v>
      </c>
      <c r="G38" s="30" t="s">
        <v>203</v>
      </c>
      <c r="H38" s="31" t="s">
        <v>674</v>
      </c>
      <c r="I38" s="16">
        <f t="shared" si="3"/>
        <v>0</v>
      </c>
      <c r="J38" s="16">
        <f t="shared" si="4"/>
        <v>2</v>
      </c>
    </row>
    <row r="39" ht="15.75" customHeight="1">
      <c r="A39" s="16">
        <v>7.0</v>
      </c>
      <c r="B39" s="16">
        <v>19.0</v>
      </c>
      <c r="C39" s="16">
        <v>28.1269210443602</v>
      </c>
      <c r="D39" s="16">
        <v>-82.369642854118</v>
      </c>
      <c r="E39" s="16" t="s">
        <v>25</v>
      </c>
      <c r="F39" s="16" t="s">
        <v>52</v>
      </c>
      <c r="G39" s="30" t="s">
        <v>574</v>
      </c>
      <c r="H39" s="37" t="s">
        <v>675</v>
      </c>
      <c r="I39" s="16">
        <f t="shared" si="3"/>
        <v>0</v>
      </c>
      <c r="J39" s="16">
        <f t="shared" si="4"/>
        <v>1</v>
      </c>
    </row>
    <row r="40" ht="15.75" customHeight="1">
      <c r="A40" s="16">
        <v>7.0</v>
      </c>
      <c r="B40" s="16">
        <v>20.0</v>
      </c>
      <c r="C40" s="16">
        <v>28.1269210442638</v>
      </c>
      <c r="D40" s="16">
        <v>-82.3694798769598</v>
      </c>
      <c r="E40" s="16" t="s">
        <v>25</v>
      </c>
      <c r="F40" s="16" t="s">
        <v>52</v>
      </c>
      <c r="G40" s="30" t="s">
        <v>577</v>
      </c>
      <c r="H40" s="31" t="s">
        <v>676</v>
      </c>
      <c r="I40" s="16">
        <f t="shared" si="3"/>
        <v>0</v>
      </c>
      <c r="J40" s="16">
        <f t="shared" si="4"/>
        <v>1</v>
      </c>
    </row>
    <row r="41" ht="15.75" customHeight="1">
      <c r="A41" s="16">
        <v>7.0</v>
      </c>
      <c r="B41" s="16">
        <v>21.0</v>
      </c>
      <c r="C41" s="16">
        <v>28.1269210441674</v>
      </c>
      <c r="D41" s="16">
        <v>-82.3693168998016</v>
      </c>
      <c r="E41" s="16" t="s">
        <v>25</v>
      </c>
      <c r="F41" s="16" t="s">
        <v>52</v>
      </c>
      <c r="G41" s="30" t="s">
        <v>138</v>
      </c>
      <c r="H41" s="31" t="s">
        <v>677</v>
      </c>
      <c r="I41" s="16">
        <f t="shared" si="3"/>
        <v>0</v>
      </c>
      <c r="J41" s="16">
        <f t="shared" si="4"/>
        <v>2</v>
      </c>
    </row>
    <row r="42" ht="15.75" customHeight="1">
      <c r="A42" s="16">
        <v>7.0</v>
      </c>
      <c r="B42" s="16">
        <v>22.0</v>
      </c>
      <c r="C42" s="16">
        <v>28.1269210440711</v>
      </c>
      <c r="D42" s="16">
        <v>-82.3691539226434</v>
      </c>
      <c r="E42" s="16" t="s">
        <v>25</v>
      </c>
      <c r="F42" s="16" t="s">
        <v>52</v>
      </c>
      <c r="G42" s="30" t="s">
        <v>104</v>
      </c>
      <c r="H42" s="31" t="s">
        <v>678</v>
      </c>
      <c r="I42" s="16">
        <f t="shared" si="3"/>
        <v>0</v>
      </c>
      <c r="J42" s="16">
        <f t="shared" si="4"/>
        <v>1</v>
      </c>
    </row>
    <row r="43" ht="15.75" customHeight="1">
      <c r="A43" s="16">
        <v>7.0</v>
      </c>
      <c r="B43" s="16">
        <v>23.0</v>
      </c>
      <c r="C43" s="16">
        <v>28.1269210439747</v>
      </c>
      <c r="D43" s="16">
        <v>-82.3689909454851</v>
      </c>
      <c r="E43" s="16" t="s">
        <v>25</v>
      </c>
      <c r="F43" s="16" t="s">
        <v>52</v>
      </c>
      <c r="G43" s="30" t="s">
        <v>87</v>
      </c>
      <c r="H43" s="31" t="s">
        <v>679</v>
      </c>
      <c r="I43" s="16">
        <f t="shared" si="3"/>
        <v>0</v>
      </c>
      <c r="J43" s="16">
        <f t="shared" si="4"/>
        <v>1</v>
      </c>
    </row>
    <row r="44" ht="15.75" customHeight="1">
      <c r="A44" s="16">
        <v>7.0</v>
      </c>
      <c r="B44" s="16">
        <v>24.0</v>
      </c>
      <c r="C44" s="16">
        <v>28.1269210438783</v>
      </c>
      <c r="D44" s="16">
        <v>-82.3688279683269</v>
      </c>
      <c r="E44" s="16" t="s">
        <v>25</v>
      </c>
      <c r="F44" s="16" t="s">
        <v>52</v>
      </c>
      <c r="G44" s="30" t="s">
        <v>111</v>
      </c>
      <c r="H44" s="31" t="s">
        <v>680</v>
      </c>
      <c r="I44" s="16">
        <f t="shared" si="3"/>
        <v>0</v>
      </c>
      <c r="J44" s="16">
        <f t="shared" si="4"/>
        <v>1</v>
      </c>
    </row>
    <row r="45" ht="15.75" customHeight="1">
      <c r="A45" s="16">
        <v>8.0</v>
      </c>
      <c r="B45" s="16">
        <v>17.0</v>
      </c>
      <c r="C45" s="16">
        <v>28.1267773141075</v>
      </c>
      <c r="D45" s="16">
        <v>-82.369968813679</v>
      </c>
      <c r="E45" s="16" t="s">
        <v>25</v>
      </c>
      <c r="F45" s="16" t="s">
        <v>52</v>
      </c>
      <c r="G45" s="30" t="s">
        <v>120</v>
      </c>
      <c r="H45" s="31" t="s">
        <v>681</v>
      </c>
      <c r="I45" s="16">
        <f t="shared" si="3"/>
        <v>0</v>
      </c>
      <c r="J45" s="16">
        <f t="shared" si="4"/>
        <v>1</v>
      </c>
    </row>
    <row r="46" ht="15.75" customHeight="1">
      <c r="A46" s="16">
        <v>8.0</v>
      </c>
      <c r="B46" s="16">
        <v>18.0</v>
      </c>
      <c r="C46" s="16">
        <v>28.1267773140111</v>
      </c>
      <c r="D46" s="16">
        <v>-82.3698058367393</v>
      </c>
      <c r="E46" s="16" t="s">
        <v>28</v>
      </c>
      <c r="F46" s="16" t="s">
        <v>91</v>
      </c>
      <c r="G46" s="30" t="s">
        <v>50</v>
      </c>
      <c r="H46" s="31" t="s">
        <v>682</v>
      </c>
      <c r="I46" s="16">
        <f t="shared" si="3"/>
        <v>0</v>
      </c>
      <c r="J46" s="16">
        <f t="shared" si="4"/>
        <v>2</v>
      </c>
    </row>
    <row r="47" ht="15.75" customHeight="1">
      <c r="A47" s="16">
        <v>8.0</v>
      </c>
      <c r="B47" s="16">
        <v>19.0</v>
      </c>
      <c r="C47" s="16">
        <v>28.1267773139147</v>
      </c>
      <c r="D47" s="16">
        <v>-82.3696428597996</v>
      </c>
      <c r="E47" s="16" t="s">
        <v>25</v>
      </c>
      <c r="F47" s="16" t="s">
        <v>52</v>
      </c>
      <c r="G47" s="30" t="s">
        <v>166</v>
      </c>
      <c r="H47" s="31" t="s">
        <v>683</v>
      </c>
      <c r="I47" s="16">
        <f t="shared" si="3"/>
        <v>0</v>
      </c>
      <c r="J47" s="16">
        <f t="shared" si="4"/>
        <v>4</v>
      </c>
    </row>
    <row r="48" ht="15.75" customHeight="1">
      <c r="A48" s="16">
        <v>8.0</v>
      </c>
      <c r="B48" s="16">
        <v>20.0</v>
      </c>
      <c r="C48" s="16">
        <v>28.1267773138183</v>
      </c>
      <c r="D48" s="16">
        <v>-82.3694798828599</v>
      </c>
      <c r="E48" s="16" t="s">
        <v>26</v>
      </c>
      <c r="F48" s="16" t="s">
        <v>55</v>
      </c>
      <c r="G48" s="30" t="s">
        <v>164</v>
      </c>
      <c r="H48" s="31" t="s">
        <v>684</v>
      </c>
      <c r="I48" s="16">
        <f t="shared" si="3"/>
        <v>0</v>
      </c>
      <c r="J48" s="16">
        <f t="shared" si="4"/>
        <v>4</v>
      </c>
    </row>
    <row r="49" ht="15.75" customHeight="1">
      <c r="A49" s="16">
        <v>8.0</v>
      </c>
      <c r="B49" s="16">
        <v>21.0</v>
      </c>
      <c r="C49" s="16">
        <v>28.126777313722</v>
      </c>
      <c r="D49" s="16">
        <v>-82.3693169059203</v>
      </c>
      <c r="E49" s="16" t="s">
        <v>26</v>
      </c>
      <c r="F49" s="16" t="s">
        <v>55</v>
      </c>
      <c r="G49" s="30" t="s">
        <v>107</v>
      </c>
      <c r="H49" s="31" t="s">
        <v>685</v>
      </c>
      <c r="I49" s="16">
        <f t="shared" si="3"/>
        <v>0</v>
      </c>
      <c r="J49" s="16">
        <f t="shared" si="4"/>
        <v>2</v>
      </c>
    </row>
    <row r="50" ht="15.75" customHeight="1">
      <c r="A50" s="16">
        <v>8.0</v>
      </c>
      <c r="B50" s="16">
        <v>22.0</v>
      </c>
      <c r="C50" s="16">
        <v>28.1267773136256</v>
      </c>
      <c r="D50" s="16">
        <v>-82.3691539289806</v>
      </c>
      <c r="E50" s="16" t="s">
        <v>26</v>
      </c>
      <c r="F50" s="16" t="s">
        <v>55</v>
      </c>
      <c r="G50" s="38" t="s">
        <v>166</v>
      </c>
      <c r="H50" s="31" t="s">
        <v>686</v>
      </c>
      <c r="I50" s="16">
        <f t="shared" si="3"/>
        <v>0</v>
      </c>
      <c r="J50" s="16">
        <f t="shared" si="4"/>
        <v>4</v>
      </c>
    </row>
    <row r="51" ht="15.75" customHeight="1">
      <c r="A51" s="16">
        <v>8.0</v>
      </c>
      <c r="B51" s="16">
        <v>23.0</v>
      </c>
      <c r="C51" s="16">
        <v>28.1267773135292</v>
      </c>
      <c r="D51" s="16">
        <v>-82.3689909520409</v>
      </c>
      <c r="E51" s="16" t="s">
        <v>26</v>
      </c>
      <c r="F51" s="16" t="s">
        <v>55</v>
      </c>
      <c r="G51" s="30" t="s">
        <v>164</v>
      </c>
      <c r="H51" s="31" t="s">
        <v>687</v>
      </c>
      <c r="I51" s="16">
        <f t="shared" si="3"/>
        <v>0</v>
      </c>
      <c r="J51" s="16">
        <f t="shared" si="4"/>
        <v>4</v>
      </c>
    </row>
    <row r="52" ht="15.75" customHeight="1">
      <c r="A52" s="16">
        <v>8.0</v>
      </c>
      <c r="B52" s="16">
        <v>24.0</v>
      </c>
      <c r="C52" s="16">
        <v>28.1267773134329</v>
      </c>
      <c r="D52" s="16">
        <v>-82.3688279751012</v>
      </c>
      <c r="E52" s="16" t="s">
        <v>25</v>
      </c>
      <c r="F52" s="16" t="s">
        <v>52</v>
      </c>
      <c r="G52" s="30" t="s">
        <v>61</v>
      </c>
      <c r="H52" s="33" t="s">
        <v>688</v>
      </c>
      <c r="I52" s="16">
        <f t="shared" si="3"/>
        <v>0</v>
      </c>
      <c r="J52" s="16">
        <f t="shared" si="4"/>
        <v>1</v>
      </c>
    </row>
    <row r="53" ht="15.75" customHeight="1">
      <c r="A53" s="16">
        <v>8.0</v>
      </c>
      <c r="B53" s="16">
        <v>25.0</v>
      </c>
      <c r="C53" s="16">
        <v>28.1267773133365</v>
      </c>
      <c r="D53" s="16">
        <v>-82.3686649981615</v>
      </c>
      <c r="E53" s="16" t="s">
        <v>25</v>
      </c>
      <c r="F53" s="16" t="s">
        <v>52</v>
      </c>
      <c r="G53" s="30" t="s">
        <v>186</v>
      </c>
      <c r="H53" s="31" t="s">
        <v>689</v>
      </c>
      <c r="I53" s="16">
        <f t="shared" si="3"/>
        <v>0</v>
      </c>
      <c r="J53" s="16">
        <f t="shared" si="4"/>
        <v>1</v>
      </c>
    </row>
    <row r="54" ht="15.75" customHeight="1">
      <c r="A54" s="16">
        <v>9.0</v>
      </c>
      <c r="B54" s="16">
        <v>16.0</v>
      </c>
      <c r="C54" s="16">
        <v>28.1266335837584</v>
      </c>
      <c r="D54" s="16">
        <v>-82.3701317956456</v>
      </c>
      <c r="E54" s="16" t="s">
        <v>25</v>
      </c>
      <c r="F54" s="16" t="s">
        <v>52</v>
      </c>
      <c r="G54" s="53" t="s">
        <v>690</v>
      </c>
      <c r="H54" s="39" t="s">
        <v>691</v>
      </c>
      <c r="I54" s="16">
        <f t="shared" si="3"/>
        <v>0</v>
      </c>
      <c r="J54" s="16">
        <f t="shared" si="4"/>
        <v>3</v>
      </c>
    </row>
    <row r="55" ht="15.75" customHeight="1">
      <c r="A55" s="16">
        <v>9.0</v>
      </c>
      <c r="B55" s="16">
        <v>17.0</v>
      </c>
      <c r="C55" s="16">
        <v>28.126633583662</v>
      </c>
      <c r="D55" s="16">
        <v>-82.3699688189245</v>
      </c>
      <c r="E55" s="16" t="s">
        <v>28</v>
      </c>
      <c r="F55" s="16" t="s">
        <v>91</v>
      </c>
      <c r="G55" s="30" t="s">
        <v>109</v>
      </c>
      <c r="H55" s="33" t="s">
        <v>692</v>
      </c>
      <c r="I55" s="16">
        <f t="shared" si="3"/>
        <v>0</v>
      </c>
      <c r="J55" s="16">
        <f t="shared" si="4"/>
        <v>1</v>
      </c>
    </row>
    <row r="56" ht="15.75" customHeight="1">
      <c r="A56" s="16">
        <v>9.0</v>
      </c>
      <c r="B56" s="16">
        <v>18.0</v>
      </c>
      <c r="C56" s="16">
        <v>28.1266335835656</v>
      </c>
      <c r="D56" s="16">
        <v>-82.3698058422033</v>
      </c>
      <c r="E56" s="16" t="s">
        <v>27</v>
      </c>
      <c r="F56" s="16" t="s">
        <v>74</v>
      </c>
      <c r="G56" s="30" t="s">
        <v>92</v>
      </c>
      <c r="H56" s="40" t="s">
        <v>693</v>
      </c>
      <c r="I56" s="16">
        <f t="shared" si="3"/>
        <v>0</v>
      </c>
      <c r="J56" s="16">
        <f t="shared" si="4"/>
        <v>1</v>
      </c>
    </row>
    <row r="57" ht="15.75" customHeight="1">
      <c r="A57" s="16">
        <v>9.0</v>
      </c>
      <c r="B57" s="16">
        <v>19.0</v>
      </c>
      <c r="C57" s="16">
        <v>28.1266335834693</v>
      </c>
      <c r="D57" s="16">
        <v>-82.3696428654822</v>
      </c>
      <c r="E57" s="16" t="s">
        <v>25</v>
      </c>
      <c r="F57" s="16" t="s">
        <v>52</v>
      </c>
      <c r="G57" s="30" t="s">
        <v>127</v>
      </c>
      <c r="H57" s="33" t="s">
        <v>694</v>
      </c>
      <c r="I57" s="16">
        <f t="shared" si="3"/>
        <v>0</v>
      </c>
      <c r="J57" s="16">
        <f t="shared" si="4"/>
        <v>1</v>
      </c>
    </row>
    <row r="58" ht="15.75" customHeight="1">
      <c r="A58" s="16">
        <v>9.0</v>
      </c>
      <c r="B58" s="16">
        <v>20.0</v>
      </c>
      <c r="C58" s="16">
        <v>28.1266335833729</v>
      </c>
      <c r="D58" s="16">
        <v>-82.3694798887611</v>
      </c>
      <c r="E58" s="16" t="s">
        <v>26</v>
      </c>
      <c r="F58" s="16" t="s">
        <v>55</v>
      </c>
      <c r="G58" s="30" t="s">
        <v>97</v>
      </c>
      <c r="H58" s="31" t="s">
        <v>695</v>
      </c>
      <c r="I58" s="16">
        <f t="shared" si="3"/>
        <v>0</v>
      </c>
      <c r="J58" s="16">
        <f t="shared" si="4"/>
        <v>1</v>
      </c>
    </row>
    <row r="59" ht="15.75" customHeight="1">
      <c r="A59" s="16">
        <v>9.0</v>
      </c>
      <c r="B59" s="16">
        <v>21.0</v>
      </c>
      <c r="C59" s="16">
        <v>28.1266335832765</v>
      </c>
      <c r="D59" s="16">
        <v>-82.36931691204</v>
      </c>
      <c r="E59" s="16" t="s">
        <v>25</v>
      </c>
      <c r="F59" s="16" t="s">
        <v>52</v>
      </c>
      <c r="G59" s="30" t="s">
        <v>58</v>
      </c>
      <c r="H59" s="33" t="s">
        <v>696</v>
      </c>
      <c r="I59" s="16">
        <f t="shared" si="3"/>
        <v>0</v>
      </c>
      <c r="J59" s="16">
        <f t="shared" si="4"/>
        <v>2</v>
      </c>
      <c r="K59" s="34"/>
    </row>
    <row r="60" ht="15.75" customHeight="1">
      <c r="A60" s="16">
        <v>9.0</v>
      </c>
      <c r="B60" s="16">
        <v>22.0</v>
      </c>
      <c r="C60" s="16">
        <v>28.1266335831802</v>
      </c>
      <c r="D60" s="16">
        <v>-82.3691539353188</v>
      </c>
      <c r="E60" s="16" t="s">
        <v>25</v>
      </c>
      <c r="F60" s="16" t="s">
        <v>52</v>
      </c>
      <c r="G60" s="30" t="s">
        <v>72</v>
      </c>
      <c r="H60" s="33" t="s">
        <v>697</v>
      </c>
      <c r="I60" s="16">
        <f t="shared" si="3"/>
        <v>0</v>
      </c>
      <c r="J60" s="16">
        <f t="shared" si="4"/>
        <v>1</v>
      </c>
      <c r="K60" s="34"/>
    </row>
    <row r="61" ht="15.75" customHeight="1">
      <c r="A61" s="16">
        <v>9.0</v>
      </c>
      <c r="B61" s="16">
        <v>23.0</v>
      </c>
      <c r="C61" s="16">
        <v>28.1266335830838</v>
      </c>
      <c r="D61" s="16">
        <v>-82.3689909585977</v>
      </c>
      <c r="E61" s="16" t="s">
        <v>25</v>
      </c>
      <c r="F61" s="16" t="s">
        <v>52</v>
      </c>
      <c r="G61" s="30" t="s">
        <v>78</v>
      </c>
      <c r="H61" s="33" t="s">
        <v>698</v>
      </c>
      <c r="I61" s="16">
        <f t="shared" si="3"/>
        <v>0</v>
      </c>
      <c r="J61" s="16">
        <f t="shared" si="4"/>
        <v>1</v>
      </c>
      <c r="K61" s="34"/>
    </row>
    <row r="62" ht="15.75" customHeight="1">
      <c r="A62" s="16">
        <v>9.0</v>
      </c>
      <c r="B62" s="16">
        <v>24.0</v>
      </c>
      <c r="C62" s="16">
        <v>28.1266335829874</v>
      </c>
      <c r="D62" s="16">
        <v>-82.3688279818766</v>
      </c>
      <c r="E62" s="16" t="s">
        <v>25</v>
      </c>
      <c r="F62" s="16" t="s">
        <v>52</v>
      </c>
      <c r="G62" s="30" t="s">
        <v>69</v>
      </c>
      <c r="H62" s="33" t="s">
        <v>699</v>
      </c>
      <c r="I62" s="16">
        <f t="shared" si="3"/>
        <v>0</v>
      </c>
      <c r="J62" s="16">
        <f t="shared" si="4"/>
        <v>1</v>
      </c>
      <c r="K62" s="34"/>
    </row>
    <row r="63" ht="15.75" customHeight="1">
      <c r="A63" s="16">
        <v>9.0</v>
      </c>
      <c r="B63" s="16">
        <v>25.0</v>
      </c>
      <c r="C63" s="16">
        <v>28.126633582891</v>
      </c>
      <c r="D63" s="16">
        <v>-82.3686650051554</v>
      </c>
      <c r="E63" s="16" t="s">
        <v>25</v>
      </c>
      <c r="F63" s="16" t="s">
        <v>52</v>
      </c>
      <c r="G63" s="30" t="s">
        <v>65</v>
      </c>
      <c r="H63" s="33" t="s">
        <v>700</v>
      </c>
      <c r="I63" s="16">
        <f t="shared" si="3"/>
        <v>0</v>
      </c>
      <c r="J63" s="16">
        <f t="shared" si="4"/>
        <v>1</v>
      </c>
      <c r="K63" s="34"/>
    </row>
    <row r="64" ht="15.75" customHeight="1">
      <c r="A64" s="16">
        <v>9.0</v>
      </c>
      <c r="B64" s="16">
        <v>26.0</v>
      </c>
      <c r="C64" s="16">
        <v>28.1266335827947</v>
      </c>
      <c r="D64" s="16">
        <v>-82.3685020284343</v>
      </c>
      <c r="E64" s="16" t="s">
        <v>25</v>
      </c>
      <c r="F64" s="16" t="s">
        <v>52</v>
      </c>
      <c r="G64" s="30" t="s">
        <v>43</v>
      </c>
      <c r="H64" s="31" t="s">
        <v>701</v>
      </c>
      <c r="I64" s="16">
        <f t="shared" si="3"/>
        <v>0</v>
      </c>
      <c r="J64" s="16">
        <f t="shared" si="4"/>
        <v>3</v>
      </c>
    </row>
    <row r="65" ht="15.75" customHeight="1">
      <c r="A65" s="16">
        <v>10.0</v>
      </c>
      <c r="B65" s="16">
        <v>16.0</v>
      </c>
      <c r="C65" s="16">
        <v>28.1264898533129</v>
      </c>
      <c r="D65" s="16">
        <v>-82.3701318006722</v>
      </c>
      <c r="E65" s="16" t="s">
        <v>25</v>
      </c>
      <c r="F65" s="16" t="s">
        <v>52</v>
      </c>
      <c r="G65" s="30" t="s">
        <v>95</v>
      </c>
      <c r="H65" s="31" t="s">
        <v>702</v>
      </c>
      <c r="I65" s="16">
        <f t="shared" si="3"/>
        <v>0</v>
      </c>
      <c r="J65" s="16">
        <f t="shared" si="4"/>
        <v>1</v>
      </c>
    </row>
    <row r="66" ht="15.75" customHeight="1">
      <c r="A66" s="16">
        <v>10.0</v>
      </c>
      <c r="B66" s="16">
        <v>17.0</v>
      </c>
      <c r="C66" s="16">
        <v>28.1264898532165</v>
      </c>
      <c r="D66" s="16">
        <v>-82.3699688241696</v>
      </c>
      <c r="E66" s="16" t="s">
        <v>27</v>
      </c>
      <c r="F66" s="16" t="s">
        <v>74</v>
      </c>
      <c r="G66" s="30" t="s">
        <v>83</v>
      </c>
      <c r="H66" s="31" t="s">
        <v>703</v>
      </c>
      <c r="I66" s="16">
        <f t="shared" si="3"/>
        <v>0</v>
      </c>
      <c r="J66" s="16">
        <f t="shared" si="4"/>
        <v>1</v>
      </c>
    </row>
    <row r="67" ht="15.75" customHeight="1">
      <c r="A67" s="16">
        <v>10.0</v>
      </c>
      <c r="B67" s="16">
        <v>18.0</v>
      </c>
      <c r="C67" s="16">
        <v>28.1264898531202</v>
      </c>
      <c r="D67" s="16">
        <v>-82.369805847667</v>
      </c>
      <c r="E67" s="16" t="s">
        <v>25</v>
      </c>
      <c r="F67" s="16" t="s">
        <v>52</v>
      </c>
      <c r="G67" s="30" t="s">
        <v>704</v>
      </c>
      <c r="H67" s="33" t="s">
        <v>705</v>
      </c>
      <c r="I67" s="16">
        <f t="shared" si="3"/>
        <v>0</v>
      </c>
      <c r="J67" s="16">
        <f t="shared" si="4"/>
        <v>1</v>
      </c>
    </row>
    <row r="68" ht="15.75" customHeight="1">
      <c r="A68" s="16">
        <v>10.0</v>
      </c>
      <c r="B68" s="16">
        <v>19.0</v>
      </c>
      <c r="C68" s="16">
        <v>28.1264898530238</v>
      </c>
      <c r="D68" s="16">
        <v>-82.3696428711645</v>
      </c>
      <c r="E68" s="16" t="s">
        <v>25</v>
      </c>
      <c r="F68" s="16" t="s">
        <v>52</v>
      </c>
      <c r="G68" s="30" t="s">
        <v>99</v>
      </c>
      <c r="H68" s="31" t="s">
        <v>706</v>
      </c>
      <c r="I68" s="16">
        <f t="shared" si="3"/>
        <v>0</v>
      </c>
      <c r="J68" s="16">
        <f t="shared" si="4"/>
        <v>1</v>
      </c>
    </row>
    <row r="69" ht="15.75" customHeight="1">
      <c r="A69" s="16">
        <v>10.0</v>
      </c>
      <c r="B69" s="16">
        <v>20.0</v>
      </c>
      <c r="C69" s="16">
        <v>28.1264898529274</v>
      </c>
      <c r="D69" s="16">
        <v>-82.3694798946619</v>
      </c>
      <c r="E69" s="16" t="s">
        <v>26</v>
      </c>
      <c r="F69" s="16" t="s">
        <v>55</v>
      </c>
      <c r="G69" s="30" t="s">
        <v>151</v>
      </c>
      <c r="H69" s="31" t="s">
        <v>707</v>
      </c>
      <c r="I69" s="16">
        <f t="shared" si="3"/>
        <v>0</v>
      </c>
      <c r="J69" s="16">
        <f t="shared" si="4"/>
        <v>2</v>
      </c>
    </row>
    <row r="70" ht="15.75" customHeight="1">
      <c r="A70" s="16">
        <v>10.0</v>
      </c>
      <c r="B70" s="16">
        <v>21.0</v>
      </c>
      <c r="C70" s="16">
        <v>28.1264898528311</v>
      </c>
      <c r="D70" s="16">
        <v>-82.3693169181593</v>
      </c>
      <c r="E70" s="16" t="s">
        <v>26</v>
      </c>
      <c r="F70" s="16" t="s">
        <v>55</v>
      </c>
      <c r="G70" s="30" t="s">
        <v>205</v>
      </c>
      <c r="H70" s="31" t="s">
        <v>708</v>
      </c>
      <c r="I70" s="16">
        <f>COUNTIFS($G$22:$G$113, G82, $H$22:$H$113, "")</f>
        <v>0</v>
      </c>
      <c r="J70" s="16">
        <f t="shared" si="4"/>
        <v>3</v>
      </c>
    </row>
    <row r="71" ht="15.75" customHeight="1">
      <c r="A71" s="16">
        <v>10.0</v>
      </c>
      <c r="B71" s="16">
        <v>22.0</v>
      </c>
      <c r="C71" s="16">
        <v>28.1264898527347</v>
      </c>
      <c r="D71" s="16">
        <v>-82.3691539416568</v>
      </c>
      <c r="E71" s="16" t="s">
        <v>26</v>
      </c>
      <c r="F71" s="16" t="s">
        <v>55</v>
      </c>
      <c r="G71" s="30" t="s">
        <v>401</v>
      </c>
      <c r="H71" s="39" t="s">
        <v>709</v>
      </c>
      <c r="I71" s="16">
        <f t="shared" ref="I71:I81" si="5">COUNTIFS($G$22:$G$113, G71, $H$22:$H$113, "")</f>
        <v>0</v>
      </c>
      <c r="J71" s="16">
        <f t="shared" si="4"/>
        <v>1</v>
      </c>
    </row>
    <row r="72" ht="15.75" customHeight="1">
      <c r="A72" s="16">
        <v>10.0</v>
      </c>
      <c r="B72" s="16">
        <v>23.0</v>
      </c>
      <c r="C72" s="16">
        <v>28.1264898526383</v>
      </c>
      <c r="D72" s="16">
        <v>-82.3689909651542</v>
      </c>
      <c r="E72" s="16" t="s">
        <v>25</v>
      </c>
      <c r="F72" s="16" t="s">
        <v>52</v>
      </c>
      <c r="G72" s="30" t="s">
        <v>203</v>
      </c>
      <c r="H72" s="31" t="s">
        <v>710</v>
      </c>
      <c r="I72" s="16">
        <f t="shared" si="5"/>
        <v>0</v>
      </c>
      <c r="J72" s="16">
        <f t="shared" si="4"/>
        <v>2</v>
      </c>
    </row>
    <row r="73" ht="15.75" customHeight="1">
      <c r="A73" s="16">
        <v>10.0</v>
      </c>
      <c r="B73" s="16">
        <v>24.0</v>
      </c>
      <c r="C73" s="16">
        <v>28.126489852542</v>
      </c>
      <c r="D73" s="16">
        <v>-82.3688279886516</v>
      </c>
      <c r="E73" s="16" t="s">
        <v>25</v>
      </c>
      <c r="F73" s="16" t="s">
        <v>52</v>
      </c>
      <c r="G73" s="30" t="s">
        <v>155</v>
      </c>
      <c r="H73" s="31" t="s">
        <v>711</v>
      </c>
      <c r="I73" s="16">
        <f t="shared" si="5"/>
        <v>0</v>
      </c>
      <c r="J73" s="16">
        <f t="shared" si="4"/>
        <v>1</v>
      </c>
    </row>
    <row r="74" ht="15.75" customHeight="1">
      <c r="A74" s="16">
        <v>10.0</v>
      </c>
      <c r="B74" s="16">
        <v>25.0</v>
      </c>
      <c r="C74" s="16">
        <v>28.1264898524456</v>
      </c>
      <c r="D74" s="16">
        <v>-82.3686650121491</v>
      </c>
      <c r="E74" s="16" t="s">
        <v>25</v>
      </c>
      <c r="F74" s="16" t="s">
        <v>52</v>
      </c>
      <c r="G74" s="30" t="s">
        <v>151</v>
      </c>
      <c r="H74" s="31" t="s">
        <v>712</v>
      </c>
      <c r="I74" s="16">
        <f t="shared" si="5"/>
        <v>0</v>
      </c>
      <c r="J74" s="16">
        <f t="shared" si="4"/>
        <v>2</v>
      </c>
    </row>
    <row r="75" ht="15.75" customHeight="1">
      <c r="A75" s="16">
        <v>10.0</v>
      </c>
      <c r="B75" s="16">
        <v>26.0</v>
      </c>
      <c r="C75" s="16">
        <v>28.1264898523492</v>
      </c>
      <c r="D75" s="16">
        <v>-82.3685020356465</v>
      </c>
      <c r="E75" s="16" t="s">
        <v>25</v>
      </c>
      <c r="F75" s="16" t="s">
        <v>52</v>
      </c>
      <c r="G75" s="30" t="s">
        <v>173</v>
      </c>
      <c r="H75" s="31" t="s">
        <v>713</v>
      </c>
      <c r="I75" s="16">
        <f t="shared" si="5"/>
        <v>0</v>
      </c>
      <c r="J75" s="16">
        <f t="shared" si="4"/>
        <v>1</v>
      </c>
    </row>
    <row r="76" ht="15.75" customHeight="1">
      <c r="A76" s="16">
        <v>11.0</v>
      </c>
      <c r="B76" s="16">
        <v>16.0</v>
      </c>
      <c r="C76" s="16">
        <v>28.1263461228675</v>
      </c>
      <c r="D76" s="16">
        <v>-82.3701318056982</v>
      </c>
      <c r="E76" s="16" t="s">
        <v>25</v>
      </c>
      <c r="F76" s="16" t="s">
        <v>52</v>
      </c>
      <c r="G76" s="38" t="s">
        <v>46</v>
      </c>
      <c r="H76" s="33" t="s">
        <v>714</v>
      </c>
      <c r="I76" s="16">
        <f t="shared" si="5"/>
        <v>0</v>
      </c>
      <c r="J76" s="16">
        <f t="shared" si="4"/>
        <v>2</v>
      </c>
    </row>
    <row r="77" ht="15.75" customHeight="1">
      <c r="A77" s="16">
        <v>11.0</v>
      </c>
      <c r="B77" s="16">
        <v>17.0</v>
      </c>
      <c r="C77" s="16">
        <v>28.1263461227711</v>
      </c>
      <c r="D77" s="16">
        <v>-82.3699688294141</v>
      </c>
      <c r="E77" s="16" t="s">
        <v>25</v>
      </c>
      <c r="F77" s="16" t="s">
        <v>52</v>
      </c>
      <c r="G77" s="30" t="s">
        <v>125</v>
      </c>
      <c r="H77" s="37" t="s">
        <v>715</v>
      </c>
      <c r="I77" s="16">
        <f t="shared" si="5"/>
        <v>0</v>
      </c>
      <c r="J77" s="16">
        <f t="shared" si="4"/>
        <v>1</v>
      </c>
    </row>
    <row r="78" ht="15.75" customHeight="1">
      <c r="A78" s="16">
        <v>11.0</v>
      </c>
      <c r="B78" s="16">
        <v>18.0</v>
      </c>
      <c r="C78" s="16">
        <v>28.1263461226747</v>
      </c>
      <c r="D78" s="16">
        <v>-82.3698058531301</v>
      </c>
      <c r="E78" s="16" t="s">
        <v>25</v>
      </c>
      <c r="F78" s="16" t="s">
        <v>52</v>
      </c>
      <c r="G78" s="30" t="s">
        <v>569</v>
      </c>
      <c r="H78" s="31" t="s">
        <v>716</v>
      </c>
      <c r="I78" s="16">
        <f t="shared" si="5"/>
        <v>0</v>
      </c>
      <c r="J78" s="16">
        <f t="shared" si="4"/>
        <v>1</v>
      </c>
    </row>
    <row r="79" ht="15.75" customHeight="1">
      <c r="A79" s="16">
        <v>11.0</v>
      </c>
      <c r="B79" s="16">
        <v>19.0</v>
      </c>
      <c r="C79" s="16">
        <v>28.1263461225783</v>
      </c>
      <c r="D79" s="16">
        <v>-82.369642876846</v>
      </c>
      <c r="E79" s="16" t="s">
        <v>25</v>
      </c>
      <c r="F79" s="16" t="s">
        <v>52</v>
      </c>
      <c r="G79" s="30" t="s">
        <v>717</v>
      </c>
      <c r="H79" s="31" t="s">
        <v>718</v>
      </c>
      <c r="I79" s="16">
        <f t="shared" si="5"/>
        <v>0</v>
      </c>
      <c r="J79" s="16">
        <f t="shared" si="4"/>
        <v>2</v>
      </c>
    </row>
    <row r="80" ht="15.75" customHeight="1">
      <c r="A80" s="16">
        <v>11.0</v>
      </c>
      <c r="B80" s="16">
        <v>20.0</v>
      </c>
      <c r="C80" s="16">
        <v>28.126346122482</v>
      </c>
      <c r="D80" s="16">
        <v>-82.369479900562</v>
      </c>
      <c r="E80" s="16" t="s">
        <v>26</v>
      </c>
      <c r="F80" s="16" t="s">
        <v>55</v>
      </c>
      <c r="G80" s="50" t="s">
        <v>123</v>
      </c>
      <c r="H80" s="33" t="s">
        <v>719</v>
      </c>
      <c r="I80" s="16">
        <f t="shared" si="5"/>
        <v>0</v>
      </c>
      <c r="J80" s="16">
        <f t="shared" si="4"/>
        <v>1</v>
      </c>
    </row>
    <row r="81" ht="15.75" customHeight="1">
      <c r="A81" s="16">
        <v>11.0</v>
      </c>
      <c r="B81" s="16">
        <v>21.0</v>
      </c>
      <c r="C81" s="16">
        <v>28.1263461223856</v>
      </c>
      <c r="D81" s="16">
        <v>-82.3693169242779</v>
      </c>
      <c r="E81" s="16" t="s">
        <v>25</v>
      </c>
      <c r="F81" s="16" t="s">
        <v>52</v>
      </c>
      <c r="G81" s="30" t="s">
        <v>143</v>
      </c>
      <c r="H81" s="31" t="s">
        <v>720</v>
      </c>
      <c r="I81" s="16">
        <f t="shared" si="5"/>
        <v>0</v>
      </c>
      <c r="J81" s="16">
        <f t="shared" si="4"/>
        <v>1</v>
      </c>
    </row>
    <row r="82" ht="15.75" customHeight="1">
      <c r="A82" s="16">
        <v>11.0</v>
      </c>
      <c r="B82" s="16">
        <v>22.0</v>
      </c>
      <c r="C82" s="16">
        <v>28.1263461222892</v>
      </c>
      <c r="D82" s="16">
        <v>-82.3691539479938</v>
      </c>
      <c r="E82" s="16" t="s">
        <v>25</v>
      </c>
      <c r="F82" s="16" t="s">
        <v>52</v>
      </c>
      <c r="G82" s="30" t="s">
        <v>721</v>
      </c>
      <c r="H82" s="39" t="s">
        <v>722</v>
      </c>
      <c r="I82" s="16">
        <f>COUNTIFS($G$22:$G$113, #REF!, $H$22:$H$113, "")</f>
        <v>0</v>
      </c>
      <c r="J82" s="16">
        <f t="shared" si="4"/>
        <v>1</v>
      </c>
    </row>
    <row r="83" ht="15.75" customHeight="1">
      <c r="A83" s="16">
        <v>11.0</v>
      </c>
      <c r="B83" s="16">
        <v>23.0</v>
      </c>
      <c r="C83" s="16">
        <v>28.1263461221929</v>
      </c>
      <c r="D83" s="16">
        <v>-82.3689909717098</v>
      </c>
      <c r="E83" s="16" t="s">
        <v>25</v>
      </c>
      <c r="F83" s="16" t="s">
        <v>52</v>
      </c>
      <c r="G83" s="30" t="s">
        <v>182</v>
      </c>
      <c r="H83" s="31" t="s">
        <v>723</v>
      </c>
      <c r="I83" s="16">
        <f t="shared" ref="I83:I113" si="6">COUNTIFS($G$22:$G$113, G83, $H$22:$H$113, "")</f>
        <v>0</v>
      </c>
      <c r="J83" s="16">
        <f t="shared" si="4"/>
        <v>1</v>
      </c>
    </row>
    <row r="84" ht="15.75" customHeight="1">
      <c r="A84" s="16">
        <v>11.0</v>
      </c>
      <c r="B84" s="16">
        <v>24.0</v>
      </c>
      <c r="C84" s="16">
        <v>28.1263461220965</v>
      </c>
      <c r="D84" s="16">
        <v>-82.3688279954258</v>
      </c>
      <c r="E84" s="16" t="s">
        <v>25</v>
      </c>
      <c r="F84" s="16" t="s">
        <v>52</v>
      </c>
      <c r="G84" s="57" t="s">
        <v>205</v>
      </c>
      <c r="H84" s="15" t="s">
        <v>724</v>
      </c>
      <c r="I84" s="16">
        <f t="shared" si="6"/>
        <v>0</v>
      </c>
      <c r="J84" s="16">
        <f t="shared" si="4"/>
        <v>3</v>
      </c>
    </row>
    <row r="85" ht="15.75" customHeight="1">
      <c r="A85" s="16">
        <v>11.0</v>
      </c>
      <c r="B85" s="16">
        <v>25.0</v>
      </c>
      <c r="C85" s="16">
        <v>28.1263461220001</v>
      </c>
      <c r="D85" s="16">
        <v>-82.3686650191417</v>
      </c>
      <c r="E85" s="16" t="s">
        <v>25</v>
      </c>
      <c r="F85" s="16" t="s">
        <v>52</v>
      </c>
      <c r="G85" s="30" t="s">
        <v>717</v>
      </c>
      <c r="H85" s="31" t="s">
        <v>725</v>
      </c>
      <c r="I85" s="16">
        <f t="shared" si="6"/>
        <v>0</v>
      </c>
      <c r="J85" s="16">
        <f t="shared" si="4"/>
        <v>2</v>
      </c>
    </row>
    <row r="86" ht="15.75" customHeight="1">
      <c r="A86" s="16">
        <v>11.0</v>
      </c>
      <c r="B86" s="16">
        <v>26.0</v>
      </c>
      <c r="C86" s="16">
        <v>28.1263461219038</v>
      </c>
      <c r="D86" s="16">
        <v>-82.3685020428577</v>
      </c>
      <c r="E86" s="16" t="s">
        <v>25</v>
      </c>
      <c r="F86" s="16" t="s">
        <v>52</v>
      </c>
      <c r="G86" s="30" t="s">
        <v>158</v>
      </c>
      <c r="H86" s="31" t="s">
        <v>726</v>
      </c>
      <c r="I86" s="16">
        <f t="shared" si="6"/>
        <v>0</v>
      </c>
      <c r="J86" s="16">
        <f t="shared" si="4"/>
        <v>2</v>
      </c>
    </row>
    <row r="87" ht="15.75" customHeight="1">
      <c r="A87" s="16">
        <v>12.0</v>
      </c>
      <c r="B87" s="16">
        <v>16.0</v>
      </c>
      <c r="C87" s="16">
        <v>28.126202392422</v>
      </c>
      <c r="D87" s="16">
        <v>-82.370131810725</v>
      </c>
      <c r="E87" s="16" t="s">
        <v>25</v>
      </c>
      <c r="F87" s="16" t="s">
        <v>52</v>
      </c>
      <c r="G87" s="30" t="s">
        <v>727</v>
      </c>
      <c r="H87" s="31" t="s">
        <v>728</v>
      </c>
      <c r="I87" s="16">
        <f t="shared" si="6"/>
        <v>0</v>
      </c>
      <c r="J87" s="16">
        <f t="shared" si="4"/>
        <v>1</v>
      </c>
    </row>
    <row r="88" ht="15.75" customHeight="1">
      <c r="A88" s="16">
        <v>12.0</v>
      </c>
      <c r="B88" s="16">
        <v>17.0</v>
      </c>
      <c r="C88" s="16">
        <v>28.1262023923256</v>
      </c>
      <c r="D88" s="16">
        <v>-82.3699688346595</v>
      </c>
      <c r="E88" s="16" t="s">
        <v>25</v>
      </c>
      <c r="F88" s="16" t="s">
        <v>52</v>
      </c>
      <c r="G88" s="30" t="s">
        <v>729</v>
      </c>
      <c r="H88" s="31" t="s">
        <v>730</v>
      </c>
      <c r="I88" s="16">
        <f t="shared" si="6"/>
        <v>0</v>
      </c>
      <c r="J88" s="16">
        <f t="shared" si="4"/>
        <v>1</v>
      </c>
    </row>
    <row r="89" ht="15.75" customHeight="1">
      <c r="A89" s="16">
        <v>12.0</v>
      </c>
      <c r="B89" s="16">
        <v>18.0</v>
      </c>
      <c r="C89" s="16">
        <v>28.1262023922293</v>
      </c>
      <c r="D89" s="16">
        <v>-82.369805858594</v>
      </c>
      <c r="E89" s="16" t="s">
        <v>25</v>
      </c>
      <c r="F89" s="16" t="s">
        <v>52</v>
      </c>
      <c r="G89" s="30" t="s">
        <v>118</v>
      </c>
      <c r="H89" s="31" t="s">
        <v>731</v>
      </c>
      <c r="I89" s="16">
        <f t="shared" si="6"/>
        <v>0</v>
      </c>
      <c r="J89" s="16">
        <f t="shared" si="4"/>
        <v>1</v>
      </c>
    </row>
    <row r="90" ht="15.75" customHeight="1">
      <c r="A90" s="16">
        <v>12.0</v>
      </c>
      <c r="B90" s="16">
        <v>19.0</v>
      </c>
      <c r="C90" s="16">
        <v>28.1262023921329</v>
      </c>
      <c r="D90" s="16">
        <v>-82.3696428825285</v>
      </c>
      <c r="E90" s="16" t="s">
        <v>25</v>
      </c>
      <c r="F90" s="16" t="s">
        <v>52</v>
      </c>
      <c r="G90" s="30" t="s">
        <v>201</v>
      </c>
      <c r="H90" s="31" t="s">
        <v>732</v>
      </c>
      <c r="I90" s="16">
        <f t="shared" si="6"/>
        <v>0</v>
      </c>
      <c r="J90" s="16">
        <f t="shared" si="4"/>
        <v>1</v>
      </c>
    </row>
    <row r="91" ht="15.75" customHeight="1">
      <c r="A91" s="16">
        <v>12.0</v>
      </c>
      <c r="B91" s="16">
        <v>20.0</v>
      </c>
      <c r="C91" s="16">
        <v>28.1262023920365</v>
      </c>
      <c r="D91" s="16">
        <v>-82.369479906463</v>
      </c>
      <c r="E91" s="16" t="s">
        <v>26</v>
      </c>
      <c r="F91" s="16" t="s">
        <v>55</v>
      </c>
      <c r="G91" s="30" t="s">
        <v>622</v>
      </c>
      <c r="H91" s="39" t="s">
        <v>733</v>
      </c>
      <c r="I91" s="16">
        <f t="shared" si="6"/>
        <v>0</v>
      </c>
      <c r="J91" s="16">
        <f t="shared" si="4"/>
        <v>1</v>
      </c>
      <c r="K91" s="10" t="s">
        <v>14</v>
      </c>
    </row>
    <row r="92" ht="15.75" customHeight="1">
      <c r="A92" s="16">
        <v>12.0</v>
      </c>
      <c r="B92" s="16">
        <v>21.0</v>
      </c>
      <c r="C92" s="16">
        <v>28.1262023919402</v>
      </c>
      <c r="D92" s="16">
        <v>-82.3693169303975</v>
      </c>
      <c r="E92" s="16" t="s">
        <v>25</v>
      </c>
      <c r="F92" s="16" t="s">
        <v>52</v>
      </c>
      <c r="G92" s="30" t="s">
        <v>199</v>
      </c>
      <c r="H92" s="31" t="s">
        <v>734</v>
      </c>
      <c r="I92" s="16">
        <f t="shared" si="6"/>
        <v>0</v>
      </c>
      <c r="J92" s="16">
        <f t="shared" si="4"/>
        <v>1</v>
      </c>
    </row>
    <row r="93" ht="15.75" customHeight="1">
      <c r="A93" s="16">
        <v>12.0</v>
      </c>
      <c r="B93" s="16">
        <v>22.0</v>
      </c>
      <c r="C93" s="16">
        <v>28.1262023918438</v>
      </c>
      <c r="D93" s="16">
        <v>-82.3691539543319</v>
      </c>
      <c r="E93" s="16" t="s">
        <v>25</v>
      </c>
      <c r="F93" s="16" t="s">
        <v>52</v>
      </c>
      <c r="G93" s="30" t="s">
        <v>133</v>
      </c>
      <c r="H93" s="40" t="s">
        <v>735</v>
      </c>
      <c r="I93" s="16">
        <f t="shared" si="6"/>
        <v>0</v>
      </c>
      <c r="J93" s="16">
        <f t="shared" si="4"/>
        <v>1</v>
      </c>
    </row>
    <row r="94" ht="15.75" customHeight="1">
      <c r="A94" s="16">
        <v>12.0</v>
      </c>
      <c r="B94" s="16">
        <v>23.0</v>
      </c>
      <c r="C94" s="16">
        <v>28.1262023917474</v>
      </c>
      <c r="D94" s="16">
        <v>-82.3689909782664</v>
      </c>
      <c r="E94" s="16" t="s">
        <v>25</v>
      </c>
      <c r="F94" s="16" t="s">
        <v>52</v>
      </c>
      <c r="G94" s="30" t="s">
        <v>164</v>
      </c>
      <c r="H94" s="39" t="s">
        <v>736</v>
      </c>
      <c r="I94" s="16">
        <f t="shared" si="6"/>
        <v>0</v>
      </c>
      <c r="J94" s="16">
        <f t="shared" si="4"/>
        <v>4</v>
      </c>
    </row>
    <row r="95" ht="15.75" customHeight="1">
      <c r="A95" s="16">
        <v>12.0</v>
      </c>
      <c r="B95" s="16">
        <v>24.0</v>
      </c>
      <c r="C95" s="16">
        <v>28.1262023916511</v>
      </c>
      <c r="D95" s="16">
        <v>-82.3688280022009</v>
      </c>
      <c r="E95" s="16" t="s">
        <v>25</v>
      </c>
      <c r="F95" s="16" t="s">
        <v>52</v>
      </c>
      <c r="G95" s="30" t="s">
        <v>207</v>
      </c>
      <c r="H95" s="31" t="s">
        <v>737</v>
      </c>
      <c r="I95" s="16">
        <f t="shared" si="6"/>
        <v>0</v>
      </c>
      <c r="J95" s="16">
        <f t="shared" si="4"/>
        <v>1</v>
      </c>
    </row>
    <row r="96" ht="15.75" customHeight="1">
      <c r="A96" s="16">
        <v>12.0</v>
      </c>
      <c r="B96" s="16">
        <v>25.0</v>
      </c>
      <c r="C96" s="16">
        <v>28.1262023915547</v>
      </c>
      <c r="D96" s="16">
        <v>-82.3686650261354</v>
      </c>
      <c r="E96" s="16" t="s">
        <v>25</v>
      </c>
      <c r="F96" s="16" t="s">
        <v>52</v>
      </c>
      <c r="G96" s="30" t="s">
        <v>166</v>
      </c>
      <c r="H96" s="31" t="s">
        <v>738</v>
      </c>
      <c r="I96" s="16">
        <f t="shared" si="6"/>
        <v>0</v>
      </c>
      <c r="J96" s="16">
        <f t="shared" si="4"/>
        <v>4</v>
      </c>
    </row>
    <row r="97" ht="15.75" customHeight="1">
      <c r="A97" s="16">
        <v>12.0</v>
      </c>
      <c r="B97" s="16">
        <v>26.0</v>
      </c>
      <c r="C97" s="16">
        <v>28.1262023914583</v>
      </c>
      <c r="D97" s="16">
        <v>-82.3685020500699</v>
      </c>
      <c r="E97" s="16" t="s">
        <v>25</v>
      </c>
      <c r="F97" s="16" t="s">
        <v>52</v>
      </c>
      <c r="G97" s="30" t="s">
        <v>43</v>
      </c>
      <c r="H97" s="31" t="s">
        <v>739</v>
      </c>
      <c r="I97" s="16">
        <f t="shared" si="6"/>
        <v>0</v>
      </c>
      <c r="J97" s="16">
        <f t="shared" si="4"/>
        <v>3</v>
      </c>
    </row>
    <row r="98" ht="15.75" customHeight="1">
      <c r="A98" s="16">
        <v>13.0</v>
      </c>
      <c r="B98" s="16">
        <v>17.0</v>
      </c>
      <c r="C98" s="16">
        <v>28.1260586618802</v>
      </c>
      <c r="D98" s="16">
        <v>-82.3699688399045</v>
      </c>
      <c r="E98" s="16" t="s">
        <v>25</v>
      </c>
      <c r="F98" s="16" t="s">
        <v>52</v>
      </c>
      <c r="G98" s="30" t="s">
        <v>107</v>
      </c>
      <c r="H98" s="31" t="s">
        <v>740</v>
      </c>
      <c r="I98" s="16">
        <f t="shared" si="6"/>
        <v>0</v>
      </c>
      <c r="J98" s="16">
        <f t="shared" si="4"/>
        <v>2</v>
      </c>
    </row>
    <row r="99" ht="15.75" customHeight="1">
      <c r="A99" s="16">
        <v>13.0</v>
      </c>
      <c r="B99" s="16">
        <v>18.0</v>
      </c>
      <c r="C99" s="16">
        <v>28.1260586617838</v>
      </c>
      <c r="D99" s="16">
        <v>-82.3698058640576</v>
      </c>
      <c r="E99" s="16" t="s">
        <v>25</v>
      </c>
      <c r="F99" s="16" t="s">
        <v>52</v>
      </c>
      <c r="G99" s="30" t="s">
        <v>140</v>
      </c>
      <c r="H99" s="33" t="s">
        <v>741</v>
      </c>
      <c r="I99" s="16">
        <f t="shared" si="6"/>
        <v>0</v>
      </c>
      <c r="J99" s="16">
        <f t="shared" si="4"/>
        <v>1</v>
      </c>
      <c r="K99" s="10"/>
    </row>
    <row r="100" ht="15.75" customHeight="1">
      <c r="A100" s="16">
        <v>13.0</v>
      </c>
      <c r="B100" s="16">
        <v>19.0</v>
      </c>
      <c r="C100" s="16">
        <v>28.1260586616874</v>
      </c>
      <c r="D100" s="16">
        <v>-82.3696428882107</v>
      </c>
      <c r="E100" s="16" t="s">
        <v>25</v>
      </c>
      <c r="F100" s="16" t="s">
        <v>52</v>
      </c>
      <c r="G100" s="30" t="s">
        <v>180</v>
      </c>
      <c r="H100" s="37" t="s">
        <v>742</v>
      </c>
      <c r="I100" s="16">
        <f t="shared" si="6"/>
        <v>0</v>
      </c>
      <c r="J100" s="16">
        <f t="shared" si="4"/>
        <v>1</v>
      </c>
    </row>
    <row r="101" ht="15.75" customHeight="1">
      <c r="A101" s="16">
        <v>13.0</v>
      </c>
      <c r="B101" s="16">
        <v>20.0</v>
      </c>
      <c r="C101" s="16">
        <v>28.1260586615911</v>
      </c>
      <c r="D101" s="16">
        <v>-82.3694799123637</v>
      </c>
      <c r="E101" s="16" t="s">
        <v>26</v>
      </c>
      <c r="F101" s="16" t="s">
        <v>55</v>
      </c>
      <c r="G101" s="30" t="s">
        <v>169</v>
      </c>
      <c r="H101" s="39" t="s">
        <v>743</v>
      </c>
      <c r="I101" s="16">
        <f t="shared" si="6"/>
        <v>0</v>
      </c>
      <c r="J101" s="16">
        <f t="shared" si="4"/>
        <v>1</v>
      </c>
    </row>
    <row r="102" ht="15.75" customHeight="1">
      <c r="A102" s="16">
        <v>13.0</v>
      </c>
      <c r="B102" s="16">
        <v>21.0</v>
      </c>
      <c r="C102" s="16">
        <v>28.1260586614947</v>
      </c>
      <c r="D102" s="16">
        <v>-82.3693169365167</v>
      </c>
      <c r="E102" s="16" t="s">
        <v>25</v>
      </c>
      <c r="F102" s="16" t="s">
        <v>52</v>
      </c>
      <c r="G102" s="30" t="s">
        <v>184</v>
      </c>
      <c r="H102" s="31" t="s">
        <v>744</v>
      </c>
      <c r="I102" s="16">
        <f t="shared" si="6"/>
        <v>0</v>
      </c>
      <c r="J102" s="16">
        <f t="shared" si="4"/>
        <v>1</v>
      </c>
    </row>
    <row r="103" ht="15.75" customHeight="1">
      <c r="A103" s="16">
        <v>13.0</v>
      </c>
      <c r="B103" s="16">
        <v>22.0</v>
      </c>
      <c r="C103" s="16">
        <v>28.1260586613983</v>
      </c>
      <c r="D103" s="16">
        <v>-82.3691539606697</v>
      </c>
      <c r="E103" s="16" t="s">
        <v>25</v>
      </c>
      <c r="F103" s="16" t="s">
        <v>52</v>
      </c>
      <c r="G103" s="30" t="s">
        <v>158</v>
      </c>
      <c r="H103" s="31" t="s">
        <v>745</v>
      </c>
      <c r="I103" s="16">
        <f t="shared" si="6"/>
        <v>0</v>
      </c>
      <c r="J103" s="16">
        <f t="shared" si="4"/>
        <v>2</v>
      </c>
    </row>
    <row r="104" ht="15.75" customHeight="1">
      <c r="A104" s="16">
        <v>13.0</v>
      </c>
      <c r="B104" s="16">
        <v>23.0</v>
      </c>
      <c r="C104" s="16">
        <v>28.126058661302</v>
      </c>
      <c r="D104" s="16">
        <v>-82.3689909848228</v>
      </c>
      <c r="E104" s="16" t="s">
        <v>25</v>
      </c>
      <c r="F104" s="16" t="s">
        <v>52</v>
      </c>
      <c r="G104" s="30" t="s">
        <v>746</v>
      </c>
      <c r="H104" s="39" t="s">
        <v>747</v>
      </c>
      <c r="I104" s="16">
        <f t="shared" si="6"/>
        <v>0</v>
      </c>
      <c r="J104" s="16">
        <f t="shared" si="4"/>
        <v>1</v>
      </c>
    </row>
    <row r="105" ht="15.75" customHeight="1">
      <c r="A105" s="16">
        <v>13.0</v>
      </c>
      <c r="B105" s="16">
        <v>24.0</v>
      </c>
      <c r="C105" s="16">
        <v>28.1260586612056</v>
      </c>
      <c r="D105" s="16">
        <v>-82.3688280089758</v>
      </c>
      <c r="E105" s="16" t="s">
        <v>25</v>
      </c>
      <c r="F105" s="16" t="s">
        <v>52</v>
      </c>
      <c r="G105" s="30" t="s">
        <v>748</v>
      </c>
      <c r="H105" s="39" t="s">
        <v>749</v>
      </c>
      <c r="I105" s="16">
        <f t="shared" si="6"/>
        <v>0</v>
      </c>
      <c r="J105" s="16">
        <f t="shared" si="4"/>
        <v>1</v>
      </c>
    </row>
    <row r="106" ht="15.75" customHeight="1">
      <c r="A106" s="16">
        <v>13.0</v>
      </c>
      <c r="B106" s="16">
        <v>25.0</v>
      </c>
      <c r="C106" s="16">
        <v>28.1260586611092</v>
      </c>
      <c r="D106" s="16">
        <v>-82.3686650331288</v>
      </c>
      <c r="E106" s="16" t="s">
        <v>25</v>
      </c>
      <c r="F106" s="16" t="s">
        <v>52</v>
      </c>
      <c r="G106" s="30" t="s">
        <v>135</v>
      </c>
      <c r="H106" s="15" t="s">
        <v>750</v>
      </c>
      <c r="I106" s="16">
        <f t="shared" si="6"/>
        <v>0</v>
      </c>
      <c r="J106" s="16">
        <f t="shared" si="4"/>
        <v>1</v>
      </c>
    </row>
    <row r="107" ht="15.75" customHeight="1">
      <c r="A107" s="16">
        <v>14.0</v>
      </c>
      <c r="B107" s="16">
        <v>18.0</v>
      </c>
      <c r="C107" s="16">
        <v>28.1259149313384</v>
      </c>
      <c r="D107" s="16">
        <v>-82.3698058695208</v>
      </c>
      <c r="E107" s="16" t="s">
        <v>25</v>
      </c>
      <c r="F107" s="16" t="s">
        <v>52</v>
      </c>
      <c r="G107" s="30" t="s">
        <v>46</v>
      </c>
      <c r="H107" s="31" t="s">
        <v>751</v>
      </c>
      <c r="I107" s="16">
        <f t="shared" si="6"/>
        <v>0</v>
      </c>
      <c r="J107" s="16">
        <f t="shared" si="4"/>
        <v>2</v>
      </c>
    </row>
    <row r="108" ht="15.75" customHeight="1">
      <c r="A108" s="16">
        <v>14.0</v>
      </c>
      <c r="B108" s="16">
        <v>19.0</v>
      </c>
      <c r="C108" s="16">
        <v>28.125914931242</v>
      </c>
      <c r="D108" s="16">
        <v>-82.3696428938924</v>
      </c>
      <c r="E108" s="16" t="s">
        <v>25</v>
      </c>
      <c r="F108" s="16" t="s">
        <v>52</v>
      </c>
      <c r="G108" s="30" t="s">
        <v>48</v>
      </c>
      <c r="H108" s="31" t="s">
        <v>752</v>
      </c>
      <c r="I108" s="16">
        <f t="shared" si="6"/>
        <v>0</v>
      </c>
      <c r="J108" s="16">
        <f t="shared" si="4"/>
        <v>1</v>
      </c>
    </row>
    <row r="109" ht="15.75" customHeight="1">
      <c r="A109" s="16">
        <v>14.0</v>
      </c>
      <c r="B109" s="16">
        <v>20.0</v>
      </c>
      <c r="C109" s="16">
        <v>28.1259149311456</v>
      </c>
      <c r="D109" s="16">
        <v>-82.369479918264</v>
      </c>
      <c r="E109" s="16" t="s">
        <v>25</v>
      </c>
      <c r="F109" s="16" t="s">
        <v>52</v>
      </c>
      <c r="G109" s="30" t="s">
        <v>145</v>
      </c>
      <c r="H109" s="31" t="s">
        <v>753</v>
      </c>
      <c r="I109" s="16">
        <f t="shared" si="6"/>
        <v>0</v>
      </c>
      <c r="J109" s="16">
        <f t="shared" si="4"/>
        <v>1</v>
      </c>
    </row>
    <row r="110" ht="15.75" customHeight="1">
      <c r="A110" s="16">
        <v>14.0</v>
      </c>
      <c r="B110" s="16">
        <v>21.0</v>
      </c>
      <c r="C110" s="16">
        <v>28.1259149310493</v>
      </c>
      <c r="D110" s="16">
        <v>-82.3693169426355</v>
      </c>
      <c r="E110" s="16" t="s">
        <v>25</v>
      </c>
      <c r="F110" s="16" t="s">
        <v>52</v>
      </c>
      <c r="G110" s="30" t="s">
        <v>147</v>
      </c>
      <c r="H110" s="31" t="s">
        <v>754</v>
      </c>
      <c r="I110" s="16">
        <f t="shared" si="6"/>
        <v>0</v>
      </c>
      <c r="J110" s="16">
        <f t="shared" si="4"/>
        <v>1</v>
      </c>
    </row>
    <row r="111" ht="15.75" customHeight="1">
      <c r="A111" s="16">
        <v>14.0</v>
      </c>
      <c r="B111" s="16">
        <v>22.0</v>
      </c>
      <c r="C111" s="16">
        <v>28.1259149309529</v>
      </c>
      <c r="D111" s="16">
        <v>-82.3691539670071</v>
      </c>
      <c r="E111" s="16" t="s">
        <v>25</v>
      </c>
      <c r="F111" s="16" t="s">
        <v>52</v>
      </c>
      <c r="G111" s="30" t="s">
        <v>160</v>
      </c>
      <c r="H111" s="33" t="s">
        <v>755</v>
      </c>
      <c r="I111" s="16">
        <f t="shared" si="6"/>
        <v>0</v>
      </c>
      <c r="J111" s="16">
        <f t="shared" si="4"/>
        <v>1</v>
      </c>
    </row>
    <row r="112" ht="15.75" customHeight="1">
      <c r="A112" s="16">
        <v>14.0</v>
      </c>
      <c r="B112" s="16">
        <v>23.0</v>
      </c>
      <c r="C112" s="16">
        <v>28.1259149308565</v>
      </c>
      <c r="D112" s="16">
        <v>-82.3689909913787</v>
      </c>
      <c r="E112" s="16" t="s">
        <v>25</v>
      </c>
      <c r="F112" s="16" t="s">
        <v>52</v>
      </c>
      <c r="G112" s="30" t="s">
        <v>129</v>
      </c>
      <c r="H112" s="37" t="s">
        <v>756</v>
      </c>
      <c r="I112" s="16">
        <f t="shared" si="6"/>
        <v>0</v>
      </c>
      <c r="J112" s="16">
        <f t="shared" si="4"/>
        <v>1</v>
      </c>
    </row>
    <row r="113" ht="15.75" customHeight="1">
      <c r="A113" s="16">
        <v>14.0</v>
      </c>
      <c r="B113" s="16">
        <v>24.0</v>
      </c>
      <c r="C113" s="16">
        <v>28.1259149307602</v>
      </c>
      <c r="D113" s="16">
        <v>-82.3688280157503</v>
      </c>
      <c r="E113" s="16" t="s">
        <v>25</v>
      </c>
      <c r="F113" s="16" t="s">
        <v>52</v>
      </c>
      <c r="G113" s="30" t="s">
        <v>209</v>
      </c>
      <c r="H113" s="31" t="s">
        <v>757</v>
      </c>
      <c r="I113" s="16">
        <f t="shared" si="6"/>
        <v>0</v>
      </c>
      <c r="J113" s="16">
        <f t="shared" si="4"/>
        <v>1</v>
      </c>
    </row>
    <row r="114" ht="15.75" customHeight="1"/>
    <row r="115" ht="15.75" hidden="1" customHeight="1">
      <c r="A115" s="54" t="s">
        <v>211</v>
      </c>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hidden="1" customHeight="1">
      <c r="A116" s="54" t="s">
        <v>212</v>
      </c>
      <c r="B116" s="54">
        <v>33.1630078853278</v>
      </c>
      <c r="C116" s="54">
        <v>-96.6963815689086</v>
      </c>
      <c r="D116" s="54">
        <v>22.0</v>
      </c>
      <c r="E116" s="54">
        <v>23.0</v>
      </c>
      <c r="F116" s="54">
        <v>90.0</v>
      </c>
      <c r="G116" s="54">
        <v>0.0</v>
      </c>
      <c r="H116" s="54">
        <v>20.0</v>
      </c>
      <c r="I116" s="54">
        <f>COUNTIFS($G$22:$G$113, G116, $H$22:$H$113, "")</f>
        <v>0</v>
      </c>
      <c r="J116" s="54"/>
      <c r="K116" s="54"/>
      <c r="L116" s="54"/>
      <c r="M116" s="54"/>
      <c r="N116" s="54"/>
      <c r="O116" s="54"/>
      <c r="P116" s="54"/>
      <c r="Q116" s="54"/>
      <c r="R116" s="54"/>
      <c r="S116" s="54"/>
      <c r="T116" s="54"/>
      <c r="U116" s="54"/>
      <c r="V116" s="54"/>
      <c r="W116" s="54"/>
      <c r="X116" s="54"/>
      <c r="Y116" s="54"/>
      <c r="Z116" s="54"/>
    </row>
    <row r="117" ht="15.75" customHeight="1"/>
    <row r="118" ht="15.75" customHeight="1">
      <c r="C118" s="42" t="s">
        <v>213</v>
      </c>
      <c r="D118" s="15" t="s">
        <v>758</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7:G18"/>
  </mergeCells>
  <hyperlinks>
    <hyperlink r:id="rId1" ref="D5"/>
    <hyperlink r:id="rId2" ref="D6"/>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H93"/>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 r:id="rId93" ref="H111"/>
    <hyperlink r:id="rId94" ref="H112"/>
    <hyperlink r:id="rId95" ref="H113"/>
    <hyperlink r:id="rId96" ref="D118"/>
  </hyperlinks>
  <printOptions/>
  <pageMargins bottom="0.75" footer="0.0" header="0.0" left="0.7" right="0.7" top="0.75"/>
  <pageSetup orientation="landscape"/>
  <drawing r:id="rId9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26.29"/>
  </cols>
  <sheetData>
    <row r="1">
      <c r="A1" s="58" t="s">
        <v>16</v>
      </c>
      <c r="B1" s="58" t="s">
        <v>215</v>
      </c>
      <c r="C1" s="58" t="s">
        <v>759</v>
      </c>
      <c r="D1" s="58" t="s">
        <v>760</v>
      </c>
      <c r="E1" s="58" t="s">
        <v>761</v>
      </c>
      <c r="F1" s="58" t="s">
        <v>762</v>
      </c>
      <c r="G1" s="58" t="s">
        <v>763</v>
      </c>
    </row>
    <row r="2">
      <c r="A2" s="30" t="s">
        <v>201</v>
      </c>
      <c r="B2" s="30" t="s">
        <v>201</v>
      </c>
      <c r="C2" s="30" t="s">
        <v>89</v>
      </c>
      <c r="D2" s="30" t="s">
        <v>480</v>
      </c>
      <c r="E2" s="30" t="s">
        <v>201</v>
      </c>
      <c r="F2" s="30" t="s">
        <v>201</v>
      </c>
      <c r="G2" s="59" t="s">
        <v>89</v>
      </c>
    </row>
    <row r="3">
      <c r="A3" s="30" t="s">
        <v>89</v>
      </c>
      <c r="B3" s="30" t="s">
        <v>89</v>
      </c>
      <c r="C3" s="30" t="s">
        <v>397</v>
      </c>
      <c r="D3" s="30" t="s">
        <v>201</v>
      </c>
      <c r="E3" s="30" t="s">
        <v>89</v>
      </c>
      <c r="F3" s="30" t="s">
        <v>89</v>
      </c>
      <c r="G3" s="59" t="s">
        <v>138</v>
      </c>
    </row>
    <row r="4">
      <c r="A4" s="30" t="s">
        <v>149</v>
      </c>
      <c r="B4" s="30" t="s">
        <v>149</v>
      </c>
      <c r="C4" s="30" t="s">
        <v>138</v>
      </c>
      <c r="D4" s="30" t="s">
        <v>89</v>
      </c>
      <c r="E4" s="30" t="s">
        <v>622</v>
      </c>
      <c r="F4" s="30" t="s">
        <v>622</v>
      </c>
      <c r="G4" s="59" t="s">
        <v>127</v>
      </c>
    </row>
    <row r="5">
      <c r="A5" s="30" t="s">
        <v>138</v>
      </c>
      <c r="B5" s="30" t="s">
        <v>149</v>
      </c>
      <c r="C5" s="30" t="s">
        <v>127</v>
      </c>
      <c r="D5" s="30" t="s">
        <v>138</v>
      </c>
      <c r="E5" s="30" t="s">
        <v>149</v>
      </c>
      <c r="F5" s="30" t="s">
        <v>138</v>
      </c>
      <c r="G5" s="59" t="s">
        <v>92</v>
      </c>
    </row>
    <row r="6">
      <c r="A6" s="30" t="s">
        <v>127</v>
      </c>
      <c r="B6" s="30" t="s">
        <v>149</v>
      </c>
      <c r="C6" s="30" t="s">
        <v>153</v>
      </c>
      <c r="D6" s="30" t="s">
        <v>127</v>
      </c>
      <c r="E6" s="30" t="s">
        <v>138</v>
      </c>
      <c r="F6" s="30" t="s">
        <v>138</v>
      </c>
      <c r="G6" s="59" t="s">
        <v>182</v>
      </c>
    </row>
    <row r="7">
      <c r="A7" s="30" t="s">
        <v>153</v>
      </c>
      <c r="B7" s="30" t="s">
        <v>138</v>
      </c>
      <c r="C7" s="30" t="s">
        <v>190</v>
      </c>
      <c r="D7" s="30" t="s">
        <v>153</v>
      </c>
      <c r="E7" s="30" t="s">
        <v>138</v>
      </c>
      <c r="F7" s="30" t="s">
        <v>127</v>
      </c>
      <c r="G7" s="59" t="s">
        <v>61</v>
      </c>
    </row>
    <row r="8">
      <c r="A8" s="30" t="s">
        <v>118</v>
      </c>
      <c r="B8" s="30" t="s">
        <v>127</v>
      </c>
      <c r="C8" s="30" t="s">
        <v>92</v>
      </c>
      <c r="D8" s="30" t="s">
        <v>190</v>
      </c>
      <c r="E8" s="53" t="s">
        <v>127</v>
      </c>
      <c r="F8" s="30" t="s">
        <v>118</v>
      </c>
      <c r="G8" s="59" t="s">
        <v>87</v>
      </c>
    </row>
    <row r="9">
      <c r="A9" s="30" t="s">
        <v>190</v>
      </c>
      <c r="B9" s="30" t="s">
        <v>153</v>
      </c>
      <c r="C9" s="30" t="s">
        <v>182</v>
      </c>
      <c r="D9" s="30" t="s">
        <v>92</v>
      </c>
      <c r="E9" s="30" t="s">
        <v>153</v>
      </c>
      <c r="F9" s="30" t="s">
        <v>748</v>
      </c>
      <c r="G9" s="59" t="s">
        <v>48</v>
      </c>
    </row>
    <row r="10">
      <c r="A10" s="30" t="s">
        <v>92</v>
      </c>
      <c r="B10" s="30" t="s">
        <v>153</v>
      </c>
      <c r="C10" s="30" t="s">
        <v>61</v>
      </c>
      <c r="D10" s="30" t="s">
        <v>182</v>
      </c>
      <c r="E10" s="30" t="s">
        <v>118</v>
      </c>
      <c r="F10" s="30" t="s">
        <v>92</v>
      </c>
      <c r="G10" s="59" t="s">
        <v>83</v>
      </c>
    </row>
    <row r="11">
      <c r="A11" s="30" t="s">
        <v>182</v>
      </c>
      <c r="B11" s="30" t="s">
        <v>153</v>
      </c>
      <c r="C11" s="50" t="s">
        <v>123</v>
      </c>
      <c r="D11" s="30" t="s">
        <v>61</v>
      </c>
      <c r="E11" s="30" t="s">
        <v>190</v>
      </c>
      <c r="F11" s="30" t="s">
        <v>182</v>
      </c>
      <c r="G11" s="59" t="s">
        <v>140</v>
      </c>
    </row>
    <row r="12">
      <c r="A12" s="30" t="s">
        <v>61</v>
      </c>
      <c r="B12" s="30" t="s">
        <v>271</v>
      </c>
      <c r="C12" s="30" t="s">
        <v>314</v>
      </c>
      <c r="D12" s="30" t="s">
        <v>87</v>
      </c>
      <c r="E12" s="30" t="s">
        <v>92</v>
      </c>
      <c r="F12" s="30" t="s">
        <v>61</v>
      </c>
      <c r="G12" s="59" t="s">
        <v>43</v>
      </c>
    </row>
    <row r="13">
      <c r="A13" s="30" t="s">
        <v>123</v>
      </c>
      <c r="B13" s="30" t="s">
        <v>271</v>
      </c>
      <c r="C13" s="38" t="s">
        <v>87</v>
      </c>
      <c r="D13" s="30" t="s">
        <v>534</v>
      </c>
      <c r="E13" s="30" t="s">
        <v>182</v>
      </c>
      <c r="F13" s="50" t="s">
        <v>123</v>
      </c>
      <c r="G13" s="59" t="s">
        <v>67</v>
      </c>
    </row>
    <row r="14">
      <c r="A14" s="30" t="s">
        <v>87</v>
      </c>
      <c r="B14" s="30" t="s">
        <v>310</v>
      </c>
      <c r="C14" s="30" t="s">
        <v>48</v>
      </c>
      <c r="D14" s="30" t="s">
        <v>491</v>
      </c>
      <c r="E14" s="30" t="s">
        <v>61</v>
      </c>
      <c r="F14" s="30" t="s">
        <v>87</v>
      </c>
      <c r="G14" s="59" t="s">
        <v>186</v>
      </c>
    </row>
    <row r="15">
      <c r="A15" s="30" t="s">
        <v>48</v>
      </c>
      <c r="B15" s="30" t="s">
        <v>92</v>
      </c>
      <c r="C15" s="30" t="s">
        <v>83</v>
      </c>
      <c r="D15" s="30" t="s">
        <v>508</v>
      </c>
      <c r="E15" s="50" t="s">
        <v>123</v>
      </c>
      <c r="F15" s="30" t="s">
        <v>663</v>
      </c>
      <c r="G15" s="59" t="s">
        <v>143</v>
      </c>
    </row>
    <row r="16">
      <c r="A16" s="30" t="s">
        <v>48</v>
      </c>
      <c r="B16" s="30" t="s">
        <v>182</v>
      </c>
      <c r="C16" s="30" t="s">
        <v>196</v>
      </c>
      <c r="D16" s="30" t="s">
        <v>48</v>
      </c>
      <c r="E16" s="30" t="s">
        <v>87</v>
      </c>
      <c r="F16" s="30" t="s">
        <v>729</v>
      </c>
      <c r="G16" s="59" t="s">
        <v>166</v>
      </c>
    </row>
    <row r="17">
      <c r="A17" s="30" t="s">
        <v>120</v>
      </c>
      <c r="B17" s="30" t="s">
        <v>61</v>
      </c>
      <c r="C17" s="30" t="s">
        <v>196</v>
      </c>
      <c r="D17" s="30" t="s">
        <v>120</v>
      </c>
      <c r="E17" s="30" t="s">
        <v>48</v>
      </c>
      <c r="F17" s="30" t="s">
        <v>48</v>
      </c>
      <c r="G17" s="59" t="s">
        <v>203</v>
      </c>
    </row>
    <row r="18">
      <c r="A18" s="30" t="s">
        <v>83</v>
      </c>
      <c r="B18" s="10" t="s">
        <v>123</v>
      </c>
      <c r="C18" s="30" t="s">
        <v>385</v>
      </c>
      <c r="D18" s="30" t="s">
        <v>83</v>
      </c>
      <c r="E18" s="30" t="s">
        <v>120</v>
      </c>
      <c r="F18" s="30" t="s">
        <v>120</v>
      </c>
      <c r="G18" s="59" t="s">
        <v>95</v>
      </c>
    </row>
    <row r="19">
      <c r="A19" s="30" t="s">
        <v>196</v>
      </c>
      <c r="B19" s="30" t="s">
        <v>314</v>
      </c>
      <c r="C19" s="30" t="s">
        <v>140</v>
      </c>
      <c r="D19" s="30" t="s">
        <v>140</v>
      </c>
      <c r="E19" s="30" t="s">
        <v>83</v>
      </c>
      <c r="F19" s="30" t="s">
        <v>83</v>
      </c>
      <c r="G19" s="59" t="s">
        <v>764</v>
      </c>
    </row>
    <row r="20">
      <c r="A20" s="30" t="s">
        <v>140</v>
      </c>
      <c r="B20" s="30" t="s">
        <v>87</v>
      </c>
      <c r="C20" s="35" t="s">
        <v>43</v>
      </c>
      <c r="D20" s="60" t="s">
        <v>43</v>
      </c>
      <c r="E20" s="30" t="s">
        <v>196</v>
      </c>
      <c r="F20" s="30" t="s">
        <v>140</v>
      </c>
      <c r="G20" s="59" t="s">
        <v>65</v>
      </c>
    </row>
    <row r="21">
      <c r="A21" s="60" t="s">
        <v>43</v>
      </c>
      <c r="B21" s="30" t="s">
        <v>48</v>
      </c>
      <c r="C21" s="30" t="s">
        <v>43</v>
      </c>
      <c r="D21" s="35" t="s">
        <v>43</v>
      </c>
      <c r="E21" s="30" t="s">
        <v>140</v>
      </c>
      <c r="F21" s="35" t="s">
        <v>43</v>
      </c>
      <c r="G21" s="59" t="s">
        <v>135</v>
      </c>
    </row>
    <row r="22">
      <c r="A22" s="35" t="s">
        <v>43</v>
      </c>
      <c r="B22" s="30" t="s">
        <v>83</v>
      </c>
      <c r="C22" s="30" t="s">
        <v>67</v>
      </c>
      <c r="D22" s="30" t="s">
        <v>43</v>
      </c>
      <c r="E22" s="30" t="s">
        <v>43</v>
      </c>
      <c r="F22" s="30" t="s">
        <v>43</v>
      </c>
      <c r="G22" s="59" t="s">
        <v>109</v>
      </c>
    </row>
    <row r="23">
      <c r="A23" s="30" t="s">
        <v>43</v>
      </c>
      <c r="B23" s="30" t="s">
        <v>273</v>
      </c>
      <c r="C23" s="30" t="s">
        <v>186</v>
      </c>
      <c r="D23" s="30" t="s">
        <v>43</v>
      </c>
      <c r="E23" s="35" t="s">
        <v>43</v>
      </c>
      <c r="F23" s="30" t="s">
        <v>43</v>
      </c>
      <c r="G23" s="59" t="s">
        <v>155</v>
      </c>
    </row>
    <row r="24">
      <c r="A24" s="30" t="s">
        <v>43</v>
      </c>
      <c r="B24" s="30" t="s">
        <v>273</v>
      </c>
      <c r="C24" s="30" t="s">
        <v>143</v>
      </c>
      <c r="D24" s="30" t="s">
        <v>67</v>
      </c>
      <c r="E24" s="30" t="s">
        <v>43</v>
      </c>
      <c r="F24" s="30" t="s">
        <v>67</v>
      </c>
      <c r="G24" s="59" t="s">
        <v>50</v>
      </c>
    </row>
    <row r="25">
      <c r="A25" s="30" t="s">
        <v>67</v>
      </c>
      <c r="B25" s="30" t="s">
        <v>140</v>
      </c>
      <c r="C25" s="30" t="s">
        <v>406</v>
      </c>
      <c r="D25" s="30" t="s">
        <v>67</v>
      </c>
      <c r="E25" s="61" t="s">
        <v>67</v>
      </c>
      <c r="F25" s="30" t="s">
        <v>186</v>
      </c>
      <c r="G25" s="59" t="s">
        <v>164</v>
      </c>
    </row>
    <row r="26">
      <c r="A26" s="30" t="s">
        <v>186</v>
      </c>
      <c r="B26" s="35" t="s">
        <v>43</v>
      </c>
      <c r="C26" s="30" t="s">
        <v>166</v>
      </c>
      <c r="D26" s="30" t="s">
        <v>186</v>
      </c>
      <c r="E26" s="30" t="s">
        <v>67</v>
      </c>
      <c r="F26" s="30" t="s">
        <v>143</v>
      </c>
      <c r="G26" s="59" t="s">
        <v>46</v>
      </c>
    </row>
    <row r="27">
      <c r="A27" s="30" t="s">
        <v>143</v>
      </c>
      <c r="B27" s="30" t="s">
        <v>43</v>
      </c>
      <c r="C27" s="30" t="s">
        <v>203</v>
      </c>
      <c r="D27" s="30" t="s">
        <v>143</v>
      </c>
      <c r="E27" s="30" t="s">
        <v>186</v>
      </c>
      <c r="F27" s="38" t="s">
        <v>166</v>
      </c>
      <c r="G27" s="59" t="s">
        <v>158</v>
      </c>
    </row>
    <row r="28">
      <c r="A28" s="30" t="s">
        <v>166</v>
      </c>
      <c r="B28" s="30" t="s">
        <v>43</v>
      </c>
      <c r="C28" s="30" t="s">
        <v>203</v>
      </c>
      <c r="D28" s="30" t="s">
        <v>166</v>
      </c>
      <c r="E28" s="30" t="s">
        <v>143</v>
      </c>
      <c r="F28" s="30" t="s">
        <v>166</v>
      </c>
      <c r="G28" s="59" t="s">
        <v>56</v>
      </c>
    </row>
    <row r="29">
      <c r="A29" s="30" t="s">
        <v>203</v>
      </c>
      <c r="B29" s="30" t="s">
        <v>67</v>
      </c>
      <c r="C29" s="30" t="s">
        <v>95</v>
      </c>
      <c r="D29" s="30" t="s">
        <v>203</v>
      </c>
      <c r="E29" s="30" t="s">
        <v>166</v>
      </c>
      <c r="F29" s="30" t="s">
        <v>166</v>
      </c>
      <c r="G29" s="59" t="s">
        <v>173</v>
      </c>
    </row>
    <row r="30">
      <c r="A30" s="30" t="s">
        <v>95</v>
      </c>
      <c r="B30" s="30" t="s">
        <v>186</v>
      </c>
      <c r="C30" s="30" t="s">
        <v>125</v>
      </c>
      <c r="D30" s="30" t="s">
        <v>203</v>
      </c>
      <c r="E30" s="30" t="s">
        <v>203</v>
      </c>
      <c r="F30" s="30" t="s">
        <v>166</v>
      </c>
      <c r="G30" s="59" t="s">
        <v>85</v>
      </c>
    </row>
    <row r="31">
      <c r="A31" s="30" t="s">
        <v>125</v>
      </c>
      <c r="B31" s="30" t="s">
        <v>143</v>
      </c>
      <c r="C31" s="38" t="s">
        <v>65</v>
      </c>
      <c r="D31" s="30" t="s">
        <v>95</v>
      </c>
      <c r="E31" s="30" t="s">
        <v>203</v>
      </c>
      <c r="F31" s="30" t="s">
        <v>203</v>
      </c>
      <c r="G31" s="59" t="s">
        <v>107</v>
      </c>
    </row>
    <row r="32">
      <c r="A32" s="30" t="s">
        <v>65</v>
      </c>
      <c r="B32" s="30" t="s">
        <v>166</v>
      </c>
      <c r="C32" s="30" t="s">
        <v>135</v>
      </c>
      <c r="D32" s="30" t="s">
        <v>516</v>
      </c>
      <c r="E32" s="30" t="s">
        <v>95</v>
      </c>
      <c r="F32" s="30" t="s">
        <v>203</v>
      </c>
      <c r="G32" s="59" t="s">
        <v>58</v>
      </c>
    </row>
    <row r="33">
      <c r="A33" s="30" t="s">
        <v>65</v>
      </c>
      <c r="B33" s="30" t="s">
        <v>203</v>
      </c>
      <c r="C33" s="30" t="s">
        <v>430</v>
      </c>
      <c r="D33" s="30" t="s">
        <v>125</v>
      </c>
      <c r="E33" s="30" t="s">
        <v>516</v>
      </c>
      <c r="F33" s="30" t="s">
        <v>95</v>
      </c>
      <c r="G33" s="59" t="s">
        <v>69</v>
      </c>
    </row>
    <row r="34">
      <c r="A34" s="30" t="s">
        <v>65</v>
      </c>
      <c r="B34" s="30" t="s">
        <v>95</v>
      </c>
      <c r="C34" s="30" t="s">
        <v>430</v>
      </c>
      <c r="D34" s="30" t="s">
        <v>65</v>
      </c>
      <c r="E34" s="30" t="s">
        <v>125</v>
      </c>
      <c r="F34" s="30" t="s">
        <v>125</v>
      </c>
      <c r="G34" s="59" t="s">
        <v>99</v>
      </c>
    </row>
    <row r="35">
      <c r="A35" s="30" t="s">
        <v>135</v>
      </c>
      <c r="B35" s="30" t="s">
        <v>125</v>
      </c>
      <c r="C35" s="30" t="s">
        <v>383</v>
      </c>
      <c r="D35" s="30" t="s">
        <v>65</v>
      </c>
      <c r="E35" s="30" t="s">
        <v>65</v>
      </c>
      <c r="F35" s="30" t="s">
        <v>65</v>
      </c>
      <c r="G35" s="59" t="s">
        <v>104</v>
      </c>
    </row>
    <row r="36">
      <c r="A36" s="30" t="s">
        <v>135</v>
      </c>
      <c r="B36" s="30" t="s">
        <v>65</v>
      </c>
      <c r="C36" s="30" t="s">
        <v>401</v>
      </c>
      <c r="D36" s="30" t="s">
        <v>135</v>
      </c>
      <c r="E36" s="30" t="s">
        <v>135</v>
      </c>
      <c r="F36" s="30" t="s">
        <v>135</v>
      </c>
      <c r="G36" s="59" t="s">
        <v>207</v>
      </c>
    </row>
    <row r="37">
      <c r="A37" s="30" t="s">
        <v>109</v>
      </c>
      <c r="B37" s="30" t="s">
        <v>135</v>
      </c>
      <c r="C37" s="30" t="s">
        <v>109</v>
      </c>
      <c r="D37" s="30" t="s">
        <v>297</v>
      </c>
      <c r="E37" s="30" t="s">
        <v>401</v>
      </c>
      <c r="F37" s="30" t="s">
        <v>401</v>
      </c>
      <c r="G37" s="59" t="s">
        <v>145</v>
      </c>
    </row>
    <row r="38">
      <c r="A38" s="30" t="s">
        <v>155</v>
      </c>
      <c r="B38" s="30" t="s">
        <v>297</v>
      </c>
      <c r="C38" s="30" t="s">
        <v>155</v>
      </c>
      <c r="D38" s="30" t="s">
        <v>401</v>
      </c>
      <c r="E38" s="30" t="s">
        <v>109</v>
      </c>
      <c r="F38" s="30" t="s">
        <v>109</v>
      </c>
      <c r="G38" s="59" t="s">
        <v>151</v>
      </c>
    </row>
    <row r="39">
      <c r="A39" s="30" t="s">
        <v>50</v>
      </c>
      <c r="B39" s="30" t="s">
        <v>109</v>
      </c>
      <c r="C39" s="30" t="s">
        <v>399</v>
      </c>
      <c r="D39" s="30" t="s">
        <v>109</v>
      </c>
      <c r="E39" s="30" t="s">
        <v>155</v>
      </c>
      <c r="F39" s="30" t="s">
        <v>155</v>
      </c>
      <c r="G39" s="59" t="s">
        <v>113</v>
      </c>
    </row>
    <row r="40">
      <c r="A40" s="30" t="s">
        <v>50</v>
      </c>
      <c r="B40" s="30" t="s">
        <v>155</v>
      </c>
      <c r="C40" s="30" t="s">
        <v>50</v>
      </c>
      <c r="D40" s="30" t="s">
        <v>155</v>
      </c>
      <c r="E40" s="30" t="s">
        <v>50</v>
      </c>
      <c r="F40" s="30" t="s">
        <v>50</v>
      </c>
      <c r="G40" s="59" t="s">
        <v>72</v>
      </c>
    </row>
    <row r="41">
      <c r="A41" s="30" t="s">
        <v>164</v>
      </c>
      <c r="B41" s="30" t="s">
        <v>50</v>
      </c>
      <c r="C41" s="30" t="s">
        <v>50</v>
      </c>
      <c r="D41" s="30" t="s">
        <v>50</v>
      </c>
      <c r="E41" s="30" t="s">
        <v>50</v>
      </c>
      <c r="F41" s="30" t="s">
        <v>50</v>
      </c>
      <c r="G41" s="59" t="s">
        <v>78</v>
      </c>
    </row>
    <row r="42">
      <c r="A42" s="30" t="s">
        <v>131</v>
      </c>
      <c r="B42" s="30" t="s">
        <v>50</v>
      </c>
      <c r="C42" s="30" t="s">
        <v>164</v>
      </c>
      <c r="D42" s="30" t="s">
        <v>50</v>
      </c>
      <c r="E42" s="30" t="s">
        <v>164</v>
      </c>
      <c r="F42" s="30" t="s">
        <v>50</v>
      </c>
      <c r="G42" s="59" t="s">
        <v>53</v>
      </c>
    </row>
    <row r="43">
      <c r="A43" s="30" t="s">
        <v>46</v>
      </c>
      <c r="B43" s="30" t="s">
        <v>164</v>
      </c>
      <c r="C43" s="30" t="s">
        <v>131</v>
      </c>
      <c r="D43" s="30" t="s">
        <v>164</v>
      </c>
      <c r="E43" s="30" t="s">
        <v>46</v>
      </c>
      <c r="F43" s="30" t="s">
        <v>164</v>
      </c>
      <c r="G43" s="59" t="s">
        <v>184</v>
      </c>
    </row>
    <row r="44">
      <c r="A44" s="30" t="s">
        <v>46</v>
      </c>
      <c r="B44" s="30" t="s">
        <v>46</v>
      </c>
      <c r="C44" s="30" t="s">
        <v>46</v>
      </c>
      <c r="D44" s="30" t="s">
        <v>46</v>
      </c>
      <c r="E44" s="30" t="s">
        <v>158</v>
      </c>
      <c r="F44" s="30" t="s">
        <v>164</v>
      </c>
      <c r="G44" s="59" t="s">
        <v>111</v>
      </c>
    </row>
    <row r="45">
      <c r="A45" s="30" t="s">
        <v>46</v>
      </c>
      <c r="B45" s="30" t="s">
        <v>46</v>
      </c>
      <c r="C45" s="30" t="s">
        <v>158</v>
      </c>
      <c r="D45" s="30" t="s">
        <v>158</v>
      </c>
      <c r="E45" s="30" t="s">
        <v>158</v>
      </c>
      <c r="F45" s="30" t="s">
        <v>164</v>
      </c>
      <c r="G45" s="59" t="s">
        <v>81</v>
      </c>
    </row>
    <row r="46">
      <c r="A46" s="30" t="s">
        <v>46</v>
      </c>
      <c r="B46" s="30" t="s">
        <v>46</v>
      </c>
      <c r="C46" s="30" t="s">
        <v>56</v>
      </c>
      <c r="D46" s="30" t="s">
        <v>56</v>
      </c>
      <c r="E46" s="30" t="s">
        <v>56</v>
      </c>
      <c r="F46" s="30" t="s">
        <v>164</v>
      </c>
      <c r="G46" s="59" t="s">
        <v>97</v>
      </c>
    </row>
    <row r="47">
      <c r="A47" s="30" t="s">
        <v>46</v>
      </c>
      <c r="B47" s="30" t="s">
        <v>158</v>
      </c>
      <c r="C47" s="30" t="s">
        <v>178</v>
      </c>
      <c r="D47" s="30" t="s">
        <v>178</v>
      </c>
      <c r="E47" s="30" t="s">
        <v>178</v>
      </c>
      <c r="F47" s="38" t="s">
        <v>46</v>
      </c>
      <c r="G47" s="59" t="s">
        <v>63</v>
      </c>
    </row>
    <row r="48">
      <c r="A48" s="30" t="s">
        <v>46</v>
      </c>
      <c r="B48" s="30" t="s">
        <v>56</v>
      </c>
      <c r="C48" s="30" t="s">
        <v>173</v>
      </c>
      <c r="D48" s="30" t="s">
        <v>173</v>
      </c>
      <c r="E48" s="30" t="s">
        <v>173</v>
      </c>
      <c r="F48" s="30" t="s">
        <v>46</v>
      </c>
      <c r="G48" s="59" t="s">
        <v>180</v>
      </c>
    </row>
    <row r="49">
      <c r="A49" s="30" t="s">
        <v>46</v>
      </c>
      <c r="B49" s="30" t="s">
        <v>173</v>
      </c>
      <c r="C49" s="30" t="s">
        <v>422</v>
      </c>
      <c r="D49" s="30" t="s">
        <v>422</v>
      </c>
      <c r="E49" s="38" t="s">
        <v>569</v>
      </c>
      <c r="F49" s="30" t="s">
        <v>158</v>
      </c>
      <c r="G49" s="59" t="s">
        <v>209</v>
      </c>
    </row>
    <row r="50">
      <c r="A50" s="30" t="s">
        <v>46</v>
      </c>
      <c r="B50" s="30" t="s">
        <v>85</v>
      </c>
      <c r="C50" s="30" t="s">
        <v>85</v>
      </c>
      <c r="D50" s="30" t="s">
        <v>85</v>
      </c>
      <c r="E50" s="30" t="s">
        <v>422</v>
      </c>
      <c r="F50" s="30" t="s">
        <v>158</v>
      </c>
      <c r="G50" s="62" t="s">
        <v>147</v>
      </c>
    </row>
    <row r="51">
      <c r="A51" s="30" t="s">
        <v>46</v>
      </c>
      <c r="B51" s="30" t="s">
        <v>107</v>
      </c>
      <c r="C51" s="30" t="s">
        <v>107</v>
      </c>
      <c r="D51" s="30" t="s">
        <v>107</v>
      </c>
      <c r="E51" s="30" t="s">
        <v>85</v>
      </c>
      <c r="F51" s="30" t="s">
        <v>56</v>
      </c>
      <c r="G51" s="59" t="s">
        <v>160</v>
      </c>
    </row>
    <row r="52">
      <c r="A52" s="30" t="s">
        <v>46</v>
      </c>
      <c r="B52" s="30" t="s">
        <v>58</v>
      </c>
      <c r="C52" s="30" t="s">
        <v>58</v>
      </c>
      <c r="D52" s="30" t="s">
        <v>205</v>
      </c>
      <c r="E52" s="30" t="s">
        <v>107</v>
      </c>
      <c r="F52" s="30" t="s">
        <v>173</v>
      </c>
      <c r="G52" s="59" t="s">
        <v>129</v>
      </c>
    </row>
    <row r="53">
      <c r="A53" s="30" t="s">
        <v>158</v>
      </c>
      <c r="B53" s="30" t="s">
        <v>69</v>
      </c>
      <c r="C53" s="30" t="s">
        <v>58</v>
      </c>
      <c r="D53" s="30" t="s">
        <v>205</v>
      </c>
      <c r="E53" s="30" t="s">
        <v>107</v>
      </c>
      <c r="F53" s="30" t="s">
        <v>569</v>
      </c>
    </row>
    <row r="54">
      <c r="A54" s="30" t="s">
        <v>188</v>
      </c>
      <c r="B54" s="30" t="s">
        <v>99</v>
      </c>
      <c r="C54" s="30" t="s">
        <v>69</v>
      </c>
      <c r="D54" s="30" t="s">
        <v>58</v>
      </c>
      <c r="E54" s="30" t="s">
        <v>205</v>
      </c>
      <c r="F54" s="30" t="s">
        <v>85</v>
      </c>
    </row>
    <row r="55">
      <c r="A55" s="30" t="s">
        <v>56</v>
      </c>
      <c r="B55" s="30" t="s">
        <v>104</v>
      </c>
      <c r="C55" s="30" t="s">
        <v>69</v>
      </c>
      <c r="D55" s="30" t="s">
        <v>58</v>
      </c>
      <c r="E55" s="30" t="s">
        <v>58</v>
      </c>
      <c r="F55" s="30" t="s">
        <v>107</v>
      </c>
    </row>
    <row r="56">
      <c r="A56" s="38" t="s">
        <v>178</v>
      </c>
      <c r="B56" s="30" t="s">
        <v>207</v>
      </c>
      <c r="C56" s="30" t="s">
        <v>432</v>
      </c>
      <c r="D56" s="30" t="s">
        <v>69</v>
      </c>
      <c r="E56" s="30" t="s">
        <v>58</v>
      </c>
      <c r="F56" s="30" t="s">
        <v>107</v>
      </c>
    </row>
    <row r="57">
      <c r="A57" s="30" t="s">
        <v>173</v>
      </c>
      <c r="B57" s="30" t="s">
        <v>145</v>
      </c>
      <c r="C57" s="30" t="s">
        <v>432</v>
      </c>
      <c r="D57" s="30" t="s">
        <v>69</v>
      </c>
      <c r="E57" s="30" t="s">
        <v>69</v>
      </c>
      <c r="F57" s="53" t="s">
        <v>690</v>
      </c>
    </row>
    <row r="58">
      <c r="A58" s="30" t="s">
        <v>85</v>
      </c>
      <c r="B58" s="30" t="s">
        <v>151</v>
      </c>
      <c r="C58" s="30" t="s">
        <v>99</v>
      </c>
      <c r="D58" s="30" t="s">
        <v>541</v>
      </c>
      <c r="E58" s="30" t="s">
        <v>69</v>
      </c>
      <c r="F58" s="30" t="s">
        <v>205</v>
      </c>
    </row>
    <row r="59">
      <c r="A59" s="30" t="s">
        <v>107</v>
      </c>
      <c r="B59" s="30" t="s">
        <v>113</v>
      </c>
      <c r="C59" s="30" t="s">
        <v>104</v>
      </c>
      <c r="D59" s="30" t="s">
        <v>99</v>
      </c>
      <c r="E59" s="30" t="s">
        <v>99</v>
      </c>
      <c r="F59" s="57" t="s">
        <v>205</v>
      </c>
    </row>
    <row r="60">
      <c r="A60" s="30" t="s">
        <v>107</v>
      </c>
      <c r="B60" s="30" t="s">
        <v>113</v>
      </c>
      <c r="C60" s="30" t="s">
        <v>207</v>
      </c>
      <c r="D60" s="30" t="s">
        <v>104</v>
      </c>
      <c r="E60" s="30" t="s">
        <v>104</v>
      </c>
      <c r="F60" s="30" t="s">
        <v>58</v>
      </c>
    </row>
    <row r="61">
      <c r="A61" s="30" t="s">
        <v>205</v>
      </c>
      <c r="B61" s="30" t="s">
        <v>113</v>
      </c>
      <c r="C61" s="30" t="s">
        <v>145</v>
      </c>
      <c r="D61" s="30" t="s">
        <v>207</v>
      </c>
      <c r="E61" s="30" t="s">
        <v>207</v>
      </c>
      <c r="F61" s="30" t="s">
        <v>58</v>
      </c>
    </row>
    <row r="62">
      <c r="A62" s="30" t="s">
        <v>58</v>
      </c>
      <c r="B62" s="30" t="s">
        <v>113</v>
      </c>
      <c r="C62" s="30" t="s">
        <v>151</v>
      </c>
      <c r="D62" s="30" t="s">
        <v>145</v>
      </c>
      <c r="E62" s="30" t="s">
        <v>145</v>
      </c>
      <c r="F62" s="30" t="s">
        <v>69</v>
      </c>
    </row>
    <row r="63">
      <c r="A63" s="30" t="s">
        <v>58</v>
      </c>
      <c r="B63" s="30" t="s">
        <v>113</v>
      </c>
      <c r="C63" s="30" t="s">
        <v>113</v>
      </c>
      <c r="D63" s="30" t="s">
        <v>151</v>
      </c>
      <c r="E63" s="30" t="s">
        <v>145</v>
      </c>
      <c r="F63" s="30" t="s">
        <v>727</v>
      </c>
    </row>
    <row r="64">
      <c r="A64" s="30" t="s">
        <v>58</v>
      </c>
      <c r="B64" s="30" t="s">
        <v>113</v>
      </c>
      <c r="C64" s="30" t="s">
        <v>169</v>
      </c>
      <c r="D64" s="30" t="s">
        <v>113</v>
      </c>
      <c r="E64" s="30" t="s">
        <v>145</v>
      </c>
      <c r="F64" s="30" t="s">
        <v>99</v>
      </c>
    </row>
    <row r="65">
      <c r="A65" s="30" t="s">
        <v>69</v>
      </c>
      <c r="B65" s="30" t="s">
        <v>113</v>
      </c>
      <c r="C65" s="30" t="s">
        <v>72</v>
      </c>
      <c r="D65" s="30" t="s">
        <v>500</v>
      </c>
      <c r="E65" s="30" t="s">
        <v>145</v>
      </c>
      <c r="F65" s="30" t="s">
        <v>104</v>
      </c>
    </row>
    <row r="66">
      <c r="A66" s="30" t="s">
        <v>69</v>
      </c>
      <c r="B66" s="30" t="s">
        <v>113</v>
      </c>
      <c r="C66" s="30" t="s">
        <v>78</v>
      </c>
      <c r="D66" s="30" t="s">
        <v>169</v>
      </c>
      <c r="E66" s="30" t="s">
        <v>151</v>
      </c>
      <c r="F66" s="30" t="s">
        <v>207</v>
      </c>
    </row>
    <row r="67">
      <c r="A67" s="30" t="s">
        <v>99</v>
      </c>
      <c r="B67" s="30" t="s">
        <v>113</v>
      </c>
      <c r="C67" s="30" t="s">
        <v>418</v>
      </c>
      <c r="D67" s="30" t="s">
        <v>72</v>
      </c>
      <c r="E67" s="30" t="s">
        <v>151</v>
      </c>
      <c r="F67" s="30" t="s">
        <v>145</v>
      </c>
    </row>
    <row r="68">
      <c r="A68" s="63" t="s">
        <v>104</v>
      </c>
      <c r="B68" s="30" t="s">
        <v>72</v>
      </c>
      <c r="C68" s="30" t="s">
        <v>412</v>
      </c>
      <c r="D68" s="30" t="s">
        <v>78</v>
      </c>
      <c r="E68" s="30" t="s">
        <v>113</v>
      </c>
      <c r="F68" s="30" t="s">
        <v>151</v>
      </c>
    </row>
    <row r="69">
      <c r="A69" s="30" t="s">
        <v>207</v>
      </c>
      <c r="B69" s="30" t="s">
        <v>78</v>
      </c>
      <c r="C69" s="61" t="s">
        <v>53</v>
      </c>
      <c r="D69" s="30" t="s">
        <v>78</v>
      </c>
      <c r="E69" s="30" t="s">
        <v>113</v>
      </c>
      <c r="F69" s="30" t="s">
        <v>151</v>
      </c>
    </row>
    <row r="70">
      <c r="A70" s="30" t="s">
        <v>145</v>
      </c>
      <c r="B70" s="30" t="s">
        <v>253</v>
      </c>
      <c r="C70" s="30" t="s">
        <v>53</v>
      </c>
      <c r="D70" s="30" t="s">
        <v>78</v>
      </c>
      <c r="E70" s="30" t="s">
        <v>577</v>
      </c>
      <c r="F70" s="30" t="s">
        <v>113</v>
      </c>
    </row>
    <row r="71">
      <c r="A71" s="30" t="s">
        <v>151</v>
      </c>
      <c r="B71" s="30" t="s">
        <v>287</v>
      </c>
      <c r="C71" s="30" t="s">
        <v>53</v>
      </c>
      <c r="D71" s="30" t="s">
        <v>199</v>
      </c>
      <c r="E71" s="30" t="s">
        <v>500</v>
      </c>
      <c r="F71" s="30" t="s">
        <v>577</v>
      </c>
    </row>
    <row r="72">
      <c r="A72" s="30" t="s">
        <v>113</v>
      </c>
      <c r="B72" s="30" t="s">
        <v>287</v>
      </c>
      <c r="C72" s="30" t="s">
        <v>184</v>
      </c>
      <c r="D72" s="30" t="s">
        <v>53</v>
      </c>
      <c r="E72" s="30" t="s">
        <v>169</v>
      </c>
      <c r="F72" s="30" t="s">
        <v>169</v>
      </c>
    </row>
    <row r="73">
      <c r="A73" s="30" t="s">
        <v>113</v>
      </c>
      <c r="B73" s="30" t="s">
        <v>319</v>
      </c>
      <c r="C73" s="30" t="s">
        <v>133</v>
      </c>
      <c r="D73" s="30" t="s">
        <v>53</v>
      </c>
      <c r="E73" s="30" t="s">
        <v>72</v>
      </c>
      <c r="F73" s="30" t="s">
        <v>72</v>
      </c>
    </row>
    <row r="74">
      <c r="A74" s="30" t="s">
        <v>169</v>
      </c>
      <c r="B74" s="30" t="s">
        <v>199</v>
      </c>
      <c r="C74" s="30" t="s">
        <v>330</v>
      </c>
      <c r="D74" s="30" t="s">
        <v>184</v>
      </c>
      <c r="E74" s="30" t="s">
        <v>78</v>
      </c>
      <c r="F74" s="30" t="s">
        <v>78</v>
      </c>
    </row>
    <row r="75">
      <c r="A75" s="30" t="s">
        <v>72</v>
      </c>
      <c r="B75" s="30" t="s">
        <v>53</v>
      </c>
      <c r="C75" s="30" t="s">
        <v>330</v>
      </c>
      <c r="D75" s="30" t="s">
        <v>279</v>
      </c>
      <c r="E75" s="30" t="s">
        <v>617</v>
      </c>
      <c r="F75" s="30" t="s">
        <v>199</v>
      </c>
    </row>
    <row r="76">
      <c r="A76" s="30" t="s">
        <v>78</v>
      </c>
      <c r="B76" s="30" t="s">
        <v>53</v>
      </c>
      <c r="C76" s="30" t="s">
        <v>330</v>
      </c>
      <c r="D76" s="30" t="s">
        <v>133</v>
      </c>
      <c r="E76" s="30" t="s">
        <v>199</v>
      </c>
      <c r="F76" s="30" t="s">
        <v>53</v>
      </c>
    </row>
    <row r="77">
      <c r="A77" s="30" t="s">
        <v>199</v>
      </c>
      <c r="B77" s="30" t="s">
        <v>184</v>
      </c>
      <c r="C77" s="30" t="s">
        <v>194</v>
      </c>
      <c r="D77" s="30" t="s">
        <v>194</v>
      </c>
      <c r="E77" s="30" t="s">
        <v>53</v>
      </c>
      <c r="F77" s="30" t="s">
        <v>53</v>
      </c>
    </row>
    <row r="78">
      <c r="A78" s="30" t="s">
        <v>53</v>
      </c>
      <c r="B78" s="30" t="s">
        <v>279</v>
      </c>
      <c r="C78" s="30" t="s">
        <v>371</v>
      </c>
      <c r="D78" s="30" t="s">
        <v>111</v>
      </c>
      <c r="E78" s="30" t="s">
        <v>53</v>
      </c>
      <c r="F78" s="30" t="s">
        <v>574</v>
      </c>
    </row>
    <row r="79">
      <c r="A79" s="30" t="s">
        <v>53</v>
      </c>
      <c r="B79" s="30" t="s">
        <v>111</v>
      </c>
      <c r="C79" s="30" t="s">
        <v>111</v>
      </c>
      <c r="D79" s="30" t="s">
        <v>81</v>
      </c>
      <c r="E79" s="30" t="s">
        <v>574</v>
      </c>
      <c r="F79" s="30" t="s">
        <v>184</v>
      </c>
    </row>
    <row r="80">
      <c r="A80" s="30" t="s">
        <v>184</v>
      </c>
      <c r="B80" s="30" t="s">
        <v>175</v>
      </c>
      <c r="C80" s="30" t="s">
        <v>175</v>
      </c>
      <c r="D80" s="38" t="s">
        <v>97</v>
      </c>
      <c r="E80" s="30" t="s">
        <v>184</v>
      </c>
      <c r="F80" s="30" t="s">
        <v>704</v>
      </c>
    </row>
    <row r="81">
      <c r="A81" s="30" t="s">
        <v>133</v>
      </c>
      <c r="B81" s="30" t="s">
        <v>81</v>
      </c>
      <c r="C81" s="30" t="s">
        <v>81</v>
      </c>
      <c r="D81" s="30" t="s">
        <v>63</v>
      </c>
      <c r="E81" s="30" t="s">
        <v>133</v>
      </c>
      <c r="F81" s="30" t="s">
        <v>746</v>
      </c>
    </row>
    <row r="82">
      <c r="A82" s="30" t="s">
        <v>102</v>
      </c>
      <c r="B82" s="30" t="s">
        <v>97</v>
      </c>
      <c r="C82" s="30" t="s">
        <v>192</v>
      </c>
      <c r="D82" s="30" t="s">
        <v>180</v>
      </c>
      <c r="E82" s="30" t="s">
        <v>194</v>
      </c>
      <c r="F82" s="30" t="s">
        <v>133</v>
      </c>
    </row>
    <row r="83">
      <c r="A83" s="30" t="s">
        <v>194</v>
      </c>
      <c r="B83" s="30" t="s">
        <v>63</v>
      </c>
      <c r="C83" s="30" t="s">
        <v>97</v>
      </c>
      <c r="D83" s="30" t="s">
        <v>209</v>
      </c>
      <c r="E83" s="30" t="s">
        <v>111</v>
      </c>
      <c r="F83" s="30" t="s">
        <v>111</v>
      </c>
    </row>
    <row r="84">
      <c r="A84" s="30" t="s">
        <v>111</v>
      </c>
      <c r="B84" s="30" t="s">
        <v>244</v>
      </c>
      <c r="C84" s="30" t="s">
        <v>63</v>
      </c>
      <c r="D84" s="38" t="s">
        <v>505</v>
      </c>
      <c r="E84" s="30" t="s">
        <v>81</v>
      </c>
      <c r="F84" s="30" t="s">
        <v>81</v>
      </c>
    </row>
    <row r="85">
      <c r="A85" s="30" t="s">
        <v>175</v>
      </c>
      <c r="B85" s="30" t="s">
        <v>244</v>
      </c>
      <c r="C85" s="30" t="s">
        <v>180</v>
      </c>
      <c r="D85" s="30" t="s">
        <v>505</v>
      </c>
      <c r="E85" s="38" t="s">
        <v>192</v>
      </c>
      <c r="F85" s="30" t="s">
        <v>97</v>
      </c>
    </row>
    <row r="86">
      <c r="A86" s="30" t="s">
        <v>81</v>
      </c>
      <c r="B86" s="30" t="s">
        <v>281</v>
      </c>
      <c r="C86" s="30" t="s">
        <v>209</v>
      </c>
      <c r="D86" s="30" t="s">
        <v>308</v>
      </c>
      <c r="E86" s="30" t="s">
        <v>97</v>
      </c>
      <c r="F86" s="30" t="s">
        <v>63</v>
      </c>
    </row>
    <row r="87">
      <c r="A87" s="30" t="s">
        <v>192</v>
      </c>
      <c r="B87" s="63" t="s">
        <v>180</v>
      </c>
      <c r="C87" s="30" t="s">
        <v>403</v>
      </c>
      <c r="D87" s="30" t="s">
        <v>477</v>
      </c>
      <c r="E87" s="30" t="s">
        <v>63</v>
      </c>
      <c r="F87" s="30" t="s">
        <v>180</v>
      </c>
    </row>
    <row r="88">
      <c r="A88" s="30" t="s">
        <v>97</v>
      </c>
      <c r="B88" s="30" t="s">
        <v>209</v>
      </c>
      <c r="C88" s="30" t="s">
        <v>308</v>
      </c>
      <c r="D88" s="30" t="s">
        <v>477</v>
      </c>
      <c r="E88" s="30" t="s">
        <v>180</v>
      </c>
      <c r="F88" s="30" t="s">
        <v>209</v>
      </c>
    </row>
    <row r="89">
      <c r="A89" s="30" t="s">
        <v>63</v>
      </c>
      <c r="B89" s="38" t="s">
        <v>308</v>
      </c>
      <c r="C89" s="30" t="s">
        <v>408</v>
      </c>
      <c r="D89" s="30" t="s">
        <v>530</v>
      </c>
      <c r="E89" s="30" t="s">
        <v>209</v>
      </c>
      <c r="F89" s="30" t="s">
        <v>721</v>
      </c>
    </row>
    <row r="90">
      <c r="A90" s="30" t="s">
        <v>180</v>
      </c>
      <c r="B90" s="30" t="s">
        <v>147</v>
      </c>
      <c r="C90" s="30" t="s">
        <v>410</v>
      </c>
      <c r="D90" s="30" t="s">
        <v>532</v>
      </c>
      <c r="E90" s="30" t="s">
        <v>308</v>
      </c>
      <c r="F90" s="30" t="s">
        <v>147</v>
      </c>
    </row>
    <row r="91">
      <c r="A91" s="30" t="s">
        <v>209</v>
      </c>
      <c r="B91" s="30" t="s">
        <v>160</v>
      </c>
      <c r="C91" s="30" t="s">
        <v>147</v>
      </c>
      <c r="D91" s="30" t="s">
        <v>537</v>
      </c>
      <c r="E91" s="30" t="s">
        <v>410</v>
      </c>
      <c r="F91" s="30" t="s">
        <v>160</v>
      </c>
    </row>
    <row r="92">
      <c r="A92" s="30" t="s">
        <v>147</v>
      </c>
      <c r="B92" s="30" t="s">
        <v>160</v>
      </c>
      <c r="C92" s="30" t="s">
        <v>160</v>
      </c>
      <c r="D92" s="30" t="s">
        <v>147</v>
      </c>
      <c r="E92" s="30" t="s">
        <v>147</v>
      </c>
      <c r="F92" s="30" t="s">
        <v>717</v>
      </c>
    </row>
    <row r="93">
      <c r="A93" s="30" t="s">
        <v>160</v>
      </c>
      <c r="B93" s="30" t="s">
        <v>160</v>
      </c>
      <c r="C93" s="30" t="s">
        <v>416</v>
      </c>
      <c r="D93" s="30" t="s">
        <v>160</v>
      </c>
      <c r="E93" s="30" t="s">
        <v>160</v>
      </c>
      <c r="F93" s="30" t="s">
        <v>717</v>
      </c>
    </row>
    <row r="94">
      <c r="A94" s="30" t="s">
        <v>129</v>
      </c>
      <c r="B94" s="30" t="s">
        <v>129</v>
      </c>
      <c r="C94" s="30" t="s">
        <v>129</v>
      </c>
      <c r="D94" s="53" t="s">
        <v>129</v>
      </c>
      <c r="E94" s="30" t="s">
        <v>129</v>
      </c>
      <c r="F94" s="30" t="s">
        <v>129</v>
      </c>
    </row>
    <row r="97">
      <c r="A97" s="42" t="s">
        <v>213</v>
      </c>
      <c r="B97" s="15" t="s">
        <v>765</v>
      </c>
    </row>
  </sheetData>
  <hyperlinks>
    <hyperlink r:id="rId1" ref="B97"/>
  </hyperlinks>
  <drawing r:id="rId2"/>
</worksheet>
</file>