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28)" sheetId="1" r:id="rId3"/>
  </sheets>
  <definedNames/>
  <calcPr/>
</workbook>
</file>

<file path=xl/sharedStrings.xml><?xml version="1.0" encoding="utf-8"?>
<sst xmlns="http://schemas.openxmlformats.org/spreadsheetml/2006/main" count="640" uniqueCount="287">
  <si>
    <t>Brisbane Heart Pop Up Garden</t>
  </si>
  <si>
    <t xml:space="preserve">             Brisbane Australia</t>
  </si>
  <si>
    <t>Map Link:</t>
  </si>
  <si>
    <t>https://www.munzee.com/map/r7hg9zn21/16.0</t>
  </si>
  <si>
    <t>Munzee</t>
  </si>
  <si>
    <t>Total</t>
  </si>
  <si>
    <t>Deployed</t>
  </si>
  <si>
    <t>Available</t>
  </si>
  <si>
    <t>Filled %</t>
  </si>
  <si>
    <t>Pink</t>
  </si>
  <si>
    <t>Violet</t>
  </si>
  <si>
    <t>Crossbow</t>
  </si>
  <si>
    <t>Carrot</t>
  </si>
  <si>
    <t>Eggs</t>
  </si>
  <si>
    <t>Canoe</t>
  </si>
  <si>
    <t xml:space="preserve">**ALL SPOTS MARKED IN BLUE WILL BE REMOVED AT 10:00 PM MHQ TIME ON THURSDAY </t>
  </si>
  <si>
    <t>Peas</t>
  </si>
  <si>
    <t>sep=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</si>
  <si>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</si>
  <si>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</si>
  <si>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</si>
  <si>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</si>
  <si>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</si>
  <si>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</si>
  <si>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</si>
  <si>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</si>
  <si>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Reserved</t>
  </si>
  <si>
    <t>Virtual Pink</t>
  </si>
  <si>
    <t>pink</t>
  </si>
  <si>
    <t>prmarks1391</t>
  </si>
  <si>
    <t>https://www.munzee.com/m/prmarks1391/9765/</t>
  </si>
  <si>
    <t>Carrot Evolution</t>
  </si>
  <si>
    <t>carrot seed</t>
  </si>
  <si>
    <t>BonnieB1</t>
  </si>
  <si>
    <t>https://www.munzee.com/m/BonnieB1/4265/</t>
  </si>
  <si>
    <t xml:space="preserve">kodiak62 </t>
  </si>
  <si>
    <t>https://www.munzee.com/m/kodiak62/6069/</t>
  </si>
  <si>
    <t>Kidzjct</t>
  </si>
  <si>
    <t>https://www.munzee.com/m/kidzjct/979/</t>
  </si>
  <si>
    <t>Peas Evolution</t>
  </si>
  <si>
    <t>peas seed</t>
  </si>
  <si>
    <t>SpaceCoastGeoStore</t>
  </si>
  <si>
    <t>https://www.munzee.com/m/SpaceCoastGeoStore/8295/</t>
  </si>
  <si>
    <t>Submarine Evolution</t>
  </si>
  <si>
    <t>canoe</t>
  </si>
  <si>
    <t>MarleyFanCT</t>
  </si>
  <si>
    <t>https://www.munzee.com/m/marleyfanct/1403/</t>
  </si>
  <si>
    <t>Nickoes</t>
  </si>
  <si>
    <t>https://www.munzee.com/m/Nickoes/2191/</t>
  </si>
  <si>
    <t>https://www.munzee.com/m/SpaceCoastGeoStore/7767/</t>
  </si>
  <si>
    <t>djsmith</t>
  </si>
  <si>
    <t>https://www.munzee.com/m/DJSmith/5246</t>
  </si>
  <si>
    <t>Nomadicjp</t>
  </si>
  <si>
    <t>https://www.munzee.com/m/nomadicjp/3765/</t>
  </si>
  <si>
    <t>https://www.munzee.com/m/SpaceCoastGeoStore/7985/</t>
  </si>
  <si>
    <t>MrsCB</t>
  </si>
  <si>
    <t>https://www.munzee.com/m/mrscb/7583/</t>
  </si>
  <si>
    <t>leesap</t>
  </si>
  <si>
    <t>https://www.munzee.com/m/Leesap/1894/</t>
  </si>
  <si>
    <t>Eggs Evolution</t>
  </si>
  <si>
    <t>chick</t>
  </si>
  <si>
    <t>nbtzyy2</t>
  </si>
  <si>
    <t>https://www.munzee.com/m/Nbtzyy2/248/</t>
  </si>
  <si>
    <t>newbee</t>
  </si>
  <si>
    <t>http://www.munzee.com/m/newbee/5678</t>
  </si>
  <si>
    <t>newfruit</t>
  </si>
  <si>
    <t>http://www.munzee.com/m/newfruit/5250</t>
  </si>
  <si>
    <t>shrekmiester</t>
  </si>
  <si>
    <t>http://www.munzee.com/m/shrekmiester/5615</t>
  </si>
  <si>
    <t>Neta</t>
  </si>
  <si>
    <t>https://www.munzee.com/m/Neta/3966/</t>
  </si>
  <si>
    <t>GoofyButterfly</t>
  </si>
  <si>
    <t>https://www.munzee.com/m/GoofyButterfly/6946</t>
  </si>
  <si>
    <t>BaDo</t>
  </si>
  <si>
    <t>https://www.munzee.com/m/BaDo/5714/</t>
  </si>
  <si>
    <t>Virtual Violet</t>
  </si>
  <si>
    <t>violet</t>
  </si>
  <si>
    <t>Patterc</t>
  </si>
  <si>
    <t>https://www.munzee.com/m/Patterc/2618/</t>
  </si>
  <si>
    <t>Belboz</t>
  </si>
  <si>
    <t>https://www.munzee.com/m/Belboz/15616/admin/</t>
  </si>
  <si>
    <t>roughdraft</t>
  </si>
  <si>
    <t>https://www.munzee.com/m/roughdraft/7969/</t>
  </si>
  <si>
    <t>MarkCase</t>
  </si>
  <si>
    <t>https://www.munzee.com/m/markcase/6928/</t>
  </si>
  <si>
    <t>EagleDadandXenia</t>
  </si>
  <si>
    <t>https://www.munzee.com/m/EagleDadandXenia/17199/</t>
  </si>
  <si>
    <t>Hmn007</t>
  </si>
  <si>
    <t>https://www.munzee.com/m/Hmn007/2179/</t>
  </si>
  <si>
    <t>lanyasummer</t>
  </si>
  <si>
    <t>https://www.munzee.com/m/Lanyasummer/3783/</t>
  </si>
  <si>
    <t>Debolicious</t>
  </si>
  <si>
    <t>https://www.munzee.com/m/Debolicious/7297/</t>
  </si>
  <si>
    <t>satumh</t>
  </si>
  <si>
    <t>https://www.munzee.com/m/satumh/820/</t>
  </si>
  <si>
    <t>https://www.munzee.com/m/EagleDadandXenia/17150/</t>
  </si>
  <si>
    <t>johnsjen</t>
  </si>
  <si>
    <t>https://www.munzee.com/m/Johnsjen/1627/</t>
  </si>
  <si>
    <t>https://www.munzee.com/m/Debolicious/7570/</t>
  </si>
  <si>
    <t>https://www.munzee.com/m/EagleDadandXenia/17148/</t>
  </si>
  <si>
    <t>Geoturtlelover</t>
  </si>
  <si>
    <t>https://www.munzee.com/m/geoturtlelover/2572/</t>
  </si>
  <si>
    <t>https://www.munzee.com/m/Debolicious/7171/</t>
  </si>
  <si>
    <t>https://www.munzee.com/m/DJSmith/5247</t>
  </si>
  <si>
    <t>Soitenlysue</t>
  </si>
  <si>
    <t>https://www.munzee.com/m/Soitenlysue/362/</t>
  </si>
  <si>
    <t xml:space="preserve">Chickcj82 </t>
  </si>
  <si>
    <t>https://www.munzee.com/m/chickcj82/767/</t>
  </si>
  <si>
    <t xml:space="preserve">Carsboy </t>
  </si>
  <si>
    <t>https://www.munzee.com/m/CarsBoy/518/</t>
  </si>
  <si>
    <t xml:space="preserve">Nannag </t>
  </si>
  <si>
    <t>https://www.munzee.com/m/NannaG/264/</t>
  </si>
  <si>
    <t>crossbow</t>
  </si>
  <si>
    <t>Immie</t>
  </si>
  <si>
    <t>https://www.munzee.com/m/Immie/740/</t>
  </si>
  <si>
    <t>Traycee</t>
  </si>
  <si>
    <t>https://www.munzee.com/m/Traycee/7507/</t>
  </si>
  <si>
    <t>https://www.munzee.com/m/GoofyButterfly/6817</t>
  </si>
  <si>
    <t>https://www.munzee.com/m/kidzjct/980/</t>
  </si>
  <si>
    <t>Bisquick2</t>
  </si>
  <si>
    <t>https://www.munzee.com/m/Bisquick2/3068/</t>
  </si>
  <si>
    <t>TecmjrB</t>
  </si>
  <si>
    <t>https://www.munzee.com/m/TecmjrB/4033/</t>
  </si>
  <si>
    <t>Carts70</t>
  </si>
  <si>
    <t>https://www.munzee.com/m/Carts70/1543/</t>
  </si>
  <si>
    <t>https://www.munzee.com/m/satumh/883/</t>
  </si>
  <si>
    <t>pikespice</t>
  </si>
  <si>
    <t>https://www.munzee.com/m/pikespice/4831/</t>
  </si>
  <si>
    <t>https://www.munzee.com/m/roughdraft/7542/</t>
  </si>
  <si>
    <t>https://www.munzee.com/m/Leesap/2241/</t>
  </si>
  <si>
    <t>1SheMarine</t>
  </si>
  <si>
    <t>https://www.munzee.com/m/1SheMarine/6702/</t>
  </si>
  <si>
    <t>Food</t>
  </si>
  <si>
    <t>https://www.munzee.com/m/Food/2030/</t>
  </si>
  <si>
    <t>TheFoods</t>
  </si>
  <si>
    <t>https://www.munzee.com/m/thefoods/2232/</t>
  </si>
  <si>
    <t>babyw</t>
  </si>
  <si>
    <t>https://www.munzee.com/m/babyw/2641/</t>
  </si>
  <si>
    <t>https://www.munzee.com/m/Soitenlysue/361/</t>
  </si>
  <si>
    <t>Sivontim</t>
  </si>
  <si>
    <t>https://www.munzee.com/m/Sivontim/11384/</t>
  </si>
  <si>
    <t>Mattie</t>
  </si>
  <si>
    <t>https://www.munzee.com/m/Mattie/9396/</t>
  </si>
  <si>
    <t>RF</t>
  </si>
  <si>
    <t>https://www.munzee.com/m/RF/4160/</t>
  </si>
  <si>
    <t>Ziggy</t>
  </si>
  <si>
    <t>https://www.munzee.com/m/ZiggyS/53/</t>
  </si>
  <si>
    <t>craftymum</t>
  </si>
  <si>
    <t>https://www.munzee.com/m/Craftymum/115/</t>
  </si>
  <si>
    <t>https://www.munzee.com/m/roughdraft/7535/</t>
  </si>
  <si>
    <t>timandweze</t>
  </si>
  <si>
    <t>https://www.munzee.com/m/timandweze/6871</t>
  </si>
  <si>
    <t>queenlynz</t>
  </si>
  <si>
    <t>https://www.munzee.com/m/Queenlynz/716/</t>
  </si>
  <si>
    <t xml:space="preserve">MariaHTJ </t>
  </si>
  <si>
    <t>https://www.munzee.com/m/MariaHTJ/7070/</t>
  </si>
  <si>
    <t>MrCB</t>
  </si>
  <si>
    <t>https://www.munzee.com/m/MrCB/7901/</t>
  </si>
  <si>
    <t>https://www.munzee.com/m/timandweze/6872</t>
  </si>
  <si>
    <t>Herbie</t>
  </si>
  <si>
    <t>https://www.munzee.com/m/Herbie/9950/</t>
  </si>
  <si>
    <t>bslaugh</t>
  </si>
  <si>
    <t>https://www.munzee.com/m/bslaugh/7187/</t>
  </si>
  <si>
    <t>Queenlynz</t>
  </si>
  <si>
    <t>https://www.munzee.com/m/Queenlynz/65/</t>
  </si>
  <si>
    <t>http://www.munzee.com/m/newbee/6045</t>
  </si>
  <si>
    <t>http://www.munzee.com/m/newfruit/5251</t>
  </si>
  <si>
    <t xml:space="preserve">shrekmiester </t>
  </si>
  <si>
    <t>http://www.munzee.com/m/shrekmiester/5616</t>
  </si>
  <si>
    <t>Questing4</t>
  </si>
  <si>
    <t>https://www.munzee.com/m/Questing4/6455/</t>
  </si>
  <si>
    <t>KaraReke</t>
  </si>
  <si>
    <t>https://www.munzee.com/m/KaraReke/2169/</t>
  </si>
  <si>
    <t>Knightwood</t>
  </si>
  <si>
    <t>https://www.munzee.com/m/knightwood/6167</t>
  </si>
  <si>
    <t>lostsole68</t>
  </si>
  <si>
    <t>https://www.munzee.com/m/lostsole68/1173/</t>
  </si>
  <si>
    <t>Majsan</t>
  </si>
  <si>
    <t>https://www.munzee.com/m/Majsan/3865/</t>
  </si>
  <si>
    <t>SLAUGY</t>
  </si>
  <si>
    <t>https://www.munzee.com/m/SLAUGY/8928</t>
  </si>
  <si>
    <t>jokerFG</t>
  </si>
  <si>
    <t>https://www.munzee.com/m/jokerFG/2655</t>
  </si>
  <si>
    <t>denali0407</t>
  </si>
  <si>
    <t>https://www.munzee.com/m/denali0407/11748/</t>
  </si>
  <si>
    <t>Gmoore17</t>
  </si>
  <si>
    <t>https://www.munzee.com/m/Gmoore17/222</t>
  </si>
  <si>
    <t>https://www.munzee.com/m/Neta/3878/</t>
  </si>
  <si>
    <t>MeanderingMonkeys</t>
  </si>
  <si>
    <t>https://www.munzee.com/m/MeanderingMonkeys/8014/</t>
  </si>
  <si>
    <t>https://www.munzee.com/m/Immie/736/</t>
  </si>
  <si>
    <t>https://www.munzee.com/m/SLAUGY/8927</t>
  </si>
  <si>
    <t>julissajean</t>
  </si>
  <si>
    <t>https://www.munzee.com/m/Julissajean/3827/</t>
  </si>
  <si>
    <t>J1Huisman</t>
  </si>
  <si>
    <t>https://www.munzee.com/m/J1Huisman/10611/</t>
  </si>
  <si>
    <t>https://www.munzee.com/m/Gmoore17/206/</t>
  </si>
  <si>
    <t>silleb</t>
  </si>
  <si>
    <t>https://www.munzee.com/m/silleb/2116/</t>
  </si>
  <si>
    <t>Dibcrew</t>
  </si>
  <si>
    <t>https://www.munzee.com/m/Dibcrew/4557/</t>
  </si>
  <si>
    <t>https://www.munzee.com/m/Traycee/7720/</t>
  </si>
  <si>
    <t>drew637</t>
  </si>
  <si>
    <t>https://www.munzee.com/m/drew637/2552/</t>
  </si>
  <si>
    <t>https://www.munzee.com/m/Gmoore17/165</t>
  </si>
  <si>
    <t>CoalCracker7</t>
  </si>
  <si>
    <t>https://www.munzee.com/m/CoalCracker7/5546</t>
  </si>
  <si>
    <t xml:space="preserve">Munzeeprof </t>
  </si>
  <si>
    <t>https://www.munzee.com/m/munzeeprof/8428/</t>
  </si>
  <si>
    <t xml:space="preserve">Dibcrew </t>
  </si>
  <si>
    <t>https://www.munzee.com/m/Dibcrew/4730/</t>
  </si>
  <si>
    <t>https://www.munzee.com/m/marleyfanct/1254/</t>
  </si>
  <si>
    <t>https://www.munzee.com/m/TecmjrB/4032/</t>
  </si>
  <si>
    <t>https://www.munzee.com/m/kidzjct/987/</t>
  </si>
  <si>
    <t>https://www.munzee.com/m/marleyfanct/1170/</t>
  </si>
  <si>
    <t>https://www.munzee.com/m/knightwood/6161/</t>
  </si>
  <si>
    <t>PeanutButterNJam</t>
  </si>
  <si>
    <t>https://www.munzee.com/m/PeanutButterNJam/4094</t>
  </si>
  <si>
    <t>https://www.munzee.com/m/Nbtzyy2/380/</t>
  </si>
  <si>
    <t>fscheerhoorn</t>
  </si>
  <si>
    <t>https://www.munzee.com/m/fscheerhoorn/4362/</t>
  </si>
  <si>
    <t>https://www.munzee.com/m/bslaugh/7219</t>
  </si>
  <si>
    <t>https://www.munzee.com/m/PeanutButterNJam/4071</t>
  </si>
  <si>
    <t>PompeyAquila</t>
  </si>
  <si>
    <t>https://www.munzee.com/m/PompeyAquila</t>
  </si>
  <si>
    <t>https://www.munzee.com/m/Julissajean/3834/</t>
  </si>
  <si>
    <t>Twinkel</t>
  </si>
  <si>
    <t>https://www.munzee.com/m/Twinkel/952/</t>
  </si>
  <si>
    <t>taska1981</t>
  </si>
  <si>
    <t>https://www.munzee.com/m/taska1981/5415/</t>
  </si>
  <si>
    <t>Craftymum</t>
  </si>
  <si>
    <t>https://www.munzee.com/m/Craftymum/119/</t>
  </si>
  <si>
    <t xml:space="preserve">Geoturtlelover </t>
  </si>
  <si>
    <t>https://www.munzee.com/m/geoturtlelover/2766/</t>
  </si>
  <si>
    <t>https://www.munzee.com/m/pikespice/4841/</t>
  </si>
  <si>
    <t>TheMuggleTrio</t>
  </si>
  <si>
    <t>https://www.munzee.com/m/TheMuggleTrio/702</t>
  </si>
  <si>
    <t>https://www.munzee.com/m/roughdraft/7771/</t>
  </si>
  <si>
    <t>https://www.munzee.com/m/Bisquick2/2886/</t>
  </si>
  <si>
    <t>https://www.munzee.com/m/roughdraft/7744/</t>
  </si>
  <si>
    <t>Valsey</t>
  </si>
  <si>
    <t>https://www.munzee.com/m/valsey/3846/</t>
  </si>
  <si>
    <t>https://www.munzee.com/m/DJSmith/4489</t>
  </si>
  <si>
    <t>https://www.munzee.com/m/Leesap/2273/</t>
  </si>
  <si>
    <t>schwester69</t>
  </si>
  <si>
    <t>https://www.munzee.com/m/schwester69/6169/</t>
  </si>
  <si>
    <t>Angy</t>
  </si>
  <si>
    <t>https://www.munzee.com/m/Angy/230/</t>
  </si>
  <si>
    <t>https://www.munzee.com/m/roughdraft/7749/</t>
  </si>
  <si>
    <t>https://www.munzee.com/m/Julissajean/3830</t>
  </si>
  <si>
    <t>https://www.munzee.com/m/schwester69/6170/</t>
  </si>
  <si>
    <t>https://www.munzee.com/m/Craftymum/82/</t>
  </si>
  <si>
    <t>https://www.munzee.com/m/Immie/734/</t>
  </si>
  <si>
    <t>https://www.munzee.com/m/Traycee/7769/</t>
  </si>
  <si>
    <t>https://www.munzee.com/m/RF/4193/</t>
  </si>
  <si>
    <t>https://www.munzee.com/m/Nickoes/2247/</t>
  </si>
  <si>
    <t>https://www.munzee.com/m/pikespice/5064/</t>
  </si>
  <si>
    <t>https://www.munzee.com/m/Hmn007/2239/</t>
  </si>
  <si>
    <t>https://www.munzee.com/m/drew637/2548/</t>
  </si>
  <si>
    <t>https://www.munzee.com/m/TecmjrB/4059/</t>
  </si>
  <si>
    <t>https://www.munzee.com/m/Dibcrew/4728/</t>
  </si>
  <si>
    <t>https://www.munzee.com/m/drew637/2544/</t>
  </si>
  <si>
    <t>TTFNCachn</t>
  </si>
  <si>
    <t>https://www.munzee.com/m/TTFNCACHN/663/</t>
  </si>
  <si>
    <t>annabanana</t>
  </si>
  <si>
    <t>https://www.munzee.com/m/annabanana/9754/</t>
  </si>
  <si>
    <t>https://www.munzee.com/m/kidzjct/998/</t>
  </si>
  <si>
    <t>https://www.munzee.com/m/Traycee/7774/</t>
  </si>
  <si>
    <t>https://www.munzee.com/m/Bisquick2/2889/</t>
  </si>
  <si>
    <t>piesciuk</t>
  </si>
  <si>
    <t>https://www.munzee.com/m/piesciuk/1234</t>
  </si>
  <si>
    <t>canolice</t>
  </si>
  <si>
    <t>https://www.munzee.com/m/canolice/3197</t>
  </si>
  <si>
    <t xml:space="preserve">Anetzet </t>
  </si>
  <si>
    <t>https://www.munzee.com/m/Anetzet/2255/</t>
  </si>
  <si>
    <t>teamsturms</t>
  </si>
  <si>
    <t>https://www.munzee.com/m/teamsturms/1343/</t>
  </si>
  <si>
    <t>https://www.munzee.com/m/nomadicjp/3528/</t>
  </si>
  <si>
    <t>TheJenks7</t>
  </si>
  <si>
    <t>https://www.munzee.com/m/TheJenks7/3855/</t>
  </si>
  <si>
    <t>Alzarius</t>
  </si>
  <si>
    <t>https://www.munzee.com/m/Alzarius/2278/</t>
  </si>
  <si>
    <t>https://www.munzee.com/m/RF/4190/</t>
  </si>
  <si>
    <t>https://www.munzee.com/m/DJSmith/4525</t>
  </si>
  <si>
    <t>https://www.munzee.com/m/annabanana/9752/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</si>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</sst>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8.0"/>
      <color rgb="FFFFFFFF"/>
      <name val="Arial"/>
    </font>
    <font>
      <name val="Arial"/>
    </font>
    <font>
      <b/>
      <sz val="12.0"/>
      <color rgb="FFFFFFFF"/>
      <name val="Arial"/>
    </font>
    <font>
      <color rgb="FFFFFFFF"/>
      <name val="Arial"/>
    </font>
    <font>
      <u/>
      <sz val="11.0"/>
      <color rgb="FFFFFFFF"/>
      <name val="Helvetica Neue"/>
    </font>
    <font>
      <b/>
      <color rgb="FF000000"/>
      <name val="Arial"/>
    </font>
    <font>
      <sz val="11.0"/>
      <name val="Arial"/>
    </font>
    <font>
      <color rgb="FF000000"/>
      <name val="Arial"/>
    </font>
    <font>
      <sz val="11.0"/>
      <color rgb="FF000000"/>
      <name val="Arial"/>
    </font>
    <font/>
    <font>
      <b/>
      <sz val="11.0"/>
      <color rgb="FF000000"/>
      <name val="Arial"/>
    </font>
    <font>
      <b/>
    </font>
    <font>
      <u/>
      <color rgb="FF0000FF"/>
    </font>
    <font>
      <sz val="11.0"/>
      <color rgb="FF000000"/>
      <name val="Inconsolata"/>
    </font>
    <font>
      <u/>
      <color rgb="FF0000FF"/>
    </font>
    <font>
      <u/>
      <color rgb="FF0000FF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4">
    <border/>
    <border>
      <left style="thick">
        <color rgb="FF000000"/>
      </left>
      <right/>
      <top style="thick">
        <color rgb="FF000000"/>
      </top>
      <bottom style="thick">
        <color rgb="FF783F04"/>
      </bottom>
    </border>
    <border>
      <right/>
      <top style="thick">
        <color rgb="FF000000"/>
      </top>
      <bottom style="thick">
        <color rgb="FF783F04"/>
      </bottom>
    </border>
    <border>
      <top style="thick">
        <color rgb="FF000000"/>
      </top>
      <bottom style="thick">
        <color rgb="FF783F04"/>
      </bottom>
    </border>
    <border>
      <right style="thick">
        <color rgb="FF000000"/>
      </right>
      <top style="thick">
        <color rgb="FF000000"/>
      </top>
      <bottom style="thick">
        <color rgb="FF783F04"/>
      </bottom>
    </border>
    <border>
      <left style="thick">
        <color rgb="FF783F04"/>
      </left>
      <right/>
      <bottom style="thick">
        <color rgb="FF783F04"/>
      </bottom>
    </border>
    <border>
      <right/>
      <bottom style="thick">
        <color rgb="FF783F04"/>
      </bottom>
    </border>
    <border>
      <bottom style="thick">
        <color rgb="FF783F04"/>
      </bottom>
    </border>
    <border>
      <right style="thick">
        <color rgb="FF000000"/>
      </right>
      <bottom style="thick">
        <color rgb="FF783F04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2" fontId="3" numFmtId="0" xfId="0" applyAlignment="1" applyBorder="1" applyFont="1">
      <alignment horizontal="center" readingOrder="0" shrinkToFit="0" vertical="bottom" wrapText="0"/>
    </xf>
    <xf borderId="6" fillId="2" fontId="4" numFmtId="0" xfId="0" applyAlignment="1" applyBorder="1" applyFont="1">
      <alignment vertical="bottom"/>
    </xf>
    <xf borderId="7" fillId="2" fontId="4" numFmtId="0" xfId="0" applyAlignment="1" applyBorder="1" applyFont="1">
      <alignment vertical="bottom"/>
    </xf>
    <xf borderId="8" fillId="2" fontId="4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2" fontId="4" numFmtId="0" xfId="0" applyAlignment="1" applyBorder="1" applyFont="1">
      <alignment horizontal="center" vertical="bottom"/>
    </xf>
    <xf borderId="11" fillId="2" fontId="5" numFmtId="0" xfId="0" applyAlignment="1" applyBorder="1" applyFont="1">
      <alignment readingOrder="0" shrinkToFit="0" vertical="bottom" wrapText="0"/>
    </xf>
    <xf borderId="11" fillId="2" fontId="4" numFmtId="0" xfId="0" applyAlignment="1" applyBorder="1" applyFont="1">
      <alignment vertical="bottom"/>
    </xf>
    <xf borderId="12" fillId="2" fontId="4" numFmtId="0" xfId="0" applyAlignment="1" applyBorder="1" applyFont="1">
      <alignment vertical="bottom"/>
    </xf>
    <xf borderId="12" fillId="2" fontId="2" numFmtId="0" xfId="0" applyAlignment="1" applyBorder="1" applyFont="1">
      <alignment vertical="bottom"/>
    </xf>
    <xf borderId="10" fillId="3" fontId="6" numFmtId="0" xfId="0" applyAlignment="1" applyBorder="1" applyFill="1" applyFont="1">
      <alignment horizontal="center" vertical="bottom"/>
    </xf>
    <xf borderId="12" fillId="3" fontId="6" numFmtId="0" xfId="0" applyAlignment="1" applyBorder="1" applyFont="1">
      <alignment horizontal="center" vertical="bottom"/>
    </xf>
    <xf borderId="10" fillId="4" fontId="2" numFmtId="0" xfId="0" applyAlignment="1" applyBorder="1" applyFill="1" applyFont="1">
      <alignment horizontal="center" readingOrder="0" vertical="bottom"/>
    </xf>
    <xf borderId="12" fillId="0" fontId="7" numFmtId="0" xfId="0" applyAlignment="1" applyBorder="1" applyFont="1">
      <alignment horizontal="center" vertical="bottom"/>
    </xf>
    <xf borderId="12" fillId="0" fontId="7" numFmtId="9" xfId="0" applyAlignment="1" applyBorder="1" applyFont="1" applyNumberFormat="1">
      <alignment horizontal="center" vertical="bottom"/>
    </xf>
    <xf borderId="10" fillId="5" fontId="2" numFmtId="0" xfId="0" applyAlignment="1" applyBorder="1" applyFill="1" applyFont="1">
      <alignment horizontal="center" readingOrder="0" vertical="bottom"/>
    </xf>
    <xf borderId="10" fillId="6" fontId="8" numFmtId="0" xfId="0" applyAlignment="1" applyBorder="1" applyFill="1" applyFont="1">
      <alignment horizontal="center" readingOrder="0" vertical="bottom"/>
    </xf>
    <xf borderId="12" fillId="7" fontId="9" numFmtId="0" xfId="0" applyAlignment="1" applyBorder="1" applyFill="1" applyFont="1">
      <alignment horizontal="center" vertical="bottom"/>
    </xf>
    <xf borderId="12" fillId="7" fontId="9" numFmtId="9" xfId="0" applyAlignment="1" applyBorder="1" applyFont="1" applyNumberFormat="1">
      <alignment horizontal="center" vertical="bottom"/>
    </xf>
    <xf borderId="10" fillId="8" fontId="4" numFmtId="0" xfId="0" applyAlignment="1" applyBorder="1" applyFill="1" applyFont="1">
      <alignment horizontal="center" readingOrder="0" vertical="bottom"/>
    </xf>
    <xf borderId="10" fillId="9" fontId="8" numFmtId="0" xfId="0" applyAlignment="1" applyBorder="1" applyFill="1" applyFont="1">
      <alignment horizontal="center" readingOrder="0" vertical="bottom"/>
    </xf>
    <xf borderId="10" fillId="10" fontId="8" numFmtId="0" xfId="0" applyAlignment="1" applyBorder="1" applyFill="1" applyFont="1">
      <alignment horizontal="center" readingOrder="0" vertical="bottom"/>
    </xf>
    <xf borderId="0" fillId="10" fontId="10" numFmtId="0" xfId="0" applyAlignment="1" applyFont="1">
      <alignment readingOrder="0"/>
    </xf>
    <xf borderId="0" fillId="10" fontId="10" numFmtId="0" xfId="0" applyFont="1"/>
    <xf borderId="10" fillId="3" fontId="8" numFmtId="0" xfId="0" applyAlignment="1" applyBorder="1" applyFont="1">
      <alignment horizontal="center" readingOrder="0" vertical="bottom"/>
    </xf>
    <xf borderId="10" fillId="2" fontId="6" numFmtId="0" xfId="0" applyAlignment="1" applyBorder="1" applyFont="1">
      <alignment horizontal="center" vertical="bottom"/>
    </xf>
    <xf borderId="12" fillId="2" fontId="7" numFmtId="0" xfId="0" applyAlignment="1" applyBorder="1" applyFont="1">
      <alignment horizontal="center" vertical="bottom"/>
    </xf>
    <xf borderId="12" fillId="2" fontId="11" numFmtId="0" xfId="0" applyAlignment="1" applyBorder="1" applyFont="1">
      <alignment horizontal="center" vertical="bottom"/>
    </xf>
    <xf borderId="12" fillId="2" fontId="11" numFmtId="9" xfId="0" applyAlignment="1" applyBorder="1" applyFont="1" applyNumberFormat="1">
      <alignment horizontal="center" vertical="bottom"/>
    </xf>
    <xf borderId="0" fillId="0" fontId="10" numFmtId="0" xfId="0" applyAlignment="1" applyFont="1">
      <alignment readingOrder="0"/>
    </xf>
    <xf borderId="13" fillId="2" fontId="12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7" fontId="14" numFmtId="0" xfId="0" applyFont="1"/>
    <xf borderId="0" fillId="7" fontId="10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10" numFmtId="0" xfId="0" applyFont="1"/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38100</xdr:rowOff>
    </xdr:from>
    <xdr:ext cx="4333875" cy="2219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arsBoy/518/" TargetMode="External"/><Relationship Id="rId42" Type="http://schemas.openxmlformats.org/officeDocument/2006/relationships/hyperlink" Target="https://www.munzee.com/m/Immie/740/" TargetMode="External"/><Relationship Id="rId41" Type="http://schemas.openxmlformats.org/officeDocument/2006/relationships/hyperlink" Target="https://www.munzee.com/m/NannaG/264/" TargetMode="External"/><Relationship Id="rId44" Type="http://schemas.openxmlformats.org/officeDocument/2006/relationships/hyperlink" Target="https://www.munzee.com/m/GoofyButterfly/6817" TargetMode="External"/><Relationship Id="rId43" Type="http://schemas.openxmlformats.org/officeDocument/2006/relationships/hyperlink" Target="https://www.munzee.com/m/Traycee/7507/" TargetMode="External"/><Relationship Id="rId46" Type="http://schemas.openxmlformats.org/officeDocument/2006/relationships/hyperlink" Target="https://www.munzee.com/m/Bisquick2/3068/" TargetMode="External"/><Relationship Id="rId45" Type="http://schemas.openxmlformats.org/officeDocument/2006/relationships/hyperlink" Target="https://www.munzee.com/m/kidzjct/980/" TargetMode="External"/><Relationship Id="rId107" Type="http://schemas.openxmlformats.org/officeDocument/2006/relationships/hyperlink" Target="https://www.munzee.com/m/bslaugh/7219" TargetMode="External"/><Relationship Id="rId106" Type="http://schemas.openxmlformats.org/officeDocument/2006/relationships/hyperlink" Target="https://www.munzee.com/m/fscheerhoorn/4362/" TargetMode="External"/><Relationship Id="rId105" Type="http://schemas.openxmlformats.org/officeDocument/2006/relationships/hyperlink" Target="https://www.munzee.com/m/Nbtzyy2/380/" TargetMode="External"/><Relationship Id="rId104" Type="http://schemas.openxmlformats.org/officeDocument/2006/relationships/hyperlink" Target="https://www.munzee.com/m/PeanutButterNJam/4094" TargetMode="External"/><Relationship Id="rId109" Type="http://schemas.openxmlformats.org/officeDocument/2006/relationships/hyperlink" Target="https://www.munzee.com/m/PompeyAquila" TargetMode="External"/><Relationship Id="rId108" Type="http://schemas.openxmlformats.org/officeDocument/2006/relationships/hyperlink" Target="https://www.munzee.com/m/PeanutButterNJam/4071" TargetMode="External"/><Relationship Id="rId48" Type="http://schemas.openxmlformats.org/officeDocument/2006/relationships/hyperlink" Target="https://www.munzee.com/m/Carts70/1543/" TargetMode="External"/><Relationship Id="rId47" Type="http://schemas.openxmlformats.org/officeDocument/2006/relationships/hyperlink" Target="https://www.munzee.com/m/TecmjrB/4033/" TargetMode="External"/><Relationship Id="rId49" Type="http://schemas.openxmlformats.org/officeDocument/2006/relationships/hyperlink" Target="https://www.munzee.com/m/satumh/883/" TargetMode="External"/><Relationship Id="rId103" Type="http://schemas.openxmlformats.org/officeDocument/2006/relationships/hyperlink" Target="https://www.munzee.com/m/knightwood/6161/" TargetMode="External"/><Relationship Id="rId102" Type="http://schemas.openxmlformats.org/officeDocument/2006/relationships/hyperlink" Target="https://www.munzee.com/m/marleyfanct/1170/" TargetMode="External"/><Relationship Id="rId101" Type="http://schemas.openxmlformats.org/officeDocument/2006/relationships/hyperlink" Target="https://www.munzee.com/m/kidzjct/987/" TargetMode="External"/><Relationship Id="rId100" Type="http://schemas.openxmlformats.org/officeDocument/2006/relationships/hyperlink" Target="https://www.munzee.com/m/TecmjrB/4032/" TargetMode="External"/><Relationship Id="rId31" Type="http://schemas.openxmlformats.org/officeDocument/2006/relationships/hyperlink" Target="https://www.munzee.com/m/EagleDadandXenia/17150/" TargetMode="External"/><Relationship Id="rId30" Type="http://schemas.openxmlformats.org/officeDocument/2006/relationships/hyperlink" Target="https://www.munzee.com/m/satumh/820/" TargetMode="External"/><Relationship Id="rId33" Type="http://schemas.openxmlformats.org/officeDocument/2006/relationships/hyperlink" Target="https://www.munzee.com/m/Debolicious/7570/" TargetMode="External"/><Relationship Id="rId32" Type="http://schemas.openxmlformats.org/officeDocument/2006/relationships/hyperlink" Target="https://www.munzee.com/m/Johnsjen/1627/" TargetMode="External"/><Relationship Id="rId35" Type="http://schemas.openxmlformats.org/officeDocument/2006/relationships/hyperlink" Target="https://www.munzee.com/m/geoturtlelover/2572/" TargetMode="External"/><Relationship Id="rId34" Type="http://schemas.openxmlformats.org/officeDocument/2006/relationships/hyperlink" Target="https://www.munzee.com/m/EagleDadandXenia/17148/" TargetMode="External"/><Relationship Id="rId37" Type="http://schemas.openxmlformats.org/officeDocument/2006/relationships/hyperlink" Target="https://www.munzee.com/m/DJSmith/5247" TargetMode="External"/><Relationship Id="rId36" Type="http://schemas.openxmlformats.org/officeDocument/2006/relationships/hyperlink" Target="https://www.munzee.com/m/Debolicious/7171/" TargetMode="External"/><Relationship Id="rId39" Type="http://schemas.openxmlformats.org/officeDocument/2006/relationships/hyperlink" Target="https://www.munzee.com/m/chickcj82/767/" TargetMode="External"/><Relationship Id="rId38" Type="http://schemas.openxmlformats.org/officeDocument/2006/relationships/hyperlink" Target="https://www.munzee.com/m/Soitenlysue/362/" TargetMode="External"/><Relationship Id="rId20" Type="http://schemas.openxmlformats.org/officeDocument/2006/relationships/hyperlink" Target="https://www.munzee.com/m/GoofyButterfly/6946" TargetMode="External"/><Relationship Id="rId22" Type="http://schemas.openxmlformats.org/officeDocument/2006/relationships/hyperlink" Target="https://www.munzee.com/m/Patterc/2618/" TargetMode="External"/><Relationship Id="rId21" Type="http://schemas.openxmlformats.org/officeDocument/2006/relationships/hyperlink" Target="https://www.munzee.com/m/BaDo/5714/" TargetMode="External"/><Relationship Id="rId24" Type="http://schemas.openxmlformats.org/officeDocument/2006/relationships/hyperlink" Target="https://www.munzee.com/m/roughdraft/7969/" TargetMode="External"/><Relationship Id="rId23" Type="http://schemas.openxmlformats.org/officeDocument/2006/relationships/hyperlink" Target="https://www.munzee.com/m/Belboz/15616/admin/" TargetMode="External"/><Relationship Id="rId129" Type="http://schemas.openxmlformats.org/officeDocument/2006/relationships/hyperlink" Target="https://www.munzee.com/m/Immie/734/" TargetMode="External"/><Relationship Id="rId128" Type="http://schemas.openxmlformats.org/officeDocument/2006/relationships/hyperlink" Target="https://www.munzee.com/m/Craftymum/82/" TargetMode="External"/><Relationship Id="rId127" Type="http://schemas.openxmlformats.org/officeDocument/2006/relationships/hyperlink" Target="https://www.munzee.com/m/schwester69/6170/" TargetMode="External"/><Relationship Id="rId126" Type="http://schemas.openxmlformats.org/officeDocument/2006/relationships/hyperlink" Target="https://www.munzee.com/m/Julissajean/3830" TargetMode="External"/><Relationship Id="rId26" Type="http://schemas.openxmlformats.org/officeDocument/2006/relationships/hyperlink" Target="https://www.munzee.com/m/EagleDadandXenia/17199/" TargetMode="External"/><Relationship Id="rId121" Type="http://schemas.openxmlformats.org/officeDocument/2006/relationships/hyperlink" Target="https://www.munzee.com/m/DJSmith/4489" TargetMode="External"/><Relationship Id="rId25" Type="http://schemas.openxmlformats.org/officeDocument/2006/relationships/hyperlink" Target="https://www.munzee.com/m/markcase/6928/" TargetMode="External"/><Relationship Id="rId120" Type="http://schemas.openxmlformats.org/officeDocument/2006/relationships/hyperlink" Target="https://www.munzee.com/m/valsey/3846/" TargetMode="External"/><Relationship Id="rId28" Type="http://schemas.openxmlformats.org/officeDocument/2006/relationships/hyperlink" Target="https://www.munzee.com/m/Lanyasummer/3783/" TargetMode="External"/><Relationship Id="rId27" Type="http://schemas.openxmlformats.org/officeDocument/2006/relationships/hyperlink" Target="https://www.munzee.com/m/Hmn007/2179/" TargetMode="External"/><Relationship Id="rId125" Type="http://schemas.openxmlformats.org/officeDocument/2006/relationships/hyperlink" Target="https://www.munzee.com/m/roughdraft/7749/" TargetMode="External"/><Relationship Id="rId29" Type="http://schemas.openxmlformats.org/officeDocument/2006/relationships/hyperlink" Target="https://www.munzee.com/m/Debolicious/7297/" TargetMode="External"/><Relationship Id="rId124" Type="http://schemas.openxmlformats.org/officeDocument/2006/relationships/hyperlink" Target="https://www.munzee.com/m/Angy/230/" TargetMode="External"/><Relationship Id="rId123" Type="http://schemas.openxmlformats.org/officeDocument/2006/relationships/hyperlink" Target="https://www.munzee.com/m/schwester69/6169/" TargetMode="External"/><Relationship Id="rId122" Type="http://schemas.openxmlformats.org/officeDocument/2006/relationships/hyperlink" Target="https://www.munzee.com/m/Leesap/2273/" TargetMode="External"/><Relationship Id="rId95" Type="http://schemas.openxmlformats.org/officeDocument/2006/relationships/hyperlink" Target="https://www.munzee.com/m/Gmoore17/165" TargetMode="External"/><Relationship Id="rId94" Type="http://schemas.openxmlformats.org/officeDocument/2006/relationships/hyperlink" Target="https://www.munzee.com/m/drew637/2552/" TargetMode="External"/><Relationship Id="rId97" Type="http://schemas.openxmlformats.org/officeDocument/2006/relationships/hyperlink" Target="https://www.munzee.com/m/munzeeprof/8428/" TargetMode="External"/><Relationship Id="rId96" Type="http://schemas.openxmlformats.org/officeDocument/2006/relationships/hyperlink" Target="https://www.munzee.com/m/CoalCracker7/5546" TargetMode="External"/><Relationship Id="rId11" Type="http://schemas.openxmlformats.org/officeDocument/2006/relationships/hyperlink" Target="https://www.munzee.com/m/nomadicjp/3765/" TargetMode="External"/><Relationship Id="rId99" Type="http://schemas.openxmlformats.org/officeDocument/2006/relationships/hyperlink" Target="https://www.munzee.com/m/marleyfanct/1254/" TargetMode="External"/><Relationship Id="rId10" Type="http://schemas.openxmlformats.org/officeDocument/2006/relationships/hyperlink" Target="https://www.munzee.com/m/DJSmith/5246" TargetMode="External"/><Relationship Id="rId98" Type="http://schemas.openxmlformats.org/officeDocument/2006/relationships/hyperlink" Target="https://www.munzee.com/m/Dibcrew/4730/" TargetMode="External"/><Relationship Id="rId13" Type="http://schemas.openxmlformats.org/officeDocument/2006/relationships/hyperlink" Target="https://www.munzee.com/m/mrscb/7583/" TargetMode="External"/><Relationship Id="rId12" Type="http://schemas.openxmlformats.org/officeDocument/2006/relationships/hyperlink" Target="https://www.munzee.com/m/SpaceCoastGeoStore/7985/" TargetMode="External"/><Relationship Id="rId91" Type="http://schemas.openxmlformats.org/officeDocument/2006/relationships/hyperlink" Target="https://www.munzee.com/m/silleb/2116/" TargetMode="External"/><Relationship Id="rId90" Type="http://schemas.openxmlformats.org/officeDocument/2006/relationships/hyperlink" Target="https://www.munzee.com/m/Gmoore17/206/" TargetMode="External"/><Relationship Id="rId93" Type="http://schemas.openxmlformats.org/officeDocument/2006/relationships/hyperlink" Target="https://www.munzee.com/m/Traycee/7720/" TargetMode="External"/><Relationship Id="rId92" Type="http://schemas.openxmlformats.org/officeDocument/2006/relationships/hyperlink" Target="https://www.munzee.com/m/Dibcrew/4557/" TargetMode="External"/><Relationship Id="rId118" Type="http://schemas.openxmlformats.org/officeDocument/2006/relationships/hyperlink" Target="https://www.munzee.com/m/Bisquick2/2886/" TargetMode="External"/><Relationship Id="rId117" Type="http://schemas.openxmlformats.org/officeDocument/2006/relationships/hyperlink" Target="https://www.munzee.com/m/roughdraft/7771/" TargetMode="External"/><Relationship Id="rId116" Type="http://schemas.openxmlformats.org/officeDocument/2006/relationships/hyperlink" Target="https://www.munzee.com/m/TheMuggleTrio/702" TargetMode="External"/><Relationship Id="rId115" Type="http://schemas.openxmlformats.org/officeDocument/2006/relationships/hyperlink" Target="https://www.munzee.com/m/pikespice/4841/" TargetMode="External"/><Relationship Id="rId119" Type="http://schemas.openxmlformats.org/officeDocument/2006/relationships/hyperlink" Target="https://www.munzee.com/m/roughdraft/7744/" TargetMode="External"/><Relationship Id="rId15" Type="http://schemas.openxmlformats.org/officeDocument/2006/relationships/hyperlink" Target="https://www.munzee.com/m/Nbtzyy2/248/" TargetMode="External"/><Relationship Id="rId110" Type="http://schemas.openxmlformats.org/officeDocument/2006/relationships/hyperlink" Target="https://www.munzee.com/m/Julissajean/3834/" TargetMode="External"/><Relationship Id="rId14" Type="http://schemas.openxmlformats.org/officeDocument/2006/relationships/hyperlink" Target="https://www.munzee.com/m/Leesap/1894/" TargetMode="External"/><Relationship Id="rId17" Type="http://schemas.openxmlformats.org/officeDocument/2006/relationships/hyperlink" Target="http://www.munzee.com/m/newfruit/5250" TargetMode="External"/><Relationship Id="rId16" Type="http://schemas.openxmlformats.org/officeDocument/2006/relationships/hyperlink" Target="http://www.munzee.com/m/newbee/5678" TargetMode="External"/><Relationship Id="rId19" Type="http://schemas.openxmlformats.org/officeDocument/2006/relationships/hyperlink" Target="https://www.munzee.com/m/Neta/3966/" TargetMode="External"/><Relationship Id="rId114" Type="http://schemas.openxmlformats.org/officeDocument/2006/relationships/hyperlink" Target="https://www.munzee.com/m/geoturtlelover/2766/" TargetMode="External"/><Relationship Id="rId18" Type="http://schemas.openxmlformats.org/officeDocument/2006/relationships/hyperlink" Target="http://www.munzee.com/m/shrekmiester/5615" TargetMode="External"/><Relationship Id="rId113" Type="http://schemas.openxmlformats.org/officeDocument/2006/relationships/hyperlink" Target="https://www.munzee.com/m/Craftymum/119/" TargetMode="External"/><Relationship Id="rId112" Type="http://schemas.openxmlformats.org/officeDocument/2006/relationships/hyperlink" Target="https://www.munzee.com/m/taska1981/5415/" TargetMode="External"/><Relationship Id="rId111" Type="http://schemas.openxmlformats.org/officeDocument/2006/relationships/hyperlink" Target="https://www.munzee.com/m/Twinkel/952/" TargetMode="External"/><Relationship Id="rId84" Type="http://schemas.openxmlformats.org/officeDocument/2006/relationships/hyperlink" Target="https://www.munzee.com/m/Neta/3878/" TargetMode="External"/><Relationship Id="rId83" Type="http://schemas.openxmlformats.org/officeDocument/2006/relationships/hyperlink" Target="https://www.munzee.com/m/Gmoore17/222" TargetMode="External"/><Relationship Id="rId86" Type="http://schemas.openxmlformats.org/officeDocument/2006/relationships/hyperlink" Target="https://www.munzee.com/m/Immie/736/" TargetMode="External"/><Relationship Id="rId85" Type="http://schemas.openxmlformats.org/officeDocument/2006/relationships/hyperlink" Target="https://www.munzee.com/m/MeanderingMonkeys/8014/" TargetMode="External"/><Relationship Id="rId88" Type="http://schemas.openxmlformats.org/officeDocument/2006/relationships/hyperlink" Target="https://www.munzee.com/m/Julissajean/3827/" TargetMode="External"/><Relationship Id="rId150" Type="http://schemas.openxmlformats.org/officeDocument/2006/relationships/hyperlink" Target="https://www.munzee.com/m/Alzarius/2278/" TargetMode="External"/><Relationship Id="rId87" Type="http://schemas.openxmlformats.org/officeDocument/2006/relationships/hyperlink" Target="https://www.munzee.com/m/SLAUGY/8927" TargetMode="External"/><Relationship Id="rId89" Type="http://schemas.openxmlformats.org/officeDocument/2006/relationships/hyperlink" Target="https://www.munzee.com/m/J1Huisman/10611/" TargetMode="External"/><Relationship Id="rId80" Type="http://schemas.openxmlformats.org/officeDocument/2006/relationships/hyperlink" Target="https://www.munzee.com/m/SLAUGY/8928" TargetMode="External"/><Relationship Id="rId82" Type="http://schemas.openxmlformats.org/officeDocument/2006/relationships/hyperlink" Target="https://www.munzee.com/m/denali0407/11748/" TargetMode="External"/><Relationship Id="rId81" Type="http://schemas.openxmlformats.org/officeDocument/2006/relationships/hyperlink" Target="https://www.munzee.com/m/jokerFG/2655" TargetMode="External"/><Relationship Id="rId1" Type="http://schemas.openxmlformats.org/officeDocument/2006/relationships/hyperlink" Target="https://www.munzee.com/map/r7hg9zn21/16.0" TargetMode="External"/><Relationship Id="rId2" Type="http://schemas.openxmlformats.org/officeDocument/2006/relationships/hyperlink" Target="https://www.munzee.com/m/prmarks1391/9765/" TargetMode="External"/><Relationship Id="rId3" Type="http://schemas.openxmlformats.org/officeDocument/2006/relationships/hyperlink" Target="https://www.munzee.com/m/BonnieB1/4265/" TargetMode="External"/><Relationship Id="rId149" Type="http://schemas.openxmlformats.org/officeDocument/2006/relationships/hyperlink" Target="https://www.munzee.com/m/TheJenks7/3855/" TargetMode="External"/><Relationship Id="rId4" Type="http://schemas.openxmlformats.org/officeDocument/2006/relationships/hyperlink" Target="https://www.munzee.com/m/kodiak62/6069/" TargetMode="External"/><Relationship Id="rId148" Type="http://schemas.openxmlformats.org/officeDocument/2006/relationships/hyperlink" Target="https://www.munzee.com/m/nomadicjp/3528/" TargetMode="External"/><Relationship Id="rId9" Type="http://schemas.openxmlformats.org/officeDocument/2006/relationships/hyperlink" Target="https://www.munzee.com/m/SpaceCoastGeoStore/7767/" TargetMode="External"/><Relationship Id="rId143" Type="http://schemas.openxmlformats.org/officeDocument/2006/relationships/hyperlink" Target="https://www.munzee.com/m/Bisquick2/2889/" TargetMode="External"/><Relationship Id="rId142" Type="http://schemas.openxmlformats.org/officeDocument/2006/relationships/hyperlink" Target="https://www.munzee.com/m/Traycee/7774/" TargetMode="External"/><Relationship Id="rId141" Type="http://schemas.openxmlformats.org/officeDocument/2006/relationships/hyperlink" Target="https://www.munzee.com/m/kidzjct/998/" TargetMode="External"/><Relationship Id="rId140" Type="http://schemas.openxmlformats.org/officeDocument/2006/relationships/hyperlink" Target="https://www.munzee.com/m/annabanana/9754/" TargetMode="External"/><Relationship Id="rId5" Type="http://schemas.openxmlformats.org/officeDocument/2006/relationships/hyperlink" Target="https://www.munzee.com/m/kidzjct/979/" TargetMode="External"/><Relationship Id="rId147" Type="http://schemas.openxmlformats.org/officeDocument/2006/relationships/hyperlink" Target="https://www.munzee.com/m/teamsturms/1343/" TargetMode="External"/><Relationship Id="rId6" Type="http://schemas.openxmlformats.org/officeDocument/2006/relationships/hyperlink" Target="https://www.munzee.com/m/SpaceCoastGeoStore/8295/" TargetMode="External"/><Relationship Id="rId146" Type="http://schemas.openxmlformats.org/officeDocument/2006/relationships/hyperlink" Target="https://www.munzee.com/m/Anetzet/2255/" TargetMode="External"/><Relationship Id="rId7" Type="http://schemas.openxmlformats.org/officeDocument/2006/relationships/hyperlink" Target="https://www.munzee.com/m/marleyfanct/1403/" TargetMode="External"/><Relationship Id="rId145" Type="http://schemas.openxmlformats.org/officeDocument/2006/relationships/hyperlink" Target="https://www.munzee.com/m/canolice/3197" TargetMode="External"/><Relationship Id="rId8" Type="http://schemas.openxmlformats.org/officeDocument/2006/relationships/hyperlink" Target="https://www.munzee.com/m/Nickoes/2191/" TargetMode="External"/><Relationship Id="rId144" Type="http://schemas.openxmlformats.org/officeDocument/2006/relationships/hyperlink" Target="https://www.munzee.com/m/piesciuk/1234" TargetMode="External"/><Relationship Id="rId73" Type="http://schemas.openxmlformats.org/officeDocument/2006/relationships/hyperlink" Target="http://www.munzee.com/m/newfruit/5251" TargetMode="External"/><Relationship Id="rId72" Type="http://schemas.openxmlformats.org/officeDocument/2006/relationships/hyperlink" Target="http://www.munzee.com/m/newbee/6045" TargetMode="External"/><Relationship Id="rId75" Type="http://schemas.openxmlformats.org/officeDocument/2006/relationships/hyperlink" Target="https://www.munzee.com/m/Questing4/6455/" TargetMode="External"/><Relationship Id="rId74" Type="http://schemas.openxmlformats.org/officeDocument/2006/relationships/hyperlink" Target="http://www.munzee.com/m/shrekmiester/5616" TargetMode="External"/><Relationship Id="rId77" Type="http://schemas.openxmlformats.org/officeDocument/2006/relationships/hyperlink" Target="https://www.munzee.com/m/knightwood/6167" TargetMode="External"/><Relationship Id="rId76" Type="http://schemas.openxmlformats.org/officeDocument/2006/relationships/hyperlink" Target="https://www.munzee.com/m/KaraReke/2169/" TargetMode="External"/><Relationship Id="rId79" Type="http://schemas.openxmlformats.org/officeDocument/2006/relationships/hyperlink" Target="https://www.munzee.com/m/Majsan/3865/" TargetMode="External"/><Relationship Id="rId78" Type="http://schemas.openxmlformats.org/officeDocument/2006/relationships/hyperlink" Target="https://www.munzee.com/m/lostsole68/1173/" TargetMode="External"/><Relationship Id="rId71" Type="http://schemas.openxmlformats.org/officeDocument/2006/relationships/hyperlink" Target="https://www.munzee.com/m/Queenlynz/65/" TargetMode="External"/><Relationship Id="rId70" Type="http://schemas.openxmlformats.org/officeDocument/2006/relationships/hyperlink" Target="https://www.munzee.com/m/bslaugh/7187/" TargetMode="External"/><Relationship Id="rId139" Type="http://schemas.openxmlformats.org/officeDocument/2006/relationships/hyperlink" Target="https://www.munzee.com/m/TTFNCACHN/663/" TargetMode="External"/><Relationship Id="rId138" Type="http://schemas.openxmlformats.org/officeDocument/2006/relationships/hyperlink" Target="https://www.munzee.com/m/drew637/2544/" TargetMode="External"/><Relationship Id="rId137" Type="http://schemas.openxmlformats.org/officeDocument/2006/relationships/hyperlink" Target="https://www.munzee.com/m/Dibcrew/4728/" TargetMode="External"/><Relationship Id="rId132" Type="http://schemas.openxmlformats.org/officeDocument/2006/relationships/hyperlink" Target="https://www.munzee.com/m/Nickoes/2247/" TargetMode="External"/><Relationship Id="rId131" Type="http://schemas.openxmlformats.org/officeDocument/2006/relationships/hyperlink" Target="https://www.munzee.com/m/RF/4193/" TargetMode="External"/><Relationship Id="rId130" Type="http://schemas.openxmlformats.org/officeDocument/2006/relationships/hyperlink" Target="https://www.munzee.com/m/Traycee/7769/" TargetMode="External"/><Relationship Id="rId136" Type="http://schemas.openxmlformats.org/officeDocument/2006/relationships/hyperlink" Target="https://www.munzee.com/m/TecmjrB/4059/" TargetMode="External"/><Relationship Id="rId135" Type="http://schemas.openxmlformats.org/officeDocument/2006/relationships/hyperlink" Target="https://www.munzee.com/m/drew637/2548/" TargetMode="External"/><Relationship Id="rId134" Type="http://schemas.openxmlformats.org/officeDocument/2006/relationships/hyperlink" Target="https://www.munzee.com/m/Hmn007/2239/" TargetMode="External"/><Relationship Id="rId133" Type="http://schemas.openxmlformats.org/officeDocument/2006/relationships/hyperlink" Target="https://www.munzee.com/m/pikespice/5064/" TargetMode="External"/><Relationship Id="rId62" Type="http://schemas.openxmlformats.org/officeDocument/2006/relationships/hyperlink" Target="https://www.munzee.com/m/Craftymum/115/" TargetMode="External"/><Relationship Id="rId61" Type="http://schemas.openxmlformats.org/officeDocument/2006/relationships/hyperlink" Target="https://www.munzee.com/m/ZiggyS/53/" TargetMode="External"/><Relationship Id="rId64" Type="http://schemas.openxmlformats.org/officeDocument/2006/relationships/hyperlink" Target="https://www.munzee.com/m/timandweze/6871" TargetMode="External"/><Relationship Id="rId63" Type="http://schemas.openxmlformats.org/officeDocument/2006/relationships/hyperlink" Target="https://www.munzee.com/m/roughdraft/7535/" TargetMode="External"/><Relationship Id="rId66" Type="http://schemas.openxmlformats.org/officeDocument/2006/relationships/hyperlink" Target="https://www.munzee.com/m/MariaHTJ/7070/" TargetMode="External"/><Relationship Id="rId65" Type="http://schemas.openxmlformats.org/officeDocument/2006/relationships/hyperlink" Target="https://www.munzee.com/m/Queenlynz/716/" TargetMode="External"/><Relationship Id="rId68" Type="http://schemas.openxmlformats.org/officeDocument/2006/relationships/hyperlink" Target="https://www.munzee.com/m/timandweze/6872" TargetMode="External"/><Relationship Id="rId67" Type="http://schemas.openxmlformats.org/officeDocument/2006/relationships/hyperlink" Target="https://www.munzee.com/m/MrCB/7901/" TargetMode="External"/><Relationship Id="rId60" Type="http://schemas.openxmlformats.org/officeDocument/2006/relationships/hyperlink" Target="https://www.munzee.com/m/RF/4160/" TargetMode="External"/><Relationship Id="rId69" Type="http://schemas.openxmlformats.org/officeDocument/2006/relationships/hyperlink" Target="https://www.munzee.com/m/Herbie/9950/" TargetMode="External"/><Relationship Id="rId51" Type="http://schemas.openxmlformats.org/officeDocument/2006/relationships/hyperlink" Target="https://www.munzee.com/m/roughdraft/7542/" TargetMode="External"/><Relationship Id="rId50" Type="http://schemas.openxmlformats.org/officeDocument/2006/relationships/hyperlink" Target="https://www.munzee.com/m/pikespice/4831/" TargetMode="External"/><Relationship Id="rId53" Type="http://schemas.openxmlformats.org/officeDocument/2006/relationships/hyperlink" Target="https://www.munzee.com/m/1SheMarine/6702/" TargetMode="External"/><Relationship Id="rId52" Type="http://schemas.openxmlformats.org/officeDocument/2006/relationships/hyperlink" Target="https://www.munzee.com/m/Leesap/2241/" TargetMode="External"/><Relationship Id="rId55" Type="http://schemas.openxmlformats.org/officeDocument/2006/relationships/hyperlink" Target="https://www.munzee.com/m/thefoods/2232/" TargetMode="External"/><Relationship Id="rId54" Type="http://schemas.openxmlformats.org/officeDocument/2006/relationships/hyperlink" Target="https://www.munzee.com/m/Food/2030/" TargetMode="External"/><Relationship Id="rId57" Type="http://schemas.openxmlformats.org/officeDocument/2006/relationships/hyperlink" Target="https://www.munzee.com/m/Soitenlysue/361/" TargetMode="External"/><Relationship Id="rId56" Type="http://schemas.openxmlformats.org/officeDocument/2006/relationships/hyperlink" Target="https://www.munzee.com/m/babyw/2641/" TargetMode="External"/><Relationship Id="rId59" Type="http://schemas.openxmlformats.org/officeDocument/2006/relationships/hyperlink" Target="https://www.munzee.com/m/Mattie/9396/" TargetMode="External"/><Relationship Id="rId154" Type="http://schemas.openxmlformats.org/officeDocument/2006/relationships/drawing" Target="../drawings/drawing1.xml"/><Relationship Id="rId58" Type="http://schemas.openxmlformats.org/officeDocument/2006/relationships/hyperlink" Target="https://www.munzee.com/m/Sivontim/11384/" TargetMode="External"/><Relationship Id="rId153" Type="http://schemas.openxmlformats.org/officeDocument/2006/relationships/hyperlink" Target="https://www.munzee.com/m/annabanana/9752/" TargetMode="External"/><Relationship Id="rId152" Type="http://schemas.openxmlformats.org/officeDocument/2006/relationships/hyperlink" Target="https://www.munzee.com/m/DJSmith/4525" TargetMode="External"/><Relationship Id="rId151" Type="http://schemas.openxmlformats.org/officeDocument/2006/relationships/hyperlink" Target="https://www.munzee.com/m/RF/41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5.13"/>
    <col customWidth="1" min="8" max="8" width="43.88"/>
  </cols>
  <sheetData>
    <row r="1">
      <c r="A1" s="1" t="s">
        <v>0</v>
      </c>
      <c r="B1" s="2"/>
      <c r="C1" s="2"/>
      <c r="D1" s="3"/>
      <c r="E1" s="4"/>
    </row>
    <row r="2">
      <c r="A2" s="5" t="s">
        <v>1</v>
      </c>
      <c r="B2" s="6"/>
      <c r="C2" s="7"/>
      <c r="D2" s="7"/>
      <c r="E2" s="8"/>
    </row>
    <row r="3">
      <c r="A3" s="9"/>
      <c r="B3" s="10"/>
      <c r="C3" s="10"/>
      <c r="D3" s="10"/>
      <c r="E3" s="10"/>
    </row>
    <row r="4">
      <c r="A4" s="11" t="s">
        <v>2</v>
      </c>
      <c r="B4" s="12" t="s">
        <v>3</v>
      </c>
      <c r="C4" s="13"/>
      <c r="D4" s="14"/>
      <c r="E4" s="15"/>
    </row>
    <row r="5">
      <c r="A5" s="9"/>
      <c r="B5" s="10"/>
      <c r="C5" s="10"/>
      <c r="D5" s="10"/>
      <c r="E5" s="10"/>
    </row>
    <row r="6">
      <c r="A6" s="16" t="s">
        <v>4</v>
      </c>
      <c r="B6" s="17" t="s">
        <v>5</v>
      </c>
      <c r="C6" s="17" t="s">
        <v>6</v>
      </c>
      <c r="D6" s="17" t="s">
        <v>7</v>
      </c>
      <c r="E6" s="17" t="s">
        <v>8</v>
      </c>
    </row>
    <row r="7">
      <c r="A7" s="18" t="s">
        <v>9</v>
      </c>
      <c r="B7" s="19">
        <f>COUNTIF($F18:$F169, "pink")</f>
        <v>13</v>
      </c>
      <c r="C7" s="19">
        <f>B7-COUNTIFs($F18:$F169, "pink", $H18:$H169,"")</f>
        <v>13</v>
      </c>
      <c r="D7" s="19">
        <f t="shared" ref="D7:D13" si="1">B7-C7</f>
        <v>0</v>
      </c>
      <c r="E7" s="20">
        <f t="shared" ref="E7:E14" si="2">C7/B7</f>
        <v>1</v>
      </c>
    </row>
    <row r="8">
      <c r="A8" s="21" t="s">
        <v>10</v>
      </c>
      <c r="B8" s="19">
        <f>COUNTIF($F18:$F169, "violet")</f>
        <v>6</v>
      </c>
      <c r="C8" s="19">
        <f>B8-COUNTIFs($F18:$F169, "violet", $H18:$H169,"")</f>
        <v>6</v>
      </c>
      <c r="D8" s="19">
        <f t="shared" si="1"/>
        <v>0</v>
      </c>
      <c r="E8" s="20">
        <f t="shared" si="2"/>
        <v>1</v>
      </c>
    </row>
    <row r="9">
      <c r="A9" s="22" t="s">
        <v>11</v>
      </c>
      <c r="B9" s="19">
        <f>COUNTIF($F18:$F169, "crossbow")</f>
        <v>76</v>
      </c>
      <c r="C9" s="19">
        <f>B9-COUNTIFs($F18:$F169, "crossbow", $H18:$H169,"")</f>
        <v>76</v>
      </c>
      <c r="D9" s="23">
        <f t="shared" si="1"/>
        <v>0</v>
      </c>
      <c r="E9" s="24">
        <f t="shared" si="2"/>
        <v>1</v>
      </c>
    </row>
    <row r="10">
      <c r="A10" s="25" t="s">
        <v>12</v>
      </c>
      <c r="B10" s="19">
        <f>COUNTIF($F18:$F169, "carrot seed")</f>
        <v>12</v>
      </c>
      <c r="C10" s="19">
        <f>B10-COUNTIFs($F18:$F169, "carrot seed", $H18:$H169,"")</f>
        <v>12</v>
      </c>
      <c r="D10" s="19">
        <f t="shared" si="1"/>
        <v>0</v>
      </c>
      <c r="E10" s="20">
        <f t="shared" si="2"/>
        <v>1</v>
      </c>
    </row>
    <row r="11">
      <c r="A11" s="26" t="s">
        <v>13</v>
      </c>
      <c r="B11" s="19">
        <f>COUNTIF($F18:$F169, "chick")</f>
        <v>14</v>
      </c>
      <c r="C11" s="19">
        <f>B11-COUNTIFs($F18:$F169, "chick", $H18:$H169,"")</f>
        <v>14</v>
      </c>
      <c r="D11" s="23">
        <f t="shared" si="1"/>
        <v>0</v>
      </c>
      <c r="E11" s="24">
        <f t="shared" si="2"/>
        <v>1</v>
      </c>
    </row>
    <row r="12">
      <c r="A12" s="27" t="s">
        <v>14</v>
      </c>
      <c r="B12" s="19">
        <f>COUNTIF($F18:$F169, "canoe")</f>
        <v>16</v>
      </c>
      <c r="C12" s="19">
        <f>B12-COUNTIFs($F18:$F169, "canoe", $H18:$H169,"")</f>
        <v>16</v>
      </c>
      <c r="D12" s="19">
        <f t="shared" si="1"/>
        <v>0</v>
      </c>
      <c r="E12" s="20">
        <f t="shared" si="2"/>
        <v>1</v>
      </c>
      <c r="G12" s="28" t="s">
        <v>15</v>
      </c>
      <c r="H12" s="29"/>
      <c r="I12" s="29"/>
    </row>
    <row r="13">
      <c r="A13" s="30" t="s">
        <v>16</v>
      </c>
      <c r="B13" s="19">
        <f>COUNTIF($F18:$F169, "peas seed")</f>
        <v>15</v>
      </c>
      <c r="C13" s="19">
        <f>B13-COUNTIFs($F18:$F169, "peas seed", $H18:$H169,"")</f>
        <v>15</v>
      </c>
      <c r="D13" s="19">
        <f t="shared" si="1"/>
        <v>0</v>
      </c>
      <c r="E13" s="20">
        <f t="shared" si="2"/>
        <v>1</v>
      </c>
    </row>
    <row r="14">
      <c r="A14" s="31" t="s">
        <v>5</v>
      </c>
      <c r="B14" s="32">
        <f t="shared" ref="B14:D14" si="3">sum(B7:B13)</f>
        <v>152</v>
      </c>
      <c r="C14" s="33">
        <f t="shared" si="3"/>
        <v>152</v>
      </c>
      <c r="D14" s="33">
        <f t="shared" si="3"/>
        <v>0</v>
      </c>
      <c r="E14" s="34">
        <f t="shared" si="2"/>
        <v>1</v>
      </c>
    </row>
    <row r="15">
      <c r="A15" s="35"/>
    </row>
    <row r="16">
      <c r="A16" s="35" t="s">
        <v>17</v>
      </c>
    </row>
    <row r="17">
      <c r="A17" s="36" t="s">
        <v>18</v>
      </c>
      <c r="B17" s="36" t="s">
        <v>19</v>
      </c>
      <c r="C17" s="36" t="s">
        <v>20</v>
      </c>
      <c r="D17" s="36" t="s">
        <v>21</v>
      </c>
      <c r="E17" s="36" t="s">
        <v>4</v>
      </c>
      <c r="F17" s="36" t="s">
        <v>22</v>
      </c>
      <c r="G17" s="36" t="s">
        <v>23</v>
      </c>
      <c r="H17" s="36" t="s">
        <v>24</v>
      </c>
      <c r="I17" s="36" t="s">
        <v>25</v>
      </c>
      <c r="J17" s="36" t="s">
        <v>26</v>
      </c>
      <c r="K17" s="36" t="s">
        <v>6</v>
      </c>
    </row>
    <row r="18">
      <c r="A18" s="35">
        <v>1.0</v>
      </c>
      <c r="B18" s="35">
        <v>3.0</v>
      </c>
      <c r="C18" s="35">
        <v>-27.4706627822617</v>
      </c>
      <c r="D18" s="35">
        <v>153.016266912405</v>
      </c>
      <c r="E18" s="35" t="s">
        <v>27</v>
      </c>
      <c r="F18" s="35" t="s">
        <v>28</v>
      </c>
      <c r="G18" s="35" t="s">
        <v>29</v>
      </c>
      <c r="H18" s="37" t="s">
        <v>30</v>
      </c>
      <c r="J18" s="38">
        <f t="shared" ref="J18:J133" si="4">COUNTIF($G$18:$G$169,G18)</f>
        <v>1</v>
      </c>
      <c r="K18" s="38">
        <f t="shared" ref="K18:K133" si="5">J18-COUNTIFS($G$18:$G$169,G18,$H$18:$H$169,"")</f>
        <v>1</v>
      </c>
    </row>
    <row r="19">
      <c r="A19" s="35">
        <v>1.0</v>
      </c>
      <c r="B19" s="35">
        <v>4.0</v>
      </c>
      <c r="C19" s="35">
        <v>-27.4706627821679</v>
      </c>
      <c r="D19" s="35">
        <v>153.016428908357</v>
      </c>
      <c r="E19" s="35" t="s">
        <v>31</v>
      </c>
      <c r="F19" s="35" t="s">
        <v>32</v>
      </c>
      <c r="G19" s="35" t="s">
        <v>33</v>
      </c>
      <c r="H19" s="37" t="s">
        <v>34</v>
      </c>
      <c r="J19" s="38">
        <f t="shared" si="4"/>
        <v>1</v>
      </c>
      <c r="K19" s="38">
        <f t="shared" si="5"/>
        <v>1</v>
      </c>
    </row>
    <row r="20">
      <c r="A20" s="35">
        <v>1.0</v>
      </c>
      <c r="B20" s="35">
        <v>5.0</v>
      </c>
      <c r="C20" s="35">
        <v>-27.4706627820742</v>
      </c>
      <c r="D20" s="35">
        <v>153.016590904308</v>
      </c>
      <c r="E20" s="35" t="s">
        <v>31</v>
      </c>
      <c r="F20" s="35" t="s">
        <v>32</v>
      </c>
      <c r="G20" s="35" t="s">
        <v>35</v>
      </c>
      <c r="H20" s="37" t="s">
        <v>36</v>
      </c>
      <c r="J20" s="38">
        <f t="shared" si="4"/>
        <v>1</v>
      </c>
      <c r="K20" s="38">
        <f t="shared" si="5"/>
        <v>1</v>
      </c>
    </row>
    <row r="21">
      <c r="A21" s="35">
        <v>1.0</v>
      </c>
      <c r="B21" s="35">
        <v>6.0</v>
      </c>
      <c r="C21" s="35">
        <v>-27.4706627819805</v>
      </c>
      <c r="D21" s="35">
        <v>153.016752900259</v>
      </c>
      <c r="E21" s="35" t="s">
        <v>31</v>
      </c>
      <c r="F21" s="35" t="s">
        <v>32</v>
      </c>
      <c r="G21" s="35" t="s">
        <v>37</v>
      </c>
      <c r="H21" s="37" t="s">
        <v>38</v>
      </c>
      <c r="J21" s="38">
        <f t="shared" si="4"/>
        <v>5</v>
      </c>
      <c r="K21" s="38">
        <f t="shared" si="5"/>
        <v>5</v>
      </c>
    </row>
    <row r="22">
      <c r="A22" s="35">
        <v>1.0</v>
      </c>
      <c r="B22" s="35">
        <v>12.0</v>
      </c>
      <c r="C22" s="35">
        <v>-27.4706627814181</v>
      </c>
      <c r="D22" s="35">
        <v>153.017724875966</v>
      </c>
      <c r="E22" s="35" t="s">
        <v>39</v>
      </c>
      <c r="F22" s="35" t="s">
        <v>40</v>
      </c>
      <c r="G22" s="35" t="s">
        <v>41</v>
      </c>
      <c r="H22" s="37" t="s">
        <v>42</v>
      </c>
      <c r="J22" s="38">
        <f t="shared" si="4"/>
        <v>3</v>
      </c>
      <c r="K22" s="38">
        <f t="shared" si="5"/>
        <v>3</v>
      </c>
    </row>
    <row r="23">
      <c r="A23" s="35">
        <v>1.0</v>
      </c>
      <c r="B23" s="35">
        <v>13.0</v>
      </c>
      <c r="C23" s="35">
        <v>-27.4706627813244</v>
      </c>
      <c r="D23" s="35">
        <v>153.017886871917</v>
      </c>
      <c r="E23" s="35" t="s">
        <v>43</v>
      </c>
      <c r="F23" s="35" t="s">
        <v>44</v>
      </c>
      <c r="G23" s="35" t="s">
        <v>45</v>
      </c>
      <c r="H23" s="37" t="s">
        <v>46</v>
      </c>
      <c r="J23" s="38">
        <f t="shared" si="4"/>
        <v>3</v>
      </c>
      <c r="K23" s="38">
        <f t="shared" si="5"/>
        <v>3</v>
      </c>
    </row>
    <row r="24">
      <c r="A24" s="35">
        <v>1.0</v>
      </c>
      <c r="B24" s="35">
        <v>14.0</v>
      </c>
      <c r="C24" s="35">
        <v>-27.4706627812306</v>
      </c>
      <c r="D24" s="35">
        <v>153.018048867869</v>
      </c>
      <c r="E24" s="35" t="s">
        <v>43</v>
      </c>
      <c r="F24" s="35" t="s">
        <v>44</v>
      </c>
      <c r="G24" s="35" t="s">
        <v>47</v>
      </c>
      <c r="H24" s="37" t="s">
        <v>48</v>
      </c>
      <c r="J24" s="38">
        <f t="shared" si="4"/>
        <v>2</v>
      </c>
      <c r="K24" s="38">
        <f t="shared" si="5"/>
        <v>2</v>
      </c>
    </row>
    <row r="25">
      <c r="A25" s="35">
        <v>1.0</v>
      </c>
      <c r="B25" s="35">
        <v>15.0</v>
      </c>
      <c r="C25" s="35">
        <v>-27.4706627811369</v>
      </c>
      <c r="D25" s="35">
        <v>153.01821086382</v>
      </c>
      <c r="E25" s="35" t="s">
        <v>43</v>
      </c>
      <c r="F25" s="35" t="s">
        <v>44</v>
      </c>
      <c r="G25" s="35" t="s">
        <v>41</v>
      </c>
      <c r="H25" s="37" t="s">
        <v>49</v>
      </c>
      <c r="J25" s="38">
        <f t="shared" si="4"/>
        <v>3</v>
      </c>
      <c r="K25" s="38">
        <f t="shared" si="5"/>
        <v>3</v>
      </c>
    </row>
    <row r="26">
      <c r="A26" s="35">
        <v>2.0</v>
      </c>
      <c r="B26" s="35">
        <v>2.0</v>
      </c>
      <c r="C26" s="35">
        <v>-27.4708065128009</v>
      </c>
      <c r="D26" s="35">
        <v>153.016104921314</v>
      </c>
      <c r="E26" s="35" t="s">
        <v>27</v>
      </c>
      <c r="F26" s="35" t="s">
        <v>28</v>
      </c>
      <c r="G26" s="35" t="s">
        <v>50</v>
      </c>
      <c r="H26" s="37" t="s">
        <v>51</v>
      </c>
      <c r="J26" s="38">
        <f t="shared" si="4"/>
        <v>4</v>
      </c>
      <c r="K26" s="38">
        <f t="shared" si="5"/>
        <v>4</v>
      </c>
    </row>
    <row r="27">
      <c r="A27" s="35">
        <v>2.0</v>
      </c>
      <c r="B27" s="35">
        <v>3.0</v>
      </c>
      <c r="C27" s="35">
        <v>-27.4708065127071</v>
      </c>
      <c r="D27" s="35">
        <v>153.016266917477</v>
      </c>
      <c r="E27" s="35" t="s">
        <v>27</v>
      </c>
      <c r="F27" s="35" t="s">
        <v>28</v>
      </c>
      <c r="G27" s="35" t="s">
        <v>52</v>
      </c>
      <c r="H27" s="37" t="s">
        <v>53</v>
      </c>
      <c r="J27" s="38">
        <f t="shared" si="4"/>
        <v>2</v>
      </c>
      <c r="K27" s="38">
        <f t="shared" si="5"/>
        <v>2</v>
      </c>
    </row>
    <row r="28">
      <c r="A28" s="35">
        <v>2.0</v>
      </c>
      <c r="B28" s="35">
        <v>4.0</v>
      </c>
      <c r="C28" s="35">
        <v>-27.4708065126134</v>
      </c>
      <c r="D28" s="35">
        <v>153.016428913639</v>
      </c>
      <c r="E28" s="35" t="s">
        <v>31</v>
      </c>
      <c r="F28" s="35" t="s">
        <v>32</v>
      </c>
      <c r="G28" s="35" t="s">
        <v>41</v>
      </c>
      <c r="H28" s="37" t="s">
        <v>54</v>
      </c>
      <c r="J28" s="38">
        <f t="shared" si="4"/>
        <v>3</v>
      </c>
      <c r="K28" s="38">
        <f t="shared" si="5"/>
        <v>3</v>
      </c>
    </row>
    <row r="29">
      <c r="A29" s="35">
        <v>2.0</v>
      </c>
      <c r="B29" s="35">
        <v>5.0</v>
      </c>
      <c r="C29" s="35">
        <v>-27.4708065125197</v>
      </c>
      <c r="D29" s="35">
        <v>153.016590909802</v>
      </c>
      <c r="E29" s="35" t="s">
        <v>31</v>
      </c>
      <c r="F29" s="35" t="s">
        <v>32</v>
      </c>
      <c r="G29" s="35" t="s">
        <v>55</v>
      </c>
      <c r="H29" s="37" t="s">
        <v>56</v>
      </c>
      <c r="J29" s="38">
        <f t="shared" si="4"/>
        <v>1</v>
      </c>
      <c r="K29" s="38">
        <f t="shared" si="5"/>
        <v>1</v>
      </c>
    </row>
    <row r="30">
      <c r="A30" s="35">
        <v>2.0</v>
      </c>
      <c r="B30" s="35">
        <v>6.0</v>
      </c>
      <c r="C30" s="35">
        <v>-27.4708065124259</v>
      </c>
      <c r="D30" s="35">
        <v>153.016752905964</v>
      </c>
      <c r="E30" s="35" t="s">
        <v>31</v>
      </c>
      <c r="F30" s="35" t="s">
        <v>32</v>
      </c>
      <c r="G30" s="35" t="s">
        <v>57</v>
      </c>
      <c r="H30" s="37" t="s">
        <v>58</v>
      </c>
      <c r="J30" s="38">
        <f t="shared" si="4"/>
        <v>3</v>
      </c>
      <c r="K30" s="38">
        <f t="shared" si="5"/>
        <v>3</v>
      </c>
    </row>
    <row r="31">
      <c r="A31" s="35">
        <v>2.0</v>
      </c>
      <c r="B31" s="35">
        <v>7.0</v>
      </c>
      <c r="C31" s="35">
        <v>-27.4708065123322</v>
      </c>
      <c r="D31" s="35">
        <v>153.016914902127</v>
      </c>
      <c r="E31" s="35" t="s">
        <v>59</v>
      </c>
      <c r="F31" s="35" t="s">
        <v>60</v>
      </c>
      <c r="G31" s="35" t="s">
        <v>61</v>
      </c>
      <c r="H31" s="37" t="s">
        <v>62</v>
      </c>
      <c r="J31" s="38">
        <f t="shared" si="4"/>
        <v>2</v>
      </c>
      <c r="K31" s="38">
        <f t="shared" si="5"/>
        <v>2</v>
      </c>
    </row>
    <row r="32">
      <c r="A32" s="35">
        <v>2.0</v>
      </c>
      <c r="B32" s="35">
        <v>10.0</v>
      </c>
      <c r="C32" s="35">
        <v>-27.470806512051</v>
      </c>
      <c r="D32" s="35">
        <v>153.017400890614</v>
      </c>
      <c r="E32" s="35" t="s">
        <v>39</v>
      </c>
      <c r="F32" s="35" t="s">
        <v>40</v>
      </c>
      <c r="G32" s="39" t="s">
        <v>63</v>
      </c>
      <c r="H32" s="40" t="s">
        <v>64</v>
      </c>
      <c r="I32" s="41"/>
      <c r="J32" s="38">
        <f t="shared" si="4"/>
        <v>2</v>
      </c>
      <c r="K32" s="38">
        <f t="shared" si="5"/>
        <v>2</v>
      </c>
    </row>
    <row r="33">
      <c r="A33" s="35">
        <v>2.0</v>
      </c>
      <c r="B33" s="35">
        <v>11.0</v>
      </c>
      <c r="C33" s="35">
        <v>-27.4708065119573</v>
      </c>
      <c r="D33" s="35">
        <v>153.017562886777</v>
      </c>
      <c r="E33" s="35" t="s">
        <v>39</v>
      </c>
      <c r="F33" s="35" t="s">
        <v>40</v>
      </c>
      <c r="G33" s="39" t="s">
        <v>65</v>
      </c>
      <c r="H33" s="40" t="s">
        <v>66</v>
      </c>
      <c r="I33" s="41"/>
      <c r="J33" s="38">
        <f t="shared" si="4"/>
        <v>2</v>
      </c>
      <c r="K33" s="38">
        <f t="shared" si="5"/>
        <v>2</v>
      </c>
    </row>
    <row r="34">
      <c r="A34" s="35">
        <v>2.0</v>
      </c>
      <c r="B34" s="35">
        <v>12.0</v>
      </c>
      <c r="C34" s="35">
        <v>-27.4708065118636</v>
      </c>
      <c r="D34" s="35">
        <v>153.017724882939</v>
      </c>
      <c r="E34" s="35" t="s">
        <v>39</v>
      </c>
      <c r="F34" s="35" t="s">
        <v>40</v>
      </c>
      <c r="G34" s="39" t="s">
        <v>67</v>
      </c>
      <c r="H34" s="40" t="s">
        <v>68</v>
      </c>
      <c r="I34" s="41"/>
      <c r="J34" s="38">
        <f t="shared" si="4"/>
        <v>1</v>
      </c>
      <c r="K34" s="38">
        <f t="shared" si="5"/>
        <v>1</v>
      </c>
    </row>
    <row r="35">
      <c r="A35" s="35">
        <v>2.0</v>
      </c>
      <c r="B35" s="35">
        <v>13.0</v>
      </c>
      <c r="C35" s="35">
        <v>-27.4708065117698</v>
      </c>
      <c r="D35" s="35">
        <v>153.017886879102</v>
      </c>
      <c r="E35" s="35" t="s">
        <v>43</v>
      </c>
      <c r="F35" s="35" t="s">
        <v>44</v>
      </c>
      <c r="G35" s="35" t="s">
        <v>69</v>
      </c>
      <c r="H35" s="37" t="s">
        <v>70</v>
      </c>
      <c r="J35" s="38">
        <f t="shared" si="4"/>
        <v>2</v>
      </c>
      <c r="K35" s="38">
        <f t="shared" si="5"/>
        <v>2</v>
      </c>
    </row>
    <row r="36">
      <c r="A36" s="35">
        <v>2.0</v>
      </c>
      <c r="B36" s="35">
        <v>14.0</v>
      </c>
      <c r="C36" s="35">
        <v>-27.4708065116761</v>
      </c>
      <c r="D36" s="35">
        <v>153.018048875264</v>
      </c>
      <c r="E36" s="35" t="s">
        <v>43</v>
      </c>
      <c r="F36" s="35" t="s">
        <v>44</v>
      </c>
      <c r="G36" s="35" t="s">
        <v>71</v>
      </c>
      <c r="H36" s="37" t="s">
        <v>72</v>
      </c>
      <c r="J36" s="38">
        <f t="shared" si="4"/>
        <v>2</v>
      </c>
      <c r="K36" s="38">
        <f t="shared" si="5"/>
        <v>2</v>
      </c>
    </row>
    <row r="37">
      <c r="A37" s="35">
        <v>2.0</v>
      </c>
      <c r="B37" s="35">
        <v>15.0</v>
      </c>
      <c r="C37" s="35">
        <v>-27.4708065115824</v>
      </c>
      <c r="D37" s="35">
        <v>153.018210871427</v>
      </c>
      <c r="E37" s="35" t="s">
        <v>43</v>
      </c>
      <c r="F37" s="35" t="s">
        <v>44</v>
      </c>
      <c r="G37" s="35" t="s">
        <v>73</v>
      </c>
      <c r="H37" s="37" t="s">
        <v>74</v>
      </c>
      <c r="J37" s="38">
        <f t="shared" si="4"/>
        <v>1</v>
      </c>
      <c r="K37" s="38">
        <f t="shared" si="5"/>
        <v>1</v>
      </c>
    </row>
    <row r="38">
      <c r="A38" s="35">
        <v>2.0</v>
      </c>
      <c r="B38" s="35">
        <v>16.0</v>
      </c>
      <c r="C38" s="35">
        <v>-27.4708065114886</v>
      </c>
      <c r="D38" s="35">
        <v>153.018372867589</v>
      </c>
      <c r="E38" s="35" t="s">
        <v>75</v>
      </c>
      <c r="F38" s="35" t="s">
        <v>76</v>
      </c>
      <c r="G38" s="35" t="s">
        <v>77</v>
      </c>
      <c r="H38" s="37" t="s">
        <v>78</v>
      </c>
      <c r="J38" s="38">
        <f t="shared" si="4"/>
        <v>1</v>
      </c>
      <c r="K38" s="38">
        <f t="shared" si="5"/>
        <v>1</v>
      </c>
    </row>
    <row r="39">
      <c r="A39" s="35">
        <v>3.0</v>
      </c>
      <c r="B39" s="35">
        <v>1.0</v>
      </c>
      <c r="C39" s="35">
        <v>-27.47095024334</v>
      </c>
      <c r="D39" s="35">
        <v>153.0159429298</v>
      </c>
      <c r="E39" s="35" t="s">
        <v>27</v>
      </c>
      <c r="F39" s="35" t="s">
        <v>28</v>
      </c>
      <c r="G39" s="35" t="s">
        <v>79</v>
      </c>
      <c r="H39" s="37" t="s">
        <v>80</v>
      </c>
      <c r="J39" s="38">
        <f t="shared" si="4"/>
        <v>1</v>
      </c>
      <c r="K39" s="38">
        <f t="shared" si="5"/>
        <v>1</v>
      </c>
    </row>
    <row r="40">
      <c r="A40" s="35">
        <v>3.0</v>
      </c>
      <c r="B40" s="35">
        <v>2.0</v>
      </c>
      <c r="C40" s="35">
        <v>-27.4709502432463</v>
      </c>
      <c r="D40" s="35">
        <v>153.016104926173</v>
      </c>
      <c r="E40" s="35" t="s">
        <v>27</v>
      </c>
      <c r="F40" s="35" t="s">
        <v>28</v>
      </c>
      <c r="G40" s="35" t="s">
        <v>81</v>
      </c>
      <c r="H40" s="37" t="s">
        <v>82</v>
      </c>
      <c r="J40" s="38">
        <f t="shared" si="4"/>
        <v>6</v>
      </c>
      <c r="K40" s="38">
        <f t="shared" si="5"/>
        <v>6</v>
      </c>
    </row>
    <row r="41">
      <c r="A41" s="35">
        <v>3.0</v>
      </c>
      <c r="B41" s="35">
        <v>3.0</v>
      </c>
      <c r="C41" s="35">
        <v>-27.4709502431526</v>
      </c>
      <c r="D41" s="35">
        <v>153.016266922547</v>
      </c>
      <c r="E41" s="35" t="s">
        <v>27</v>
      </c>
      <c r="F41" s="35" t="s">
        <v>28</v>
      </c>
      <c r="G41" s="35" t="s">
        <v>83</v>
      </c>
      <c r="H41" s="37" t="s">
        <v>84</v>
      </c>
      <c r="J41" s="38">
        <f t="shared" si="4"/>
        <v>1</v>
      </c>
      <c r="K41" s="38">
        <f t="shared" si="5"/>
        <v>1</v>
      </c>
    </row>
    <row r="42">
      <c r="A42" s="35">
        <v>3.0</v>
      </c>
      <c r="B42" s="35">
        <v>4.0</v>
      </c>
      <c r="C42" s="35">
        <v>-27.4709502430588</v>
      </c>
      <c r="D42" s="35">
        <v>153.016428918921</v>
      </c>
      <c r="E42" s="35" t="s">
        <v>31</v>
      </c>
      <c r="F42" s="35" t="s">
        <v>32</v>
      </c>
      <c r="G42" s="35" t="s">
        <v>85</v>
      </c>
      <c r="H42" s="37" t="s">
        <v>86</v>
      </c>
      <c r="J42" s="38">
        <f t="shared" si="4"/>
        <v>3</v>
      </c>
      <c r="K42" s="38">
        <f t="shared" si="5"/>
        <v>3</v>
      </c>
    </row>
    <row r="43">
      <c r="A43" s="35">
        <v>3.0</v>
      </c>
      <c r="B43" s="35">
        <v>5.0</v>
      </c>
      <c r="C43" s="35">
        <v>-27.4709502429651</v>
      </c>
      <c r="D43" s="35">
        <v>153.016590915295</v>
      </c>
      <c r="E43" s="35" t="s">
        <v>31</v>
      </c>
      <c r="F43" s="35" t="s">
        <v>32</v>
      </c>
      <c r="G43" s="35" t="s">
        <v>87</v>
      </c>
      <c r="H43" s="37" t="s">
        <v>88</v>
      </c>
      <c r="J43" s="38">
        <f t="shared" si="4"/>
        <v>2</v>
      </c>
      <c r="K43" s="38">
        <f t="shared" si="5"/>
        <v>2</v>
      </c>
    </row>
    <row r="44">
      <c r="A44" s="35">
        <v>3.0</v>
      </c>
      <c r="B44" s="35">
        <v>6.0</v>
      </c>
      <c r="C44" s="35">
        <v>-27.4709502428714</v>
      </c>
      <c r="D44" s="35">
        <v>153.016752911668</v>
      </c>
      <c r="E44" s="35" t="s">
        <v>31</v>
      </c>
      <c r="F44" s="35" t="s">
        <v>32</v>
      </c>
      <c r="G44" s="35" t="s">
        <v>89</v>
      </c>
      <c r="H44" s="37" t="s">
        <v>90</v>
      </c>
      <c r="J44" s="38">
        <f t="shared" si="4"/>
        <v>1</v>
      </c>
      <c r="K44" s="38">
        <f t="shared" si="5"/>
        <v>1</v>
      </c>
    </row>
    <row r="45">
      <c r="A45" s="35">
        <v>3.0</v>
      </c>
      <c r="B45" s="35">
        <v>7.0</v>
      </c>
      <c r="C45" s="35">
        <v>-27.4709502427776</v>
      </c>
      <c r="D45" s="35">
        <v>153.016914908042</v>
      </c>
      <c r="E45" s="35" t="s">
        <v>59</v>
      </c>
      <c r="F45" s="35" t="s">
        <v>60</v>
      </c>
      <c r="G45" s="35" t="s">
        <v>91</v>
      </c>
      <c r="H45" s="37" t="s">
        <v>92</v>
      </c>
      <c r="J45" s="38">
        <f t="shared" si="4"/>
        <v>3</v>
      </c>
      <c r="K45" s="38">
        <f t="shared" si="5"/>
        <v>3</v>
      </c>
    </row>
    <row r="46">
      <c r="A46" s="35">
        <v>3.0</v>
      </c>
      <c r="B46" s="35">
        <v>8.0</v>
      </c>
      <c r="C46" s="35">
        <v>-27.4709502426839</v>
      </c>
      <c r="D46" s="35">
        <v>153.017076904416</v>
      </c>
      <c r="E46" s="35" t="s">
        <v>59</v>
      </c>
      <c r="F46" s="35" t="s">
        <v>60</v>
      </c>
      <c r="G46" s="35" t="s">
        <v>93</v>
      </c>
      <c r="H46" s="37" t="s">
        <v>94</v>
      </c>
      <c r="J46" s="38">
        <f t="shared" si="4"/>
        <v>2</v>
      </c>
      <c r="K46" s="38">
        <f t="shared" si="5"/>
        <v>2</v>
      </c>
    </row>
    <row r="47">
      <c r="A47" s="35">
        <v>3.0</v>
      </c>
      <c r="B47" s="35">
        <v>10.0</v>
      </c>
      <c r="C47" s="35">
        <v>-27.4709502424965</v>
      </c>
      <c r="D47" s="35">
        <v>153.017400897164</v>
      </c>
      <c r="E47" s="35" t="s">
        <v>39</v>
      </c>
      <c r="F47" s="35" t="s">
        <v>40</v>
      </c>
      <c r="G47" s="35" t="s">
        <v>85</v>
      </c>
      <c r="H47" s="37" t="s">
        <v>95</v>
      </c>
      <c r="J47" s="38">
        <f t="shared" si="4"/>
        <v>3</v>
      </c>
      <c r="K47" s="38">
        <f t="shared" si="5"/>
        <v>3</v>
      </c>
    </row>
    <row r="48">
      <c r="A48" s="35">
        <v>3.0</v>
      </c>
      <c r="B48" s="35">
        <v>11.0</v>
      </c>
      <c r="C48" s="35">
        <v>-27.4709502424027</v>
      </c>
      <c r="D48" s="35">
        <v>153.017562893537</v>
      </c>
      <c r="E48" s="35" t="s">
        <v>39</v>
      </c>
      <c r="F48" s="35" t="s">
        <v>40</v>
      </c>
      <c r="G48" s="35" t="s">
        <v>96</v>
      </c>
      <c r="H48" s="37" t="s">
        <v>97</v>
      </c>
      <c r="J48" s="38">
        <f t="shared" si="4"/>
        <v>1</v>
      </c>
      <c r="K48" s="38">
        <f t="shared" si="5"/>
        <v>1</v>
      </c>
    </row>
    <row r="49">
      <c r="A49" s="35">
        <v>3.0</v>
      </c>
      <c r="B49" s="35">
        <v>12.0</v>
      </c>
      <c r="C49" s="35">
        <v>-27.470950242309</v>
      </c>
      <c r="D49" s="35">
        <v>153.017724889911</v>
      </c>
      <c r="E49" s="35" t="s">
        <v>39</v>
      </c>
      <c r="F49" s="35" t="s">
        <v>40</v>
      </c>
      <c r="G49" s="35" t="s">
        <v>91</v>
      </c>
      <c r="H49" s="37" t="s">
        <v>98</v>
      </c>
      <c r="J49" s="38">
        <f t="shared" si="4"/>
        <v>3</v>
      </c>
      <c r="K49" s="38">
        <f t="shared" si="5"/>
        <v>3</v>
      </c>
    </row>
    <row r="50">
      <c r="A50" s="35">
        <v>3.0</v>
      </c>
      <c r="B50" s="35">
        <v>13.0</v>
      </c>
      <c r="C50" s="35">
        <v>-27.4709502422153</v>
      </c>
      <c r="D50" s="35">
        <v>153.017886886285</v>
      </c>
      <c r="E50" s="35" t="s">
        <v>43</v>
      </c>
      <c r="F50" s="35" t="s">
        <v>44</v>
      </c>
      <c r="G50" s="35" t="s">
        <v>85</v>
      </c>
      <c r="H50" s="37" t="s">
        <v>99</v>
      </c>
      <c r="J50" s="38">
        <f t="shared" si="4"/>
        <v>3</v>
      </c>
      <c r="K50" s="38">
        <f t="shared" si="5"/>
        <v>3</v>
      </c>
    </row>
    <row r="51">
      <c r="A51" s="35">
        <v>3.0</v>
      </c>
      <c r="B51" s="35">
        <v>14.0</v>
      </c>
      <c r="C51" s="35">
        <v>-27.4709502421215</v>
      </c>
      <c r="D51" s="35">
        <v>153.018048882659</v>
      </c>
      <c r="E51" s="35" t="s">
        <v>43</v>
      </c>
      <c r="F51" s="35" t="s">
        <v>44</v>
      </c>
      <c r="G51" s="39" t="s">
        <v>100</v>
      </c>
      <c r="H51" s="40" t="s">
        <v>101</v>
      </c>
      <c r="J51" s="38">
        <f t="shared" si="4"/>
        <v>1</v>
      </c>
      <c r="K51" s="38">
        <f t="shared" si="5"/>
        <v>1</v>
      </c>
    </row>
    <row r="52">
      <c r="A52" s="35">
        <v>3.0</v>
      </c>
      <c r="B52" s="35">
        <v>15.0</v>
      </c>
      <c r="C52" s="35">
        <v>-27.4709502420278</v>
      </c>
      <c r="D52" s="35">
        <v>153.018210879032</v>
      </c>
      <c r="E52" s="35" t="s">
        <v>43</v>
      </c>
      <c r="F52" s="35" t="s">
        <v>44</v>
      </c>
      <c r="G52" s="35" t="s">
        <v>91</v>
      </c>
      <c r="H52" s="37" t="s">
        <v>102</v>
      </c>
      <c r="J52" s="38">
        <f t="shared" si="4"/>
        <v>3</v>
      </c>
      <c r="K52" s="38">
        <f t="shared" si="5"/>
        <v>3</v>
      </c>
    </row>
    <row r="53">
      <c r="A53" s="35">
        <v>3.0</v>
      </c>
      <c r="B53" s="35">
        <v>16.0</v>
      </c>
      <c r="C53" s="35">
        <v>-27.4709502419341</v>
      </c>
      <c r="D53" s="35">
        <v>153.018372875406</v>
      </c>
      <c r="E53" s="35" t="s">
        <v>75</v>
      </c>
      <c r="F53" s="35" t="s">
        <v>76</v>
      </c>
      <c r="G53" s="35" t="s">
        <v>50</v>
      </c>
      <c r="H53" s="37" t="s">
        <v>103</v>
      </c>
      <c r="J53" s="38">
        <f t="shared" si="4"/>
        <v>4</v>
      </c>
      <c r="K53" s="38">
        <f t="shared" si="5"/>
        <v>4</v>
      </c>
    </row>
    <row r="54">
      <c r="A54" s="35">
        <v>3.0</v>
      </c>
      <c r="B54" s="35">
        <v>17.0</v>
      </c>
      <c r="C54" s="35">
        <v>-27.4709502418403</v>
      </c>
      <c r="D54" s="35">
        <v>153.01853487178</v>
      </c>
      <c r="E54" s="35" t="s">
        <v>75</v>
      </c>
      <c r="F54" s="35" t="s">
        <v>76</v>
      </c>
      <c r="G54" s="35" t="s">
        <v>104</v>
      </c>
      <c r="H54" s="37" t="s">
        <v>105</v>
      </c>
      <c r="J54" s="38">
        <f t="shared" si="4"/>
        <v>2</v>
      </c>
      <c r="K54" s="38">
        <f t="shared" si="5"/>
        <v>2</v>
      </c>
    </row>
    <row r="55">
      <c r="A55" s="35">
        <v>4.0</v>
      </c>
      <c r="B55" s="35">
        <v>1.0</v>
      </c>
      <c r="C55" s="35">
        <v>-27.4710939737855</v>
      </c>
      <c r="D55" s="35">
        <v>153.015942934448</v>
      </c>
      <c r="E55" s="35" t="s">
        <v>27</v>
      </c>
      <c r="F55" s="35" t="s">
        <v>28</v>
      </c>
      <c r="G55" s="35" t="s">
        <v>106</v>
      </c>
      <c r="H55" s="37" t="s">
        <v>107</v>
      </c>
      <c r="J55" s="38">
        <f t="shared" si="4"/>
        <v>1</v>
      </c>
      <c r="K55" s="38">
        <f t="shared" si="5"/>
        <v>1</v>
      </c>
    </row>
    <row r="56">
      <c r="A56" s="35">
        <v>4.0</v>
      </c>
      <c r="B56" s="35">
        <v>2.0</v>
      </c>
      <c r="C56" s="35">
        <v>-27.4710939736918</v>
      </c>
      <c r="D56" s="35">
        <v>153.016104931033</v>
      </c>
      <c r="E56" s="35" t="s">
        <v>27</v>
      </c>
      <c r="F56" s="35" t="s">
        <v>28</v>
      </c>
      <c r="G56" s="35" t="s">
        <v>108</v>
      </c>
      <c r="H56" s="37" t="s">
        <v>109</v>
      </c>
      <c r="J56" s="38">
        <f t="shared" si="4"/>
        <v>1</v>
      </c>
      <c r="K56" s="38">
        <f t="shared" si="5"/>
        <v>1</v>
      </c>
    </row>
    <row r="57">
      <c r="A57" s="35">
        <v>4.0</v>
      </c>
      <c r="B57" s="35">
        <v>3.0</v>
      </c>
      <c r="C57" s="35">
        <v>-27.471093973598</v>
      </c>
      <c r="D57" s="35">
        <v>153.016266927618</v>
      </c>
      <c r="E57" s="35" t="s">
        <v>27</v>
      </c>
      <c r="F57" s="35" t="s">
        <v>28</v>
      </c>
      <c r="G57" s="35" t="s">
        <v>110</v>
      </c>
      <c r="H57" s="37" t="s">
        <v>111</v>
      </c>
      <c r="J57" s="38">
        <f t="shared" si="4"/>
        <v>1</v>
      </c>
      <c r="K57" s="38">
        <f t="shared" si="5"/>
        <v>1</v>
      </c>
    </row>
    <row r="58">
      <c r="A58" s="35">
        <v>4.0</v>
      </c>
      <c r="B58" s="35">
        <v>4.0</v>
      </c>
      <c r="C58" s="35">
        <v>-27.4710939735043</v>
      </c>
      <c r="D58" s="35">
        <v>153.016428924203</v>
      </c>
      <c r="E58" s="35" t="s">
        <v>11</v>
      </c>
      <c r="F58" s="35" t="s">
        <v>112</v>
      </c>
      <c r="G58" s="35" t="s">
        <v>113</v>
      </c>
      <c r="H58" s="37" t="s">
        <v>114</v>
      </c>
      <c r="J58" s="38">
        <f t="shared" si="4"/>
        <v>2</v>
      </c>
      <c r="K58" s="38">
        <f t="shared" si="5"/>
        <v>2</v>
      </c>
    </row>
    <row r="59">
      <c r="A59" s="35">
        <v>4.0</v>
      </c>
      <c r="B59" s="35">
        <v>5.0</v>
      </c>
      <c r="C59" s="35">
        <v>-27.4710939734106</v>
      </c>
      <c r="D59" s="35">
        <v>153.016590920788</v>
      </c>
      <c r="E59" s="35" t="s">
        <v>31</v>
      </c>
      <c r="F59" s="35" t="s">
        <v>32</v>
      </c>
      <c r="G59" s="35" t="s">
        <v>115</v>
      </c>
      <c r="H59" s="37" t="s">
        <v>116</v>
      </c>
      <c r="J59" s="38">
        <f t="shared" si="4"/>
        <v>4</v>
      </c>
      <c r="K59" s="38">
        <f t="shared" si="5"/>
        <v>4</v>
      </c>
    </row>
    <row r="60">
      <c r="A60" s="35">
        <v>4.0</v>
      </c>
      <c r="B60" s="35">
        <v>6.0</v>
      </c>
      <c r="C60" s="35">
        <v>-27.4710939733168</v>
      </c>
      <c r="D60" s="35">
        <v>153.016752917374</v>
      </c>
      <c r="E60" s="35" t="s">
        <v>31</v>
      </c>
      <c r="F60" s="35" t="s">
        <v>32</v>
      </c>
      <c r="G60" s="35" t="s">
        <v>71</v>
      </c>
      <c r="H60" s="37" t="s">
        <v>117</v>
      </c>
      <c r="J60" s="38">
        <f t="shared" si="4"/>
        <v>2</v>
      </c>
      <c r="K60" s="38">
        <f t="shared" si="5"/>
        <v>2</v>
      </c>
    </row>
    <row r="61">
      <c r="A61" s="35">
        <v>4.0</v>
      </c>
      <c r="B61" s="35">
        <v>7.0</v>
      </c>
      <c r="C61" s="35">
        <v>-27.4710939732231</v>
      </c>
      <c r="D61" s="35">
        <v>153.016914913959</v>
      </c>
      <c r="E61" s="35" t="s">
        <v>59</v>
      </c>
      <c r="F61" s="35" t="s">
        <v>60</v>
      </c>
      <c r="G61" s="35" t="s">
        <v>37</v>
      </c>
      <c r="H61" s="37" t="s">
        <v>118</v>
      </c>
      <c r="J61" s="38">
        <f t="shared" si="4"/>
        <v>5</v>
      </c>
      <c r="K61" s="38">
        <f t="shared" si="5"/>
        <v>5</v>
      </c>
    </row>
    <row r="62">
      <c r="A62" s="35">
        <v>4.0</v>
      </c>
      <c r="B62" s="35">
        <v>8.0</v>
      </c>
      <c r="C62" s="35">
        <v>-27.4710939731294</v>
      </c>
      <c r="D62" s="35">
        <v>153.017076910544</v>
      </c>
      <c r="E62" s="35" t="s">
        <v>59</v>
      </c>
      <c r="F62" s="35" t="s">
        <v>60</v>
      </c>
      <c r="G62" s="35" t="s">
        <v>119</v>
      </c>
      <c r="H62" s="37" t="s">
        <v>120</v>
      </c>
      <c r="J62" s="38">
        <f t="shared" si="4"/>
        <v>3</v>
      </c>
      <c r="K62" s="38">
        <f t="shared" si="5"/>
        <v>3</v>
      </c>
    </row>
    <row r="63">
      <c r="A63" s="35">
        <v>4.0</v>
      </c>
      <c r="B63" s="35">
        <v>9.0</v>
      </c>
      <c r="C63" s="35">
        <v>-27.4710939730356</v>
      </c>
      <c r="D63" s="35">
        <v>153.017238907129</v>
      </c>
      <c r="E63" s="35" t="s">
        <v>59</v>
      </c>
      <c r="F63" s="35" t="s">
        <v>60</v>
      </c>
      <c r="G63" s="35" t="s">
        <v>121</v>
      </c>
      <c r="H63" s="37" t="s">
        <v>122</v>
      </c>
      <c r="J63" s="38">
        <f t="shared" si="4"/>
        <v>3</v>
      </c>
      <c r="K63" s="38">
        <f t="shared" si="5"/>
        <v>3</v>
      </c>
    </row>
    <row r="64">
      <c r="A64" s="35">
        <v>4.0</v>
      </c>
      <c r="B64" s="35">
        <v>10.0</v>
      </c>
      <c r="C64" s="35">
        <v>-27.4710939729419</v>
      </c>
      <c r="D64" s="35">
        <v>153.017400903714</v>
      </c>
      <c r="E64" s="35" t="s">
        <v>39</v>
      </c>
      <c r="F64" s="35" t="s">
        <v>40</v>
      </c>
      <c r="G64" s="35" t="s">
        <v>123</v>
      </c>
      <c r="H64" s="37" t="s">
        <v>124</v>
      </c>
      <c r="J64" s="38">
        <f t="shared" si="4"/>
        <v>1</v>
      </c>
      <c r="K64" s="38">
        <f t="shared" si="5"/>
        <v>1</v>
      </c>
    </row>
    <row r="65">
      <c r="A65" s="35">
        <v>4.0</v>
      </c>
      <c r="B65" s="35">
        <v>11.0</v>
      </c>
      <c r="C65" s="35">
        <v>-27.4710939728482</v>
      </c>
      <c r="D65" s="35">
        <v>153.017562900299</v>
      </c>
      <c r="E65" s="35" t="s">
        <v>39</v>
      </c>
      <c r="F65" s="35" t="s">
        <v>40</v>
      </c>
      <c r="G65" s="35" t="s">
        <v>93</v>
      </c>
      <c r="H65" s="37" t="s">
        <v>125</v>
      </c>
      <c r="J65" s="38">
        <f t="shared" si="4"/>
        <v>2</v>
      </c>
      <c r="K65" s="38">
        <f t="shared" si="5"/>
        <v>2</v>
      </c>
    </row>
    <row r="66">
      <c r="A66" s="35">
        <v>4.0</v>
      </c>
      <c r="B66" s="35">
        <v>12.0</v>
      </c>
      <c r="C66" s="35">
        <v>-27.4710939727544</v>
      </c>
      <c r="D66" s="35">
        <v>153.017724896884</v>
      </c>
      <c r="E66" s="35" t="s">
        <v>39</v>
      </c>
      <c r="F66" s="35" t="s">
        <v>40</v>
      </c>
      <c r="G66" s="35" t="s">
        <v>126</v>
      </c>
      <c r="H66" s="37" t="s">
        <v>127</v>
      </c>
      <c r="J66" s="38">
        <f t="shared" si="4"/>
        <v>3</v>
      </c>
      <c r="K66" s="38">
        <f t="shared" si="5"/>
        <v>3</v>
      </c>
    </row>
    <row r="67">
      <c r="A67" s="35">
        <v>4.0</v>
      </c>
      <c r="B67" s="35">
        <v>13.0</v>
      </c>
      <c r="C67" s="35">
        <v>-27.4710939726607</v>
      </c>
      <c r="D67" s="35">
        <v>153.017886893469</v>
      </c>
      <c r="E67" s="35" t="s">
        <v>43</v>
      </c>
      <c r="F67" s="35" t="s">
        <v>44</v>
      </c>
      <c r="G67" s="35" t="s">
        <v>81</v>
      </c>
      <c r="H67" s="37" t="s">
        <v>128</v>
      </c>
      <c r="J67" s="38">
        <f t="shared" si="4"/>
        <v>6</v>
      </c>
      <c r="K67" s="38">
        <f t="shared" si="5"/>
        <v>6</v>
      </c>
    </row>
    <row r="68">
      <c r="A68" s="35">
        <v>4.0</v>
      </c>
      <c r="B68" s="35">
        <v>14.0</v>
      </c>
      <c r="C68" s="35">
        <v>-27.471093972567</v>
      </c>
      <c r="D68" s="35">
        <v>153.018048890054</v>
      </c>
      <c r="E68" s="35" t="s">
        <v>11</v>
      </c>
      <c r="F68" s="35" t="s">
        <v>112</v>
      </c>
      <c r="G68" s="35" t="s">
        <v>57</v>
      </c>
      <c r="H68" s="37" t="s">
        <v>129</v>
      </c>
      <c r="J68" s="38">
        <f t="shared" si="4"/>
        <v>3</v>
      </c>
      <c r="K68" s="38">
        <f t="shared" si="5"/>
        <v>3</v>
      </c>
    </row>
    <row r="69">
      <c r="A69" s="35">
        <v>4.0</v>
      </c>
      <c r="B69" s="35">
        <v>15.0</v>
      </c>
      <c r="C69" s="35">
        <v>-27.4710939724733</v>
      </c>
      <c r="D69" s="35">
        <v>153.018210886639</v>
      </c>
      <c r="E69" s="35" t="s">
        <v>43</v>
      </c>
      <c r="F69" s="35" t="s">
        <v>44</v>
      </c>
      <c r="G69" s="35" t="s">
        <v>130</v>
      </c>
      <c r="H69" s="37" t="s">
        <v>131</v>
      </c>
      <c r="J69" s="38">
        <f t="shared" si="4"/>
        <v>1</v>
      </c>
      <c r="K69" s="38">
        <f t="shared" si="5"/>
        <v>1</v>
      </c>
    </row>
    <row r="70">
      <c r="A70" s="35">
        <v>4.0</v>
      </c>
      <c r="B70" s="35">
        <v>16.0</v>
      </c>
      <c r="C70" s="35">
        <v>-27.4710939723795</v>
      </c>
      <c r="D70" s="35">
        <v>153.018372883224</v>
      </c>
      <c r="E70" s="35" t="s">
        <v>75</v>
      </c>
      <c r="F70" s="35" t="s">
        <v>76</v>
      </c>
      <c r="G70" s="35" t="s">
        <v>132</v>
      </c>
      <c r="H70" s="37" t="s">
        <v>133</v>
      </c>
      <c r="J70" s="38">
        <f t="shared" si="4"/>
        <v>1</v>
      </c>
      <c r="K70" s="38">
        <f t="shared" si="5"/>
        <v>1</v>
      </c>
    </row>
    <row r="71">
      <c r="A71" s="35">
        <v>4.0</v>
      </c>
      <c r="B71" s="35">
        <v>17.0</v>
      </c>
      <c r="C71" s="35">
        <v>-27.4710939722858</v>
      </c>
      <c r="D71" s="35">
        <v>153.018534879809</v>
      </c>
      <c r="E71" s="35" t="s">
        <v>75</v>
      </c>
      <c r="F71" s="35" t="s">
        <v>76</v>
      </c>
      <c r="G71" s="35" t="s">
        <v>134</v>
      </c>
      <c r="H71" s="37" t="s">
        <v>135</v>
      </c>
      <c r="J71" s="38">
        <f t="shared" si="4"/>
        <v>1</v>
      </c>
      <c r="K71" s="38">
        <f t="shared" si="5"/>
        <v>1</v>
      </c>
    </row>
    <row r="72">
      <c r="A72" s="35">
        <v>5.0</v>
      </c>
      <c r="B72" s="35">
        <v>1.0</v>
      </c>
      <c r="C72" s="35">
        <v>-27.4712377042308</v>
      </c>
      <c r="D72" s="35">
        <v>153.015942939096</v>
      </c>
      <c r="E72" s="35" t="s">
        <v>11</v>
      </c>
      <c r="F72" s="35" t="s">
        <v>112</v>
      </c>
      <c r="G72" s="35" t="s">
        <v>136</v>
      </c>
      <c r="H72" s="37" t="s">
        <v>137</v>
      </c>
      <c r="J72" s="38">
        <f t="shared" si="4"/>
        <v>1</v>
      </c>
      <c r="K72" s="38">
        <f t="shared" si="5"/>
        <v>1</v>
      </c>
    </row>
    <row r="73">
      <c r="A73" s="35">
        <v>5.0</v>
      </c>
      <c r="B73" s="35">
        <v>2.0</v>
      </c>
      <c r="C73" s="35">
        <v>-27.4712377041371</v>
      </c>
      <c r="D73" s="35">
        <v>153.016104935893</v>
      </c>
      <c r="E73" s="35" t="s">
        <v>27</v>
      </c>
      <c r="F73" s="35" t="s">
        <v>28</v>
      </c>
      <c r="G73" s="35" t="s">
        <v>104</v>
      </c>
      <c r="H73" s="37" t="s">
        <v>138</v>
      </c>
      <c r="J73" s="38">
        <f t="shared" si="4"/>
        <v>2</v>
      </c>
      <c r="K73" s="38">
        <f t="shared" si="5"/>
        <v>2</v>
      </c>
    </row>
    <row r="74">
      <c r="A74" s="35">
        <v>5.0</v>
      </c>
      <c r="B74" s="35">
        <v>3.0</v>
      </c>
      <c r="C74" s="35">
        <v>-27.4712377040434</v>
      </c>
      <c r="D74" s="35">
        <v>153.016266932689</v>
      </c>
      <c r="E74" s="35" t="s">
        <v>27</v>
      </c>
      <c r="F74" s="35" t="s">
        <v>28</v>
      </c>
      <c r="G74" s="35" t="s">
        <v>139</v>
      </c>
      <c r="H74" s="37" t="s">
        <v>140</v>
      </c>
      <c r="J74" s="38">
        <f t="shared" si="4"/>
        <v>1</v>
      </c>
      <c r="K74" s="38">
        <f t="shared" si="5"/>
        <v>1</v>
      </c>
    </row>
    <row r="75">
      <c r="A75" s="35">
        <v>5.0</v>
      </c>
      <c r="B75" s="35">
        <v>4.0</v>
      </c>
      <c r="C75" s="35">
        <v>-27.4712377039496</v>
      </c>
      <c r="D75" s="35">
        <v>153.016428929485</v>
      </c>
      <c r="E75" s="35" t="s">
        <v>11</v>
      </c>
      <c r="F75" s="35" t="s">
        <v>112</v>
      </c>
      <c r="G75" s="35" t="s">
        <v>141</v>
      </c>
      <c r="H75" s="37" t="s">
        <v>142</v>
      </c>
      <c r="J75" s="38">
        <f t="shared" si="4"/>
        <v>1</v>
      </c>
      <c r="K75" s="38">
        <f t="shared" si="5"/>
        <v>1</v>
      </c>
    </row>
    <row r="76">
      <c r="A76" s="35">
        <v>5.0</v>
      </c>
      <c r="B76" s="35">
        <v>5.0</v>
      </c>
      <c r="C76" s="35">
        <v>-27.4712377038559</v>
      </c>
      <c r="D76" s="35">
        <v>153.016590926282</v>
      </c>
      <c r="E76" s="35" t="s">
        <v>31</v>
      </c>
      <c r="F76" s="35" t="s">
        <v>32</v>
      </c>
      <c r="G76" s="35" t="s">
        <v>143</v>
      </c>
      <c r="H76" s="37" t="s">
        <v>144</v>
      </c>
      <c r="J76" s="38">
        <f t="shared" si="4"/>
        <v>3</v>
      </c>
      <c r="K76" s="38">
        <f t="shared" si="5"/>
        <v>3</v>
      </c>
    </row>
    <row r="77">
      <c r="A77" s="35">
        <v>5.0</v>
      </c>
      <c r="B77" s="35">
        <v>6.0</v>
      </c>
      <c r="C77" s="35">
        <v>-27.4712377037622</v>
      </c>
      <c r="D77" s="35">
        <v>153.016752923078</v>
      </c>
      <c r="E77" s="35" t="s">
        <v>11</v>
      </c>
      <c r="F77" s="35" t="s">
        <v>112</v>
      </c>
      <c r="G77" s="35" t="s">
        <v>145</v>
      </c>
      <c r="H77" s="42" t="s">
        <v>146</v>
      </c>
      <c r="J77" s="38">
        <f t="shared" si="4"/>
        <v>1</v>
      </c>
      <c r="K77" s="38">
        <f t="shared" si="5"/>
        <v>1</v>
      </c>
    </row>
    <row r="78">
      <c r="A78" s="35">
        <v>5.0</v>
      </c>
      <c r="B78" s="35">
        <v>7.0</v>
      </c>
      <c r="C78" s="35">
        <v>-27.4712377036684</v>
      </c>
      <c r="D78" s="35">
        <v>153.016914919874</v>
      </c>
      <c r="E78" s="35" t="s">
        <v>59</v>
      </c>
      <c r="F78" s="35" t="s">
        <v>60</v>
      </c>
      <c r="G78" s="35" t="s">
        <v>147</v>
      </c>
      <c r="H78" s="37" t="s">
        <v>148</v>
      </c>
      <c r="J78" s="38">
        <f t="shared" si="4"/>
        <v>3</v>
      </c>
      <c r="K78" s="38">
        <f t="shared" si="5"/>
        <v>3</v>
      </c>
    </row>
    <row r="79">
      <c r="A79" s="35">
        <v>5.0</v>
      </c>
      <c r="B79" s="35">
        <v>8.0</v>
      </c>
      <c r="C79" s="35">
        <v>-27.4712377035747</v>
      </c>
      <c r="D79" s="35">
        <v>153.017076916671</v>
      </c>
      <c r="E79" s="35" t="s">
        <v>59</v>
      </c>
      <c r="F79" s="35" t="s">
        <v>60</v>
      </c>
      <c r="G79" s="35" t="s">
        <v>81</v>
      </c>
      <c r="H79" s="37" t="s">
        <v>149</v>
      </c>
      <c r="J79" s="38">
        <f t="shared" si="4"/>
        <v>6</v>
      </c>
      <c r="K79" s="38">
        <f t="shared" si="5"/>
        <v>6</v>
      </c>
    </row>
    <row r="80">
      <c r="A80" s="35">
        <v>5.0</v>
      </c>
      <c r="B80" s="35">
        <v>9.0</v>
      </c>
      <c r="C80" s="35">
        <v>-27.471237703481</v>
      </c>
      <c r="D80" s="35">
        <v>153.017238913467</v>
      </c>
      <c r="E80" s="35" t="s">
        <v>59</v>
      </c>
      <c r="F80" s="35" t="s">
        <v>60</v>
      </c>
      <c r="G80" s="35" t="s">
        <v>150</v>
      </c>
      <c r="H80" s="37" t="s">
        <v>151</v>
      </c>
      <c r="J80" s="38">
        <f t="shared" si="4"/>
        <v>2</v>
      </c>
      <c r="K80" s="38">
        <f t="shared" si="5"/>
        <v>2</v>
      </c>
    </row>
    <row r="81">
      <c r="A81" s="35">
        <v>5.0</v>
      </c>
      <c r="B81" s="35">
        <v>10.0</v>
      </c>
      <c r="C81" s="35">
        <v>-27.4712377033872</v>
      </c>
      <c r="D81" s="35">
        <v>153.017400910263</v>
      </c>
      <c r="E81" s="35" t="s">
        <v>39</v>
      </c>
      <c r="F81" s="35" t="s">
        <v>40</v>
      </c>
      <c r="G81" s="35" t="s">
        <v>152</v>
      </c>
      <c r="H81" s="37" t="s">
        <v>153</v>
      </c>
      <c r="J81" s="38">
        <f t="shared" si="4"/>
        <v>2</v>
      </c>
      <c r="K81" s="38">
        <f t="shared" si="5"/>
        <v>2</v>
      </c>
    </row>
    <row r="82">
      <c r="A82" s="35">
        <v>5.0</v>
      </c>
      <c r="B82" s="35">
        <v>11.0</v>
      </c>
      <c r="C82" s="35">
        <v>-27.4712377032935</v>
      </c>
      <c r="D82" s="35">
        <v>153.01756290706</v>
      </c>
      <c r="E82" s="35" t="s">
        <v>11</v>
      </c>
      <c r="F82" s="35" t="s">
        <v>112</v>
      </c>
      <c r="G82" s="35" t="s">
        <v>154</v>
      </c>
      <c r="H82" s="37" t="s">
        <v>155</v>
      </c>
      <c r="J82" s="38">
        <f t="shared" si="4"/>
        <v>1</v>
      </c>
      <c r="K82" s="38">
        <f t="shared" si="5"/>
        <v>1</v>
      </c>
    </row>
    <row r="83">
      <c r="A83" s="35">
        <v>5.0</v>
      </c>
      <c r="B83" s="35">
        <v>12.0</v>
      </c>
      <c r="C83" s="35">
        <v>-27.4712377031998</v>
      </c>
      <c r="D83" s="35">
        <v>153.017724903856</v>
      </c>
      <c r="E83" s="35" t="s">
        <v>39</v>
      </c>
      <c r="F83" s="35" t="s">
        <v>40</v>
      </c>
      <c r="G83" s="35" t="s">
        <v>156</v>
      </c>
      <c r="H83" s="37" t="s">
        <v>157</v>
      </c>
      <c r="J83" s="38">
        <f t="shared" si="4"/>
        <v>1</v>
      </c>
      <c r="K83" s="38">
        <f t="shared" si="5"/>
        <v>1</v>
      </c>
    </row>
    <row r="84">
      <c r="A84" s="35">
        <v>5.0</v>
      </c>
      <c r="B84" s="35">
        <v>13.0</v>
      </c>
      <c r="C84" s="35">
        <v>-27.471237703106</v>
      </c>
      <c r="D84" s="35">
        <v>153.017886900652</v>
      </c>
      <c r="E84" s="35" t="s">
        <v>43</v>
      </c>
      <c r="F84" s="35" t="s">
        <v>44</v>
      </c>
      <c r="G84" s="35" t="s">
        <v>150</v>
      </c>
      <c r="H84" s="37" t="s">
        <v>158</v>
      </c>
      <c r="J84" s="38">
        <f t="shared" si="4"/>
        <v>2</v>
      </c>
      <c r="K84" s="38">
        <f t="shared" si="5"/>
        <v>2</v>
      </c>
    </row>
    <row r="85">
      <c r="A85" s="35">
        <v>5.0</v>
      </c>
      <c r="B85" s="35">
        <v>14.0</v>
      </c>
      <c r="C85" s="35">
        <v>-27.4712377030123</v>
      </c>
      <c r="D85" s="35">
        <v>153.018048897449</v>
      </c>
      <c r="E85" s="35" t="s">
        <v>11</v>
      </c>
      <c r="F85" s="35" t="s">
        <v>112</v>
      </c>
      <c r="G85" s="35" t="s">
        <v>159</v>
      </c>
      <c r="H85" s="37" t="s">
        <v>160</v>
      </c>
      <c r="J85" s="38">
        <f t="shared" si="4"/>
        <v>1</v>
      </c>
      <c r="K85" s="38">
        <f t="shared" si="5"/>
        <v>1</v>
      </c>
    </row>
    <row r="86">
      <c r="A86" s="35">
        <v>5.0</v>
      </c>
      <c r="B86" s="35">
        <v>15.0</v>
      </c>
      <c r="C86" s="35">
        <v>-27.4712377029186</v>
      </c>
      <c r="D86" s="35">
        <v>153.018210894245</v>
      </c>
      <c r="E86" s="35" t="s">
        <v>43</v>
      </c>
      <c r="F86" s="35" t="s">
        <v>44</v>
      </c>
      <c r="G86" s="35" t="s">
        <v>161</v>
      </c>
      <c r="H86" s="37" t="s">
        <v>162</v>
      </c>
      <c r="J86" s="38">
        <f t="shared" si="4"/>
        <v>2</v>
      </c>
      <c r="K86" s="38">
        <f t="shared" si="5"/>
        <v>2</v>
      </c>
    </row>
    <row r="87">
      <c r="A87" s="35">
        <v>5.0</v>
      </c>
      <c r="B87" s="35">
        <v>16.0</v>
      </c>
      <c r="C87" s="35">
        <v>-27.4712377028248</v>
      </c>
      <c r="D87" s="35">
        <v>153.018372891041</v>
      </c>
      <c r="E87" s="35" t="s">
        <v>75</v>
      </c>
      <c r="F87" s="35" t="s">
        <v>76</v>
      </c>
      <c r="G87" s="35" t="s">
        <v>163</v>
      </c>
      <c r="H87" s="37" t="s">
        <v>164</v>
      </c>
      <c r="J87" s="38">
        <f t="shared" si="4"/>
        <v>2</v>
      </c>
      <c r="K87" s="38">
        <f t="shared" si="5"/>
        <v>2</v>
      </c>
    </row>
    <row r="88">
      <c r="A88" s="35">
        <v>5.0</v>
      </c>
      <c r="B88" s="35">
        <v>17.0</v>
      </c>
      <c r="C88" s="35">
        <v>-27.4712377027311</v>
      </c>
      <c r="D88" s="35">
        <v>153.018534887838</v>
      </c>
      <c r="E88" s="35" t="s">
        <v>11</v>
      </c>
      <c r="F88" s="35" t="s">
        <v>112</v>
      </c>
      <c r="G88" s="39" t="s">
        <v>63</v>
      </c>
      <c r="H88" s="40" t="s">
        <v>165</v>
      </c>
      <c r="J88" s="38">
        <f t="shared" si="4"/>
        <v>2</v>
      </c>
      <c r="K88" s="38">
        <f t="shared" si="5"/>
        <v>2</v>
      </c>
    </row>
    <row r="89">
      <c r="A89" s="35">
        <v>6.0</v>
      </c>
      <c r="B89" s="35">
        <v>1.0</v>
      </c>
      <c r="C89" s="35">
        <v>-27.4713814346763</v>
      </c>
      <c r="D89" s="35">
        <v>153.015942943744</v>
      </c>
      <c r="E89" s="35" t="s">
        <v>11</v>
      </c>
      <c r="F89" s="35" t="s">
        <v>112</v>
      </c>
      <c r="G89" s="39" t="s">
        <v>65</v>
      </c>
      <c r="H89" s="40" t="s">
        <v>166</v>
      </c>
      <c r="J89" s="38">
        <f t="shared" si="4"/>
        <v>2</v>
      </c>
      <c r="K89" s="38">
        <f t="shared" si="5"/>
        <v>2</v>
      </c>
    </row>
    <row r="90">
      <c r="A90" s="35">
        <v>6.0</v>
      </c>
      <c r="B90" s="35">
        <v>2.0</v>
      </c>
      <c r="C90" s="35">
        <v>-27.4713814345826</v>
      </c>
      <c r="D90" s="35">
        <v>153.016104940751</v>
      </c>
      <c r="E90" s="35" t="s">
        <v>11</v>
      </c>
      <c r="F90" s="35" t="s">
        <v>112</v>
      </c>
      <c r="G90" s="39" t="s">
        <v>167</v>
      </c>
      <c r="H90" s="40" t="s">
        <v>168</v>
      </c>
      <c r="J90" s="38">
        <f t="shared" si="4"/>
        <v>1</v>
      </c>
      <c r="K90" s="38">
        <f t="shared" si="5"/>
        <v>1</v>
      </c>
    </row>
    <row r="91">
      <c r="A91" s="35">
        <v>6.0</v>
      </c>
      <c r="B91" s="35">
        <v>3.0</v>
      </c>
      <c r="C91" s="35">
        <v>-27.4713814344888</v>
      </c>
      <c r="D91" s="35">
        <v>153.016266937759</v>
      </c>
      <c r="E91" s="35" t="s">
        <v>27</v>
      </c>
      <c r="F91" s="35" t="s">
        <v>28</v>
      </c>
      <c r="G91" s="35" t="s">
        <v>169</v>
      </c>
      <c r="H91" s="37" t="s">
        <v>170</v>
      </c>
      <c r="J91" s="38">
        <f t="shared" si="4"/>
        <v>1</v>
      </c>
      <c r="K91" s="38">
        <f t="shared" si="5"/>
        <v>1</v>
      </c>
    </row>
    <row r="92">
      <c r="A92" s="35">
        <v>6.0</v>
      </c>
      <c r="B92" s="35">
        <v>4.0</v>
      </c>
      <c r="C92" s="35">
        <v>-27.4713814343951</v>
      </c>
      <c r="D92" s="35">
        <v>153.016428934766</v>
      </c>
      <c r="E92" s="35" t="s">
        <v>11</v>
      </c>
      <c r="F92" s="35" t="s">
        <v>112</v>
      </c>
      <c r="G92" s="35" t="s">
        <v>171</v>
      </c>
      <c r="H92" s="37" t="s">
        <v>172</v>
      </c>
      <c r="J92" s="38">
        <f t="shared" si="4"/>
        <v>1</v>
      </c>
      <c r="K92" s="38">
        <f t="shared" si="5"/>
        <v>1</v>
      </c>
    </row>
    <row r="93">
      <c r="A93" s="35">
        <v>6.0</v>
      </c>
      <c r="B93" s="35">
        <v>5.0</v>
      </c>
      <c r="C93" s="35">
        <v>-27.4713814343014</v>
      </c>
      <c r="D93" s="35">
        <v>153.016590931774</v>
      </c>
      <c r="E93" s="35" t="s">
        <v>11</v>
      </c>
      <c r="F93" s="35" t="s">
        <v>112</v>
      </c>
      <c r="G93" s="35" t="s">
        <v>173</v>
      </c>
      <c r="H93" s="37" t="s">
        <v>174</v>
      </c>
      <c r="J93" s="38">
        <f t="shared" si="4"/>
        <v>2</v>
      </c>
      <c r="K93" s="38">
        <f t="shared" si="5"/>
        <v>2</v>
      </c>
    </row>
    <row r="94">
      <c r="A94" s="35">
        <v>6.0</v>
      </c>
      <c r="B94" s="35">
        <v>6.0</v>
      </c>
      <c r="C94" s="35">
        <v>-27.4713814342076</v>
      </c>
      <c r="D94" s="35">
        <v>153.016752928782</v>
      </c>
      <c r="E94" s="35" t="s">
        <v>11</v>
      </c>
      <c r="F94" s="35" t="s">
        <v>112</v>
      </c>
      <c r="G94" s="39" t="s">
        <v>175</v>
      </c>
      <c r="H94" s="40" t="s">
        <v>176</v>
      </c>
      <c r="J94" s="38">
        <f t="shared" si="4"/>
        <v>1</v>
      </c>
      <c r="K94" s="38">
        <f t="shared" si="5"/>
        <v>1</v>
      </c>
    </row>
    <row r="95">
      <c r="A95" s="35">
        <v>6.0</v>
      </c>
      <c r="B95" s="35">
        <v>7.0</v>
      </c>
      <c r="C95" s="35">
        <v>-27.4713814341139</v>
      </c>
      <c r="D95" s="35">
        <v>153.016914925789</v>
      </c>
      <c r="E95" s="35" t="s">
        <v>59</v>
      </c>
      <c r="F95" s="35" t="s">
        <v>60</v>
      </c>
      <c r="G95" s="35" t="s">
        <v>177</v>
      </c>
      <c r="H95" s="37" t="s">
        <v>178</v>
      </c>
      <c r="J95" s="38">
        <f t="shared" si="4"/>
        <v>1</v>
      </c>
      <c r="K95" s="38">
        <f t="shared" si="5"/>
        <v>1</v>
      </c>
    </row>
    <row r="96">
      <c r="A96" s="35">
        <v>6.0</v>
      </c>
      <c r="B96" s="35">
        <v>8.0</v>
      </c>
      <c r="C96" s="35">
        <v>-27.4713814340201</v>
      </c>
      <c r="D96" s="35">
        <v>153.017076922797</v>
      </c>
      <c r="E96" s="35" t="s">
        <v>11</v>
      </c>
      <c r="F96" s="35" t="s">
        <v>112</v>
      </c>
      <c r="G96" s="35" t="s">
        <v>179</v>
      </c>
      <c r="H96" s="37" t="s">
        <v>180</v>
      </c>
      <c r="J96" s="38">
        <f t="shared" si="4"/>
        <v>2</v>
      </c>
      <c r="K96" s="38">
        <f t="shared" si="5"/>
        <v>2</v>
      </c>
    </row>
    <row r="97">
      <c r="A97" s="35">
        <v>6.0</v>
      </c>
      <c r="B97" s="35">
        <v>9.0</v>
      </c>
      <c r="C97" s="35">
        <v>-27.4713814339264</v>
      </c>
      <c r="D97" s="35">
        <v>153.017238919804</v>
      </c>
      <c r="E97" s="35" t="s">
        <v>59</v>
      </c>
      <c r="F97" s="35" t="s">
        <v>60</v>
      </c>
      <c r="G97" s="35" t="s">
        <v>181</v>
      </c>
      <c r="H97" s="37" t="s">
        <v>182</v>
      </c>
      <c r="J97" s="38">
        <f t="shared" si="4"/>
        <v>1</v>
      </c>
      <c r="K97" s="38">
        <f t="shared" si="5"/>
        <v>1</v>
      </c>
    </row>
    <row r="98">
      <c r="A98" s="35">
        <v>6.0</v>
      </c>
      <c r="B98" s="35">
        <v>10.0</v>
      </c>
      <c r="C98" s="35">
        <v>-27.4713814338327</v>
      </c>
      <c r="D98" s="35">
        <v>153.017400916812</v>
      </c>
      <c r="E98" s="35" t="s">
        <v>39</v>
      </c>
      <c r="F98" s="35" t="s">
        <v>40</v>
      </c>
      <c r="G98" s="35" t="s">
        <v>183</v>
      </c>
      <c r="H98" s="37" t="s">
        <v>184</v>
      </c>
      <c r="J98" s="38">
        <f t="shared" si="4"/>
        <v>1</v>
      </c>
      <c r="K98" s="38">
        <f t="shared" si="5"/>
        <v>1</v>
      </c>
    </row>
    <row r="99">
      <c r="A99" s="35">
        <v>6.0</v>
      </c>
      <c r="B99" s="35">
        <v>11.0</v>
      </c>
      <c r="C99" s="35">
        <v>-27.4713814337389</v>
      </c>
      <c r="D99" s="35">
        <v>153.01756291382</v>
      </c>
      <c r="E99" s="35" t="s">
        <v>11</v>
      </c>
      <c r="F99" s="35" t="s">
        <v>112</v>
      </c>
      <c r="G99" s="35" t="s">
        <v>185</v>
      </c>
      <c r="H99" s="37" t="s">
        <v>186</v>
      </c>
      <c r="J99" s="38">
        <f t="shared" si="4"/>
        <v>3</v>
      </c>
      <c r="K99" s="38">
        <f t="shared" si="5"/>
        <v>3</v>
      </c>
    </row>
    <row r="100">
      <c r="A100" s="35">
        <v>6.0</v>
      </c>
      <c r="B100" s="35">
        <v>12.0</v>
      </c>
      <c r="C100" s="35">
        <v>-27.4713814336452</v>
      </c>
      <c r="D100" s="35">
        <v>153.017724910827</v>
      </c>
      <c r="E100" s="35" t="s">
        <v>39</v>
      </c>
      <c r="F100" s="35" t="s">
        <v>40</v>
      </c>
      <c r="G100" s="35" t="s">
        <v>69</v>
      </c>
      <c r="H100" s="37" t="s">
        <v>187</v>
      </c>
      <c r="J100" s="38">
        <f t="shared" si="4"/>
        <v>2</v>
      </c>
      <c r="K100" s="38">
        <f t="shared" si="5"/>
        <v>2</v>
      </c>
    </row>
    <row r="101">
      <c r="A101" s="35">
        <v>6.0</v>
      </c>
      <c r="B101" s="35">
        <v>13.0</v>
      </c>
      <c r="C101" s="35">
        <v>-27.4713814335515</v>
      </c>
      <c r="D101" s="35">
        <v>153.017886907835</v>
      </c>
      <c r="E101" s="35" t="s">
        <v>43</v>
      </c>
      <c r="F101" s="35" t="s">
        <v>44</v>
      </c>
      <c r="G101" s="35" t="s">
        <v>188</v>
      </c>
      <c r="H101" s="37" t="s">
        <v>189</v>
      </c>
      <c r="J101" s="38">
        <f t="shared" si="4"/>
        <v>1</v>
      </c>
      <c r="K101" s="38">
        <f t="shared" si="5"/>
        <v>1</v>
      </c>
    </row>
    <row r="102">
      <c r="A102" s="35">
        <v>6.0</v>
      </c>
      <c r="B102" s="35">
        <v>14.0</v>
      </c>
      <c r="C102" s="35">
        <v>-27.4713814334577</v>
      </c>
      <c r="D102" s="35">
        <v>153.018048904843</v>
      </c>
      <c r="E102" s="35" t="s">
        <v>11</v>
      </c>
      <c r="F102" s="35" t="s">
        <v>112</v>
      </c>
      <c r="G102" s="35" t="s">
        <v>37</v>
      </c>
      <c r="H102" s="37" t="s">
        <v>190</v>
      </c>
      <c r="J102" s="38">
        <f t="shared" si="4"/>
        <v>5</v>
      </c>
      <c r="K102" s="38">
        <f t="shared" si="5"/>
        <v>5</v>
      </c>
    </row>
    <row r="103">
      <c r="A103" s="35">
        <v>6.0</v>
      </c>
      <c r="B103" s="35">
        <v>15.0</v>
      </c>
      <c r="C103" s="35">
        <v>-27.471381433364</v>
      </c>
      <c r="D103" s="35">
        <v>153.01821090185</v>
      </c>
      <c r="E103" s="35" t="s">
        <v>11</v>
      </c>
      <c r="F103" s="35" t="s">
        <v>112</v>
      </c>
      <c r="G103" s="35" t="s">
        <v>179</v>
      </c>
      <c r="H103" s="37" t="s">
        <v>191</v>
      </c>
      <c r="J103" s="38">
        <f t="shared" si="4"/>
        <v>2</v>
      </c>
      <c r="K103" s="38">
        <f t="shared" si="5"/>
        <v>2</v>
      </c>
    </row>
    <row r="104">
      <c r="A104" s="35">
        <v>6.0</v>
      </c>
      <c r="B104" s="35">
        <v>16.0</v>
      </c>
      <c r="C104" s="35">
        <v>-27.4713814332703</v>
      </c>
      <c r="D104" s="35">
        <v>153.018372898858</v>
      </c>
      <c r="E104" s="35" t="s">
        <v>11</v>
      </c>
      <c r="F104" s="35" t="s">
        <v>112</v>
      </c>
      <c r="G104" s="39" t="s">
        <v>192</v>
      </c>
      <c r="H104" s="37" t="s">
        <v>193</v>
      </c>
      <c r="J104" s="38">
        <f t="shared" si="4"/>
        <v>3</v>
      </c>
      <c r="K104" s="38">
        <f t="shared" si="5"/>
        <v>3</v>
      </c>
    </row>
    <row r="105">
      <c r="A105" s="35">
        <v>6.0</v>
      </c>
      <c r="B105" s="35">
        <v>17.0</v>
      </c>
      <c r="C105" s="35">
        <v>-27.4713814331765</v>
      </c>
      <c r="D105" s="35">
        <v>153.018534895865</v>
      </c>
      <c r="E105" s="35" t="s">
        <v>11</v>
      </c>
      <c r="F105" s="35" t="s">
        <v>112</v>
      </c>
      <c r="G105" s="35" t="s">
        <v>194</v>
      </c>
      <c r="H105" s="37" t="s">
        <v>195</v>
      </c>
      <c r="J105" s="38">
        <f t="shared" si="4"/>
        <v>1</v>
      </c>
      <c r="K105" s="38">
        <f t="shared" si="5"/>
        <v>1</v>
      </c>
    </row>
    <row r="106">
      <c r="A106" s="35">
        <v>7.0</v>
      </c>
      <c r="B106" s="35">
        <v>2.0</v>
      </c>
      <c r="C106" s="35">
        <v>-27.471525165028</v>
      </c>
      <c r="D106" s="35">
        <v>153.016104945612</v>
      </c>
      <c r="E106" s="35" t="s">
        <v>11</v>
      </c>
      <c r="F106" s="35" t="s">
        <v>112</v>
      </c>
      <c r="G106" s="35" t="s">
        <v>185</v>
      </c>
      <c r="H106" s="37" t="s">
        <v>196</v>
      </c>
      <c r="J106" s="38">
        <f t="shared" si="4"/>
        <v>3</v>
      </c>
      <c r="K106" s="38">
        <f t="shared" si="5"/>
        <v>3</v>
      </c>
    </row>
    <row r="107">
      <c r="A107" s="35">
        <v>7.0</v>
      </c>
      <c r="B107" s="35">
        <v>3.0</v>
      </c>
      <c r="C107" s="35">
        <v>-27.4715251649343</v>
      </c>
      <c r="D107" s="35">
        <v>153.016266942831</v>
      </c>
      <c r="E107" s="35" t="s">
        <v>27</v>
      </c>
      <c r="F107" s="35" t="s">
        <v>28</v>
      </c>
      <c r="G107" s="39" t="s">
        <v>197</v>
      </c>
      <c r="H107" s="37" t="s">
        <v>198</v>
      </c>
      <c r="J107" s="38">
        <f t="shared" si="4"/>
        <v>1</v>
      </c>
      <c r="K107" s="38">
        <f t="shared" si="5"/>
        <v>1</v>
      </c>
    </row>
    <row r="108">
      <c r="A108" s="35">
        <v>7.0</v>
      </c>
      <c r="B108" s="35">
        <v>4.0</v>
      </c>
      <c r="C108" s="35">
        <v>-27.4715251648405</v>
      </c>
      <c r="D108" s="35">
        <v>153.01642894005</v>
      </c>
      <c r="E108" s="35" t="s">
        <v>11</v>
      </c>
      <c r="F108" s="35" t="s">
        <v>112</v>
      </c>
      <c r="G108" s="35" t="s">
        <v>199</v>
      </c>
      <c r="H108" s="37" t="s">
        <v>200</v>
      </c>
      <c r="J108" s="38">
        <f t="shared" si="4"/>
        <v>1</v>
      </c>
      <c r="K108" s="38">
        <f t="shared" si="5"/>
        <v>1</v>
      </c>
    </row>
    <row r="109">
      <c r="A109" s="35">
        <v>7.0</v>
      </c>
      <c r="B109" s="35">
        <v>5.0</v>
      </c>
      <c r="C109" s="35">
        <v>-27.4715251647468</v>
      </c>
      <c r="D109" s="35">
        <v>153.016590937269</v>
      </c>
      <c r="E109" s="35" t="s">
        <v>11</v>
      </c>
      <c r="F109" s="35" t="s">
        <v>112</v>
      </c>
      <c r="G109" s="35" t="s">
        <v>115</v>
      </c>
      <c r="H109" s="37" t="s">
        <v>201</v>
      </c>
      <c r="J109" s="38">
        <f t="shared" si="4"/>
        <v>4</v>
      </c>
      <c r="K109" s="38">
        <f t="shared" si="5"/>
        <v>4</v>
      </c>
    </row>
    <row r="110">
      <c r="A110" s="35">
        <v>7.0</v>
      </c>
      <c r="B110" s="35">
        <v>6.0</v>
      </c>
      <c r="C110" s="35">
        <v>-27.4715251646531</v>
      </c>
      <c r="D110" s="35">
        <v>153.016752934487</v>
      </c>
      <c r="E110" s="35" t="s">
        <v>11</v>
      </c>
      <c r="F110" s="35" t="s">
        <v>112</v>
      </c>
      <c r="G110" s="35" t="s">
        <v>202</v>
      </c>
      <c r="H110" s="37" t="s">
        <v>203</v>
      </c>
      <c r="J110" s="38">
        <f t="shared" si="4"/>
        <v>3</v>
      </c>
      <c r="K110" s="38">
        <f t="shared" si="5"/>
        <v>3</v>
      </c>
    </row>
    <row r="111">
      <c r="A111" s="35">
        <v>7.0</v>
      </c>
      <c r="B111" s="35">
        <v>7.0</v>
      </c>
      <c r="C111" s="35">
        <v>-27.4715251645593</v>
      </c>
      <c r="D111" s="35">
        <v>153.016914931706</v>
      </c>
      <c r="E111" s="35" t="s">
        <v>59</v>
      </c>
      <c r="F111" s="35" t="s">
        <v>60</v>
      </c>
      <c r="G111" s="35" t="s">
        <v>185</v>
      </c>
      <c r="H111" s="37" t="s">
        <v>204</v>
      </c>
      <c r="J111" s="38">
        <f t="shared" si="4"/>
        <v>3</v>
      </c>
      <c r="K111" s="38">
        <f t="shared" si="5"/>
        <v>3</v>
      </c>
    </row>
    <row r="112">
      <c r="A112" s="35">
        <v>7.0</v>
      </c>
      <c r="B112" s="35">
        <v>8.0</v>
      </c>
      <c r="C112" s="35">
        <v>-27.4715251644656</v>
      </c>
      <c r="D112" s="35">
        <v>153.017076928925</v>
      </c>
      <c r="E112" s="35" t="s">
        <v>11</v>
      </c>
      <c r="F112" s="35" t="s">
        <v>112</v>
      </c>
      <c r="G112" s="39" t="s">
        <v>205</v>
      </c>
      <c r="H112" s="40" t="s">
        <v>206</v>
      </c>
      <c r="J112" s="38">
        <f t="shared" si="4"/>
        <v>1</v>
      </c>
      <c r="K112" s="38">
        <f t="shared" si="5"/>
        <v>1</v>
      </c>
    </row>
    <row r="113">
      <c r="A113" s="35">
        <v>7.0</v>
      </c>
      <c r="B113" s="35">
        <v>9.0</v>
      </c>
      <c r="C113" s="35">
        <v>-27.4715251643719</v>
      </c>
      <c r="D113" s="35">
        <v>153.017238926144</v>
      </c>
      <c r="E113" s="35" t="s">
        <v>59</v>
      </c>
      <c r="F113" s="35" t="s">
        <v>60</v>
      </c>
      <c r="G113" s="35" t="s">
        <v>207</v>
      </c>
      <c r="H113" s="37" t="s">
        <v>208</v>
      </c>
      <c r="J113" s="38">
        <f t="shared" si="4"/>
        <v>1</v>
      </c>
      <c r="K113" s="38">
        <f t="shared" si="5"/>
        <v>1</v>
      </c>
    </row>
    <row r="114">
      <c r="A114" s="35">
        <v>7.0</v>
      </c>
      <c r="B114" s="35">
        <v>10.0</v>
      </c>
      <c r="C114" s="35">
        <v>-27.4715251642781</v>
      </c>
      <c r="D114" s="35">
        <v>153.017400923363</v>
      </c>
      <c r="E114" s="35" t="s">
        <v>11</v>
      </c>
      <c r="F114" s="35" t="s">
        <v>112</v>
      </c>
      <c r="G114" s="35" t="s">
        <v>209</v>
      </c>
      <c r="H114" s="37" t="s">
        <v>210</v>
      </c>
      <c r="J114" s="38">
        <f t="shared" si="4"/>
        <v>2</v>
      </c>
      <c r="K114" s="38">
        <f t="shared" si="5"/>
        <v>2</v>
      </c>
    </row>
    <row r="115">
      <c r="A115" s="35">
        <v>7.0</v>
      </c>
      <c r="B115" s="35">
        <v>11.0</v>
      </c>
      <c r="C115" s="35">
        <v>-27.4715251641844</v>
      </c>
      <c r="D115" s="35">
        <v>153.017562920582</v>
      </c>
      <c r="E115" s="35" t="s">
        <v>11</v>
      </c>
      <c r="F115" s="35" t="s">
        <v>112</v>
      </c>
      <c r="G115" s="35" t="s">
        <v>45</v>
      </c>
      <c r="H115" s="37" t="s">
        <v>211</v>
      </c>
      <c r="J115" s="38">
        <f t="shared" si="4"/>
        <v>3</v>
      </c>
      <c r="K115" s="38">
        <f t="shared" si="5"/>
        <v>3</v>
      </c>
    </row>
    <row r="116">
      <c r="A116" s="35">
        <v>7.0</v>
      </c>
      <c r="B116" s="35">
        <v>12.0</v>
      </c>
      <c r="C116" s="35">
        <v>-27.4715251640907</v>
      </c>
      <c r="D116" s="35">
        <v>153.017724917801</v>
      </c>
      <c r="E116" s="35" t="s">
        <v>39</v>
      </c>
      <c r="F116" s="35" t="s">
        <v>40</v>
      </c>
      <c r="G116" s="35" t="s">
        <v>121</v>
      </c>
      <c r="H116" s="37" t="s">
        <v>212</v>
      </c>
      <c r="J116" s="38">
        <f t="shared" si="4"/>
        <v>3</v>
      </c>
      <c r="K116" s="38">
        <f t="shared" si="5"/>
        <v>3</v>
      </c>
    </row>
    <row r="117">
      <c r="A117" s="35">
        <v>7.0</v>
      </c>
      <c r="B117" s="35">
        <v>13.0</v>
      </c>
      <c r="C117" s="35">
        <v>-27.4715251639969</v>
      </c>
      <c r="D117" s="35">
        <v>153.01788691502</v>
      </c>
      <c r="E117" s="35" t="s">
        <v>43</v>
      </c>
      <c r="F117" s="35" t="s">
        <v>44</v>
      </c>
      <c r="G117" s="35" t="s">
        <v>37</v>
      </c>
      <c r="H117" s="37" t="s">
        <v>213</v>
      </c>
      <c r="J117" s="38">
        <f t="shared" si="4"/>
        <v>5</v>
      </c>
      <c r="K117" s="38">
        <f t="shared" si="5"/>
        <v>5</v>
      </c>
    </row>
    <row r="118">
      <c r="A118" s="35">
        <v>7.0</v>
      </c>
      <c r="B118" s="35">
        <v>14.0</v>
      </c>
      <c r="C118" s="35">
        <v>-27.4715251639032</v>
      </c>
      <c r="D118" s="35">
        <v>153.018048912239</v>
      </c>
      <c r="E118" s="35" t="s">
        <v>11</v>
      </c>
      <c r="F118" s="35" t="s">
        <v>112</v>
      </c>
      <c r="G118" s="35" t="s">
        <v>45</v>
      </c>
      <c r="H118" s="37" t="s">
        <v>214</v>
      </c>
      <c r="J118" s="38">
        <f t="shared" si="4"/>
        <v>3</v>
      </c>
      <c r="K118" s="38">
        <f t="shared" si="5"/>
        <v>3</v>
      </c>
    </row>
    <row r="119">
      <c r="A119" s="35">
        <v>7.0</v>
      </c>
      <c r="B119" s="35">
        <v>15.0</v>
      </c>
      <c r="C119" s="35">
        <v>-27.4715251638095</v>
      </c>
      <c r="D119" s="35">
        <v>153.018210909458</v>
      </c>
      <c r="E119" s="35" t="s">
        <v>11</v>
      </c>
      <c r="F119" s="35" t="s">
        <v>112</v>
      </c>
      <c r="G119" s="35" t="s">
        <v>173</v>
      </c>
      <c r="H119" s="37" t="s">
        <v>215</v>
      </c>
      <c r="J119" s="38">
        <f t="shared" si="4"/>
        <v>2</v>
      </c>
      <c r="K119" s="38">
        <f t="shared" si="5"/>
        <v>2</v>
      </c>
    </row>
    <row r="120">
      <c r="A120" s="35">
        <v>7.0</v>
      </c>
      <c r="B120" s="35">
        <v>16.0</v>
      </c>
      <c r="C120" s="35">
        <v>-27.4715251637157</v>
      </c>
      <c r="D120" s="35">
        <v>153.018372906677</v>
      </c>
      <c r="E120" s="35" t="s">
        <v>11</v>
      </c>
      <c r="F120" s="35" t="s">
        <v>112</v>
      </c>
      <c r="G120" s="35" t="s">
        <v>216</v>
      </c>
      <c r="H120" s="37" t="s">
        <v>217</v>
      </c>
      <c r="J120" s="38">
        <f t="shared" si="4"/>
        <v>2</v>
      </c>
      <c r="K120" s="38">
        <f t="shared" si="5"/>
        <v>2</v>
      </c>
    </row>
    <row r="121">
      <c r="A121" s="35">
        <v>8.0</v>
      </c>
      <c r="B121" s="35">
        <v>3.0</v>
      </c>
      <c r="C121" s="35">
        <v>-27.4716688953797</v>
      </c>
      <c r="D121" s="35">
        <v>153.016266947903</v>
      </c>
      <c r="E121" s="35" t="s">
        <v>11</v>
      </c>
      <c r="F121" s="35" t="s">
        <v>112</v>
      </c>
      <c r="G121" s="35" t="s">
        <v>61</v>
      </c>
      <c r="H121" s="37" t="s">
        <v>218</v>
      </c>
      <c r="J121" s="38">
        <f t="shared" si="4"/>
        <v>2</v>
      </c>
      <c r="K121" s="38">
        <f t="shared" si="5"/>
        <v>2</v>
      </c>
    </row>
    <row r="122">
      <c r="A122" s="35">
        <v>8.0</v>
      </c>
      <c r="B122" s="35">
        <v>4.0</v>
      </c>
      <c r="C122" s="35">
        <v>-27.471668895286</v>
      </c>
      <c r="D122" s="35">
        <v>153.016428945333</v>
      </c>
      <c r="E122" s="35" t="s">
        <v>11</v>
      </c>
      <c r="F122" s="35" t="s">
        <v>112</v>
      </c>
      <c r="G122" s="35" t="s">
        <v>219</v>
      </c>
      <c r="H122" s="37" t="s">
        <v>220</v>
      </c>
      <c r="J122" s="38">
        <f t="shared" si="4"/>
        <v>1</v>
      </c>
      <c r="K122" s="38">
        <f t="shared" si="5"/>
        <v>1</v>
      </c>
    </row>
    <row r="123">
      <c r="A123" s="35">
        <v>8.0</v>
      </c>
      <c r="B123" s="35">
        <v>5.0</v>
      </c>
      <c r="C123" s="35">
        <v>-27.4716688951923</v>
      </c>
      <c r="D123" s="35">
        <v>153.016590942763</v>
      </c>
      <c r="E123" s="35" t="s">
        <v>11</v>
      </c>
      <c r="F123" s="35" t="s">
        <v>112</v>
      </c>
      <c r="G123" s="35" t="s">
        <v>161</v>
      </c>
      <c r="H123" s="37" t="s">
        <v>221</v>
      </c>
      <c r="J123" s="38">
        <f t="shared" si="4"/>
        <v>2</v>
      </c>
      <c r="K123" s="38">
        <f t="shared" si="5"/>
        <v>2</v>
      </c>
    </row>
    <row r="124">
      <c r="A124" s="35">
        <v>8.0</v>
      </c>
      <c r="B124" s="35">
        <v>6.0</v>
      </c>
      <c r="C124" s="35">
        <v>-27.4716688950985</v>
      </c>
      <c r="D124" s="35">
        <v>153.016752940194</v>
      </c>
      <c r="E124" s="35" t="s">
        <v>11</v>
      </c>
      <c r="F124" s="35" t="s">
        <v>112</v>
      </c>
      <c r="G124" s="35" t="s">
        <v>216</v>
      </c>
      <c r="H124" s="37" t="s">
        <v>222</v>
      </c>
      <c r="J124" s="38">
        <f t="shared" si="4"/>
        <v>2</v>
      </c>
      <c r="K124" s="38">
        <f t="shared" si="5"/>
        <v>2</v>
      </c>
    </row>
    <row r="125">
      <c r="A125" s="35">
        <v>8.0</v>
      </c>
      <c r="B125" s="35">
        <v>7.0</v>
      </c>
      <c r="C125" s="35">
        <v>-27.4716688950048</v>
      </c>
      <c r="D125" s="35">
        <v>153.016914937624</v>
      </c>
      <c r="E125" s="35" t="s">
        <v>59</v>
      </c>
      <c r="F125" s="35" t="s">
        <v>60</v>
      </c>
      <c r="G125" s="35" t="s">
        <v>223</v>
      </c>
      <c r="H125" s="37" t="s">
        <v>224</v>
      </c>
      <c r="J125" s="38">
        <f t="shared" si="4"/>
        <v>1</v>
      </c>
      <c r="K125" s="38">
        <f t="shared" si="5"/>
        <v>1</v>
      </c>
    </row>
    <row r="126">
      <c r="A126" s="35">
        <v>8.0</v>
      </c>
      <c r="B126" s="35">
        <v>8.0</v>
      </c>
      <c r="C126" s="35">
        <v>-27.471668894911</v>
      </c>
      <c r="D126" s="35">
        <v>153.017076935054</v>
      </c>
      <c r="E126" s="35" t="s">
        <v>11</v>
      </c>
      <c r="F126" s="35" t="s">
        <v>112</v>
      </c>
      <c r="G126" s="39" t="s">
        <v>192</v>
      </c>
      <c r="H126" s="37" t="s">
        <v>225</v>
      </c>
      <c r="J126" s="38">
        <f t="shared" si="4"/>
        <v>3</v>
      </c>
      <c r="K126" s="38">
        <f t="shared" si="5"/>
        <v>3</v>
      </c>
    </row>
    <row r="127">
      <c r="A127" s="35">
        <v>8.0</v>
      </c>
      <c r="B127" s="35">
        <v>9.0</v>
      </c>
      <c r="C127" s="35">
        <v>-27.4716688948173</v>
      </c>
      <c r="D127" s="35">
        <v>153.017238932485</v>
      </c>
      <c r="E127" s="35" t="s">
        <v>11</v>
      </c>
      <c r="F127" s="35" t="s">
        <v>112</v>
      </c>
      <c r="G127" s="35" t="s">
        <v>226</v>
      </c>
      <c r="H127" s="37" t="s">
        <v>227</v>
      </c>
      <c r="J127" s="38">
        <f t="shared" si="4"/>
        <v>1</v>
      </c>
      <c r="K127" s="38">
        <f t="shared" si="5"/>
        <v>1</v>
      </c>
    </row>
    <row r="128">
      <c r="A128" s="35">
        <v>8.0</v>
      </c>
      <c r="B128" s="35">
        <v>10.0</v>
      </c>
      <c r="C128" s="35">
        <v>-27.4716688947236</v>
      </c>
      <c r="D128" s="35">
        <v>153.017400929915</v>
      </c>
      <c r="E128" s="35" t="s">
        <v>11</v>
      </c>
      <c r="F128" s="35" t="s">
        <v>112</v>
      </c>
      <c r="G128" s="35" t="s">
        <v>228</v>
      </c>
      <c r="H128" s="37" t="s">
        <v>229</v>
      </c>
      <c r="J128" s="38">
        <f t="shared" si="4"/>
        <v>1</v>
      </c>
      <c r="K128" s="38">
        <f t="shared" si="5"/>
        <v>1</v>
      </c>
    </row>
    <row r="129">
      <c r="A129" s="35">
        <v>8.0</v>
      </c>
      <c r="B129" s="35">
        <v>11.0</v>
      </c>
      <c r="C129" s="35">
        <v>-27.4716688946298</v>
      </c>
      <c r="D129" s="35">
        <v>153.017562927345</v>
      </c>
      <c r="E129" s="35" t="s">
        <v>11</v>
      </c>
      <c r="F129" s="35" t="s">
        <v>112</v>
      </c>
      <c r="G129" s="35" t="s">
        <v>230</v>
      </c>
      <c r="H129" s="37" t="s">
        <v>231</v>
      </c>
      <c r="J129" s="38">
        <f t="shared" si="4"/>
        <v>3</v>
      </c>
      <c r="K129" s="38">
        <f t="shared" si="5"/>
        <v>3</v>
      </c>
    </row>
    <row r="130">
      <c r="A130" s="35">
        <v>8.0</v>
      </c>
      <c r="B130" s="35">
        <v>12.0</v>
      </c>
      <c r="C130" s="35">
        <v>-27.4716688945361</v>
      </c>
      <c r="D130" s="35">
        <v>153.017724924775</v>
      </c>
      <c r="E130" s="35" t="s">
        <v>11</v>
      </c>
      <c r="F130" s="35" t="s">
        <v>112</v>
      </c>
      <c r="G130" s="39" t="s">
        <v>232</v>
      </c>
      <c r="H130" s="40" t="s">
        <v>233</v>
      </c>
      <c r="J130" s="38">
        <f t="shared" si="4"/>
        <v>1</v>
      </c>
      <c r="K130" s="38">
        <f t="shared" si="5"/>
        <v>1</v>
      </c>
    </row>
    <row r="131">
      <c r="A131" s="35">
        <v>8.0</v>
      </c>
      <c r="B131" s="35">
        <v>13.0</v>
      </c>
      <c r="C131" s="35">
        <v>-27.4716688944424</v>
      </c>
      <c r="D131" s="35">
        <v>153.017886922206</v>
      </c>
      <c r="E131" s="35" t="s">
        <v>43</v>
      </c>
      <c r="F131" s="35" t="s">
        <v>44</v>
      </c>
      <c r="G131" s="35" t="s">
        <v>126</v>
      </c>
      <c r="H131" s="37" t="s">
        <v>234</v>
      </c>
      <c r="J131" s="38">
        <f t="shared" si="4"/>
        <v>3</v>
      </c>
      <c r="K131" s="38">
        <f t="shared" si="5"/>
        <v>3</v>
      </c>
    </row>
    <row r="132">
      <c r="A132" s="35">
        <v>8.0</v>
      </c>
      <c r="B132" s="35">
        <v>14.0</v>
      </c>
      <c r="C132" s="35">
        <v>-27.4716688943486</v>
      </c>
      <c r="D132" s="35">
        <v>153.018048919636</v>
      </c>
      <c r="E132" s="35" t="s">
        <v>11</v>
      </c>
      <c r="F132" s="35" t="s">
        <v>112</v>
      </c>
      <c r="G132" s="35" t="s">
        <v>235</v>
      </c>
      <c r="H132" s="37" t="s">
        <v>236</v>
      </c>
      <c r="J132" s="38">
        <f t="shared" si="4"/>
        <v>1</v>
      </c>
      <c r="K132" s="38">
        <f t="shared" si="5"/>
        <v>1</v>
      </c>
    </row>
    <row r="133">
      <c r="A133" s="35">
        <v>8.0</v>
      </c>
      <c r="B133" s="35">
        <v>15.0</v>
      </c>
      <c r="C133" s="35">
        <v>-27.4716688942549</v>
      </c>
      <c r="D133" s="35">
        <v>153.018210917066</v>
      </c>
      <c r="E133" s="35" t="s">
        <v>11</v>
      </c>
      <c r="F133" s="35" t="s">
        <v>112</v>
      </c>
      <c r="G133" s="35" t="s">
        <v>81</v>
      </c>
      <c r="H133" s="37" t="s">
        <v>237</v>
      </c>
      <c r="J133" s="38">
        <f t="shared" si="4"/>
        <v>6</v>
      </c>
      <c r="K133" s="38">
        <f t="shared" si="5"/>
        <v>6</v>
      </c>
    </row>
    <row r="134">
      <c r="A134" s="35">
        <v>9.0</v>
      </c>
      <c r="B134" s="35">
        <v>4.0</v>
      </c>
      <c r="C134" s="35">
        <v>-27.4718126257315</v>
      </c>
      <c r="D134" s="35">
        <v>153.016428950614</v>
      </c>
      <c r="E134" s="35" t="s">
        <v>11</v>
      </c>
      <c r="F134" s="35" t="s">
        <v>112</v>
      </c>
      <c r="G134" s="35" t="s">
        <v>119</v>
      </c>
      <c r="H134" s="37" t="s">
        <v>238</v>
      </c>
      <c r="J134" s="38">
        <f>COUNTIF($G$18:$G$169,#REF!)</f>
        <v>0</v>
      </c>
      <c r="K134" s="38">
        <f>J134-COUNTIFS($G$18:$G$169,#REF!,$H$18:$H$169,"")</f>
        <v>0</v>
      </c>
    </row>
    <row r="135">
      <c r="A135" s="35">
        <v>9.0</v>
      </c>
      <c r="B135" s="35">
        <v>5.0</v>
      </c>
      <c r="C135" s="35">
        <v>-27.4718126256377</v>
      </c>
      <c r="D135" s="35">
        <v>153.016590948255</v>
      </c>
      <c r="E135" s="35" t="s">
        <v>11</v>
      </c>
      <c r="F135" s="35" t="s">
        <v>112</v>
      </c>
      <c r="G135" s="35" t="s">
        <v>81</v>
      </c>
      <c r="H135" s="37" t="s">
        <v>239</v>
      </c>
      <c r="J135" s="38">
        <f t="shared" ref="J135:J136" si="6">COUNTIF($G$18:$G$169,G135)</f>
        <v>6</v>
      </c>
      <c r="K135" s="38">
        <f t="shared" ref="K135:K136" si="7">J135-COUNTIFS($G$18:$G$169,G135,$H$18:$H$169,"")</f>
        <v>6</v>
      </c>
    </row>
    <row r="136">
      <c r="A136" s="35">
        <v>9.0</v>
      </c>
      <c r="B136" s="35">
        <v>6.0</v>
      </c>
      <c r="C136" s="35">
        <v>-27.471812625544</v>
      </c>
      <c r="D136" s="35">
        <v>153.016752945897</v>
      </c>
      <c r="E136" s="35" t="s">
        <v>11</v>
      </c>
      <c r="F136" s="35" t="s">
        <v>112</v>
      </c>
      <c r="G136" s="35" t="s">
        <v>240</v>
      </c>
      <c r="H136" s="37" t="s">
        <v>241</v>
      </c>
      <c r="J136" s="38">
        <f t="shared" si="6"/>
        <v>1</v>
      </c>
      <c r="K136" s="38">
        <f t="shared" si="7"/>
        <v>1</v>
      </c>
    </row>
    <row r="137">
      <c r="A137" s="35">
        <v>9.0</v>
      </c>
      <c r="B137" s="35">
        <v>7.0</v>
      </c>
      <c r="C137" s="35">
        <v>-27.4718126254502</v>
      </c>
      <c r="D137" s="35">
        <v>153.016914943538</v>
      </c>
      <c r="E137" s="35" t="s">
        <v>11</v>
      </c>
      <c r="F137" s="35" t="s">
        <v>112</v>
      </c>
      <c r="G137" s="35" t="s">
        <v>50</v>
      </c>
      <c r="H137" s="37" t="s">
        <v>242</v>
      </c>
      <c r="J137" s="38">
        <f>COUNTIF($G$18:$G$169,#REF!)</f>
        <v>0</v>
      </c>
      <c r="K137" s="38">
        <f>J137-COUNTIFS($G$18:$G$169,#REF!,$H$18:$H$169,"")</f>
        <v>0</v>
      </c>
    </row>
    <row r="138">
      <c r="A138" s="35">
        <v>9.0</v>
      </c>
      <c r="B138" s="35">
        <v>8.0</v>
      </c>
      <c r="C138" s="35">
        <v>-27.4718126253565</v>
      </c>
      <c r="D138" s="35">
        <v>153.01707694118</v>
      </c>
      <c r="E138" s="35" t="s">
        <v>11</v>
      </c>
      <c r="F138" s="35" t="s">
        <v>112</v>
      </c>
      <c r="G138" s="35" t="s">
        <v>57</v>
      </c>
      <c r="H138" s="37" t="s">
        <v>243</v>
      </c>
      <c r="J138" s="38">
        <f t="shared" ref="J138:J140" si="8">COUNTIF($G$18:$G$169,G138)</f>
        <v>3</v>
      </c>
      <c r="K138" s="38">
        <f t="shared" ref="K138:K140" si="9">J138-COUNTIFS($G$18:$G$169,G138,$H$18:$H$169,"")</f>
        <v>3</v>
      </c>
    </row>
    <row r="139">
      <c r="A139" s="35">
        <v>9.0</v>
      </c>
      <c r="B139" s="35">
        <v>9.0</v>
      </c>
      <c r="C139" s="35">
        <v>-27.4718126252628</v>
      </c>
      <c r="D139" s="35">
        <v>153.017238938821</v>
      </c>
      <c r="E139" s="35" t="s">
        <v>11</v>
      </c>
      <c r="F139" s="35" t="s">
        <v>112</v>
      </c>
      <c r="G139" s="35" t="s">
        <v>244</v>
      </c>
      <c r="H139" s="37" t="s">
        <v>245</v>
      </c>
      <c r="J139" s="38">
        <f t="shared" si="8"/>
        <v>2</v>
      </c>
      <c r="K139" s="38">
        <f t="shared" si="9"/>
        <v>2</v>
      </c>
    </row>
    <row r="140">
      <c r="A140" s="35">
        <v>9.0</v>
      </c>
      <c r="B140" s="35">
        <v>10.0</v>
      </c>
      <c r="C140" s="35">
        <v>-27.471812625169</v>
      </c>
      <c r="D140" s="35">
        <v>153.017400936463</v>
      </c>
      <c r="E140" s="35" t="s">
        <v>11</v>
      </c>
      <c r="F140" s="35" t="s">
        <v>112</v>
      </c>
      <c r="G140" s="35" t="s">
        <v>246</v>
      </c>
      <c r="H140" s="37" t="s">
        <v>247</v>
      </c>
      <c r="J140" s="38">
        <f t="shared" si="8"/>
        <v>1</v>
      </c>
      <c r="K140" s="38">
        <f t="shared" si="9"/>
        <v>1</v>
      </c>
    </row>
    <row r="141">
      <c r="A141" s="35">
        <v>9.0</v>
      </c>
      <c r="B141" s="35">
        <v>11.0</v>
      </c>
      <c r="C141" s="35">
        <v>-27.4718126250753</v>
      </c>
      <c r="D141" s="35">
        <v>153.017562934104</v>
      </c>
      <c r="E141" s="35" t="s">
        <v>11</v>
      </c>
      <c r="F141" s="35" t="s">
        <v>112</v>
      </c>
      <c r="G141" s="35" t="s">
        <v>81</v>
      </c>
      <c r="H141" s="37" t="s">
        <v>248</v>
      </c>
      <c r="J141" s="38">
        <f>COUNTIF($G$18:$G$169,G137)</f>
        <v>4</v>
      </c>
      <c r="K141" s="38">
        <f>J141-COUNTIFS($G$18:$G$169,G137,$H$18:$H$169,"")</f>
        <v>4</v>
      </c>
    </row>
    <row r="142">
      <c r="A142" s="35">
        <v>9.0</v>
      </c>
      <c r="B142" s="35">
        <v>12.0</v>
      </c>
      <c r="C142" s="35">
        <v>-27.4718126249816</v>
      </c>
      <c r="D142" s="35">
        <v>153.017724931746</v>
      </c>
      <c r="E142" s="35" t="s">
        <v>11</v>
      </c>
      <c r="F142" s="35" t="s">
        <v>112</v>
      </c>
      <c r="G142" s="39" t="s">
        <v>192</v>
      </c>
      <c r="H142" s="37" t="s">
        <v>249</v>
      </c>
      <c r="J142" s="38">
        <f t="shared" ref="J142:J169" si="10">COUNTIF($G$18:$G$169,G142)</f>
        <v>3</v>
      </c>
      <c r="K142" s="38">
        <f t="shared" ref="K142:K169" si="11">J142-COUNTIFS($G$18:$G$169,G142,$H$18:$H$169,"")</f>
        <v>3</v>
      </c>
    </row>
    <row r="143">
      <c r="A143" s="35">
        <v>9.0</v>
      </c>
      <c r="B143" s="35">
        <v>13.0</v>
      </c>
      <c r="C143" s="35">
        <v>-27.4718126248878</v>
      </c>
      <c r="D143" s="35">
        <v>153.017886929387</v>
      </c>
      <c r="E143" s="35" t="s">
        <v>11</v>
      </c>
      <c r="F143" s="35" t="s">
        <v>112</v>
      </c>
      <c r="G143" s="35" t="s">
        <v>244</v>
      </c>
      <c r="H143" s="37" t="s">
        <v>250</v>
      </c>
      <c r="J143" s="38">
        <f t="shared" si="10"/>
        <v>2</v>
      </c>
      <c r="K143" s="38">
        <f t="shared" si="11"/>
        <v>2</v>
      </c>
    </row>
    <row r="144">
      <c r="A144" s="35">
        <v>9.0</v>
      </c>
      <c r="B144" s="35">
        <v>14.0</v>
      </c>
      <c r="C144" s="35">
        <v>-27.4718126247941</v>
      </c>
      <c r="D144" s="35">
        <v>153.018048927029</v>
      </c>
      <c r="E144" s="35" t="s">
        <v>11</v>
      </c>
      <c r="F144" s="35" t="s">
        <v>112</v>
      </c>
      <c r="G144" s="35" t="s">
        <v>147</v>
      </c>
      <c r="H144" s="37" t="s">
        <v>251</v>
      </c>
      <c r="J144" s="38">
        <f t="shared" si="10"/>
        <v>3</v>
      </c>
      <c r="K144" s="38">
        <f t="shared" si="11"/>
        <v>3</v>
      </c>
    </row>
    <row r="145">
      <c r="A145" s="35">
        <v>10.0</v>
      </c>
      <c r="B145" s="35">
        <v>5.0</v>
      </c>
      <c r="C145" s="35">
        <v>-27.4719563560832</v>
      </c>
      <c r="D145" s="35">
        <v>153.01659095375</v>
      </c>
      <c r="E145" s="35" t="s">
        <v>11</v>
      </c>
      <c r="F145" s="35" t="s">
        <v>112</v>
      </c>
      <c r="G145" s="35" t="s">
        <v>113</v>
      </c>
      <c r="H145" s="37" t="s">
        <v>252</v>
      </c>
      <c r="J145" s="38">
        <f t="shared" si="10"/>
        <v>2</v>
      </c>
      <c r="K145" s="38">
        <f t="shared" si="11"/>
        <v>2</v>
      </c>
    </row>
    <row r="146">
      <c r="A146" s="35">
        <v>10.0</v>
      </c>
      <c r="B146" s="35">
        <v>6.0</v>
      </c>
      <c r="C146" s="35">
        <v>-27.4719563559894</v>
      </c>
      <c r="D146" s="35">
        <v>153.016752951603</v>
      </c>
      <c r="E146" s="35" t="s">
        <v>11</v>
      </c>
      <c r="F146" s="35" t="s">
        <v>112</v>
      </c>
      <c r="G146" s="35" t="s">
        <v>115</v>
      </c>
      <c r="H146" s="37" t="s">
        <v>253</v>
      </c>
      <c r="J146" s="38">
        <f t="shared" si="10"/>
        <v>4</v>
      </c>
      <c r="K146" s="38">
        <f t="shared" si="11"/>
        <v>4</v>
      </c>
    </row>
    <row r="147">
      <c r="A147" s="35">
        <v>10.0</v>
      </c>
      <c r="B147" s="35">
        <v>7.0</v>
      </c>
      <c r="C147" s="35">
        <v>-27.4719563558957</v>
      </c>
      <c r="D147" s="35">
        <v>153.016914949456</v>
      </c>
      <c r="E147" s="35" t="s">
        <v>11</v>
      </c>
      <c r="F147" s="35" t="s">
        <v>112</v>
      </c>
      <c r="G147" s="35" t="s">
        <v>143</v>
      </c>
      <c r="H147" s="37" t="s">
        <v>254</v>
      </c>
      <c r="J147" s="38">
        <f t="shared" si="10"/>
        <v>3</v>
      </c>
      <c r="K147" s="38">
        <f t="shared" si="11"/>
        <v>3</v>
      </c>
    </row>
    <row r="148">
      <c r="A148" s="35">
        <v>10.0</v>
      </c>
      <c r="B148" s="35">
        <v>8.0</v>
      </c>
      <c r="C148" s="35">
        <v>-27.471956355802</v>
      </c>
      <c r="D148" s="35">
        <v>153.017076947309</v>
      </c>
      <c r="E148" s="35" t="s">
        <v>11</v>
      </c>
      <c r="F148" s="35" t="s">
        <v>112</v>
      </c>
      <c r="G148" s="35" t="s">
        <v>47</v>
      </c>
      <c r="H148" s="37" t="s">
        <v>255</v>
      </c>
      <c r="J148" s="38">
        <f t="shared" si="10"/>
        <v>2</v>
      </c>
      <c r="K148" s="38">
        <f t="shared" si="11"/>
        <v>2</v>
      </c>
    </row>
    <row r="149">
      <c r="A149" s="35">
        <v>10.0</v>
      </c>
      <c r="B149" s="35">
        <v>9.0</v>
      </c>
      <c r="C149" s="35">
        <v>-27.4719563557082</v>
      </c>
      <c r="D149" s="35">
        <v>153.017238945162</v>
      </c>
      <c r="E149" s="35" t="s">
        <v>11</v>
      </c>
      <c r="F149" s="35" t="s">
        <v>112</v>
      </c>
      <c r="G149" s="35" t="s">
        <v>126</v>
      </c>
      <c r="H149" s="37" t="s">
        <v>256</v>
      </c>
      <c r="J149" s="38">
        <f t="shared" si="10"/>
        <v>3</v>
      </c>
      <c r="K149" s="38">
        <f t="shared" si="11"/>
        <v>3</v>
      </c>
    </row>
    <row r="150">
      <c r="A150" s="35">
        <v>10.0</v>
      </c>
      <c r="B150" s="35">
        <v>10.0</v>
      </c>
      <c r="C150" s="35">
        <v>-27.4719563556145</v>
      </c>
      <c r="D150" s="35">
        <v>153.017400943015</v>
      </c>
      <c r="E150" s="35" t="s">
        <v>11</v>
      </c>
      <c r="F150" s="35" t="s">
        <v>112</v>
      </c>
      <c r="G150" s="35" t="s">
        <v>87</v>
      </c>
      <c r="H150" s="37" t="s">
        <v>257</v>
      </c>
      <c r="J150" s="38">
        <f t="shared" si="10"/>
        <v>2</v>
      </c>
      <c r="K150" s="38">
        <f t="shared" si="11"/>
        <v>2</v>
      </c>
    </row>
    <row r="151">
      <c r="A151" s="35">
        <v>10.0</v>
      </c>
      <c r="B151" s="35">
        <v>11.0</v>
      </c>
      <c r="C151" s="35">
        <v>-27.4719563555208</v>
      </c>
      <c r="D151" s="35">
        <v>153.017562940867</v>
      </c>
      <c r="E151" s="35" t="s">
        <v>11</v>
      </c>
      <c r="F151" s="35" t="s">
        <v>112</v>
      </c>
      <c r="G151" s="35" t="s">
        <v>202</v>
      </c>
      <c r="H151" s="37" t="s">
        <v>258</v>
      </c>
      <c r="J151" s="38">
        <f t="shared" si="10"/>
        <v>3</v>
      </c>
      <c r="K151" s="38">
        <f t="shared" si="11"/>
        <v>3</v>
      </c>
    </row>
    <row r="152">
      <c r="A152" s="35">
        <v>10.0</v>
      </c>
      <c r="B152" s="35">
        <v>12.0</v>
      </c>
      <c r="C152" s="35">
        <v>-27.471956355427</v>
      </c>
      <c r="D152" s="35">
        <v>153.01772493872</v>
      </c>
      <c r="E152" s="35" t="s">
        <v>11</v>
      </c>
      <c r="F152" s="35" t="s">
        <v>112</v>
      </c>
      <c r="G152" s="35" t="s">
        <v>121</v>
      </c>
      <c r="H152" s="37" t="s">
        <v>259</v>
      </c>
      <c r="J152" s="38">
        <f t="shared" si="10"/>
        <v>3</v>
      </c>
      <c r="K152" s="38">
        <f t="shared" si="11"/>
        <v>3</v>
      </c>
    </row>
    <row r="153">
      <c r="A153" s="35">
        <v>10.0</v>
      </c>
      <c r="B153" s="35">
        <v>13.0</v>
      </c>
      <c r="C153" s="35">
        <v>-27.4719563553333</v>
      </c>
      <c r="D153" s="35">
        <v>153.017886936573</v>
      </c>
      <c r="E153" s="35" t="s">
        <v>11</v>
      </c>
      <c r="F153" s="35" t="s">
        <v>112</v>
      </c>
      <c r="G153" s="35" t="s">
        <v>209</v>
      </c>
      <c r="H153" s="37" t="s">
        <v>260</v>
      </c>
      <c r="J153" s="38">
        <f t="shared" si="10"/>
        <v>2</v>
      </c>
      <c r="K153" s="38">
        <f t="shared" si="11"/>
        <v>2</v>
      </c>
    </row>
    <row r="154">
      <c r="A154" s="35">
        <v>11.0</v>
      </c>
      <c r="B154" s="35">
        <v>6.0</v>
      </c>
      <c r="C154" s="35">
        <v>-27.4721000864349</v>
      </c>
      <c r="D154" s="35">
        <v>153.016752957307</v>
      </c>
      <c r="E154" s="35" t="s">
        <v>11</v>
      </c>
      <c r="F154" s="35" t="s">
        <v>112</v>
      </c>
      <c r="G154" s="35" t="s">
        <v>202</v>
      </c>
      <c r="H154" s="37" t="s">
        <v>261</v>
      </c>
      <c r="J154" s="38">
        <f t="shared" si="10"/>
        <v>3</v>
      </c>
      <c r="K154" s="38">
        <f t="shared" si="11"/>
        <v>3</v>
      </c>
    </row>
    <row r="155">
      <c r="A155" s="35">
        <v>11.0</v>
      </c>
      <c r="B155" s="35">
        <v>7.0</v>
      </c>
      <c r="C155" s="35">
        <v>-27.4721000863412</v>
      </c>
      <c r="D155" s="35">
        <v>153.016914955371</v>
      </c>
      <c r="E155" s="35" t="s">
        <v>11</v>
      </c>
      <c r="F155" s="35" t="s">
        <v>112</v>
      </c>
      <c r="G155" s="35" t="s">
        <v>262</v>
      </c>
      <c r="H155" s="37" t="s">
        <v>263</v>
      </c>
      <c r="J155" s="38">
        <f t="shared" si="10"/>
        <v>1</v>
      </c>
      <c r="K155" s="38">
        <f t="shared" si="11"/>
        <v>1</v>
      </c>
    </row>
    <row r="156">
      <c r="A156" s="35">
        <v>11.0</v>
      </c>
      <c r="B156" s="35">
        <v>8.0</v>
      </c>
      <c r="C156" s="35">
        <v>-27.4721000862474</v>
      </c>
      <c r="D156" s="35">
        <v>153.017076953435</v>
      </c>
      <c r="E156" s="35" t="s">
        <v>11</v>
      </c>
      <c r="F156" s="35" t="s">
        <v>112</v>
      </c>
      <c r="G156" s="35" t="s">
        <v>264</v>
      </c>
      <c r="H156" s="37" t="s">
        <v>265</v>
      </c>
      <c r="J156" s="38">
        <f t="shared" si="10"/>
        <v>2</v>
      </c>
      <c r="K156" s="38">
        <f t="shared" si="11"/>
        <v>2</v>
      </c>
    </row>
    <row r="157">
      <c r="A157" s="35">
        <v>11.0</v>
      </c>
      <c r="B157" s="35">
        <v>9.0</v>
      </c>
      <c r="C157" s="35">
        <v>-27.4721000861537</v>
      </c>
      <c r="D157" s="35">
        <v>153.017238951499</v>
      </c>
      <c r="E157" s="35" t="s">
        <v>11</v>
      </c>
      <c r="F157" s="35" t="s">
        <v>112</v>
      </c>
      <c r="G157" s="35" t="s">
        <v>37</v>
      </c>
      <c r="H157" s="37" t="s">
        <v>266</v>
      </c>
      <c r="J157" s="38">
        <f t="shared" si="10"/>
        <v>5</v>
      </c>
      <c r="K157" s="38">
        <f t="shared" si="11"/>
        <v>5</v>
      </c>
    </row>
    <row r="158">
      <c r="A158" s="35">
        <v>11.0</v>
      </c>
      <c r="B158" s="35">
        <v>10.0</v>
      </c>
      <c r="C158" s="35">
        <v>-27.47210008606</v>
      </c>
      <c r="D158" s="35">
        <v>153.017400949564</v>
      </c>
      <c r="E158" s="35" t="s">
        <v>11</v>
      </c>
      <c r="F158" s="35" t="s">
        <v>112</v>
      </c>
      <c r="G158" s="35" t="s">
        <v>115</v>
      </c>
      <c r="H158" s="37" t="s">
        <v>267</v>
      </c>
      <c r="J158" s="38">
        <f t="shared" si="10"/>
        <v>4</v>
      </c>
      <c r="K158" s="38">
        <f t="shared" si="11"/>
        <v>4</v>
      </c>
    </row>
    <row r="159">
      <c r="A159" s="35">
        <v>11.0</v>
      </c>
      <c r="B159" s="35">
        <v>11.0</v>
      </c>
      <c r="C159" s="35">
        <v>-27.4721000859662</v>
      </c>
      <c r="D159" s="35">
        <v>153.017562947628</v>
      </c>
      <c r="E159" s="35" t="s">
        <v>11</v>
      </c>
      <c r="F159" s="35" t="s">
        <v>112</v>
      </c>
      <c r="G159" s="35" t="s">
        <v>119</v>
      </c>
      <c r="H159" s="37" t="s">
        <v>268</v>
      </c>
      <c r="J159" s="38">
        <f t="shared" si="10"/>
        <v>3</v>
      </c>
      <c r="K159" s="38">
        <f t="shared" si="11"/>
        <v>3</v>
      </c>
    </row>
    <row r="160">
      <c r="A160" s="35">
        <v>11.0</v>
      </c>
      <c r="B160" s="35">
        <v>12.0</v>
      </c>
      <c r="C160" s="35">
        <v>-27.4721000858725</v>
      </c>
      <c r="D160" s="35">
        <v>153.017724945692</v>
      </c>
      <c r="E160" s="35" t="s">
        <v>11</v>
      </c>
      <c r="F160" s="35" t="s">
        <v>112</v>
      </c>
      <c r="G160" s="35" t="s">
        <v>269</v>
      </c>
      <c r="H160" s="37" t="s">
        <v>270</v>
      </c>
      <c r="J160" s="38">
        <f t="shared" si="10"/>
        <v>1</v>
      </c>
      <c r="K160" s="38">
        <f t="shared" si="11"/>
        <v>1</v>
      </c>
    </row>
    <row r="161">
      <c r="A161" s="35">
        <v>12.0</v>
      </c>
      <c r="B161" s="35">
        <v>7.0</v>
      </c>
      <c r="C161" s="35">
        <v>-27.4722438167866</v>
      </c>
      <c r="D161" s="35">
        <v>153.016914961288</v>
      </c>
      <c r="E161" s="35" t="s">
        <v>11</v>
      </c>
      <c r="F161" s="35" t="s">
        <v>112</v>
      </c>
      <c r="G161" s="35" t="s">
        <v>271</v>
      </c>
      <c r="H161" s="37" t="s">
        <v>272</v>
      </c>
      <c r="J161" s="38">
        <f t="shared" si="10"/>
        <v>1</v>
      </c>
      <c r="K161" s="38">
        <f t="shared" si="11"/>
        <v>1</v>
      </c>
    </row>
    <row r="162">
      <c r="A162" s="35">
        <v>12.0</v>
      </c>
      <c r="B162" s="35">
        <v>8.0</v>
      </c>
      <c r="C162" s="35">
        <v>-27.4722438166929</v>
      </c>
      <c r="D162" s="35">
        <v>153.017076959564</v>
      </c>
      <c r="E162" s="35" t="s">
        <v>11</v>
      </c>
      <c r="F162" s="35" t="s">
        <v>112</v>
      </c>
      <c r="G162" s="35" t="s">
        <v>273</v>
      </c>
      <c r="H162" s="37" t="s">
        <v>274</v>
      </c>
      <c r="J162" s="38">
        <f t="shared" si="10"/>
        <v>1</v>
      </c>
      <c r="K162" s="38">
        <f t="shared" si="11"/>
        <v>1</v>
      </c>
    </row>
    <row r="163">
      <c r="A163" s="35">
        <v>12.0</v>
      </c>
      <c r="B163" s="35">
        <v>9.0</v>
      </c>
      <c r="C163" s="35">
        <v>-27.4722438165991</v>
      </c>
      <c r="D163" s="35">
        <v>153.017238957839</v>
      </c>
      <c r="E163" s="35" t="s">
        <v>11</v>
      </c>
      <c r="F163" s="35" t="s">
        <v>112</v>
      </c>
      <c r="G163" s="39" t="s">
        <v>275</v>
      </c>
      <c r="H163" s="40" t="s">
        <v>276</v>
      </c>
      <c r="J163" s="38">
        <f t="shared" si="10"/>
        <v>1</v>
      </c>
      <c r="K163" s="38">
        <f t="shared" si="11"/>
        <v>1</v>
      </c>
    </row>
    <row r="164">
      <c r="A164" s="35">
        <v>12.0</v>
      </c>
      <c r="B164" s="35">
        <v>10.0</v>
      </c>
      <c r="C164" s="35">
        <v>-27.4722438165054</v>
      </c>
      <c r="D164" s="35">
        <v>153.017400956114</v>
      </c>
      <c r="E164" s="35" t="s">
        <v>11</v>
      </c>
      <c r="F164" s="35" t="s">
        <v>112</v>
      </c>
      <c r="G164" s="35" t="s">
        <v>52</v>
      </c>
      <c r="H164" s="37" t="s">
        <v>277</v>
      </c>
      <c r="J164" s="38">
        <f t="shared" si="10"/>
        <v>2</v>
      </c>
      <c r="K164" s="38">
        <f t="shared" si="11"/>
        <v>2</v>
      </c>
    </row>
    <row r="165">
      <c r="A165" s="35">
        <v>12.0</v>
      </c>
      <c r="B165" s="35">
        <v>11.0</v>
      </c>
      <c r="C165" s="35">
        <v>-27.4722438164117</v>
      </c>
      <c r="D165" s="35">
        <v>153.01756295439</v>
      </c>
      <c r="E165" s="35" t="s">
        <v>11</v>
      </c>
      <c r="F165" s="35" t="s">
        <v>112</v>
      </c>
      <c r="G165" s="35" t="s">
        <v>278</v>
      </c>
      <c r="H165" s="37" t="s">
        <v>279</v>
      </c>
      <c r="J165" s="38">
        <f t="shared" si="10"/>
        <v>1</v>
      </c>
      <c r="K165" s="38">
        <f t="shared" si="11"/>
        <v>1</v>
      </c>
    </row>
    <row r="166">
      <c r="A166" s="35">
        <v>13.0</v>
      </c>
      <c r="B166" s="35">
        <v>8.0</v>
      </c>
      <c r="C166" s="35">
        <v>-27.4723875471383</v>
      </c>
      <c r="D166" s="35">
        <v>153.017076965692</v>
      </c>
      <c r="E166" s="35" t="s">
        <v>11</v>
      </c>
      <c r="F166" s="35" t="s">
        <v>112</v>
      </c>
      <c r="G166" s="35" t="s">
        <v>280</v>
      </c>
      <c r="H166" s="37" t="s">
        <v>281</v>
      </c>
      <c r="J166" s="38">
        <f t="shared" si="10"/>
        <v>1</v>
      </c>
      <c r="K166" s="38">
        <f t="shared" si="11"/>
        <v>1</v>
      </c>
    </row>
    <row r="167">
      <c r="A167" s="35">
        <v>13.0</v>
      </c>
      <c r="B167" s="35">
        <v>9.0</v>
      </c>
      <c r="C167" s="35">
        <v>-27.4723875470445</v>
      </c>
      <c r="D167" s="35">
        <v>153.017238964179</v>
      </c>
      <c r="E167" s="35" t="s">
        <v>11</v>
      </c>
      <c r="F167" s="35" t="s">
        <v>112</v>
      </c>
      <c r="G167" s="35" t="s">
        <v>143</v>
      </c>
      <c r="H167" s="37" t="s">
        <v>282</v>
      </c>
      <c r="J167" s="38">
        <f t="shared" si="10"/>
        <v>3</v>
      </c>
      <c r="K167" s="38">
        <f t="shared" si="11"/>
        <v>3</v>
      </c>
    </row>
    <row r="168">
      <c r="A168" s="35">
        <v>13.0</v>
      </c>
      <c r="B168" s="35">
        <v>10.0</v>
      </c>
      <c r="C168" s="35">
        <v>-27.4723875469508</v>
      </c>
      <c r="D168" s="35">
        <v>153.017400962666</v>
      </c>
      <c r="E168" s="35" t="s">
        <v>11</v>
      </c>
      <c r="F168" s="35" t="s">
        <v>112</v>
      </c>
      <c r="G168" s="35" t="s">
        <v>50</v>
      </c>
      <c r="H168" s="37" t="s">
        <v>283</v>
      </c>
      <c r="J168" s="38">
        <f t="shared" si="10"/>
        <v>4</v>
      </c>
      <c r="K168" s="38">
        <f t="shared" si="11"/>
        <v>4</v>
      </c>
    </row>
    <row r="169">
      <c r="A169" s="35">
        <v>14.0</v>
      </c>
      <c r="B169" s="35">
        <v>9.0</v>
      </c>
      <c r="C169" s="35">
        <v>-27.47253127749</v>
      </c>
      <c r="D169" s="35">
        <v>153.017238970516</v>
      </c>
      <c r="E169" s="35" t="s">
        <v>11</v>
      </c>
      <c r="F169" s="35" t="s">
        <v>112</v>
      </c>
      <c r="G169" s="35" t="s">
        <v>264</v>
      </c>
      <c r="H169" s="37" t="s">
        <v>284</v>
      </c>
      <c r="J169" s="38">
        <f t="shared" si="10"/>
        <v>2</v>
      </c>
      <c r="K169" s="38">
        <f t="shared" si="11"/>
        <v>2</v>
      </c>
    </row>
    <row r="171">
      <c r="A171" s="35" t="s">
        <v>285</v>
      </c>
    </row>
    <row r="172">
      <c r="A172" s="35" t="s">
        <v>286</v>
      </c>
      <c r="B172" s="35">
        <v>-27.4711659226406</v>
      </c>
      <c r="C172" s="35">
        <v>153.017157911954</v>
      </c>
      <c r="D172" s="35">
        <v>26.0</v>
      </c>
      <c r="E172" s="35">
        <v>22.0</v>
      </c>
      <c r="F172" s="35">
        <v>90.0</v>
      </c>
      <c r="G172" s="35">
        <v>0.0</v>
      </c>
      <c r="H172" s="35">
        <v>20.0</v>
      </c>
      <c r="I172" s="35">
        <v>17.0</v>
      </c>
    </row>
  </sheetData>
  <hyperlinks>
    <hyperlink r:id="rId1" ref="B4"/>
    <hyperlink r:id="rId2" ref="H18"/>
    <hyperlink r:id="rId3" ref="H19"/>
    <hyperlink r:id="rId4" ref="H20"/>
    <hyperlink r:id="rId5" ref="H21"/>
    <hyperlink r:id="rId6" ref="H22"/>
    <hyperlink r:id="rId7" ref="H23"/>
    <hyperlink r:id="rId8" ref="H24"/>
    <hyperlink r:id="rId9" ref="H25"/>
    <hyperlink r:id="rId10" ref="H26"/>
    <hyperlink r:id="rId11" ref="H27"/>
    <hyperlink r:id="rId12" ref="H28"/>
    <hyperlink r:id="rId13" ref="H29"/>
    <hyperlink r:id="rId14" ref="H30"/>
    <hyperlink r:id="rId15" ref="H31"/>
    <hyperlink r:id="rId16" ref="H32"/>
    <hyperlink r:id="rId17" ref="H33"/>
    <hyperlink r:id="rId18" ref="H34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1"/>
    <hyperlink r:id="rId36" ref="H52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1"/>
    <hyperlink r:id="rId106" ref="H122"/>
    <hyperlink r:id="rId107" ref="H123"/>
    <hyperlink r:id="rId108" ref="H124"/>
    <hyperlink r:id="rId109" ref="H125"/>
    <hyperlink r:id="rId110" ref="H126"/>
    <hyperlink r:id="rId111" ref="H127"/>
    <hyperlink r:id="rId112" ref="H128"/>
    <hyperlink r:id="rId113" ref="H129"/>
    <hyperlink r:id="rId114" ref="H130"/>
    <hyperlink r:id="rId115" ref="H131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6"/>
    <hyperlink r:id="rId131" ref="H147"/>
    <hyperlink r:id="rId132" ref="H148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8"/>
    <hyperlink r:id="rId153" ref="H169"/>
  </hyperlinks>
  <drawing r:id="rId154"/>
</worksheet>
</file>