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lin Void &amp; Maple Chess Garde" sheetId="1" r:id="rId3"/>
    <sheet state="visible" name="Kopie von Berlin Maple Chess Ga" sheetId="2" r:id="rId4"/>
  </sheets>
  <definedNames>
    <definedName hidden="1" localSheetId="0" name="_xlnm._FilterDatabase">'Berlin Void &amp; Maple Chess Garde'!$B$26:$U$311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3">
      <text>
        <t xml:space="preserve">halizwein
	-Ines</t>
      </text>
    </comment>
  </commentList>
</comments>
</file>

<file path=xl/sharedStrings.xml><?xml version="1.0" encoding="utf-8"?>
<sst xmlns="http://schemas.openxmlformats.org/spreadsheetml/2006/main" count="2843" uniqueCount="983">
  <si>
    <t>Berlin Void &amp;  Maple Chess Garden</t>
  </si>
  <si>
    <t>Location</t>
  </si>
  <si>
    <t>Berlin Westend</t>
  </si>
  <si>
    <t xml:space="preserve">Map Link  </t>
  </si>
  <si>
    <t>https://www.munzee.com/map/u336tzdf9/15.6</t>
  </si>
  <si>
    <t xml:space="preserve">Spreadsheet link  </t>
  </si>
  <si>
    <t>https://docs.google.com/spreadsheets/d/1I7JZXb1MN4sA5S3JFYAxTWDxeVDMXSuyJ7GHWytYmp0/edit?usp=sharing</t>
  </si>
  <si>
    <t xml:space="preserve">Published  </t>
  </si>
  <si>
    <t xml:space="preserve">Created by  </t>
  </si>
  <si>
    <t>123xilef</t>
  </si>
  <si>
    <t>Number of players</t>
  </si>
  <si>
    <t>RESERVED/</t>
  </si>
  <si>
    <t>Total</t>
  </si>
  <si>
    <t>FREE</t>
  </si>
  <si>
    <t>PREPARED</t>
  </si>
  <si>
    <t>DEPLOYED</t>
  </si>
  <si>
    <t>Virtual Maple Chess Set</t>
  </si>
  <si>
    <t>Sir Prize Wheel</t>
  </si>
  <si>
    <t>Void Mystery</t>
  </si>
  <si>
    <t>Virtual Rainbow</t>
  </si>
  <si>
    <t>POI Virtual Garden</t>
  </si>
  <si>
    <t>Here we have a little Chessboard garden in Berlin (Germany)</t>
  </si>
  <si>
    <t>We hope this garden will help to gather all the scattering specials and so this will also bring a lot of capon points</t>
  </si>
  <si>
    <t>Physical Chess Munzees are also welcome in this area ... makes it easier to collect the scatters :-)</t>
  </si>
  <si>
    <t>... and we have added also the new VOID Mysteries to have a central place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</si>
  <si>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</si>
  <si>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</si>
  <si>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</si>
  <si>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</si>
  <si>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</si>
  <si>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</si>
  <si>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</si>
  <si>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</si>
  <si>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</si>
  <si>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</t>
  </si>
  <si>
    <t>Check</t>
  </si>
  <si>
    <t>Caps</t>
  </si>
  <si>
    <t>Anzahl</t>
  </si>
  <si>
    <t>1</t>
  </si>
  <si>
    <t>6</t>
  </si>
  <si>
    <t>52.51320502431142</t>
  </si>
  <si>
    <t>13.262405044274033</t>
  </si>
  <si>
    <t>poi virtual garden</t>
  </si>
  <si>
    <t>https://www.munzee.com/m/123xilef/13244/</t>
  </si>
  <si>
    <t>7</t>
  </si>
  <si>
    <t>52.51208706369492</t>
  </si>
  <si>
    <t>13.262571926732903</t>
  </si>
  <si>
    <t>sir prize wheel</t>
  </si>
  <si>
    <t>lanyasummer</t>
  </si>
  <si>
    <t>https://www.munzee.com/m/Lanyasummer/7073/</t>
  </si>
  <si>
    <t>12</t>
  </si>
  <si>
    <t>52.51320502290128</t>
  </si>
  <si>
    <t>13.264408908234486</t>
  </si>
  <si>
    <t>rainbow</t>
  </si>
  <si>
    <t>chickenrun</t>
  </si>
  <si>
    <t>https://www.munzee.com/m/ChickenRun/16948</t>
  </si>
  <si>
    <t>13</t>
  </si>
  <si>
    <t>52.5133066555564</t>
  </si>
  <si>
    <t>13.264575908870256</t>
  </si>
  <si>
    <t>TorryPB</t>
  </si>
  <si>
    <t>https://www.munzee.com/m/TorryPB/4046/</t>
  </si>
  <si>
    <t>14</t>
  </si>
  <si>
    <t>52.51340828821152</t>
  </si>
  <si>
    <t>13.26474290989222</t>
  </si>
  <si>
    <t>purplecourgette</t>
  </si>
  <si>
    <t>https://www.munzee.com/m/purplecourgette/4583/</t>
  </si>
  <si>
    <t>15</t>
  </si>
  <si>
    <t>52.51350992086664</t>
  </si>
  <si>
    <t>13.264909911300379</t>
  </si>
  <si>
    <t>iytam</t>
  </si>
  <si>
    <t>https://www.munzee.com/m/iytam/752/</t>
  </si>
  <si>
    <t>16</t>
  </si>
  <si>
    <t>52.51361155352176</t>
  </si>
  <si>
    <t>13.265076913094845</t>
  </si>
  <si>
    <t>Fassbier</t>
  </si>
  <si>
    <t>https://www.munzee.com/m/Fassbier/808/</t>
  </si>
  <si>
    <t>17</t>
  </si>
  <si>
    <t>52.513713186176865</t>
  </si>
  <si>
    <t>13.265243915275505</t>
  </si>
  <si>
    <t xml:space="preserve">Derlame </t>
  </si>
  <si>
    <t>https://www.munzee.com/m/Derlame/27219/</t>
  </si>
  <si>
    <t>18</t>
  </si>
  <si>
    <t>52.51381481883197</t>
  </si>
  <si>
    <t>13.265410917842473</t>
  </si>
  <si>
    <t>https://www.munzee.com/m/123xilef/12469/</t>
  </si>
  <si>
    <t>8</t>
  </si>
  <si>
    <t>2</t>
  </si>
  <si>
    <t>52.512087063459894</t>
  </si>
  <si>
    <t>13.262905901356476</t>
  </si>
  <si>
    <t>drew637</t>
  </si>
  <si>
    <t>https://www.munzee.com/m/drew637/11769/</t>
  </si>
  <si>
    <t>3</t>
  </si>
  <si>
    <t>52.51218869611501</t>
  </si>
  <si>
    <t>13.263072897743655</t>
  </si>
  <si>
    <t>prmarks1391</t>
  </si>
  <si>
    <t>https://www.munzee.com/m/prmarks1391/15366/</t>
  </si>
  <si>
    <t>4</t>
  </si>
  <si>
    <t>52.512290328770135</t>
  </si>
  <si>
    <t>13.263239894517028</t>
  </si>
  <si>
    <t>https://www.munzee.com/m/ChickenRun/18099</t>
  </si>
  <si>
    <t>5</t>
  </si>
  <si>
    <t>52.512391961425266</t>
  </si>
  <si>
    <t>13.26340689167671</t>
  </si>
  <si>
    <t>https://www.munzee.com/m/TorryPB/4062/</t>
  </si>
  <si>
    <t>52.5124935940804</t>
  </si>
  <si>
    <t>13.263573889222585</t>
  </si>
  <si>
    <t xml:space="preserve">Kpcrystal07 </t>
  </si>
  <si>
    <t>https://www.munzee.com/m/kpcrystal07/24820/</t>
  </si>
  <si>
    <t>52.51259522673551</t>
  </si>
  <si>
    <t>13.263740887154654</t>
  </si>
  <si>
    <t>Flogni</t>
  </si>
  <si>
    <t>https://www.munzee.com/m/Flogni/16535/</t>
  </si>
  <si>
    <t>52.51269685939064</t>
  </si>
  <si>
    <t>13.263907885472918</t>
  </si>
  <si>
    <t>jafo43</t>
  </si>
  <si>
    <t>https://www.munzee.com/m/Jafo43/27732</t>
  </si>
  <si>
    <t>9</t>
  </si>
  <si>
    <t>52.51279849204577</t>
  </si>
  <si>
    <t>13.26407488417749</t>
  </si>
  <si>
    <t>https://www.munzee.com/m/drew637/12033/</t>
  </si>
  <si>
    <t>10</t>
  </si>
  <si>
    <t>52.512900124700884</t>
  </si>
  <si>
    <t>13.264241883268255</t>
  </si>
  <si>
    <t>lupo6</t>
  </si>
  <si>
    <t>https://www.munzee.com/m/lupo6/8544/</t>
  </si>
  <si>
    <t>11</t>
  </si>
  <si>
    <t>52.51300175735601</t>
  </si>
  <si>
    <t>13.264408882745215</t>
  </si>
  <si>
    <t>EagleDadandXenia</t>
  </si>
  <si>
    <t>https://www.munzee.com/m/EagleDadandXenia/32742/</t>
  </si>
  <si>
    <t>52.513103390011125</t>
  </si>
  <si>
    <t>13.264575882608483</t>
  </si>
  <si>
    <t>https://www.munzee.com/m/Jafo43/27731</t>
  </si>
  <si>
    <t>52.51320502266625</t>
  </si>
  <si>
    <t>13.264742882857945</t>
  </si>
  <si>
    <t>https://www.munzee.com/m/drew637/12032/</t>
  </si>
  <si>
    <t>52.51330665532138</t>
  </si>
  <si>
    <t>13.264909883493601</t>
  </si>
  <si>
    <t>https://www.munzee.com/m/123xilef/17298/</t>
  </si>
  <si>
    <t>52.51340828797651</t>
  </si>
  <si>
    <t>13.265076884515565</t>
  </si>
  <si>
    <t>https://www.munzee.com/m/ChickenRun/17817</t>
  </si>
  <si>
    <t>52.51350992063163</t>
  </si>
  <si>
    <t>13.265243885923724</t>
  </si>
  <si>
    <t>https://www.munzee.com/m/Jafo43/27730</t>
  </si>
  <si>
    <t>52.51361155328675</t>
  </si>
  <si>
    <t>13.26541088771819</t>
  </si>
  <si>
    <t>Kcpride</t>
  </si>
  <si>
    <t>https://www.munzee.com/m/kcpride/25786/</t>
  </si>
  <si>
    <t>52.51371318594185</t>
  </si>
  <si>
    <t>13.26557788989885</t>
  </si>
  <si>
    <t>https://www.munzee.com/m/TorryPB/4061/</t>
  </si>
  <si>
    <t>52.511985430569766</t>
  </si>
  <si>
    <t>13.263072879206902</t>
  </si>
  <si>
    <t>ozarkcheryl</t>
  </si>
  <si>
    <t>https://www.munzee.com/m/ozarkcheryl/6062/</t>
  </si>
  <si>
    <t>52.51208706322489</t>
  </si>
  <si>
    <t>13.263239875207887</t>
  </si>
  <si>
    <t>meka</t>
  </si>
  <si>
    <t>52.51218869588003</t>
  </si>
  <si>
    <t>13.263406871595066</t>
  </si>
  <si>
    <t>Philipz</t>
  </si>
  <si>
    <t>https://www.munzee.com/m/Philipz/1138/</t>
  </si>
  <si>
    <t>52.51229032853516</t>
  </si>
  <si>
    <t>13.26357386836844</t>
  </si>
  <si>
    <t>Shun79</t>
  </si>
  <si>
    <t>https://www.munzee.com/m/Shun79/4219/</t>
  </si>
  <si>
    <t>52.51239196119028</t>
  </si>
  <si>
    <t>13.26374086552812</t>
  </si>
  <si>
    <t>MarleyFanCT</t>
  </si>
  <si>
    <t>https://www.munzee.com/m/marleyfanct/11810/</t>
  </si>
  <si>
    <t>52.5124935938454</t>
  </si>
  <si>
    <t>13.263907863073996</t>
  </si>
  <si>
    <t>halizwein</t>
  </si>
  <si>
    <t>https://www.munzee.com/m/halizwein/21277/</t>
  </si>
  <si>
    <t>52.51259522650053</t>
  </si>
  <si>
    <t>13.264074861006065</t>
  </si>
  <si>
    <t>janzattic</t>
  </si>
  <si>
    <t>https://www.munzee.com/m/janzattic/11650</t>
  </si>
  <si>
    <t>52.51269685915565</t>
  </si>
  <si>
    <t>13.26424185932433</t>
  </si>
  <si>
    <t>jokerFG</t>
  </si>
  <si>
    <t>https://www.munzee.com/m/jokerFG/7376</t>
  </si>
  <si>
    <t>52.51279849181077</t>
  </si>
  <si>
    <t>13.2644088580289</t>
  </si>
  <si>
    <t>c-bn</t>
  </si>
  <si>
    <t>https://www.munzee.com/m/c-bn/27718/</t>
  </si>
  <si>
    <t>52.5129001244659</t>
  </si>
  <si>
    <t>13.264575857119667</t>
  </si>
  <si>
    <t xml:space="preserve">munzeeprof </t>
  </si>
  <si>
    <t>https://www.munzee.com/m/munzeeprof/23482/</t>
  </si>
  <si>
    <t>52.513001757121025</t>
  </si>
  <si>
    <t>13.264742856596627</t>
  </si>
  <si>
    <t>mutti</t>
  </si>
  <si>
    <t>https://www.munzee.com/m/mutti/2031/</t>
  </si>
  <si>
    <t>52.51310338977614</t>
  </si>
  <si>
    <t>13.264909856459894</t>
  </si>
  <si>
    <t>https://www.munzee.com/m/Derlame/28136/</t>
  </si>
  <si>
    <t>52.513205022431265</t>
  </si>
  <si>
    <t>13.265076856709356</t>
  </si>
  <si>
    <t>https://www.munzee.com/m/c-bn/27717/</t>
  </si>
  <si>
    <t>52.51330665508639</t>
  </si>
  <si>
    <t>13.265243857345013</t>
  </si>
  <si>
    <t>jacksparrow</t>
  </si>
  <si>
    <t>https://www.munzee.com/m/JackSparrow/34882/</t>
  </si>
  <si>
    <t>52.513408287741505</t>
  </si>
  <si>
    <t>13.265410858366977</t>
  </si>
  <si>
    <t>rgforsythe</t>
  </si>
  <si>
    <t>https://www.munzee.com/m/rgforsythe/15707/</t>
  </si>
  <si>
    <t>52.513509920396636</t>
  </si>
  <si>
    <t>13.265577859775135</t>
  </si>
  <si>
    <t>munzeeprof</t>
  </si>
  <si>
    <t>https://www.munzee.com/m/munzeeprof/24248/</t>
  </si>
  <si>
    <t>52.513611553051746</t>
  </si>
  <si>
    <t>13.265744861569601</t>
  </si>
  <si>
    <t>Erfasser</t>
  </si>
  <si>
    <t>https://www.munzee.com/m/Erfasser/1053/</t>
  </si>
  <si>
    <t>52.51188379767959</t>
  </si>
  <si>
    <t>13.26323985667102</t>
  </si>
  <si>
    <t>radschlaeger</t>
  </si>
  <si>
    <t>https://www.munzee.com/m/radschlaeger/3676/</t>
  </si>
  <si>
    <t>52.51198543033471</t>
  </si>
  <si>
    <t>13.263406852285812</t>
  </si>
  <si>
    <t>Muskratmarie</t>
  </si>
  <si>
    <t>https://www.munzee.com/m/Muskratmarie/13968</t>
  </si>
  <si>
    <t>52.512087062989835</t>
  </si>
  <si>
    <t>13.263573848286796</t>
  </si>
  <si>
    <t>CoffeeEater</t>
  </si>
  <si>
    <t>https://www.munzee.com/m/CoffeeEater/8768/</t>
  </si>
  <si>
    <t>52.51218869564495</t>
  </si>
  <si>
    <t>13.263740844673976</t>
  </si>
  <si>
    <t>https://www.munzee.com/m/c-bn/27720/</t>
  </si>
  <si>
    <t>52.512290328300075</t>
  </si>
  <si>
    <t>13.263907841447462</t>
  </si>
  <si>
    <t>VikingPrincess</t>
  </si>
  <si>
    <t>https://www.munzee.com/m/VikingPrincess/1961</t>
  </si>
  <si>
    <t>52.51239196095519</t>
  </si>
  <si>
    <t>13.264074838607144</t>
  </si>
  <si>
    <t>koebes</t>
  </si>
  <si>
    <t>https://www.munzee.com/m/koebes/2489/</t>
  </si>
  <si>
    <t>52.512493593610316</t>
  </si>
  <si>
    <t>13.264241836153019</t>
  </si>
  <si>
    <t>lison55</t>
  </si>
  <si>
    <t>https://www.munzee.com/m/lison55/10581/</t>
  </si>
  <si>
    <t>52.51259522626545</t>
  </si>
  <si>
    <t>13.264408834085089</t>
  </si>
  <si>
    <t>xptwo</t>
  </si>
  <si>
    <t>https://www.munzee.com/m/xptwo/29929/</t>
  </si>
  <si>
    <t>52.51269685892056</t>
  </si>
  <si>
    <t>13.264575832403352</t>
  </si>
  <si>
    <t>Flogni ab 3.11.</t>
  </si>
  <si>
    <t>https://www.munzee.com/m/Flogni/17216/</t>
  </si>
  <si>
    <t>52.51279849157569</t>
  </si>
  <si>
    <t>13.264742831107924</t>
  </si>
  <si>
    <t>23speds</t>
  </si>
  <si>
    <t>https://www.munzee.com/m/23speds/10067/</t>
  </si>
  <si>
    <t>52.51290012423082</t>
  </si>
  <si>
    <t>13.26490983019869</t>
  </si>
  <si>
    <t>aufbau</t>
  </si>
  <si>
    <t>https://www.munzee.com/m/aufbau/13643/</t>
  </si>
  <si>
    <t>52.51300175688594</t>
  </si>
  <si>
    <t>13.26507682967565</t>
  </si>
  <si>
    <t>klc1960</t>
  </si>
  <si>
    <t>https://www.munzee.com/m/klc1960/5346/</t>
  </si>
  <si>
    <t>52.51310338954106</t>
  </si>
  <si>
    <t>13.265243829538917</t>
  </si>
  <si>
    <t>kpr1000</t>
  </si>
  <si>
    <t>https://www.munzee.com/m/kpr1000/12915</t>
  </si>
  <si>
    <t>52.51320502219618</t>
  </si>
  <si>
    <t>13.26541082978838</t>
  </si>
  <si>
    <t>Franske</t>
  </si>
  <si>
    <t>https://www.munzee.com/m/Franske/2730/</t>
  </si>
  <si>
    <t>52.51330665485129</t>
  </si>
  <si>
    <t>13.265577830424036</t>
  </si>
  <si>
    <t>https://www.munzee.com/m/prmarks1391/15511/</t>
  </si>
  <si>
    <t>52.513408287506415</t>
  </si>
  <si>
    <t>13.265744831446</t>
  </si>
  <si>
    <t>kiitokurre</t>
  </si>
  <si>
    <t>https://www.munzee.com/m/Kiitokurre/12974/</t>
  </si>
  <si>
    <t>52.51350992016153</t>
  </si>
  <si>
    <t>13.265911832854158</t>
  </si>
  <si>
    <t>BadgeMan</t>
  </si>
  <si>
    <t>https://www.munzee.com/m/BadgeMan/1241/</t>
  </si>
  <si>
    <t>52.51178216478947</t>
  </si>
  <si>
    <t>13.263406833749173</t>
  </si>
  <si>
    <t>https://www.munzee.com/m/Flogni/17213/</t>
  </si>
  <si>
    <t>52.5118837974446</t>
  </si>
  <si>
    <t>13.26357382897777</t>
  </si>
  <si>
    <t>https://www.munzee.com/m/kpr1000/12886</t>
  </si>
  <si>
    <t>52.51198543009972</t>
  </si>
  <si>
    <t>13.26374082459256</t>
  </si>
  <si>
    <t>denali0407</t>
  </si>
  <si>
    <t>https://www.munzee.com/m/denali0407/24731/</t>
  </si>
  <si>
    <t>52.512087062754844</t>
  </si>
  <si>
    <t>13.263907820593545</t>
  </si>
  <si>
    <t>https://www.munzee.com/m/lupo6/8543</t>
  </si>
  <si>
    <t>52.51218869540997</t>
  </si>
  <si>
    <t>13.264074816980724</t>
  </si>
  <si>
    <t>teamsturms</t>
  </si>
  <si>
    <t>https://www.munzee.com/m/teamsturms/10236/</t>
  </si>
  <si>
    <t>52.51229032806508</t>
  </si>
  <si>
    <t>13.264241813754097</t>
  </si>
  <si>
    <t>Takenbychance</t>
  </si>
  <si>
    <t>https://www.munzee.com/m/Takenbychance/3095/</t>
  </si>
  <si>
    <t>52.51239196072021</t>
  </si>
  <si>
    <t>13.264408810913778</t>
  </si>
  <si>
    <t>https://www.munzee.com/m/denali0407/24733/</t>
  </si>
  <si>
    <t>52.51249359337533</t>
  </si>
  <si>
    <t>13.264575808459654</t>
  </si>
  <si>
    <t>TheOneWhoScans</t>
  </si>
  <si>
    <t>https://www.munzee.com/m/TheOneWhoScans/5762/</t>
  </si>
  <si>
    <t>52.51259522603045</t>
  </si>
  <si>
    <t>13.264742806391723</t>
  </si>
  <si>
    <t>https://www.munzee.com/m/teamsturms/10387/</t>
  </si>
  <si>
    <t>52.51269685868557</t>
  </si>
  <si>
    <t>13.264909804709987</t>
  </si>
  <si>
    <t>kiwiwe</t>
  </si>
  <si>
    <t>https://www.munzee.com/m/kiwiwe/3426/</t>
  </si>
  <si>
    <t>52.512798491340696</t>
  </si>
  <si>
    <t>13.265076803414559</t>
  </si>
  <si>
    <t>https://www.munzee.com/m/denali0407/24763/</t>
  </si>
  <si>
    <t>52.51290012399581</t>
  </si>
  <si>
    <t>13.265243802505324</t>
  </si>
  <si>
    <t>TheFrog</t>
  </si>
  <si>
    <t>https://www.munzee.com/m/TheFrog/6787/</t>
  </si>
  <si>
    <t>52.513001756650944</t>
  </si>
  <si>
    <t>13.265410801982284</t>
  </si>
  <si>
    <t>hunniees</t>
  </si>
  <si>
    <t>https://www.munzee.com/m/hunniees/45354</t>
  </si>
  <si>
    <t>52.51310338930606</t>
  </si>
  <si>
    <t>13.265577801845552</t>
  </si>
  <si>
    <t>dt07751</t>
  </si>
  <si>
    <t>https://www.munzee.com/m/dt07751/44689/</t>
  </si>
  <si>
    <t>52.51320502196118</t>
  </si>
  <si>
    <t>13.265744802095014</t>
  </si>
  <si>
    <t>https://www.munzee.com/m/123xilef/17294/</t>
  </si>
  <si>
    <t>52.513306654616294</t>
  </si>
  <si>
    <t>13.26591180273067</t>
  </si>
  <si>
    <t>https://www.munzee.com/m/Derlame/27238/</t>
  </si>
  <si>
    <t>52.51340828727142</t>
  </si>
  <si>
    <t>13.266078803752634</t>
  </si>
  <si>
    <t>BadgeWoman</t>
  </si>
  <si>
    <t>https://www.munzee.com/m/BadgeWoman/1208/</t>
  </si>
  <si>
    <t>52.511680531899295</t>
  </si>
  <si>
    <t>13.263573810441244</t>
  </si>
  <si>
    <t>https://www.munzee.com/m/c-bn/27719/</t>
  </si>
  <si>
    <t>52.51178216455442</t>
  </si>
  <si>
    <t>13.263740805283646</t>
  </si>
  <si>
    <t>ageta</t>
  </si>
  <si>
    <t>https://www.munzee.com/m/ageta/24842/</t>
  </si>
  <si>
    <t>52.51188379720954</t>
  </si>
  <si>
    <t>13.263907800512243</t>
  </si>
  <si>
    <t>geckofreund</t>
  </si>
  <si>
    <t>https://www.munzee.com/m/geckofreund/10567/</t>
  </si>
  <si>
    <t>52.51198542986466</t>
  </si>
  <si>
    <t>13.264074796127034</t>
  </si>
  <si>
    <t>Syrtene</t>
  </si>
  <si>
    <t>https://www.munzee.com/m/Syrtene/5668/</t>
  </si>
  <si>
    <t>52.51208706251979</t>
  </si>
  <si>
    <t>13.264241792128018</t>
  </si>
  <si>
    <t>DarkHaribo</t>
  </si>
  <si>
    <t>https://www.munzee.com/m/DarkHaribo/18010/</t>
  </si>
  <si>
    <t>52.51218869517492</t>
  </si>
  <si>
    <t>13.264408788515198</t>
  </si>
  <si>
    <t>Dad35</t>
  </si>
  <si>
    <t>https://www.munzee.com/m/Dad35/13052/</t>
  </si>
  <si>
    <t>52.512290327830044</t>
  </si>
  <si>
    <t>13.26457578528857</t>
  </si>
  <si>
    <t>https://www.munzee.com/m/c-bn/28056/</t>
  </si>
  <si>
    <t>52.51239196048516</t>
  </si>
  <si>
    <t>13.264742782448252</t>
  </si>
  <si>
    <t>NoahCache</t>
  </si>
  <si>
    <t>https://www.munzee.com/m/NoahCache/5630/</t>
  </si>
  <si>
    <t>52.512493593140285</t>
  </si>
  <si>
    <t>13.264909779994127</t>
  </si>
  <si>
    <t>https://www.munzee.com/m/ageta/24840/</t>
  </si>
  <si>
    <t>52.5125952257954</t>
  </si>
  <si>
    <t>13.265076777926197</t>
  </si>
  <si>
    <t>https://www.munzee.com/m/c-bn/27724/</t>
  </si>
  <si>
    <t>52.512696858450525</t>
  </si>
  <si>
    <t>13.26524377624446</t>
  </si>
  <si>
    <t>biernatic</t>
  </si>
  <si>
    <t>https://www.munzee.com/m/biernatic/6468</t>
  </si>
  <si>
    <t>52.51279849110565</t>
  </si>
  <si>
    <t>13.265410774949032</t>
  </si>
  <si>
    <t>https://www.munzee.com/m/Derlame/28137/</t>
  </si>
  <si>
    <t>52.512900123760765</t>
  </si>
  <si>
    <t>13.265577774039798</t>
  </si>
  <si>
    <t>https://www.munzee.com/m/c-bn/27722/</t>
  </si>
  <si>
    <t>52.51300175641589</t>
  </si>
  <si>
    <t>13.265744773516758</t>
  </si>
  <si>
    <t>https://www.munzee.com/m/ChickenRun/17816/</t>
  </si>
  <si>
    <t>52.51310338907102</t>
  </si>
  <si>
    <t>13.265911773380026</t>
  </si>
  <si>
    <t>NikitaStolk</t>
  </si>
  <si>
    <t>https://www.munzee.com/m/NikitaStolk/3862/</t>
  </si>
  <si>
    <t>52.51320502172613</t>
  </si>
  <si>
    <t>13.266078773629488</t>
  </si>
  <si>
    <t>https://www.munzee.com/m/Fassbier/1240/</t>
  </si>
  <si>
    <t>52.51330665438125</t>
  </si>
  <si>
    <t>13.266245774265144</t>
  </si>
  <si>
    <t>LiiLuu70</t>
  </si>
  <si>
    <t>https://www.munzee.com/m/LiiLuu70/3066/</t>
  </si>
  <si>
    <t>52.51157889900916</t>
  </si>
  <si>
    <t>13.263740786747121</t>
  </si>
  <si>
    <t>https://www.munzee.com/m/drew637/11919/</t>
  </si>
  <si>
    <t>52.511680531664275</t>
  </si>
  <si>
    <t>13.263907781203216</t>
  </si>
  <si>
    <t>https://www.munzee.com/m/DarkHaribo/18016/</t>
  </si>
  <si>
    <t>52.5117821643194</t>
  </si>
  <si>
    <t>13.264074776045618</t>
  </si>
  <si>
    <t>Pamster13</t>
  </si>
  <si>
    <t>https://www.munzee.com/m/Pamster13/11393/</t>
  </si>
  <si>
    <t>52.51188379697451</t>
  </si>
  <si>
    <t>13.264241771274214</t>
  </si>
  <si>
    <t>https://www.munzee.com/m/kiwiwe/3415/</t>
  </si>
  <si>
    <t>52.51198542962963</t>
  </si>
  <si>
    <t>13.264408766889005</t>
  </si>
  <si>
    <t>https://www.munzee.com/m/drew637/11918/</t>
  </si>
  <si>
    <t>52.51208706228476</t>
  </si>
  <si>
    <t>13.26457576288999</t>
  </si>
  <si>
    <t>MtHiker12</t>
  </si>
  <si>
    <t>https://www.munzee.com/m/MtHiker12/3502/</t>
  </si>
  <si>
    <t>52.51218869493988</t>
  </si>
  <si>
    <t>13.26474275927717</t>
  </si>
  <si>
    <t>https://www.munzee.com/m/kpr1000/13987</t>
  </si>
  <si>
    <t>52.51229032759501</t>
  </si>
  <si>
    <t>13.264909756050656</t>
  </si>
  <si>
    <t>kasimir</t>
  </si>
  <si>
    <t>https://www.munzee.com/m/kasimir/19099/</t>
  </si>
  <si>
    <t>52.51239196025014</t>
  </si>
  <si>
    <t>13.265076753210337</t>
  </si>
  <si>
    <t>Reart</t>
  </si>
  <si>
    <t>52.512493592905265</t>
  </si>
  <si>
    <t>13.265243750756213</t>
  </si>
  <si>
    <t>https://www.munzee.com/m/drew637/11917/</t>
  </si>
  <si>
    <t>52.51259522556038</t>
  </si>
  <si>
    <t>13.265410748688282</t>
  </si>
  <si>
    <t>https://www.munzee.com/m/JackSparrow/35346/</t>
  </si>
  <si>
    <t>52.5126968582155</t>
  </si>
  <si>
    <t>13.265577747006546</t>
  </si>
  <si>
    <t>https://www.munzee.com/m/123xilef/17758/</t>
  </si>
  <si>
    <t>52.512798490870615</t>
  </si>
  <si>
    <t>13.265744745711118</t>
  </si>
  <si>
    <t>https://www.munzee.com/m/Pamster13/11302/</t>
  </si>
  <si>
    <t>52.51290012352574</t>
  </si>
  <si>
    <t>13.265911744801883</t>
  </si>
  <si>
    <t>https://www.munzee.com/m/JackSparrow/34881/</t>
  </si>
  <si>
    <t>52.513001756180856</t>
  </si>
  <si>
    <t>13.266078744278843</t>
  </si>
  <si>
    <t>https://www.munzee.com/m/Erfasser/1433/</t>
  </si>
  <si>
    <t>52.51310338883599</t>
  </si>
  <si>
    <t>13.266245744142111</t>
  </si>
  <si>
    <t>52.5132050214911</t>
  </si>
  <si>
    <t>13.266412744391573</t>
  </si>
  <si>
    <t>Kerzenwelt</t>
  </si>
  <si>
    <t>https://www.munzee.com/m/Kerzenwelt/2900/</t>
  </si>
  <si>
    <t>52.51147726611909</t>
  </si>
  <si>
    <t>13.263907762666804</t>
  </si>
  <si>
    <t>https://www.munzee.com/m/xptwo/30931/</t>
  </si>
  <si>
    <t>52.51157889877422</t>
  </si>
  <si>
    <t>13.264074756736818</t>
  </si>
  <si>
    <t>https://www.munzee.com/m/denali0407/25144/</t>
  </si>
  <si>
    <t>52.511680531429334</t>
  </si>
  <si>
    <t>13.264241751192912</t>
  </si>
  <si>
    <t>MarkCase</t>
  </si>
  <si>
    <t>https://www.munzee.com/m/markcase/10165/</t>
  </si>
  <si>
    <t>52.51178216408446</t>
  </si>
  <si>
    <t>13.264408746035315</t>
  </si>
  <si>
    <t>https://www.munzee.com/m/xptwo/30930/</t>
  </si>
  <si>
    <t>52.51188379673958</t>
  </si>
  <si>
    <t>13.264575741263911</t>
  </si>
  <si>
    <t>https://www.munzee.com/m/denali0407/25145/</t>
  </si>
  <si>
    <t>52.5119854293947</t>
  </si>
  <si>
    <t>13.264742736878702</t>
  </si>
  <si>
    <t>cc2mm2</t>
  </si>
  <si>
    <t>https://www.munzee.com/m/cc2mm2/11183/</t>
  </si>
  <si>
    <t>52.51208706204983</t>
  </si>
  <si>
    <t>13.264909732879687</t>
  </si>
  <si>
    <t>https://www.munzee.com/m/aufbau/13770</t>
  </si>
  <si>
    <t>52.51218869470495</t>
  </si>
  <si>
    <t>13.265076729266866</t>
  </si>
  <si>
    <t>kwd</t>
  </si>
  <si>
    <t>https://www.munzee.com/m/kwd/14088/</t>
  </si>
  <si>
    <t>52.51229032736007</t>
  </si>
  <si>
    <t>13.265243726040353</t>
  </si>
  <si>
    <t>https://www.munzee.com/m/xptwo/30917/</t>
  </si>
  <si>
    <t>52.512391960015194</t>
  </si>
  <si>
    <t>13.26541072319992</t>
  </si>
  <si>
    <t>Oskarchen</t>
  </si>
  <si>
    <t>https://www.munzee.com/m/Oskarchen/2268/</t>
  </si>
  <si>
    <t>52.51249359267032</t>
  </si>
  <si>
    <t>13.265577720745796</t>
  </si>
  <si>
    <t>redshark78</t>
  </si>
  <si>
    <t>https://www.munzee.com/m/redshark78/5308/</t>
  </si>
  <si>
    <t>52.512595225325434</t>
  </si>
  <si>
    <t>13.265744718677865</t>
  </si>
  <si>
    <t>https://www.munzee.com/m/halizwein/21278/</t>
  </si>
  <si>
    <t>52.51269685798055</t>
  </si>
  <si>
    <t>13.265911716996243</t>
  </si>
  <si>
    <t>https://www.munzee.com/m/kasimir/19083/</t>
  </si>
  <si>
    <t>52.51279849063567</t>
  </si>
  <si>
    <t>13.266078715700814</t>
  </si>
  <si>
    <t>https://www.munzee.com/m/Oskarchen/2153/</t>
  </si>
  <si>
    <t>52.51290012329079</t>
  </si>
  <si>
    <t>13.26624571479158</t>
  </si>
  <si>
    <t>https://www.munzee.com/m/123xilef/17293/</t>
  </si>
  <si>
    <t>52.51300175594591</t>
  </si>
  <si>
    <t>13.26641271426854</t>
  </si>
  <si>
    <t>https://www.munzee.com/m/Derlame/27224/</t>
  </si>
  <si>
    <t>52.51137563322889</t>
  </si>
  <si>
    <t>13.264074738200634</t>
  </si>
  <si>
    <t>https://www.munzee.com/m/c-bn/28059/</t>
  </si>
  <si>
    <t>52.51147726588401</t>
  </si>
  <si>
    <t>13.26424173188434</t>
  </si>
  <si>
    <t>https://www.munzee.com/m/kasimir/19080/</t>
  </si>
  <si>
    <t>52.511578898539135</t>
  </si>
  <si>
    <t>13.264408725954354</t>
  </si>
  <si>
    <t>https://www.munzee.com/m/lupo6/8542</t>
  </si>
  <si>
    <t>52.51168053119425</t>
  </si>
  <si>
    <t>13.264575720410448</t>
  </si>
  <si>
    <t>https://www.munzee.com/m/c-bn/27721/</t>
  </si>
  <si>
    <t>52.511782163849375</t>
  </si>
  <si>
    <t>13.26474271525285</t>
  </si>
  <si>
    <t>https://www.munzee.com/m/TheOneWhoScans/6674/</t>
  </si>
  <si>
    <t>52.51188379650449</t>
  </si>
  <si>
    <t>13.264909710481447</t>
  </si>
  <si>
    <t>PeeBee</t>
  </si>
  <si>
    <t>https://www.munzee.com/m/PeeBee/1576/</t>
  </si>
  <si>
    <t>52.51198542915962</t>
  </si>
  <si>
    <t>13.265076706096238</t>
  </si>
  <si>
    <t>https://www.munzee.com/m/ChickenRun/17819</t>
  </si>
  <si>
    <t>52.512087061814746</t>
  </si>
  <si>
    <t>13.265243702097223</t>
  </si>
  <si>
    <t>https://www.munzee.com/m/hunniees/46376/</t>
  </si>
  <si>
    <t>52.51218869446987</t>
  </si>
  <si>
    <t>13.265410698484402</t>
  </si>
  <si>
    <t>https://www.munzee.com/m/lupo6/8695</t>
  </si>
  <si>
    <t>52.51229032712499</t>
  </si>
  <si>
    <t>13.265577695257889</t>
  </si>
  <si>
    <t>https://www.munzee.com/m/ChickenRun/19586/</t>
  </si>
  <si>
    <t>52.5123919597801</t>
  </si>
  <si>
    <t>13.265744692417456</t>
  </si>
  <si>
    <t>https://www.munzee.com/m/dt07751/45714/</t>
  </si>
  <si>
    <t>52.51249359243523</t>
  </si>
  <si>
    <t>13.265911689963332</t>
  </si>
  <si>
    <t>sashimi</t>
  </si>
  <si>
    <t>https://www.munzee.com/m/sashimi/8911/</t>
  </si>
  <si>
    <t>52.512595225090344</t>
  </si>
  <si>
    <t>13.266078687895401</t>
  </si>
  <si>
    <t>https://www.munzee.com/m/hunniees/45355</t>
  </si>
  <si>
    <t>52.51269685774546</t>
  </si>
  <si>
    <t>13.266245686213779</t>
  </si>
  <si>
    <t>https://www.munzee.com/m/dt07751/44690/</t>
  </si>
  <si>
    <t>52.51279849040058</t>
  </si>
  <si>
    <t>13.26641268491835</t>
  </si>
  <si>
    <t>https://www.munzee.com/m/lupo6/8540</t>
  </si>
  <si>
    <t>52.512900123055694</t>
  </si>
  <si>
    <t>13.266579684009116</t>
  </si>
  <si>
    <t>Kobeses</t>
  </si>
  <si>
    <t>https://www.munzee.com/m/Kobeses/3066/</t>
  </si>
  <si>
    <t>52.51127400033879</t>
  </si>
  <si>
    <t>13.264241713348156</t>
  </si>
  <si>
    <t>https://www.munzee.com/m/sashimi/8991/</t>
  </si>
  <si>
    <t>52.51137563299392</t>
  </si>
  <si>
    <t>13.264408706645781</t>
  </si>
  <si>
    <t>https://www.munzee.com/m/aufbau/13987/</t>
  </si>
  <si>
    <t>52.51147726564903</t>
  </si>
  <si>
    <t>13.264575700329488</t>
  </si>
  <si>
    <t>https://www.munzee.com/m/ChickenRun/18098</t>
  </si>
  <si>
    <t>52.51157889830416</t>
  </si>
  <si>
    <t>13.264742694399501</t>
  </si>
  <si>
    <t>https://www.munzee.com/m/kpr1000/13964</t>
  </si>
  <si>
    <t>52.51168053095929</t>
  </si>
  <si>
    <t>13.264909688855596</t>
  </si>
  <si>
    <t>FreezeMan073</t>
  </si>
  <si>
    <t>https://www.munzee.com/m/FreezeMan073/1698/</t>
  </si>
  <si>
    <t>52.5117821636144</t>
  </si>
  <si>
    <t>13.265076683697998</t>
  </si>
  <si>
    <t>spot taken?</t>
  </si>
  <si>
    <t>52.51188379626952</t>
  </si>
  <si>
    <t>13.265243678926595</t>
  </si>
  <si>
    <t>Spanol</t>
  </si>
  <si>
    <t>https://www.munzee.com/m/Spanol/263/</t>
  </si>
  <si>
    <t>52.51198542892464</t>
  </si>
  <si>
    <t>13.265410674541386</t>
  </si>
  <si>
    <t>https://www.munzee.com/m/Takenbychance/3082/</t>
  </si>
  <si>
    <t>52.51208706157976</t>
  </si>
  <si>
    <t>13.26557767054237</t>
  </si>
  <si>
    <t>https://www.munzee.com/m/sashimi/9137/</t>
  </si>
  <si>
    <t>52.51218869423488</t>
  </si>
  <si>
    <t>13.26574466692955</t>
  </si>
  <si>
    <t>https://www.munzee.com/m/Muskratmarie/13660/</t>
  </si>
  <si>
    <t>52.51229032689</t>
  </si>
  <si>
    <t>13.265911663703037</t>
  </si>
  <si>
    <t>HingeAndBracket</t>
  </si>
  <si>
    <t>https://www.munzee.com/m/HingeAndBracket/4538/</t>
  </si>
  <si>
    <t>52.51239195954513</t>
  </si>
  <si>
    <t>13.266078660862604</t>
  </si>
  <si>
    <t>https://www.munzee.com/m/PeeBee/1906/</t>
  </si>
  <si>
    <t>52.51249359220024</t>
  </si>
  <si>
    <t>13.26624565840848</t>
  </si>
  <si>
    <t>https://www.munzee.com/m/Muskratmarie/14665/</t>
  </si>
  <si>
    <t>52.51259522485536</t>
  </si>
  <si>
    <t>13.266412656340549</t>
  </si>
  <si>
    <t>Pauljollymour</t>
  </si>
  <si>
    <t>https://www.munzee.com/m/Pauljollymour/7723/</t>
  </si>
  <si>
    <t>52.51269685751048</t>
  </si>
  <si>
    <t>13.266579654658926</t>
  </si>
  <si>
    <t>https://www.munzee.com/m/BadgeWoman/1520/</t>
  </si>
  <si>
    <t>52.5127984901656</t>
  </si>
  <si>
    <t>13.266746653363498</t>
  </si>
  <si>
    <t>https://www.munzee.com/m/BadgeMan/1531/</t>
  </si>
  <si>
    <t>52.511172367448616</t>
  </si>
  <si>
    <t>13.264408688109825</t>
  </si>
  <si>
    <t>beckiweber</t>
  </si>
  <si>
    <t>https://www.munzee.com/m/beckiweber/14229/</t>
  </si>
  <si>
    <t>52.51127400010374</t>
  </si>
  <si>
    <t>13.264575681021142</t>
  </si>
  <si>
    <t>vadotech</t>
  </si>
  <si>
    <t>https://www.munzee.com/m/vadotech/16892/</t>
  </si>
  <si>
    <t>52.51137563275887</t>
  </si>
  <si>
    <t>13.264742674318768</t>
  </si>
  <si>
    <t>https://www.munzee.com/m/Oskarchen/2623/</t>
  </si>
  <si>
    <t>52.51147726541399</t>
  </si>
  <si>
    <t>13.264909668002474</t>
  </si>
  <si>
    <t>52.511578898069125</t>
  </si>
  <si>
    <t>13.265076662072488</t>
  </si>
  <si>
    <t>https://www.munzee.com/m/beckiweber/14424/</t>
  </si>
  <si>
    <t>52.511680530724256</t>
  </si>
  <si>
    <t>13.265243656528583</t>
  </si>
  <si>
    <t>https://www.munzee.com/m/sashimi/9136</t>
  </si>
  <si>
    <t>52.51178216337938</t>
  </si>
  <si>
    <t>13.265410651370985</t>
  </si>
  <si>
    <t>https://www.munzee.com/m/vadotech/16994/</t>
  </si>
  <si>
    <t>52.51188379603449</t>
  </si>
  <si>
    <t>13.265577646599581</t>
  </si>
  <si>
    <t>52.51198542868962</t>
  </si>
  <si>
    <t>13.265744642214372</t>
  </si>
  <si>
    <t>https://www.munzee.com/m/rgforsythe/15485/</t>
  </si>
  <si>
    <t>52.512087061344744</t>
  </si>
  <si>
    <t>13.265911638215357</t>
  </si>
  <si>
    <t>https://www.munzee.com/m/halizwein/36392/</t>
  </si>
  <si>
    <t>52.512188693999875</t>
  </si>
  <si>
    <t>13.266078634602536</t>
  </si>
  <si>
    <t>https://www.munzee.com/m/kpr1000/13962</t>
  </si>
  <si>
    <t>52.51229032665499</t>
  </si>
  <si>
    <t>13.266245631376023</t>
  </si>
  <si>
    <t>https://www.munzee.com/m/c-bn/28055/</t>
  </si>
  <si>
    <t>52.512391959310115</t>
  </si>
  <si>
    <t>13.26641262853559</t>
  </si>
  <si>
    <t>https://www.munzee.com/m/123xilef/17292/</t>
  </si>
  <si>
    <t>52.51249359196523</t>
  </si>
  <si>
    <t>13.266579626081466</t>
  </si>
  <si>
    <t>https://www.munzee.com/m/JackSparrow/34880/</t>
  </si>
  <si>
    <t>52.51259522462035</t>
  </si>
  <si>
    <t>13.266746624013535</t>
  </si>
  <si>
    <t>https://www.munzee.com/m/LiiLuu70/3457/</t>
  </si>
  <si>
    <t>52.512696857275465</t>
  </si>
  <si>
    <t>13.2669136223318</t>
  </si>
  <si>
    <t>https://www.munzee.com/m/Kerzenwelt/3363/</t>
  </si>
  <si>
    <t>52.51096910190338</t>
  </si>
  <si>
    <t>13.264408670346256</t>
  </si>
  <si>
    <t>piesciuk</t>
  </si>
  <si>
    <t>https://www.munzee.com/m/piesciuk/6237/</t>
  </si>
  <si>
    <t>52.5110707345585</t>
  </si>
  <si>
    <t>13.264575662485186</t>
  </si>
  <si>
    <t>https://www.munzee.com/m/kasimir/19079/</t>
  </si>
  <si>
    <t>52.511172367213625</t>
  </si>
  <si>
    <t>13.264742655010423</t>
  </si>
  <si>
    <t>hz</t>
  </si>
  <si>
    <t>https://www.munzee.com/m/hz/6689/</t>
  </si>
  <si>
    <t>52.51127399986874</t>
  </si>
  <si>
    <t>13.26490964792174</t>
  </si>
  <si>
    <t>https://www.munzee.com/m/lupo6/8541</t>
  </si>
  <si>
    <t>52.511375632523865</t>
  </si>
  <si>
    <t>13.265076641219366</t>
  </si>
  <si>
    <t>https://www.munzee.com/m/c-bn/27723/</t>
  </si>
  <si>
    <t>52.511477265178975</t>
  </si>
  <si>
    <t>13.265243634903072</t>
  </si>
  <si>
    <t>https://www.munzee.com/m/kasimir/19078/</t>
  </si>
  <si>
    <t>52.5115788978341</t>
  </si>
  <si>
    <t>13.265410628973086</t>
  </si>
  <si>
    <t>52.51168053048923</t>
  </si>
  <si>
    <t>13.26557762342918</t>
  </si>
  <si>
    <t>https://www.munzee.com/m/JackSparrow/35665/</t>
  </si>
  <si>
    <t>52.51178216314434</t>
  </si>
  <si>
    <t>13.265744618271583</t>
  </si>
  <si>
    <t>https://www.munzee.com/m/123xilef/17520/</t>
  </si>
  <si>
    <t>52.51188379579947</t>
  </si>
  <si>
    <t>13.26591161350018</t>
  </si>
  <si>
    <t>52.5119854284546</t>
  </si>
  <si>
    <t>13.26607860911497</t>
  </si>
  <si>
    <t>52.51208706110972</t>
  </si>
  <si>
    <t>13.266245605115955</t>
  </si>
  <si>
    <t>MeanderingMonkeys</t>
  </si>
  <si>
    <t>https://www.munzee.com/m/MeanderingMonkeys/23999/</t>
  </si>
  <si>
    <t>52.51218869376484</t>
  </si>
  <si>
    <t>13.266412601503134</t>
  </si>
  <si>
    <t>https://www.munzee.com/m/sashimi/9134/</t>
  </si>
  <si>
    <t>52.512290326419965</t>
  </si>
  <si>
    <t>13.266579598276621</t>
  </si>
  <si>
    <t>52.51239195907508</t>
  </si>
  <si>
    <t>13.266746595436189</t>
  </si>
  <si>
    <t>https://www.munzee.com/m/ChickenRun/18100/</t>
  </si>
  <si>
    <t>52.512493591730205</t>
  </si>
  <si>
    <t>13.266913592982064</t>
  </si>
  <si>
    <t>https://www.munzee.com/m/c-bn/27725/</t>
  </si>
  <si>
    <t>52.512595224385315</t>
  </si>
  <si>
    <t>13.267080590914134</t>
  </si>
  <si>
    <t>https://www.munzee.com/m/Derlame/27242/</t>
  </si>
  <si>
    <t>19</t>
  </si>
  <si>
    <t>52.51086746901323</t>
  </si>
  <si>
    <t>13.264575644721845</t>
  </si>
  <si>
    <t>Ellesche</t>
  </si>
  <si>
    <t>https://www.munzee.com/m/Ellesche/1068</t>
  </si>
  <si>
    <t>52.510969101668344</t>
  </si>
  <si>
    <t>13.264742636474693</t>
  </si>
  <si>
    <t>https://www.munzee.com/m/kpr1000/13330/</t>
  </si>
  <si>
    <t>52.511070734323475</t>
  </si>
  <si>
    <t>13.264909628613623</t>
  </si>
  <si>
    <t>52.51117236697859</t>
  </si>
  <si>
    <t>13.26507662113886</t>
  </si>
  <si>
    <t>https://www.munzee.com/m/JackSparrow/35658/</t>
  </si>
  <si>
    <t>52.511273999633715</t>
  </si>
  <si>
    <t>13.265243614050178</t>
  </si>
  <si>
    <t>CzPeet</t>
  </si>
  <si>
    <t>https://www.munzee.com/m/CzPeet/8453/</t>
  </si>
  <si>
    <t>52.51137563228883</t>
  </si>
  <si>
    <t>13.265410607347803</t>
  </si>
  <si>
    <t>https://www.munzee.com/m/kpr1000/12864</t>
  </si>
  <si>
    <t>52.51147726494395</t>
  </si>
  <si>
    <t>13.26557760103151</t>
  </si>
  <si>
    <t>52.51157889759908</t>
  </si>
  <si>
    <t>13.265744595101523</t>
  </si>
  <si>
    <t>https://www.munzee.com/m/lison55/21135/</t>
  </si>
  <si>
    <t>52.511680530254196</t>
  </si>
  <si>
    <t>13.265911589557618</t>
  </si>
  <si>
    <t>52.51178216290932</t>
  </si>
  <si>
    <t>13.26607858440002</t>
  </si>
  <si>
    <t>52.51188379556445</t>
  </si>
  <si>
    <t>13.266245579628617</t>
  </si>
  <si>
    <t>52.51198542821958</t>
  </si>
  <si>
    <t>13.266412575243407</t>
  </si>
  <si>
    <t>52.5120870608747</t>
  </si>
  <si>
    <t>13.266579571244392</t>
  </si>
  <si>
    <t>52.51218869352982</t>
  </si>
  <si>
    <t>13.266746567631571</t>
  </si>
  <si>
    <t>52.51229032618493</t>
  </si>
  <si>
    <t>13.266913564405058</t>
  </si>
  <si>
    <t>destolkjes4ever</t>
  </si>
  <si>
    <t>https://www.munzee.com/m/destolkjes4ever/12656/</t>
  </si>
  <si>
    <t>52.512391958840055</t>
  </si>
  <si>
    <t>13.267080561564626</t>
  </si>
  <si>
    <t>52.51249359149517</t>
  </si>
  <si>
    <t>13.267247559110501</t>
  </si>
  <si>
    <t>https://www.munzee.com/m/sashimi/9133/</t>
  </si>
  <si>
    <t>20</t>
  </si>
  <si>
    <t>52.51076583612314</t>
  </si>
  <si>
    <t>13.264742618711352</t>
  </si>
  <si>
    <t>BonnieB1</t>
  </si>
  <si>
    <t>https://www.munzee.com/m/BonnieB1/11286/</t>
  </si>
  <si>
    <t>52.510867468778265</t>
  </si>
  <si>
    <t>13.264909610077893</t>
  </si>
  <si>
    <t>https://www.munzee.com/m/123xilef/17680/</t>
  </si>
  <si>
    <t>52.510969101433375</t>
  </si>
  <si>
    <t>13.265076601830742</t>
  </si>
  <si>
    <t>https://www.munzee.com/m/ChickenRun/30323/</t>
  </si>
  <si>
    <t>52.511070734088506</t>
  </si>
  <si>
    <t>13.265243593969672</t>
  </si>
  <si>
    <t>52.51117236674363</t>
  </si>
  <si>
    <t>13.265410586494909</t>
  </si>
  <si>
    <t>52.511273999398746</t>
  </si>
  <si>
    <t>13.265577579406227</t>
  </si>
  <si>
    <t>52.51137563205387</t>
  </si>
  <si>
    <t>13.265744572703852</t>
  </si>
  <si>
    <t>52.511477264709</t>
  </si>
  <si>
    <t>13.265911566387558</t>
  </si>
  <si>
    <t>52.51157889736413</t>
  </si>
  <si>
    <t>13.266078560457572</t>
  </si>
  <si>
    <t>52.51168053001925</t>
  </si>
  <si>
    <t>13.266245554913667</t>
  </si>
  <si>
    <t>52.511782162674365</t>
  </si>
  <si>
    <t>13.266412549756069</t>
  </si>
  <si>
    <t>52.51188379532949</t>
  </si>
  <si>
    <t>13.266579544984666</t>
  </si>
  <si>
    <t>https://www.munzee.com/m/kpr1000/12596</t>
  </si>
  <si>
    <t>52.51198542798461</t>
  </si>
  <si>
    <t>13.266746540599456</t>
  </si>
  <si>
    <t>https://www.munzee.com/m/JackSparrow/35345/</t>
  </si>
  <si>
    <t>52.51208706063974</t>
  </si>
  <si>
    <t>13.266913536600441</t>
  </si>
  <si>
    <t>https://www.munzee.com/m/123xilef/17265/</t>
  </si>
  <si>
    <t>52.51218869329485</t>
  </si>
  <si>
    <t>13.26708053298762</t>
  </si>
  <si>
    <t>https://www.munzee.com/m/TheFrog/6786/</t>
  </si>
  <si>
    <t>52.51229032594997</t>
  </si>
  <si>
    <t>13.267247529761107</t>
  </si>
  <si>
    <t>https://www.munzee.com/m/Muskratmarie/14658</t>
  </si>
  <si>
    <t>52.512391958605086</t>
  </si>
  <si>
    <t>13.267414526920675</t>
  </si>
  <si>
    <t>https://www.munzee.com/m/123xilef/17842/</t>
  </si>
  <si>
    <t>21</t>
  </si>
  <si>
    <t>52.51066420323297</t>
  </si>
  <si>
    <t>13.26490959231478</t>
  </si>
  <si>
    <t>Maattmoo</t>
  </si>
  <si>
    <t>https://www.munzee.com/m/Maattmoo/5751/</t>
  </si>
  <si>
    <t>52.510765835888094</t>
  </si>
  <si>
    <t>13.26507658329524</t>
  </si>
  <si>
    <t>https://www.munzee.com/m/sashimi/8992/</t>
  </si>
  <si>
    <t>52.51086746854322</t>
  </si>
  <si>
    <t>13.265243574661781</t>
  </si>
  <si>
    <t>52.510969101198334</t>
  </si>
  <si>
    <t>13.26541056641463</t>
  </si>
  <si>
    <t>https://www.munzee.com/m/c-bn/28057/</t>
  </si>
  <si>
    <t>52.511070733853465</t>
  </si>
  <si>
    <t>13.26557755855356</t>
  </si>
  <si>
    <t>52.51117236650858</t>
  </si>
  <si>
    <t>13.265744551078797</t>
  </si>
  <si>
    <t>52.511273999163706</t>
  </si>
  <si>
    <t>13.265911543990114</t>
  </si>
  <si>
    <t>52.51137563181882</t>
  </si>
  <si>
    <t>13.26607853728774</t>
  </si>
  <si>
    <t>https://www.munzee.com/m/c-bn/28058/</t>
  </si>
  <si>
    <t>52.51147726447394</t>
  </si>
  <si>
    <t>13.266245530971446</t>
  </si>
  <si>
    <t>52.51157889712907</t>
  </si>
  <si>
    <t>13.26641252504146</t>
  </si>
  <si>
    <t>52.51168052978419</t>
  </si>
  <si>
    <t>13.266579519497554</t>
  </si>
  <si>
    <t>52.5117821624393</t>
  </si>
  <si>
    <t>13.266746514339957</t>
  </si>
  <si>
    <t xml:space="preserve">Maattmoo </t>
  </si>
  <si>
    <t>https://www.munzee.com/m/Maattmoo/6789/</t>
  </si>
  <si>
    <t>52.511883795094434</t>
  </si>
  <si>
    <t>13.266913509568553</t>
  </si>
  <si>
    <t>52.51198542774956</t>
  </si>
  <si>
    <t>13.267080505183344</t>
  </si>
  <si>
    <t>52.512087060404674</t>
  </si>
  <si>
    <t>13.267247501184329</t>
  </si>
  <si>
    <t>52.51218869305979</t>
  </si>
  <si>
    <t>13.267414497571508</t>
  </si>
  <si>
    <t>Frikandelbroodjes</t>
  </si>
  <si>
    <t>https://www.munzee.com/m/Frikandelbroodjes/1833/</t>
  </si>
  <si>
    <t>52.51229032571491</t>
  </si>
  <si>
    <t>13.267581494344881</t>
  </si>
  <si>
    <t>https://www.munzee.com/m/kpr1000/12130</t>
  </si>
  <si>
    <t>22</t>
  </si>
  <si>
    <t>52.510562570342806</t>
  </si>
  <si>
    <t>13.265076565532013</t>
  </si>
  <si>
    <t>Olonol0</t>
  </si>
  <si>
    <t>https://www.munzee.com/m/Olonol0/543/</t>
  </si>
  <si>
    <t>52.51066420299792</t>
  </si>
  <si>
    <t>13.26524355612628</t>
  </si>
  <si>
    <t>52.510765835653054</t>
  </si>
  <si>
    <t>13.26541054710674</t>
  </si>
  <si>
    <t>https://www.munzee.com/m/kpr1000/12073</t>
  </si>
  <si>
    <t>52.51086746830818</t>
  </si>
  <si>
    <t>13.26557753847328</t>
  </si>
  <si>
    <t>https://www.munzee.com/m/JackSparrow/35653/</t>
  </si>
  <si>
    <t>52.51096910096331</t>
  </si>
  <si>
    <t>13.26574453022613</t>
  </si>
  <si>
    <t>52.51107073361844</t>
  </si>
  <si>
    <t>13.265911522365059</t>
  </si>
  <si>
    <t>52.511172366273556</t>
  </si>
  <si>
    <t>13.266078514890296</t>
  </si>
  <si>
    <t>52.51127399892869</t>
  </si>
  <si>
    <t>13.266245507801614</t>
  </si>
  <si>
    <t>https://www.munzee.com/m/JackSparrow/35646/</t>
  </si>
  <si>
    <t>52.51137563158381</t>
  </si>
  <si>
    <t>13.26641250109924</t>
  </si>
  <si>
    <t>52.51147726423893</t>
  </si>
  <si>
    <t>13.266579494782945</t>
  </si>
  <si>
    <t>52.51157889689405</t>
  </si>
  <si>
    <t>13.26674648885296</t>
  </si>
  <si>
    <t>KunoHam</t>
  </si>
  <si>
    <t>https://www.munzee.com/m/KunoHam/478/</t>
  </si>
  <si>
    <t>52.511680529549174</t>
  </si>
  <si>
    <t>13.266913483309054</t>
  </si>
  <si>
    <t>52.51178216220429</t>
  </si>
  <si>
    <t>13.267080478151456</t>
  </si>
  <si>
    <t>52.511883794859415</t>
  </si>
  <si>
    <t>13.267247473380053</t>
  </si>
  <si>
    <t>https://www.munzee.com/m/c-bn/28053/</t>
  </si>
  <si>
    <t>52.51198542751453</t>
  </si>
  <si>
    <t>13.267414468994843</t>
  </si>
  <si>
    <t>https://www.munzee.com/m/Derlame/28138/</t>
  </si>
  <si>
    <t>52.512087060169655</t>
  </si>
  <si>
    <t>13.267581464995828</t>
  </si>
  <si>
    <t>https://www.munzee.com/m/Kerzenwelt/3320/</t>
  </si>
  <si>
    <t>52.512188692824765</t>
  </si>
  <si>
    <t>13.267748461383007</t>
  </si>
  <si>
    <t>https://www.munzee.com/m/c-bn/27726/</t>
  </si>
  <si>
    <t>23</t>
  </si>
  <si>
    <t>52.510460937452685</t>
  </si>
  <si>
    <t>13.26524353836328</t>
  </si>
  <si>
    <t>Bisquick2</t>
  </si>
  <si>
    <t>https://www.munzee.com/m/Bisquick2/8416/</t>
  </si>
  <si>
    <t>52.5105625701078</t>
  </si>
  <si>
    <t>13.265410528571351</t>
  </si>
  <si>
    <t>52.510664202762925</t>
  </si>
  <si>
    <t>13.265577519165618</t>
  </si>
  <si>
    <t>52.51076583541804</t>
  </si>
  <si>
    <t>13.265744510146078</t>
  </si>
  <si>
    <t>https://www.munzee.com/m/123xilef/17679/</t>
  </si>
  <si>
    <t>52.51086746807317</t>
  </si>
  <si>
    <t>13.265911501512619</t>
  </si>
  <si>
    <t>52.5109691007283</t>
  </si>
  <si>
    <t>13.266078493265468</t>
  </si>
  <si>
    <t>52.51107073338343</t>
  </si>
  <si>
    <t>13.266245485404397</t>
  </si>
  <si>
    <t>52.51117236603856</t>
  </si>
  <si>
    <t>13.266412477929634</t>
  </si>
  <si>
    <t>https://www.munzee.com/m/Bisquick2/9250/</t>
  </si>
  <si>
    <t>Oct 3</t>
  </si>
  <si>
    <t>52.511273998693675</t>
  </si>
  <si>
    <t>13.266579470840952</t>
  </si>
  <si>
    <t>https://www.munzee.com/m/sashimi/9135/</t>
  </si>
  <si>
    <t>52.5113756313488</t>
  </si>
  <si>
    <t>13.266746464138578</t>
  </si>
  <si>
    <t>https://www.munzee.com/m/kpr1000/11863</t>
  </si>
  <si>
    <t>52.51147726400393</t>
  </si>
  <si>
    <t>13.266913457822284</t>
  </si>
  <si>
    <t>https://www.munzee.com/m/c-bn/28054/</t>
  </si>
  <si>
    <t>52.511578896659046</t>
  </si>
  <si>
    <t>13.267080451892298</t>
  </si>
  <si>
    <t>https://www.munzee.com/m/TheFrog/6785/</t>
  </si>
  <si>
    <t>52.51168052931418</t>
  </si>
  <si>
    <t>13.267247446348392</t>
  </si>
  <si>
    <t>barefootguru</t>
  </si>
  <si>
    <t>https://www.munzee.com/m/barefootguru/12412/</t>
  </si>
  <si>
    <t>52.51178216196931</t>
  </si>
  <si>
    <t>13.267414441190795</t>
  </si>
  <si>
    <t>https://www.munzee.com/m/ChickenRun/18101/</t>
  </si>
  <si>
    <t>52.51188379462443</t>
  </si>
  <si>
    <t>13.267581436419391</t>
  </si>
  <si>
    <t>https://www.munzee.com/m/JackSparrow/35347/</t>
  </si>
  <si>
    <t>52.51198542727956</t>
  </si>
  <si>
    <t>13.267748432034182</t>
  </si>
  <si>
    <t>https://www.munzee.com/m/LiiLuu70/3404/</t>
  </si>
  <si>
    <t>52.51208705993468</t>
  </si>
  <si>
    <t>13.267915428035167</t>
  </si>
  <si>
    <t>pikespice</t>
  </si>
  <si>
    <t>https://www.munzee.com/m/pikespice/13211/</t>
  </si>
  <si>
    <t>24</t>
  </si>
  <si>
    <t>52.51035930456259</t>
  </si>
  <si>
    <t>13.265410510808579</t>
  </si>
  <si>
    <t>babyw</t>
  </si>
  <si>
    <t>https://www.munzee.com/m/babyw/4128/</t>
  </si>
  <si>
    <t>52.510460937217715</t>
  </si>
  <si>
    <t>13.265577500630457</t>
  </si>
  <si>
    <t>https://www.munzee.com/m/Ellesche/1023</t>
  </si>
  <si>
    <t>52.51056256987284</t>
  </si>
  <si>
    <t>13.265744490838529</t>
  </si>
  <si>
    <t>PhoKite</t>
  </si>
  <si>
    <t>https://www.munzee.com/m/PhoKite/5781</t>
  </si>
  <si>
    <t>52.510664202527956</t>
  </si>
  <si>
    <t>13.265911481432795</t>
  </si>
  <si>
    <t>mdtt</t>
  </si>
  <si>
    <t>https://www.munzee.com/m/mdtt/7253/</t>
  </si>
  <si>
    <t>52.510765835183086</t>
  </si>
  <si>
    <t>13.266078472413255</t>
  </si>
  <si>
    <t>OttoLilienthal</t>
  </si>
  <si>
    <t>https://www.munzee.com/m/OttoLilienthal/2032/</t>
  </si>
  <si>
    <t>52.51086746783821</t>
  </si>
  <si>
    <t>13.266245463779796</t>
  </si>
  <si>
    <t>ichbinderneue</t>
  </si>
  <si>
    <t>https://www.munzee.com/m/ichbinderneue/2921/</t>
  </si>
  <si>
    <t>52.51096910049334</t>
  </si>
  <si>
    <t>13.266412455532645</t>
  </si>
  <si>
    <t>https://www.munzee.com/m/c-bn/28044/</t>
  </si>
  <si>
    <t>52.512087059699695</t>
  </si>
  <si>
    <t>13.268249390302344</t>
  </si>
  <si>
    <t>https://www.munzee.com/m/Derlame/27186/</t>
  </si>
  <si>
    <t>Please do NOT delete the following line. You will need it if you want to load the CSV file back to the map!</t>
  </si>
  <si>
    <t>URL: gardenpainter.ide.sk</t>
  </si>
  <si>
    <t>52.51218890629518</t>
  </si>
  <si>
    <t>13.264909744393663</t>
  </si>
  <si>
    <t>45</t>
  </si>
  <si>
    <t>0</t>
  </si>
  <si>
    <t>40</t>
  </si>
  <si>
    <t>Berlin Maple Chess Garden</t>
  </si>
  <si>
    <t>sep=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</si>
</sst>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-mmm"/>
  </numFmts>
  <fonts count="26">
    <font>
      <sz val="10.0"/>
      <color rgb="FF000000"/>
      <name val="Arial"/>
    </font>
    <font>
      <name val="Arial"/>
    </font>
    <font>
      <b/>
      <sz val="24.0"/>
      <color rgb="FFFCE5CD"/>
      <name val="Arial"/>
    </font>
    <font/>
    <font>
      <b/>
      <name val="Arial"/>
    </font>
    <font>
      <u/>
      <color rgb="FF1155CC"/>
      <name val="Arial"/>
    </font>
    <font>
      <color rgb="FFFFFF00"/>
      <name val="Arial"/>
    </font>
    <font>
      <color rgb="FFFFFFFF"/>
      <name val="Arial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color rgb="FFFFFF00"/>
      <name val="Roboto"/>
    </font>
    <font>
      <u/>
      <color rgb="FF000000"/>
      <name val="Arial"/>
    </font>
    <font>
      <u/>
      <color rgb="FF000000"/>
      <name val="Arial"/>
    </font>
    <font>
      <b/>
      <i/>
      <color rgb="FF000000"/>
      <name val="Arial"/>
    </font>
    <font>
      <color rgb="FF000000"/>
      <name val="Roboto"/>
    </font>
    <font>
      <u/>
      <color rgb="FF0000FF"/>
    </font>
    <font>
      <u/>
      <color rgb="FF0000FF"/>
      <name val="Arial"/>
    </font>
    <font>
      <u/>
      <color rgb="FF1155CC"/>
      <name val="Arial"/>
    </font>
    <font>
      <b/>
      <sz val="24.0"/>
      <color rgb="FF9900FF"/>
      <name val="Arial"/>
    </font>
    <font>
      <b/>
    </font>
    <font>
      <u/>
      <color rgb="FF1155CC"/>
    </font>
    <font>
      <u/>
      <color rgb="FF000000"/>
      <name val="Roboto"/>
    </font>
    <font>
      <u/>
      <color rgb="FF666666"/>
    </font>
  </fonts>
  <fills count="19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7BCAA3"/>
        <bgColor rgb="FF7BCAA3"/>
      </patternFill>
    </fill>
    <fill>
      <patternFill patternType="solid">
        <fgColor rgb="FF57BB8A"/>
        <bgColor rgb="FF57BB8A"/>
      </patternFill>
    </fill>
    <fill>
      <patternFill patternType="solid">
        <fgColor rgb="FF85200C"/>
        <bgColor rgb="FF85200C"/>
      </patternFill>
    </fill>
    <fill>
      <patternFill patternType="solid">
        <fgColor rgb="FF72C69D"/>
        <bgColor rgb="FF72C69D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ABDDC5"/>
        <bgColor rgb="FFABDDC5"/>
      </patternFill>
    </fill>
    <fill>
      <patternFill patternType="solid">
        <fgColor rgb="FFC7E9D8"/>
        <bgColor rgb="FFC7E9D8"/>
      </patternFill>
    </fill>
    <fill>
      <patternFill patternType="solid">
        <fgColor rgb="FFE3F4EC"/>
        <bgColor rgb="FFE3F4EC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3" fontId="1" numFmtId="0" xfId="0" applyAlignment="1" applyBorder="1" applyFill="1" applyFont="1">
      <alignment vertical="bottom"/>
    </xf>
    <xf borderId="2" fillId="4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5" fillId="3" fontId="1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4" numFmtId="0" xfId="0" applyAlignment="1" applyFont="1">
      <alignment horizontal="right" shrinkToFit="0" vertical="bottom" wrapText="0"/>
    </xf>
    <xf borderId="0" fillId="3" fontId="1" numFmtId="164" xfId="0" applyAlignment="1" applyFont="1" applyNumberFormat="1">
      <alignment horizontal="center" vertical="bottom"/>
    </xf>
    <xf borderId="0" fillId="3" fontId="4" numFmtId="0" xfId="0" applyAlignment="1" applyFont="1">
      <alignment horizontal="right" readingOrder="0" vertical="bottom"/>
    </xf>
    <xf borderId="0" fillId="3" fontId="1" numFmtId="0" xfId="0" applyAlignment="1" applyFont="1">
      <alignment horizontal="center" vertical="bottom"/>
    </xf>
    <xf borderId="6" fillId="3" fontId="1" numFmtId="0" xfId="0" applyAlignment="1" applyBorder="1" applyFont="1">
      <alignment horizontal="center" vertical="bottom"/>
    </xf>
    <xf borderId="6" fillId="3" fontId="1" numFmtId="0" xfId="0" applyAlignment="1" applyBorder="1" applyFont="1">
      <alignment vertical="bottom"/>
    </xf>
    <xf borderId="1" fillId="3" fontId="4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vertical="bottom"/>
    </xf>
    <xf borderId="7" fillId="3" fontId="4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1" fillId="5" fontId="4" numFmtId="0" xfId="0" applyAlignment="1" applyBorder="1" applyFill="1" applyFont="1">
      <alignment horizontal="center" vertical="bottom"/>
    </xf>
    <xf borderId="1" fillId="6" fontId="4" numFmtId="0" xfId="0" applyAlignment="1" applyBorder="1" applyFill="1" applyFont="1">
      <alignment horizontal="center" vertical="bottom"/>
    </xf>
    <xf borderId="1" fillId="7" fontId="4" numFmtId="0" xfId="0" applyAlignment="1" applyBorder="1" applyFill="1" applyFont="1">
      <alignment horizontal="center" vertical="bottom"/>
    </xf>
    <xf borderId="1" fillId="8" fontId="6" numFmtId="0" xfId="0" applyAlignment="1" applyBorder="1" applyFill="1" applyFont="1">
      <alignment vertical="bottom"/>
    </xf>
    <xf borderId="1" fillId="5" fontId="1" numFmtId="0" xfId="0" applyAlignment="1" applyBorder="1" applyFont="1">
      <alignment horizontal="center" vertical="bottom"/>
    </xf>
    <xf borderId="1" fillId="9" fontId="1" numFmtId="0" xfId="0" applyAlignment="1" applyBorder="1" applyFill="1" applyFont="1">
      <alignment horizontal="center" vertical="bottom"/>
    </xf>
    <xf borderId="1" fillId="7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10" fontId="7" numFmtId="0" xfId="0" applyAlignment="1" applyBorder="1" applyFill="1" applyFont="1">
      <alignment vertical="bottom"/>
    </xf>
    <xf borderId="1" fillId="11" fontId="1" numFmtId="0" xfId="0" applyAlignment="1" applyBorder="1" applyFill="1" applyFont="1">
      <alignment vertical="bottom"/>
    </xf>
    <xf borderId="1" fillId="12" fontId="1" numFmtId="0" xfId="0" applyAlignment="1" applyBorder="1" applyFill="1" applyFont="1">
      <alignment vertical="bottom"/>
    </xf>
    <xf borderId="0" fillId="3" fontId="1" numFmtId="0" xfId="0" applyAlignment="1" applyFont="1">
      <alignment shrinkToFit="0" vertical="bottom" wrapText="0"/>
    </xf>
    <xf borderId="0" fillId="3" fontId="1" numFmtId="0" xfId="0" applyAlignment="1" applyFont="1">
      <alignment shrinkToFit="0" vertical="bottom" wrapText="0"/>
    </xf>
    <xf borderId="4" fillId="3" fontId="1" numFmtId="0" xfId="0" applyAlignment="1" applyBorder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quotePrefix="1" borderId="0" fillId="5" fontId="8" numFmtId="0" xfId="0" applyAlignment="1" applyFont="1">
      <alignment horizontal="center" vertical="bottom"/>
    </xf>
    <xf quotePrefix="1" borderId="0" fillId="5" fontId="8" numFmtId="0" xfId="0" applyAlignment="1" applyFont="1">
      <alignment vertical="bottom"/>
    </xf>
    <xf borderId="0" fillId="12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13" fontId="1" numFmtId="0" xfId="0" applyAlignment="1" applyFill="1" applyFont="1">
      <alignment horizontal="center" vertical="bottom"/>
    </xf>
    <xf borderId="0" fillId="0" fontId="1" numFmtId="0" xfId="0" applyAlignment="1" applyFont="1">
      <alignment readingOrder="0" vertical="bottom"/>
    </xf>
    <xf borderId="0" fillId="7" fontId="1" numFmtId="0" xfId="0" applyAlignment="1" applyFont="1">
      <alignment horizontal="center" vertical="bottom"/>
    </xf>
    <xf borderId="0" fillId="14" fontId="8" numFmtId="0" xfId="0" applyAlignment="1" applyFill="1" applyFont="1">
      <alignment vertical="bottom"/>
    </xf>
    <xf borderId="0" fillId="5" fontId="1" numFmtId="0" xfId="0" applyAlignment="1" applyFont="1">
      <alignment horizontal="center" vertical="bottom"/>
    </xf>
    <xf borderId="0" fillId="11" fontId="1" numFmtId="0" xfId="0" applyAlignment="1" applyFont="1">
      <alignment vertical="bottom"/>
    </xf>
    <xf borderId="0" fillId="5" fontId="8" numFmtId="0" xfId="0" applyAlignment="1" applyFont="1">
      <alignment readingOrder="0" vertical="bottom"/>
    </xf>
    <xf borderId="0" fillId="5" fontId="10" numFmtId="0" xfId="0" applyAlignment="1" applyFont="1">
      <alignment readingOrder="0" vertical="bottom"/>
    </xf>
    <xf borderId="0" fillId="15" fontId="1" numFmtId="0" xfId="0" applyAlignment="1" applyFill="1" applyFont="1">
      <alignment horizontal="center" vertical="bottom"/>
    </xf>
    <xf borderId="0" fillId="5" fontId="11" numFmtId="0" xfId="0" applyAlignment="1" applyFont="1">
      <alignment readingOrder="0" vertical="bottom"/>
    </xf>
    <xf borderId="0" fillId="5" fontId="8" numFmtId="165" xfId="0" applyAlignment="1" applyFont="1" applyNumberFormat="1">
      <alignment readingOrder="0" vertical="bottom"/>
    </xf>
    <xf borderId="0" fillId="5" fontId="12" numFmtId="0" xfId="0" applyAlignment="1" applyFont="1">
      <alignment readingOrder="0" vertical="bottom"/>
    </xf>
    <xf borderId="0" fillId="8" fontId="13" numFmtId="0" xfId="0" applyAlignment="1" applyFont="1">
      <alignment shrinkToFit="0" vertical="bottom" wrapText="0"/>
    </xf>
    <xf borderId="0" fillId="8" fontId="1" numFmtId="0" xfId="0" applyAlignment="1" applyFont="1">
      <alignment vertical="bottom"/>
    </xf>
    <xf borderId="0" fillId="16" fontId="1" numFmtId="0" xfId="0" applyAlignment="1" applyFill="1" applyFont="1">
      <alignment horizontal="center" vertical="bottom"/>
    </xf>
    <xf borderId="0" fillId="17" fontId="1" numFmtId="0" xfId="0" applyAlignment="1" applyFill="1" applyFont="1">
      <alignment horizontal="center" vertical="bottom"/>
    </xf>
    <xf borderId="0" fillId="10" fontId="7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5" fontId="14" numFmtId="3" xfId="0" applyAlignment="1" applyFont="1" applyNumberFormat="1">
      <alignment readingOrder="0" vertical="bottom"/>
    </xf>
    <xf borderId="0" fillId="5" fontId="15" numFmtId="0" xfId="0" applyAlignment="1" applyFont="1">
      <alignment vertical="bottom"/>
    </xf>
    <xf borderId="0" fillId="5" fontId="16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8" fontId="13" numFmtId="0" xfId="0" applyAlignment="1" applyFont="1">
      <alignment shrinkToFit="0" vertical="bottom" wrapText="0"/>
    </xf>
    <xf borderId="0" fillId="8" fontId="1" numFmtId="0" xfId="0" applyAlignment="1" applyFont="1">
      <alignment vertical="bottom"/>
    </xf>
    <xf quotePrefix="1" borderId="0" fillId="5" fontId="8" numFmtId="0" xfId="0" applyAlignment="1" applyFont="1">
      <alignment horizontal="center" vertical="bottom"/>
    </xf>
    <xf quotePrefix="1" borderId="0" fillId="5" fontId="8" numFmtId="0" xfId="0" applyAlignment="1" applyFont="1">
      <alignment vertical="bottom"/>
    </xf>
    <xf borderId="0" fillId="10" fontId="7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14" fontId="17" numFmtId="0" xfId="0" applyAlignment="1" applyFont="1">
      <alignment vertical="bottom"/>
    </xf>
    <xf borderId="0" fillId="14" fontId="8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quotePrefix="1" borderId="0" fillId="0" fontId="1" numFmtId="0" xfId="0" applyAlignment="1" applyFont="1">
      <alignment horizontal="center" vertical="bottom"/>
    </xf>
    <xf quotePrefix="1" borderId="0" fillId="0" fontId="1" numFmtId="0" xfId="0" applyAlignment="1" applyFont="1">
      <alignment vertical="bottom"/>
    </xf>
    <xf borderId="2" fillId="4" fontId="2" numFmtId="0" xfId="0" applyAlignment="1" applyBorder="1" applyFont="1">
      <alignment horizontal="center" readingOrder="0" shrinkToFit="0" vertical="bottom" wrapText="0"/>
    </xf>
    <xf borderId="0" fillId="3" fontId="19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1" numFmtId="164" xfId="0" applyAlignment="1" applyFont="1" applyNumberForma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3" fontId="20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3" fontId="1" numFmtId="0" xfId="0" applyAlignment="1" applyFont="1">
      <alignment horizontal="left" readingOrder="0" vertical="bottom"/>
    </xf>
    <xf borderId="0" fillId="3" fontId="21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0" fontId="4" numFmtId="0" xfId="0" applyAlignment="1" applyFont="1">
      <alignment vertical="bottom"/>
    </xf>
    <xf quotePrefix="1"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" numFmtId="0" xfId="0" applyAlignment="1" applyFont="1">
      <alignment readingOrder="0"/>
    </xf>
    <xf borderId="0" fillId="18" fontId="3" numFmtId="0" xfId="0" applyAlignment="1" applyFill="1" applyFont="1">
      <alignment horizontal="center" readingOrder="0"/>
    </xf>
    <xf borderId="0" fillId="5" fontId="24" numFmtId="3" xfId="0" applyAlignment="1" applyFont="1" applyNumberFormat="1">
      <alignment readingOrder="0"/>
    </xf>
    <xf borderId="0" fillId="0" fontId="25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>
        <color rgb="FF666666"/>
      </font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3</xdr:row>
      <xdr:rowOff>76200</xdr:rowOff>
    </xdr:from>
    <xdr:ext cx="3943350" cy="369570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466725</xdr:colOff>
      <xdr:row>2</xdr:row>
      <xdr:rowOff>85725</xdr:rowOff>
    </xdr:from>
    <xdr:ext cx="4448175" cy="3952875"/>
    <xdr:pic>
      <xdr:nvPicPr>
        <xdr:cNvPr id="0" name="image2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erlame/28136/" TargetMode="External"/><Relationship Id="rId190" Type="http://schemas.openxmlformats.org/officeDocument/2006/relationships/hyperlink" Target="https://www.munzee.com/m/kpr1000/12864" TargetMode="External"/><Relationship Id="rId42" Type="http://schemas.openxmlformats.org/officeDocument/2006/relationships/hyperlink" Target="https://www.munzee.com/m/JackSparrow/34882/admin/map/" TargetMode="External"/><Relationship Id="rId41" Type="http://schemas.openxmlformats.org/officeDocument/2006/relationships/hyperlink" Target="https://www.munzee.com/m/c-bn/27717/" TargetMode="External"/><Relationship Id="rId44" Type="http://schemas.openxmlformats.org/officeDocument/2006/relationships/hyperlink" Target="https://www.munzee.com/m/munzeeprof/24248/" TargetMode="External"/><Relationship Id="rId194" Type="http://schemas.openxmlformats.org/officeDocument/2006/relationships/hyperlink" Target="https://www.munzee.com/m/BonnieB1/11286/" TargetMode="External"/><Relationship Id="rId43" Type="http://schemas.openxmlformats.org/officeDocument/2006/relationships/hyperlink" Target="https://www.munzee.com/m/rgforsythe/15707/" TargetMode="External"/><Relationship Id="rId193" Type="http://schemas.openxmlformats.org/officeDocument/2006/relationships/hyperlink" Target="https://www.munzee.com/m/sashimi/9133/" TargetMode="External"/><Relationship Id="rId46" Type="http://schemas.openxmlformats.org/officeDocument/2006/relationships/hyperlink" Target="https://www.munzee.com/m/radschlaeger/3676/" TargetMode="External"/><Relationship Id="rId192" Type="http://schemas.openxmlformats.org/officeDocument/2006/relationships/hyperlink" Target="https://www.munzee.com/m/destolkjes4ever/12656/" TargetMode="External"/><Relationship Id="rId45" Type="http://schemas.openxmlformats.org/officeDocument/2006/relationships/hyperlink" Target="https://www.munzee.com/m/Erfasser/1053/" TargetMode="External"/><Relationship Id="rId191" Type="http://schemas.openxmlformats.org/officeDocument/2006/relationships/hyperlink" Target="https://www.munzee.com/m/lison55/21135/" TargetMode="External"/><Relationship Id="rId48" Type="http://schemas.openxmlformats.org/officeDocument/2006/relationships/hyperlink" Target="https://www.munzee.com/m/CoffeeEater/8768/" TargetMode="External"/><Relationship Id="rId187" Type="http://schemas.openxmlformats.org/officeDocument/2006/relationships/hyperlink" Target="https://www.munzee.com/m/kpr1000/13330/" TargetMode="External"/><Relationship Id="rId47" Type="http://schemas.openxmlformats.org/officeDocument/2006/relationships/hyperlink" Target="https://www.munzee.com/m/Muskratmarie/13968" TargetMode="External"/><Relationship Id="rId186" Type="http://schemas.openxmlformats.org/officeDocument/2006/relationships/hyperlink" Target="https://www.munzee.com/m/Ellesche/1068" TargetMode="External"/><Relationship Id="rId185" Type="http://schemas.openxmlformats.org/officeDocument/2006/relationships/hyperlink" Target="https://www.munzee.com/m/Derlame/27242/" TargetMode="External"/><Relationship Id="rId49" Type="http://schemas.openxmlformats.org/officeDocument/2006/relationships/hyperlink" Target="https://www.munzee.com/m/c-bn/27720/" TargetMode="External"/><Relationship Id="rId184" Type="http://schemas.openxmlformats.org/officeDocument/2006/relationships/hyperlink" Target="https://www.munzee.com/m/c-bn/27725/" TargetMode="External"/><Relationship Id="rId189" Type="http://schemas.openxmlformats.org/officeDocument/2006/relationships/hyperlink" Target="https://www.munzee.com/m/CzPeet/8453/" TargetMode="External"/><Relationship Id="rId188" Type="http://schemas.openxmlformats.org/officeDocument/2006/relationships/hyperlink" Target="https://www.munzee.com/m/JackSparrow/35658/admin/map/" TargetMode="External"/><Relationship Id="rId31" Type="http://schemas.openxmlformats.org/officeDocument/2006/relationships/hyperlink" Target="https://www.munzee.com/m/Philipz/1138/" TargetMode="External"/><Relationship Id="rId30" Type="http://schemas.openxmlformats.org/officeDocument/2006/relationships/hyperlink" Target="https://www.munzee.com/m/ozarkcheryl/6062/" TargetMode="External"/><Relationship Id="rId33" Type="http://schemas.openxmlformats.org/officeDocument/2006/relationships/hyperlink" Target="https://www.munzee.com/m/marleyfanct/11810/" TargetMode="External"/><Relationship Id="rId183" Type="http://schemas.openxmlformats.org/officeDocument/2006/relationships/hyperlink" Target="https://www.munzee.com/m/ChickenRun/18100/" TargetMode="External"/><Relationship Id="rId32" Type="http://schemas.openxmlformats.org/officeDocument/2006/relationships/hyperlink" Target="https://www.munzee.com/m/Shun79/4219/" TargetMode="External"/><Relationship Id="rId182" Type="http://schemas.openxmlformats.org/officeDocument/2006/relationships/hyperlink" Target="https://www.munzee.com/m/sashimi/9134/" TargetMode="External"/><Relationship Id="rId35" Type="http://schemas.openxmlformats.org/officeDocument/2006/relationships/hyperlink" Target="https://www.munzee.com/m/janzattic/11650" TargetMode="External"/><Relationship Id="rId181" Type="http://schemas.openxmlformats.org/officeDocument/2006/relationships/hyperlink" Target="https://www.munzee.com/m/MeanderingMonkeys/23999/" TargetMode="External"/><Relationship Id="rId34" Type="http://schemas.openxmlformats.org/officeDocument/2006/relationships/hyperlink" Target="https://www.munzee.com/m/halizwein/21277/" TargetMode="External"/><Relationship Id="rId180" Type="http://schemas.openxmlformats.org/officeDocument/2006/relationships/hyperlink" Target="https://www.munzee.com/m/123xilef/17520/" TargetMode="External"/><Relationship Id="rId37" Type="http://schemas.openxmlformats.org/officeDocument/2006/relationships/hyperlink" Target="https://www.munzee.com/m/c-bn/27718/" TargetMode="External"/><Relationship Id="rId176" Type="http://schemas.openxmlformats.org/officeDocument/2006/relationships/hyperlink" Target="https://www.munzee.com/m/lupo6/8541" TargetMode="External"/><Relationship Id="rId36" Type="http://schemas.openxmlformats.org/officeDocument/2006/relationships/hyperlink" Target="https://www.munzee.com/m/jokerFG/7376" TargetMode="External"/><Relationship Id="rId175" Type="http://schemas.openxmlformats.org/officeDocument/2006/relationships/hyperlink" Target="https://www.munzee.com/m/hz/6689/" TargetMode="External"/><Relationship Id="rId39" Type="http://schemas.openxmlformats.org/officeDocument/2006/relationships/hyperlink" Target="https://www.munzee.com/m/mutti/2031/" TargetMode="External"/><Relationship Id="rId174" Type="http://schemas.openxmlformats.org/officeDocument/2006/relationships/hyperlink" Target="https://www.munzee.com/m/kasimir/19079/" TargetMode="External"/><Relationship Id="rId38" Type="http://schemas.openxmlformats.org/officeDocument/2006/relationships/hyperlink" Target="https://www.munzee.com/m/munzeeprof/23482/" TargetMode="External"/><Relationship Id="rId173" Type="http://schemas.openxmlformats.org/officeDocument/2006/relationships/hyperlink" Target="https://www.munzee.com/m/piesciuk/6237/" TargetMode="External"/><Relationship Id="rId179" Type="http://schemas.openxmlformats.org/officeDocument/2006/relationships/hyperlink" Target="https://www.munzee.com/m/JackSparrow/35665/" TargetMode="External"/><Relationship Id="rId178" Type="http://schemas.openxmlformats.org/officeDocument/2006/relationships/hyperlink" Target="https://www.munzee.com/m/kasimir/19078/" TargetMode="External"/><Relationship Id="rId177" Type="http://schemas.openxmlformats.org/officeDocument/2006/relationships/hyperlink" Target="https://www.munzee.com/m/c-bn/27723/" TargetMode="External"/><Relationship Id="rId20" Type="http://schemas.openxmlformats.org/officeDocument/2006/relationships/hyperlink" Target="https://www.munzee.com/m/drew637/12033/" TargetMode="External"/><Relationship Id="rId22" Type="http://schemas.openxmlformats.org/officeDocument/2006/relationships/hyperlink" Target="https://www.munzee.com/m/EagleDadandXenia/32742/" TargetMode="External"/><Relationship Id="rId21" Type="http://schemas.openxmlformats.org/officeDocument/2006/relationships/hyperlink" Target="https://www.munzee.com/m/lupo6/8544/" TargetMode="External"/><Relationship Id="rId24" Type="http://schemas.openxmlformats.org/officeDocument/2006/relationships/hyperlink" Target="https://www.munzee.com/m/drew637/12032/" TargetMode="External"/><Relationship Id="rId23" Type="http://schemas.openxmlformats.org/officeDocument/2006/relationships/hyperlink" Target="https://www.munzee.com/m/Jafo43/27731" TargetMode="External"/><Relationship Id="rId26" Type="http://schemas.openxmlformats.org/officeDocument/2006/relationships/hyperlink" Target="https://www.munzee.com/m/ChickenRun/17817" TargetMode="External"/><Relationship Id="rId25" Type="http://schemas.openxmlformats.org/officeDocument/2006/relationships/hyperlink" Target="https://www.munzee.com/m/123xilef/17298/" TargetMode="External"/><Relationship Id="rId28" Type="http://schemas.openxmlformats.org/officeDocument/2006/relationships/hyperlink" Target="https://www.munzee.com/m/kcpride/25786/" TargetMode="External"/><Relationship Id="rId27" Type="http://schemas.openxmlformats.org/officeDocument/2006/relationships/hyperlink" Target="https://www.munzee.com/m/Jafo43/27730" TargetMode="External"/><Relationship Id="rId29" Type="http://schemas.openxmlformats.org/officeDocument/2006/relationships/hyperlink" Target="https://www.munzee.com/m/TorryPB/4061/" TargetMode="External"/><Relationship Id="rId11" Type="http://schemas.openxmlformats.org/officeDocument/2006/relationships/hyperlink" Target="https://www.munzee.com/m/Derlame/27219/" TargetMode="External"/><Relationship Id="rId10" Type="http://schemas.openxmlformats.org/officeDocument/2006/relationships/hyperlink" Target="https://www.munzee.com/m/Fassbier/808/" TargetMode="External"/><Relationship Id="rId13" Type="http://schemas.openxmlformats.org/officeDocument/2006/relationships/hyperlink" Target="https://www.munzee.com/m/drew637/11769/" TargetMode="External"/><Relationship Id="rId12" Type="http://schemas.openxmlformats.org/officeDocument/2006/relationships/hyperlink" Target="https://www.munzee.com/m/123xilef/12469/" TargetMode="External"/><Relationship Id="rId15" Type="http://schemas.openxmlformats.org/officeDocument/2006/relationships/hyperlink" Target="https://www.munzee.com/m/ChickenRun/18099" TargetMode="External"/><Relationship Id="rId198" Type="http://schemas.openxmlformats.org/officeDocument/2006/relationships/hyperlink" Target="https://www.munzee.com/m/JackSparrow/35345/admin/" TargetMode="External"/><Relationship Id="rId14" Type="http://schemas.openxmlformats.org/officeDocument/2006/relationships/hyperlink" Target="https://www.munzee.com/m/prmarks1391/15366/admin/" TargetMode="External"/><Relationship Id="rId197" Type="http://schemas.openxmlformats.org/officeDocument/2006/relationships/hyperlink" Target="https://www.munzee.com/m/kpr1000/12596" TargetMode="External"/><Relationship Id="rId17" Type="http://schemas.openxmlformats.org/officeDocument/2006/relationships/hyperlink" Target="https://www.munzee.com/m/kpcrystal07/24820/" TargetMode="External"/><Relationship Id="rId196" Type="http://schemas.openxmlformats.org/officeDocument/2006/relationships/hyperlink" Target="https://www.munzee.com/m/ChickenRun/30323/" TargetMode="External"/><Relationship Id="rId16" Type="http://schemas.openxmlformats.org/officeDocument/2006/relationships/hyperlink" Target="https://www.munzee.com/m/TorryPB/4062/" TargetMode="External"/><Relationship Id="rId195" Type="http://schemas.openxmlformats.org/officeDocument/2006/relationships/hyperlink" Target="https://www.munzee.com/m/123xilef/17680/" TargetMode="External"/><Relationship Id="rId19" Type="http://schemas.openxmlformats.org/officeDocument/2006/relationships/hyperlink" Target="https://www.munzee.com/m/Jafo43/27732" TargetMode="External"/><Relationship Id="rId18" Type="http://schemas.openxmlformats.org/officeDocument/2006/relationships/hyperlink" Target="https://www.munzee.com/m/Flogni/16535/" TargetMode="External"/><Relationship Id="rId199" Type="http://schemas.openxmlformats.org/officeDocument/2006/relationships/hyperlink" Target="https://www.munzee.com/m/123xilef/17265/" TargetMode="External"/><Relationship Id="rId84" Type="http://schemas.openxmlformats.org/officeDocument/2006/relationships/hyperlink" Target="https://www.munzee.com/m/DarkHaribo/18010/" TargetMode="External"/><Relationship Id="rId83" Type="http://schemas.openxmlformats.org/officeDocument/2006/relationships/hyperlink" Target="https://www.munzee.com/m/Syrtene/5668/" TargetMode="External"/><Relationship Id="rId86" Type="http://schemas.openxmlformats.org/officeDocument/2006/relationships/hyperlink" Target="https://www.munzee.com/m/c-bn/28056/" TargetMode="External"/><Relationship Id="rId85" Type="http://schemas.openxmlformats.org/officeDocument/2006/relationships/hyperlink" Target="https://www.munzee.com/m/Dad35/13052/" TargetMode="External"/><Relationship Id="rId88" Type="http://schemas.openxmlformats.org/officeDocument/2006/relationships/hyperlink" Target="https://www.munzee.com/m/ageta/24840/" TargetMode="External"/><Relationship Id="rId150" Type="http://schemas.openxmlformats.org/officeDocument/2006/relationships/hyperlink" Target="https://www.munzee.com/m/Takenbychance/3082/" TargetMode="External"/><Relationship Id="rId87" Type="http://schemas.openxmlformats.org/officeDocument/2006/relationships/hyperlink" Target="https://www.munzee.com/m/NoahCache/5630/" TargetMode="External"/><Relationship Id="rId89" Type="http://schemas.openxmlformats.org/officeDocument/2006/relationships/hyperlink" Target="https://www.munzee.com/m/c-bn/27724/" TargetMode="External"/><Relationship Id="rId80" Type="http://schemas.openxmlformats.org/officeDocument/2006/relationships/hyperlink" Target="https://www.munzee.com/m/c-bn/27719/" TargetMode="External"/><Relationship Id="rId82" Type="http://schemas.openxmlformats.org/officeDocument/2006/relationships/hyperlink" Target="https://www.munzee.com/m/geckofreund/10567/" TargetMode="External"/><Relationship Id="rId81" Type="http://schemas.openxmlformats.org/officeDocument/2006/relationships/hyperlink" Target="https://www.munzee.com/m/ageta/24842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nzee.com/map/u336tzdf9/15.6" TargetMode="External"/><Relationship Id="rId3" Type="http://schemas.openxmlformats.org/officeDocument/2006/relationships/hyperlink" Target="https://docs.google.com/spreadsheets/d/1I7JZXb1MN4sA5S3JFYAxTWDxeVDMXSuyJ7GHWytYmp0/edit?usp=sharing" TargetMode="External"/><Relationship Id="rId149" Type="http://schemas.openxmlformats.org/officeDocument/2006/relationships/hyperlink" Target="https://www.munzee.com/m/Spanol/263/" TargetMode="External"/><Relationship Id="rId4" Type="http://schemas.openxmlformats.org/officeDocument/2006/relationships/hyperlink" Target="https://www.munzee.com/m/123xilef/13244/" TargetMode="External"/><Relationship Id="rId148" Type="http://schemas.openxmlformats.org/officeDocument/2006/relationships/hyperlink" Target="https://www.munzee.com/m/FreezeMan073/1698/" TargetMode="External"/><Relationship Id="rId9" Type="http://schemas.openxmlformats.org/officeDocument/2006/relationships/hyperlink" Target="https://www.munzee.com/m/iytam/752/a" TargetMode="External"/><Relationship Id="rId143" Type="http://schemas.openxmlformats.org/officeDocument/2006/relationships/hyperlink" Target="https://www.munzee.com/m/Kobeses/3066/admin/" TargetMode="External"/><Relationship Id="rId142" Type="http://schemas.openxmlformats.org/officeDocument/2006/relationships/hyperlink" Target="https://www.munzee.com/m/lupo6/8540" TargetMode="External"/><Relationship Id="rId141" Type="http://schemas.openxmlformats.org/officeDocument/2006/relationships/hyperlink" Target="https://www.munzee.com/m/dt07751/44690/" TargetMode="External"/><Relationship Id="rId140" Type="http://schemas.openxmlformats.org/officeDocument/2006/relationships/hyperlink" Target="https://www.munzee.com/m/hunniees/45355" TargetMode="External"/><Relationship Id="rId5" Type="http://schemas.openxmlformats.org/officeDocument/2006/relationships/hyperlink" Target="https://www.munzee.com/m/Lanyasummer/7073/" TargetMode="External"/><Relationship Id="rId147" Type="http://schemas.openxmlformats.org/officeDocument/2006/relationships/hyperlink" Target="https://www.munzee.com/m/kpr1000/13964" TargetMode="External"/><Relationship Id="rId6" Type="http://schemas.openxmlformats.org/officeDocument/2006/relationships/hyperlink" Target="https://www.munzee.com/m/ChickenRun/16948" TargetMode="External"/><Relationship Id="rId146" Type="http://schemas.openxmlformats.org/officeDocument/2006/relationships/hyperlink" Target="https://www.munzee.com/m/ChickenRun/18098" TargetMode="External"/><Relationship Id="rId7" Type="http://schemas.openxmlformats.org/officeDocument/2006/relationships/hyperlink" Target="https://www.munzee.com/m/TorryPB/4046/" TargetMode="External"/><Relationship Id="rId145" Type="http://schemas.openxmlformats.org/officeDocument/2006/relationships/hyperlink" Target="https://www.munzee.com/m/aufbau/13987/" TargetMode="External"/><Relationship Id="rId8" Type="http://schemas.openxmlformats.org/officeDocument/2006/relationships/hyperlink" Target="https://www.munzee.com/m/purplecourgette/4583/" TargetMode="External"/><Relationship Id="rId144" Type="http://schemas.openxmlformats.org/officeDocument/2006/relationships/hyperlink" Target="https://www.munzee.com/m/sashimi/8991/" TargetMode="External"/><Relationship Id="rId73" Type="http://schemas.openxmlformats.org/officeDocument/2006/relationships/hyperlink" Target="https://www.munzee.com/m/denali0407/24763/" TargetMode="External"/><Relationship Id="rId72" Type="http://schemas.openxmlformats.org/officeDocument/2006/relationships/hyperlink" Target="https://www.munzee.com/m/kiwiwe/3426/" TargetMode="External"/><Relationship Id="rId75" Type="http://schemas.openxmlformats.org/officeDocument/2006/relationships/hyperlink" Target="https://www.munzee.com/m/hunniees/45354" TargetMode="External"/><Relationship Id="rId74" Type="http://schemas.openxmlformats.org/officeDocument/2006/relationships/hyperlink" Target="https://www.munzee.com/m/TheFrog/6787/" TargetMode="External"/><Relationship Id="rId77" Type="http://schemas.openxmlformats.org/officeDocument/2006/relationships/hyperlink" Target="https://www.munzee.com/m/123xilef/17294/" TargetMode="External"/><Relationship Id="rId76" Type="http://schemas.openxmlformats.org/officeDocument/2006/relationships/hyperlink" Target="https://www.munzee.com/m/dt07751/44689/" TargetMode="External"/><Relationship Id="rId79" Type="http://schemas.openxmlformats.org/officeDocument/2006/relationships/hyperlink" Target="https://www.munzee.com/m/BadgeWoman/1208/" TargetMode="External"/><Relationship Id="rId78" Type="http://schemas.openxmlformats.org/officeDocument/2006/relationships/hyperlink" Target="https://www.munzee.com/m/Derlame/27238/" TargetMode="External"/><Relationship Id="rId71" Type="http://schemas.openxmlformats.org/officeDocument/2006/relationships/hyperlink" Target="https://www.munzee.com/m/teamsturms/10387/" TargetMode="External"/><Relationship Id="rId70" Type="http://schemas.openxmlformats.org/officeDocument/2006/relationships/hyperlink" Target="https://www.munzee.com/m/TheOneWhoScans/5762/" TargetMode="External"/><Relationship Id="rId139" Type="http://schemas.openxmlformats.org/officeDocument/2006/relationships/hyperlink" Target="https://www.munzee.com/m/sashimi/8911/" TargetMode="External"/><Relationship Id="rId138" Type="http://schemas.openxmlformats.org/officeDocument/2006/relationships/hyperlink" Target="https://www.munzee.com/m/dt07751/45714/" TargetMode="External"/><Relationship Id="rId137" Type="http://schemas.openxmlformats.org/officeDocument/2006/relationships/hyperlink" Target="https://www.munzee.com/m/ChickenRun/19586/" TargetMode="External"/><Relationship Id="rId132" Type="http://schemas.openxmlformats.org/officeDocument/2006/relationships/hyperlink" Target="https://www.munzee.com/m/TheOneWhoScans/6674/" TargetMode="External"/><Relationship Id="rId131" Type="http://schemas.openxmlformats.org/officeDocument/2006/relationships/hyperlink" Target="https://www.munzee.com/m/c-bn/27721/" TargetMode="External"/><Relationship Id="rId130" Type="http://schemas.openxmlformats.org/officeDocument/2006/relationships/hyperlink" Target="https://www.munzee.com/m/lupo6/8542" TargetMode="External"/><Relationship Id="rId136" Type="http://schemas.openxmlformats.org/officeDocument/2006/relationships/hyperlink" Target="https://www.munzee.com/m/lupo6/8695" TargetMode="External"/><Relationship Id="rId135" Type="http://schemas.openxmlformats.org/officeDocument/2006/relationships/hyperlink" Target="https://www.munzee.com/m/hunniees/46376/" TargetMode="External"/><Relationship Id="rId134" Type="http://schemas.openxmlformats.org/officeDocument/2006/relationships/hyperlink" Target="https://www.munzee.com/m/ChickenRun/17819" TargetMode="External"/><Relationship Id="rId133" Type="http://schemas.openxmlformats.org/officeDocument/2006/relationships/hyperlink" Target="https://www.munzee.com/m/PeeBee/1576/" TargetMode="External"/><Relationship Id="rId62" Type="http://schemas.openxmlformats.org/officeDocument/2006/relationships/hyperlink" Target="https://www.munzee.com/m/BadgeMan/1241/" TargetMode="External"/><Relationship Id="rId61" Type="http://schemas.openxmlformats.org/officeDocument/2006/relationships/hyperlink" Target="https://www.munzee.com/m/Kiitokurre/12974/" TargetMode="External"/><Relationship Id="rId64" Type="http://schemas.openxmlformats.org/officeDocument/2006/relationships/hyperlink" Target="https://www.munzee.com/m/kpr1000/12886" TargetMode="External"/><Relationship Id="rId63" Type="http://schemas.openxmlformats.org/officeDocument/2006/relationships/hyperlink" Target="https://www.munzee.com/m/Flogni/17213/" TargetMode="External"/><Relationship Id="rId66" Type="http://schemas.openxmlformats.org/officeDocument/2006/relationships/hyperlink" Target="https://www.munzee.com/m/lupo6/8543" TargetMode="External"/><Relationship Id="rId172" Type="http://schemas.openxmlformats.org/officeDocument/2006/relationships/hyperlink" Target="https://www.munzee.com/m/Kerzenwelt/3363/" TargetMode="External"/><Relationship Id="rId65" Type="http://schemas.openxmlformats.org/officeDocument/2006/relationships/hyperlink" Target="https://www.munzee.com/m/denali0407/24731/" TargetMode="External"/><Relationship Id="rId171" Type="http://schemas.openxmlformats.org/officeDocument/2006/relationships/hyperlink" Target="https://www.munzee.com/m/LiiLuu70/3457/" TargetMode="External"/><Relationship Id="rId68" Type="http://schemas.openxmlformats.org/officeDocument/2006/relationships/hyperlink" Target="https://www.munzee.com/m/Takenbychance/3095/" TargetMode="External"/><Relationship Id="rId170" Type="http://schemas.openxmlformats.org/officeDocument/2006/relationships/hyperlink" Target="https://www.munzee.com/m/JackSparrow/34880/admin/map/" TargetMode="External"/><Relationship Id="rId67" Type="http://schemas.openxmlformats.org/officeDocument/2006/relationships/hyperlink" Target="https://www.munzee.com/m/teamsturms/10236/" TargetMode="External"/><Relationship Id="rId60" Type="http://schemas.openxmlformats.org/officeDocument/2006/relationships/hyperlink" Target="https://www.munzee.com/m/prmarks1391/15511/" TargetMode="External"/><Relationship Id="rId165" Type="http://schemas.openxmlformats.org/officeDocument/2006/relationships/hyperlink" Target="https://www.munzee.com/m/rgforsythe/15485/" TargetMode="External"/><Relationship Id="rId69" Type="http://schemas.openxmlformats.org/officeDocument/2006/relationships/hyperlink" Target="https://www.munzee.com/m/denali0407/24733/" TargetMode="External"/><Relationship Id="rId164" Type="http://schemas.openxmlformats.org/officeDocument/2006/relationships/hyperlink" Target="https://www.munzee.com/m/vadotech/16994/" TargetMode="External"/><Relationship Id="rId163" Type="http://schemas.openxmlformats.org/officeDocument/2006/relationships/hyperlink" Target="https://www.munzee.com/m/sashimi/9136" TargetMode="External"/><Relationship Id="rId162" Type="http://schemas.openxmlformats.org/officeDocument/2006/relationships/hyperlink" Target="https://www.munzee.com/m/beckiweber/14424/" TargetMode="External"/><Relationship Id="rId169" Type="http://schemas.openxmlformats.org/officeDocument/2006/relationships/hyperlink" Target="https://www.munzee.com/m/123xilef/17292/" TargetMode="External"/><Relationship Id="rId168" Type="http://schemas.openxmlformats.org/officeDocument/2006/relationships/hyperlink" Target="https://www.munzee.com/m/c-bn/28055/" TargetMode="External"/><Relationship Id="rId167" Type="http://schemas.openxmlformats.org/officeDocument/2006/relationships/hyperlink" Target="https://www.munzee.com/m/kpr1000/13962" TargetMode="External"/><Relationship Id="rId166" Type="http://schemas.openxmlformats.org/officeDocument/2006/relationships/hyperlink" Target="https://www.munzee.com/m/halizwein/36392/" TargetMode="External"/><Relationship Id="rId51" Type="http://schemas.openxmlformats.org/officeDocument/2006/relationships/hyperlink" Target="https://www.munzee.com/m/koebes/2489/" TargetMode="External"/><Relationship Id="rId50" Type="http://schemas.openxmlformats.org/officeDocument/2006/relationships/hyperlink" Target="https://www.munzee.com/m/VikingPrincess/1961" TargetMode="External"/><Relationship Id="rId53" Type="http://schemas.openxmlformats.org/officeDocument/2006/relationships/hyperlink" Target="https://www.munzee.com/m/xptwo/29929/" TargetMode="External"/><Relationship Id="rId52" Type="http://schemas.openxmlformats.org/officeDocument/2006/relationships/hyperlink" Target="https://www.munzee.com/m/lison55/10581/" TargetMode="External"/><Relationship Id="rId55" Type="http://schemas.openxmlformats.org/officeDocument/2006/relationships/hyperlink" Target="https://www.munzee.com/m/Flogni/17216/" TargetMode="External"/><Relationship Id="rId161" Type="http://schemas.openxmlformats.org/officeDocument/2006/relationships/hyperlink" Target="https://www.munzee.com/m/Oskarchen/2623/" TargetMode="External"/><Relationship Id="rId54" Type="http://schemas.openxmlformats.org/officeDocument/2006/relationships/hyperlink" Target="https://www.munzee.com/m/Flogni/17216/" TargetMode="External"/><Relationship Id="rId160" Type="http://schemas.openxmlformats.org/officeDocument/2006/relationships/hyperlink" Target="https://www.munzee.com/m/vadotech/16892/" TargetMode="External"/><Relationship Id="rId57" Type="http://schemas.openxmlformats.org/officeDocument/2006/relationships/hyperlink" Target="https://www.munzee.com/m/klc1960/5346/" TargetMode="External"/><Relationship Id="rId56" Type="http://schemas.openxmlformats.org/officeDocument/2006/relationships/hyperlink" Target="https://www.munzee.com/m/aufbau/13643/" TargetMode="External"/><Relationship Id="rId159" Type="http://schemas.openxmlformats.org/officeDocument/2006/relationships/hyperlink" Target="https://www.munzee.com/m/beckiweber/14229/" TargetMode="External"/><Relationship Id="rId59" Type="http://schemas.openxmlformats.org/officeDocument/2006/relationships/hyperlink" Target="https://www.munzee.com/m/Franske/2730/" TargetMode="External"/><Relationship Id="rId154" Type="http://schemas.openxmlformats.org/officeDocument/2006/relationships/hyperlink" Target="https://www.munzee.com/m/PeeBee/1906/" TargetMode="External"/><Relationship Id="rId58" Type="http://schemas.openxmlformats.org/officeDocument/2006/relationships/hyperlink" Target="https://www.munzee.com/m/kpr1000/12915" TargetMode="External"/><Relationship Id="rId153" Type="http://schemas.openxmlformats.org/officeDocument/2006/relationships/hyperlink" Target="https://www.munzee.com/m/HingeAndBracket/4538/" TargetMode="External"/><Relationship Id="rId152" Type="http://schemas.openxmlformats.org/officeDocument/2006/relationships/hyperlink" Target="https://www.munzee.com/m/Muskratmarie/13660/" TargetMode="External"/><Relationship Id="rId151" Type="http://schemas.openxmlformats.org/officeDocument/2006/relationships/hyperlink" Target="https://www.munzee.com/m/sashimi/9137/admin/" TargetMode="External"/><Relationship Id="rId158" Type="http://schemas.openxmlformats.org/officeDocument/2006/relationships/hyperlink" Target="https://www.munzee.com/m/BadgeMan/1531/" TargetMode="External"/><Relationship Id="rId157" Type="http://schemas.openxmlformats.org/officeDocument/2006/relationships/hyperlink" Target="https://www.munzee.com/m/BadgeWoman/1520/" TargetMode="External"/><Relationship Id="rId156" Type="http://schemas.openxmlformats.org/officeDocument/2006/relationships/hyperlink" Target="https://www.munzee.com/m/Pauljollymour/7723/" TargetMode="External"/><Relationship Id="rId155" Type="http://schemas.openxmlformats.org/officeDocument/2006/relationships/hyperlink" Target="https://www.munzee.com/m/Muskratmarie/14665/" TargetMode="External"/><Relationship Id="rId107" Type="http://schemas.openxmlformats.org/officeDocument/2006/relationships/hyperlink" Target="https://www.munzee.com/m/123xilef/17758/" TargetMode="External"/><Relationship Id="rId228" Type="http://schemas.openxmlformats.org/officeDocument/2006/relationships/hyperlink" Target="https://www.munzee.com/m/JackSparrow/35347/admin/map/" TargetMode="External"/><Relationship Id="rId106" Type="http://schemas.openxmlformats.org/officeDocument/2006/relationships/hyperlink" Target="https://www.munzee.com/m/JackSparrow/35346/admin/map/" TargetMode="External"/><Relationship Id="rId227" Type="http://schemas.openxmlformats.org/officeDocument/2006/relationships/hyperlink" Target="https://www.munzee.com/m/ChickenRun/18101/" TargetMode="External"/><Relationship Id="rId105" Type="http://schemas.openxmlformats.org/officeDocument/2006/relationships/hyperlink" Target="https://www.munzee.com/m/drew637/11917/" TargetMode="External"/><Relationship Id="rId226" Type="http://schemas.openxmlformats.org/officeDocument/2006/relationships/hyperlink" Target="https://www.munzee.com/m/barefootguru/12412/" TargetMode="External"/><Relationship Id="rId104" Type="http://schemas.openxmlformats.org/officeDocument/2006/relationships/hyperlink" Target="https://www.munzee.com/m/kasimir/19099/" TargetMode="External"/><Relationship Id="rId225" Type="http://schemas.openxmlformats.org/officeDocument/2006/relationships/hyperlink" Target="https://www.munzee.com/m/TheFrog/6785/" TargetMode="External"/><Relationship Id="rId109" Type="http://schemas.openxmlformats.org/officeDocument/2006/relationships/hyperlink" Target="https://www.munzee.com/m/JackSparrow/34881/admin/map/" TargetMode="External"/><Relationship Id="rId108" Type="http://schemas.openxmlformats.org/officeDocument/2006/relationships/hyperlink" Target="https://www.munzee.com/m/Pamster13/11302/" TargetMode="External"/><Relationship Id="rId229" Type="http://schemas.openxmlformats.org/officeDocument/2006/relationships/hyperlink" Target="https://www.munzee.com/m/LiiLuu70/3404/" TargetMode="External"/><Relationship Id="rId220" Type="http://schemas.openxmlformats.org/officeDocument/2006/relationships/hyperlink" Target="https://www.munzee.com/m/123xilef/17679/" TargetMode="External"/><Relationship Id="rId103" Type="http://schemas.openxmlformats.org/officeDocument/2006/relationships/hyperlink" Target="https://www.munzee.com/m/kpr1000/13987" TargetMode="External"/><Relationship Id="rId224" Type="http://schemas.openxmlformats.org/officeDocument/2006/relationships/hyperlink" Target="https://www.munzee.com/m/c-bn/28054/" TargetMode="External"/><Relationship Id="rId102" Type="http://schemas.openxmlformats.org/officeDocument/2006/relationships/hyperlink" Target="https://www.munzee.com/m/MtHiker12/3502/admin/" TargetMode="External"/><Relationship Id="rId223" Type="http://schemas.openxmlformats.org/officeDocument/2006/relationships/hyperlink" Target="https://www.munzee.com/m/kpr1000/11863" TargetMode="External"/><Relationship Id="rId101" Type="http://schemas.openxmlformats.org/officeDocument/2006/relationships/hyperlink" Target="https://www.munzee.com/m/drew637/11918/" TargetMode="External"/><Relationship Id="rId222" Type="http://schemas.openxmlformats.org/officeDocument/2006/relationships/hyperlink" Target="https://www.munzee.com/m/sashimi/9135/" TargetMode="External"/><Relationship Id="rId100" Type="http://schemas.openxmlformats.org/officeDocument/2006/relationships/hyperlink" Target="https://www.munzee.com/m/kiwiwe/3415/" TargetMode="External"/><Relationship Id="rId221" Type="http://schemas.openxmlformats.org/officeDocument/2006/relationships/hyperlink" Target="https://www.munzee.com/m/Bisquick2/9250/" TargetMode="External"/><Relationship Id="rId217" Type="http://schemas.openxmlformats.org/officeDocument/2006/relationships/hyperlink" Target="https://www.munzee.com/m/Kerzenwelt/3320/" TargetMode="External"/><Relationship Id="rId216" Type="http://schemas.openxmlformats.org/officeDocument/2006/relationships/hyperlink" Target="https://www.munzee.com/m/Derlame/28138/" TargetMode="External"/><Relationship Id="rId215" Type="http://schemas.openxmlformats.org/officeDocument/2006/relationships/hyperlink" Target="https://www.munzee.com/m/c-bn/28053/" TargetMode="External"/><Relationship Id="rId214" Type="http://schemas.openxmlformats.org/officeDocument/2006/relationships/hyperlink" Target="https://www.munzee.com/m/KunoHam/478/" TargetMode="External"/><Relationship Id="rId219" Type="http://schemas.openxmlformats.org/officeDocument/2006/relationships/hyperlink" Target="https://www.munzee.com/m/Bisquick2/8416/" TargetMode="External"/><Relationship Id="rId218" Type="http://schemas.openxmlformats.org/officeDocument/2006/relationships/hyperlink" Target="https://www.munzee.com/m/c-bn/27726/" TargetMode="External"/><Relationship Id="rId213" Type="http://schemas.openxmlformats.org/officeDocument/2006/relationships/hyperlink" Target="https://www.munzee.com/m/JackSparrow/35646/admin/" TargetMode="External"/><Relationship Id="rId212" Type="http://schemas.openxmlformats.org/officeDocument/2006/relationships/hyperlink" Target="https://www.munzee.com/m/JackSparrow/35653/admin/map/" TargetMode="External"/><Relationship Id="rId211" Type="http://schemas.openxmlformats.org/officeDocument/2006/relationships/hyperlink" Target="https://www.munzee.com/m/kpr1000/12073" TargetMode="External"/><Relationship Id="rId210" Type="http://schemas.openxmlformats.org/officeDocument/2006/relationships/hyperlink" Target="https://www.munzee.com/m/Olonol0/543/" TargetMode="External"/><Relationship Id="rId129" Type="http://schemas.openxmlformats.org/officeDocument/2006/relationships/hyperlink" Target="https://www.munzee.com/m/kasimir/19080/" TargetMode="External"/><Relationship Id="rId128" Type="http://schemas.openxmlformats.org/officeDocument/2006/relationships/hyperlink" Target="https://www.munzee.com/m/c-bn/28059/" TargetMode="External"/><Relationship Id="rId127" Type="http://schemas.openxmlformats.org/officeDocument/2006/relationships/hyperlink" Target="https://www.munzee.com/m/Derlame/27224/" TargetMode="External"/><Relationship Id="rId126" Type="http://schemas.openxmlformats.org/officeDocument/2006/relationships/hyperlink" Target="https://www.munzee.com/m/123xilef/17293/" TargetMode="External"/><Relationship Id="rId121" Type="http://schemas.openxmlformats.org/officeDocument/2006/relationships/hyperlink" Target="https://www.munzee.com/m/Oskarchen/2268/" TargetMode="External"/><Relationship Id="rId120" Type="http://schemas.openxmlformats.org/officeDocument/2006/relationships/hyperlink" Target="https://www.munzee.com/m/xptwo/30917/" TargetMode="External"/><Relationship Id="rId240" Type="http://schemas.openxmlformats.org/officeDocument/2006/relationships/vmlDrawing" Target="../drawings/vmlDrawing1.vml"/><Relationship Id="rId125" Type="http://schemas.openxmlformats.org/officeDocument/2006/relationships/hyperlink" Target="https://www.munzee.com/m/Oskarchen/2153/" TargetMode="External"/><Relationship Id="rId124" Type="http://schemas.openxmlformats.org/officeDocument/2006/relationships/hyperlink" Target="https://www.munzee.com/m/kasimir/19083/" TargetMode="External"/><Relationship Id="rId123" Type="http://schemas.openxmlformats.org/officeDocument/2006/relationships/hyperlink" Target="https://www.munzee.com/m/halizwein/21278/" TargetMode="External"/><Relationship Id="rId122" Type="http://schemas.openxmlformats.org/officeDocument/2006/relationships/hyperlink" Target="https://www.munzee.com/m/redshark78/5308/" TargetMode="External"/><Relationship Id="rId95" Type="http://schemas.openxmlformats.org/officeDocument/2006/relationships/hyperlink" Target="https://www.munzee.com/m/Fassbier/1240/" TargetMode="External"/><Relationship Id="rId94" Type="http://schemas.openxmlformats.org/officeDocument/2006/relationships/hyperlink" Target="https://www.munzee.com/m/NikitaStolk/3862/" TargetMode="External"/><Relationship Id="rId97" Type="http://schemas.openxmlformats.org/officeDocument/2006/relationships/hyperlink" Target="https://www.munzee.com/m/drew637/11919/" TargetMode="External"/><Relationship Id="rId96" Type="http://schemas.openxmlformats.org/officeDocument/2006/relationships/hyperlink" Target="https://www.munzee.com/m/LiiLuu70/3066/" TargetMode="External"/><Relationship Id="rId99" Type="http://schemas.openxmlformats.org/officeDocument/2006/relationships/hyperlink" Target="https://www.munzee.com/m/Pamster13/11393/" TargetMode="External"/><Relationship Id="rId98" Type="http://schemas.openxmlformats.org/officeDocument/2006/relationships/hyperlink" Target="https://www.munzee.com/m/DarkHaribo/18016/" TargetMode="External"/><Relationship Id="rId91" Type="http://schemas.openxmlformats.org/officeDocument/2006/relationships/hyperlink" Target="https://www.munzee.com/m/Derlame/28137/" TargetMode="External"/><Relationship Id="rId90" Type="http://schemas.openxmlformats.org/officeDocument/2006/relationships/hyperlink" Target="https://www.munzee.com/m/biernatic/6468" TargetMode="External"/><Relationship Id="rId93" Type="http://schemas.openxmlformats.org/officeDocument/2006/relationships/hyperlink" Target="https://www.munzee.com/m/ChickenRun/17816/" TargetMode="External"/><Relationship Id="rId92" Type="http://schemas.openxmlformats.org/officeDocument/2006/relationships/hyperlink" Target="https://www.munzee.com/m/c-bn/27722/" TargetMode="External"/><Relationship Id="rId118" Type="http://schemas.openxmlformats.org/officeDocument/2006/relationships/hyperlink" Target="https://www.munzee.com/m/aufbau/13770" TargetMode="External"/><Relationship Id="rId239" Type="http://schemas.openxmlformats.org/officeDocument/2006/relationships/drawing" Target="../drawings/drawing1.xml"/><Relationship Id="rId117" Type="http://schemas.openxmlformats.org/officeDocument/2006/relationships/hyperlink" Target="https://www.munzee.com/m/cc2mm2/11183/" TargetMode="External"/><Relationship Id="rId238" Type="http://schemas.openxmlformats.org/officeDocument/2006/relationships/hyperlink" Target="https://www.munzee.com/m/Derlame/27186/" TargetMode="External"/><Relationship Id="rId116" Type="http://schemas.openxmlformats.org/officeDocument/2006/relationships/hyperlink" Target="https://www.munzee.com/m/denali0407/25145/" TargetMode="External"/><Relationship Id="rId237" Type="http://schemas.openxmlformats.org/officeDocument/2006/relationships/hyperlink" Target="https://www.munzee.com/m/c-bn/28044/" TargetMode="External"/><Relationship Id="rId115" Type="http://schemas.openxmlformats.org/officeDocument/2006/relationships/hyperlink" Target="https://www.munzee.com/m/xptwo/30930/" TargetMode="External"/><Relationship Id="rId236" Type="http://schemas.openxmlformats.org/officeDocument/2006/relationships/hyperlink" Target="https://www.munzee.com/m/ichbinderneue/2921/" TargetMode="External"/><Relationship Id="rId119" Type="http://schemas.openxmlformats.org/officeDocument/2006/relationships/hyperlink" Target="https://www.munzee.com/m/kwd/14088/" TargetMode="External"/><Relationship Id="rId110" Type="http://schemas.openxmlformats.org/officeDocument/2006/relationships/hyperlink" Target="https://www.munzee.com/m/Erfasser/1433/" TargetMode="External"/><Relationship Id="rId231" Type="http://schemas.openxmlformats.org/officeDocument/2006/relationships/hyperlink" Target="https://www.munzee.com/m/babyw/4128/" TargetMode="External"/><Relationship Id="rId230" Type="http://schemas.openxmlformats.org/officeDocument/2006/relationships/hyperlink" Target="https://www.munzee.com/m/pikespice/13211/" TargetMode="External"/><Relationship Id="rId114" Type="http://schemas.openxmlformats.org/officeDocument/2006/relationships/hyperlink" Target="https://www.munzee.com/m/markcase/10165/admin/" TargetMode="External"/><Relationship Id="rId235" Type="http://schemas.openxmlformats.org/officeDocument/2006/relationships/hyperlink" Target="https://www.munzee.com/m/OttoLilienthal/2032/" TargetMode="External"/><Relationship Id="rId113" Type="http://schemas.openxmlformats.org/officeDocument/2006/relationships/hyperlink" Target="https://www.munzee.com/m/denali0407/25144/" TargetMode="External"/><Relationship Id="rId234" Type="http://schemas.openxmlformats.org/officeDocument/2006/relationships/hyperlink" Target="https://www.munzee.com/m/mdtt/7253/" TargetMode="External"/><Relationship Id="rId112" Type="http://schemas.openxmlformats.org/officeDocument/2006/relationships/hyperlink" Target="https://www.munzee.com/m/xptwo/30931/" TargetMode="External"/><Relationship Id="rId233" Type="http://schemas.openxmlformats.org/officeDocument/2006/relationships/hyperlink" Target="https://www.munzee.com/m/PhoKite/5781" TargetMode="External"/><Relationship Id="rId111" Type="http://schemas.openxmlformats.org/officeDocument/2006/relationships/hyperlink" Target="https://www.munzee.com/m/Kerzenwelt/2900/" TargetMode="External"/><Relationship Id="rId232" Type="http://schemas.openxmlformats.org/officeDocument/2006/relationships/hyperlink" Target="https://www.munzee.com/m/Ellesche/1023" TargetMode="External"/><Relationship Id="rId206" Type="http://schemas.openxmlformats.org/officeDocument/2006/relationships/hyperlink" Target="https://www.munzee.com/m/c-bn/28058/" TargetMode="External"/><Relationship Id="rId205" Type="http://schemas.openxmlformats.org/officeDocument/2006/relationships/hyperlink" Target="https://www.munzee.com/m/c-bn/28057/" TargetMode="External"/><Relationship Id="rId204" Type="http://schemas.openxmlformats.org/officeDocument/2006/relationships/hyperlink" Target="https://www.munzee.com/m/sashimi/8992/" TargetMode="External"/><Relationship Id="rId203" Type="http://schemas.openxmlformats.org/officeDocument/2006/relationships/hyperlink" Target="https://www.munzee.com/m/Maattmoo/5751/" TargetMode="External"/><Relationship Id="rId209" Type="http://schemas.openxmlformats.org/officeDocument/2006/relationships/hyperlink" Target="https://www.munzee.com/m/kpr1000/12130" TargetMode="External"/><Relationship Id="rId208" Type="http://schemas.openxmlformats.org/officeDocument/2006/relationships/hyperlink" Target="https://www.munzee.com/m/Frikandelbroodjes/1833/" TargetMode="External"/><Relationship Id="rId207" Type="http://schemas.openxmlformats.org/officeDocument/2006/relationships/hyperlink" Target="https://www.munzee.com/m/Maattmoo/6789/" TargetMode="External"/><Relationship Id="rId202" Type="http://schemas.openxmlformats.org/officeDocument/2006/relationships/hyperlink" Target="https://www.munzee.com/m/123xilef/17842/" TargetMode="External"/><Relationship Id="rId201" Type="http://schemas.openxmlformats.org/officeDocument/2006/relationships/hyperlink" Target="https://www.munzee.com/m/Muskratmarie/14658" TargetMode="External"/><Relationship Id="rId200" Type="http://schemas.openxmlformats.org/officeDocument/2006/relationships/hyperlink" Target="https://www.munzee.com/m/TheFrog/6786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geta/24840/" TargetMode="External"/><Relationship Id="rId42" Type="http://schemas.openxmlformats.org/officeDocument/2006/relationships/hyperlink" Target="https://www.munzee.com/m/c-bn/27722/" TargetMode="External"/><Relationship Id="rId41" Type="http://schemas.openxmlformats.org/officeDocument/2006/relationships/hyperlink" Target="https://www.munzee.com/m/c-bn/27724/" TargetMode="External"/><Relationship Id="rId44" Type="http://schemas.openxmlformats.org/officeDocument/2006/relationships/hyperlink" Target="https://www.munzee.com/m/drew637/11919/" TargetMode="External"/><Relationship Id="rId43" Type="http://schemas.openxmlformats.org/officeDocument/2006/relationships/hyperlink" Target="https://www.munzee.com/m/ChickenRun/17816/" TargetMode="External"/><Relationship Id="rId46" Type="http://schemas.openxmlformats.org/officeDocument/2006/relationships/hyperlink" Target="https://www.munzee.com/m/drew637/11918/" TargetMode="External"/><Relationship Id="rId45" Type="http://schemas.openxmlformats.org/officeDocument/2006/relationships/hyperlink" Target="https://www.munzee.com/m/DarkHaribo/18016/" TargetMode="External"/><Relationship Id="rId48" Type="http://schemas.openxmlformats.org/officeDocument/2006/relationships/hyperlink" Target="https://www.munzee.com/m/drew637/11917/" TargetMode="External"/><Relationship Id="rId47" Type="http://schemas.openxmlformats.org/officeDocument/2006/relationships/hyperlink" Target="https://www.munzee.com/m/MtHiker12/3502/admin/" TargetMode="External"/><Relationship Id="rId49" Type="http://schemas.openxmlformats.org/officeDocument/2006/relationships/hyperlink" Target="https://www.munzee.com/m/JackSparrow/34881/admin/map/" TargetMode="External"/><Relationship Id="rId31" Type="http://schemas.openxmlformats.org/officeDocument/2006/relationships/hyperlink" Target="https://www.munzee.com/m/TheOneWhoScans/5762/" TargetMode="External"/><Relationship Id="rId30" Type="http://schemas.openxmlformats.org/officeDocument/2006/relationships/hyperlink" Target="https://www.munzee.com/m/denali0407/24733/" TargetMode="External"/><Relationship Id="rId33" Type="http://schemas.openxmlformats.org/officeDocument/2006/relationships/hyperlink" Target="https://www.munzee.com/m/TheFrog/6787/" TargetMode="External"/><Relationship Id="rId32" Type="http://schemas.openxmlformats.org/officeDocument/2006/relationships/hyperlink" Target="https://www.munzee.com/m/denali0407/24763/" TargetMode="External"/><Relationship Id="rId35" Type="http://schemas.openxmlformats.org/officeDocument/2006/relationships/hyperlink" Target="https://www.munzee.com/m/Derlame/27238/" TargetMode="External"/><Relationship Id="rId34" Type="http://schemas.openxmlformats.org/officeDocument/2006/relationships/hyperlink" Target="https://www.munzee.com/m/123xilef/17294/" TargetMode="External"/><Relationship Id="rId37" Type="http://schemas.openxmlformats.org/officeDocument/2006/relationships/hyperlink" Target="https://www.munzee.com/m/ageta/24842/" TargetMode="External"/><Relationship Id="rId36" Type="http://schemas.openxmlformats.org/officeDocument/2006/relationships/hyperlink" Target="https://www.munzee.com/m/c-bn/27719/" TargetMode="External"/><Relationship Id="rId39" Type="http://schemas.openxmlformats.org/officeDocument/2006/relationships/hyperlink" Target="https://www.munzee.com/m/Dad35/13052/" TargetMode="External"/><Relationship Id="rId38" Type="http://schemas.openxmlformats.org/officeDocument/2006/relationships/hyperlink" Target="https://www.munzee.com/m/DarkHaribo/18010/" TargetMode="External"/><Relationship Id="rId20" Type="http://schemas.openxmlformats.org/officeDocument/2006/relationships/hyperlink" Target="https://www.munzee.com/m/JackSparrow/34882/admin/map/" TargetMode="External"/><Relationship Id="rId22" Type="http://schemas.openxmlformats.org/officeDocument/2006/relationships/hyperlink" Target="https://www.munzee.com/m/c-bn/27720/" TargetMode="External"/><Relationship Id="rId21" Type="http://schemas.openxmlformats.org/officeDocument/2006/relationships/hyperlink" Target="https://www.munzee.com/m/CoffeeEater/8768/" TargetMode="External"/><Relationship Id="rId24" Type="http://schemas.openxmlformats.org/officeDocument/2006/relationships/hyperlink" Target="https://www.munzee.com/m/xptwo/29929/" TargetMode="External"/><Relationship Id="rId23" Type="http://schemas.openxmlformats.org/officeDocument/2006/relationships/hyperlink" Target="https://www.munzee.com/m/lison55/10581/" TargetMode="External"/><Relationship Id="rId26" Type="http://schemas.openxmlformats.org/officeDocument/2006/relationships/hyperlink" Target="https://www.munzee.com/m/klc1960/5346/" TargetMode="External"/><Relationship Id="rId25" Type="http://schemas.openxmlformats.org/officeDocument/2006/relationships/hyperlink" Target="https://www.munzee.com/m/aufbau/13643/" TargetMode="External"/><Relationship Id="rId28" Type="http://schemas.openxmlformats.org/officeDocument/2006/relationships/hyperlink" Target="https://www.munzee.com/m/denali0407/24731/" TargetMode="External"/><Relationship Id="rId27" Type="http://schemas.openxmlformats.org/officeDocument/2006/relationships/hyperlink" Target="https://www.munzee.com/m/Kiitokurre/12974/" TargetMode="External"/><Relationship Id="rId29" Type="http://schemas.openxmlformats.org/officeDocument/2006/relationships/hyperlink" Target="https://www.munzee.com/m/lupo6/8543" TargetMode="External"/><Relationship Id="rId11" Type="http://schemas.openxmlformats.org/officeDocument/2006/relationships/hyperlink" Target="https://www.munzee.com/m/EagleDadandXenia/32742/" TargetMode="External"/><Relationship Id="rId10" Type="http://schemas.openxmlformats.org/officeDocument/2006/relationships/hyperlink" Target="https://www.munzee.com/m/lupo6/8544/" TargetMode="External"/><Relationship Id="rId13" Type="http://schemas.openxmlformats.org/officeDocument/2006/relationships/hyperlink" Target="https://www.munzee.com/m/ChickenRun/17817" TargetMode="External"/><Relationship Id="rId12" Type="http://schemas.openxmlformats.org/officeDocument/2006/relationships/hyperlink" Target="https://www.munzee.com/m/123xilef/17298/" TargetMode="External"/><Relationship Id="rId15" Type="http://schemas.openxmlformats.org/officeDocument/2006/relationships/hyperlink" Target="https://www.munzee.com/m/marleyfanct/11810/" TargetMode="External"/><Relationship Id="rId14" Type="http://schemas.openxmlformats.org/officeDocument/2006/relationships/hyperlink" Target="https://www.munzee.com/m/ozarkcheryl/6062/" TargetMode="External"/><Relationship Id="rId17" Type="http://schemas.openxmlformats.org/officeDocument/2006/relationships/hyperlink" Target="https://www.munzee.com/m/c-bn/27718/" TargetMode="External"/><Relationship Id="rId16" Type="http://schemas.openxmlformats.org/officeDocument/2006/relationships/hyperlink" Target="https://www.munzee.com/m/halizwein/21277/" TargetMode="External"/><Relationship Id="rId19" Type="http://schemas.openxmlformats.org/officeDocument/2006/relationships/hyperlink" Target="https://www.munzee.com/m/c-bn/27717/" TargetMode="External"/><Relationship Id="rId18" Type="http://schemas.openxmlformats.org/officeDocument/2006/relationships/hyperlink" Target="https://www.munzee.com/m/munzeeprof/23482/" TargetMode="External"/><Relationship Id="rId1" Type="http://schemas.openxmlformats.org/officeDocument/2006/relationships/hyperlink" Target="https://www.munzee.com/map/u336tzdf9/15.6" TargetMode="External"/><Relationship Id="rId2" Type="http://schemas.openxmlformats.org/officeDocument/2006/relationships/hyperlink" Target="https://docs.google.com/spreadsheets/d/1I7JZXb1MN4sA5S3JFYAxTWDxeVDMXSuyJ7GHWytYmp0/edit?usp=sharing" TargetMode="External"/><Relationship Id="rId3" Type="http://schemas.openxmlformats.org/officeDocument/2006/relationships/hyperlink" Target="https://www.munzee.com/m/123xilef/13244/" TargetMode="External"/><Relationship Id="rId4" Type="http://schemas.openxmlformats.org/officeDocument/2006/relationships/hyperlink" Target="https://www.munzee.com/m/Lanyasummer/7073/" TargetMode="External"/><Relationship Id="rId9" Type="http://schemas.openxmlformats.org/officeDocument/2006/relationships/hyperlink" Target="https://www.munzee.com/m/Flogni/16535/" TargetMode="External"/><Relationship Id="rId5" Type="http://schemas.openxmlformats.org/officeDocument/2006/relationships/hyperlink" Target="https://www.munzee.com/m/123xilef/12469/" TargetMode="External"/><Relationship Id="rId6" Type="http://schemas.openxmlformats.org/officeDocument/2006/relationships/hyperlink" Target="https://www.munzee.com/m/drew637/11769/" TargetMode="External"/><Relationship Id="rId7" Type="http://schemas.openxmlformats.org/officeDocument/2006/relationships/hyperlink" Target="https://www.munzee.com/m/prmarks1391/15366/admin/" TargetMode="External"/><Relationship Id="rId8" Type="http://schemas.openxmlformats.org/officeDocument/2006/relationships/hyperlink" Target="https://www.munzee.com/m/kpcrystal07/24820/" TargetMode="External"/><Relationship Id="rId73" Type="http://schemas.openxmlformats.org/officeDocument/2006/relationships/hyperlink" Target="https://www.munzee.com/m/pikespice/13211/" TargetMode="External"/><Relationship Id="rId72" Type="http://schemas.openxmlformats.org/officeDocument/2006/relationships/hyperlink" Target="https://www.munzee.com/m/LiiLuu70/3404/" TargetMode="External"/><Relationship Id="rId75" Type="http://schemas.openxmlformats.org/officeDocument/2006/relationships/hyperlink" Target="https://www.munzee.com/m/Derlame/27186/" TargetMode="External"/><Relationship Id="rId74" Type="http://schemas.openxmlformats.org/officeDocument/2006/relationships/hyperlink" Target="https://www.munzee.com/m/babyw/4128/" TargetMode="External"/><Relationship Id="rId76" Type="http://schemas.openxmlformats.org/officeDocument/2006/relationships/drawing" Target="../drawings/drawing2.xml"/><Relationship Id="rId71" Type="http://schemas.openxmlformats.org/officeDocument/2006/relationships/hyperlink" Target="https://www.munzee.com/m/barefootguru/12412/" TargetMode="External"/><Relationship Id="rId70" Type="http://schemas.openxmlformats.org/officeDocument/2006/relationships/hyperlink" Target="https://www.munzee.com/m/TheFrog/6785/" TargetMode="External"/><Relationship Id="rId62" Type="http://schemas.openxmlformats.org/officeDocument/2006/relationships/hyperlink" Target="https://www.munzee.com/m/lupo6/8541" TargetMode="External"/><Relationship Id="rId61" Type="http://schemas.openxmlformats.org/officeDocument/2006/relationships/hyperlink" Target="https://www.munzee.com/m/JackSparrow/34880/admin/map/" TargetMode="External"/><Relationship Id="rId64" Type="http://schemas.openxmlformats.org/officeDocument/2006/relationships/hyperlink" Target="https://www.munzee.com/m/c-bn/27725/" TargetMode="External"/><Relationship Id="rId63" Type="http://schemas.openxmlformats.org/officeDocument/2006/relationships/hyperlink" Target="https://www.munzee.com/m/c-bn/27723/" TargetMode="External"/><Relationship Id="rId66" Type="http://schemas.openxmlformats.org/officeDocument/2006/relationships/hyperlink" Target="https://www.munzee.com/m/123xilef/17265/" TargetMode="External"/><Relationship Id="rId65" Type="http://schemas.openxmlformats.org/officeDocument/2006/relationships/hyperlink" Target="https://www.munzee.com/m/Derlame/27242/" TargetMode="External"/><Relationship Id="rId68" Type="http://schemas.openxmlformats.org/officeDocument/2006/relationships/hyperlink" Target="https://www.munzee.com/m/Kerzenwelt/3320/" TargetMode="External"/><Relationship Id="rId67" Type="http://schemas.openxmlformats.org/officeDocument/2006/relationships/hyperlink" Target="https://www.munzee.com/m/TheFrog/6786/" TargetMode="External"/><Relationship Id="rId60" Type="http://schemas.openxmlformats.org/officeDocument/2006/relationships/hyperlink" Target="https://www.munzee.com/m/123xilef/17292/" TargetMode="External"/><Relationship Id="rId69" Type="http://schemas.openxmlformats.org/officeDocument/2006/relationships/hyperlink" Target="https://www.munzee.com/m/c-bn/27726/" TargetMode="External"/><Relationship Id="rId51" Type="http://schemas.openxmlformats.org/officeDocument/2006/relationships/hyperlink" Target="https://www.munzee.com/m/redshark78/5308/" TargetMode="External"/><Relationship Id="rId50" Type="http://schemas.openxmlformats.org/officeDocument/2006/relationships/hyperlink" Target="https://www.munzee.com/m/aufbau/13770" TargetMode="External"/><Relationship Id="rId53" Type="http://schemas.openxmlformats.org/officeDocument/2006/relationships/hyperlink" Target="https://www.munzee.com/m/123xilef/17293/" TargetMode="External"/><Relationship Id="rId52" Type="http://schemas.openxmlformats.org/officeDocument/2006/relationships/hyperlink" Target="https://www.munzee.com/m/halizwein/21278/" TargetMode="External"/><Relationship Id="rId55" Type="http://schemas.openxmlformats.org/officeDocument/2006/relationships/hyperlink" Target="https://www.munzee.com/m/lupo6/8542" TargetMode="External"/><Relationship Id="rId54" Type="http://schemas.openxmlformats.org/officeDocument/2006/relationships/hyperlink" Target="https://www.munzee.com/m/Derlame/27224/" TargetMode="External"/><Relationship Id="rId57" Type="http://schemas.openxmlformats.org/officeDocument/2006/relationships/hyperlink" Target="https://www.munzee.com/m/ChickenRun/17819" TargetMode="External"/><Relationship Id="rId56" Type="http://schemas.openxmlformats.org/officeDocument/2006/relationships/hyperlink" Target="https://www.munzee.com/m/c-bn/27721/" TargetMode="External"/><Relationship Id="rId59" Type="http://schemas.openxmlformats.org/officeDocument/2006/relationships/hyperlink" Target="https://www.munzee.com/m/beckiweber/14229/" TargetMode="External"/><Relationship Id="rId58" Type="http://schemas.openxmlformats.org/officeDocument/2006/relationships/hyperlink" Target="https://www.munzee.com/m/FreezeMan073/16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8.5"/>
    <col customWidth="1" min="4" max="5" width="21.5"/>
    <col customWidth="1" min="7" max="7" width="16.0"/>
    <col customWidth="1" min="8" max="10" width="22.38"/>
    <col hidden="1" min="12" max="19" width="12.63"/>
    <col customWidth="1" hidden="1" min="21" max="21" width="8.5"/>
    <col customWidth="1" hidden="1" min="22" max="22" width="6.5"/>
  </cols>
  <sheetData>
    <row r="1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6"/>
      <c r="W1" s="5"/>
      <c r="X1" s="5"/>
      <c r="Y1" s="5"/>
      <c r="Z1" s="5"/>
      <c r="AA1" s="5"/>
      <c r="AB1" s="5"/>
    </row>
    <row r="2">
      <c r="A2" s="7"/>
      <c r="B2" s="8" t="s">
        <v>0</v>
      </c>
      <c r="C2" s="9"/>
      <c r="D2" s="9"/>
      <c r="E2" s="9"/>
      <c r="F2" s="9"/>
      <c r="G2" s="9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6"/>
      <c r="W2" s="5"/>
      <c r="X2" s="5"/>
      <c r="Y2" s="5"/>
      <c r="Z2" s="5"/>
      <c r="AA2" s="5"/>
      <c r="AB2" s="5"/>
    </row>
    <row r="3">
      <c r="A3" s="12"/>
      <c r="B3" s="12"/>
      <c r="C3" s="11"/>
      <c r="D3" s="11"/>
      <c r="E3" s="11"/>
      <c r="F3" s="11"/>
      <c r="G3" s="13" t="s">
        <v>1</v>
      </c>
      <c r="H3" s="14" t="s">
        <v>2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6"/>
      <c r="W3" s="5"/>
      <c r="X3" s="5"/>
      <c r="Y3" s="5"/>
      <c r="Z3" s="5"/>
      <c r="AA3" s="5"/>
      <c r="AB3" s="5"/>
    </row>
    <row r="4">
      <c r="A4" s="12"/>
      <c r="B4" s="12"/>
      <c r="C4" s="11"/>
      <c r="D4" s="11"/>
      <c r="E4" s="11"/>
      <c r="F4" s="11"/>
      <c r="G4" s="13" t="s">
        <v>3</v>
      </c>
      <c r="H4" s="15" t="s">
        <v>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6"/>
      <c r="W4" s="5"/>
      <c r="X4" s="5"/>
      <c r="Y4" s="5"/>
      <c r="Z4" s="5"/>
      <c r="AA4" s="5"/>
      <c r="AB4" s="5"/>
    </row>
    <row r="5">
      <c r="A5" s="12"/>
      <c r="B5" s="12"/>
      <c r="C5" s="11"/>
      <c r="D5" s="11"/>
      <c r="E5" s="11"/>
      <c r="F5" s="11"/>
      <c r="G5" s="16" t="s">
        <v>5</v>
      </c>
      <c r="H5" s="15" t="s">
        <v>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6"/>
      <c r="W5" s="5"/>
      <c r="X5" s="5"/>
      <c r="Y5" s="5"/>
      <c r="Z5" s="5"/>
      <c r="AA5" s="5"/>
      <c r="AB5" s="5"/>
    </row>
    <row r="6">
      <c r="A6" s="12"/>
      <c r="B6" s="12"/>
      <c r="C6" s="11"/>
      <c r="D6" s="11"/>
      <c r="E6" s="11"/>
      <c r="F6" s="11"/>
      <c r="G6" s="13" t="s">
        <v>7</v>
      </c>
      <c r="H6" s="17">
        <v>44442.0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6"/>
      <c r="W6" s="5"/>
      <c r="X6" s="5"/>
      <c r="Y6" s="5"/>
      <c r="Z6" s="5"/>
      <c r="AA6" s="5"/>
      <c r="AB6" s="5"/>
    </row>
    <row r="7">
      <c r="A7" s="12"/>
      <c r="B7" s="12"/>
      <c r="C7" s="11"/>
      <c r="D7" s="11"/>
      <c r="E7" s="11"/>
      <c r="F7" s="11"/>
      <c r="G7" s="18"/>
      <c r="H7" s="1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6"/>
      <c r="W7" s="5"/>
      <c r="X7" s="5"/>
      <c r="Y7" s="5"/>
      <c r="Z7" s="5"/>
      <c r="AA7" s="5"/>
      <c r="AB7" s="5"/>
    </row>
    <row r="8">
      <c r="A8" s="12"/>
      <c r="B8" s="12"/>
      <c r="C8" s="11"/>
      <c r="D8" s="11"/>
      <c r="E8" s="11"/>
      <c r="F8" s="11"/>
      <c r="G8" s="13" t="s">
        <v>8</v>
      </c>
      <c r="H8" s="20" t="s">
        <v>9</v>
      </c>
      <c r="I8" s="21"/>
      <c r="J8" s="21"/>
      <c r="K8" s="21"/>
      <c r="L8" s="11"/>
      <c r="M8" s="11"/>
      <c r="N8" s="11"/>
      <c r="O8" s="11"/>
      <c r="P8" s="11"/>
      <c r="Q8" s="11"/>
      <c r="R8" s="11"/>
      <c r="S8" s="11"/>
      <c r="T8" s="11"/>
      <c r="U8" s="5"/>
      <c r="V8" s="6"/>
      <c r="W8" s="5"/>
      <c r="X8" s="5"/>
      <c r="Y8" s="5"/>
      <c r="Z8" s="5"/>
      <c r="AA8" s="5"/>
      <c r="AB8" s="5"/>
    </row>
    <row r="9">
      <c r="A9" s="12"/>
      <c r="B9" s="12"/>
      <c r="C9" s="11"/>
      <c r="D9" s="11"/>
      <c r="E9" s="11"/>
      <c r="F9" s="11"/>
      <c r="G9" s="22" t="s">
        <v>10</v>
      </c>
      <c r="H9" s="23">
        <f>IFERROR(__xludf.DUMMYFUNCTION("countunique($H$27:$H$311)"),104.0)</f>
        <v>104</v>
      </c>
      <c r="I9" s="24"/>
      <c r="J9" s="25" t="s">
        <v>11</v>
      </c>
      <c r="K9" s="24"/>
      <c r="L9" s="11"/>
      <c r="M9" s="11"/>
      <c r="N9" s="11"/>
      <c r="O9" s="11"/>
      <c r="P9" s="11"/>
      <c r="Q9" s="11"/>
      <c r="R9" s="11"/>
      <c r="S9" s="11"/>
      <c r="T9" s="11"/>
      <c r="U9" s="5"/>
      <c r="V9" s="6"/>
      <c r="W9" s="5"/>
      <c r="X9" s="5"/>
      <c r="Y9" s="5"/>
      <c r="Z9" s="5"/>
      <c r="AA9" s="5"/>
      <c r="AB9" s="5"/>
    </row>
    <row r="10">
      <c r="A10" s="12"/>
      <c r="B10" s="12"/>
      <c r="C10" s="11"/>
      <c r="D10" s="11"/>
      <c r="E10" s="11"/>
      <c r="F10" s="11"/>
      <c r="G10" s="7"/>
      <c r="H10" s="26" t="s">
        <v>12</v>
      </c>
      <c r="I10" s="26" t="s">
        <v>13</v>
      </c>
      <c r="J10" s="26" t="s">
        <v>14</v>
      </c>
      <c r="K10" s="26" t="s">
        <v>15</v>
      </c>
      <c r="L10" s="11"/>
      <c r="M10" s="11"/>
      <c r="N10" s="11"/>
      <c r="O10" s="11"/>
      <c r="P10" s="11"/>
      <c r="Q10" s="11"/>
      <c r="R10" s="11"/>
      <c r="S10" s="11"/>
      <c r="T10" s="27">
        <f>COUNTIF(K27:K311,"Deployed ")</f>
        <v>1</v>
      </c>
      <c r="U10" s="5"/>
      <c r="V10" s="6"/>
      <c r="W10" s="5"/>
      <c r="X10" s="5"/>
      <c r="Y10" s="5"/>
      <c r="Z10" s="5"/>
      <c r="AA10" s="5"/>
      <c r="AB10" s="5"/>
    </row>
    <row r="11">
      <c r="A11" s="12"/>
      <c r="B11" s="12"/>
      <c r="C11" s="11"/>
      <c r="D11" s="11"/>
      <c r="E11" s="11"/>
      <c r="F11" s="11"/>
      <c r="G11" s="7"/>
      <c r="H11" s="28">
        <f t="shared" ref="H11:K11" si="1">SUM(H12:H22)</f>
        <v>285</v>
      </c>
      <c r="I11" s="29">
        <f t="shared" si="1"/>
        <v>44</v>
      </c>
      <c r="J11" s="28">
        <f t="shared" si="1"/>
        <v>6</v>
      </c>
      <c r="K11" s="30">
        <f t="shared" si="1"/>
        <v>198</v>
      </c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6"/>
      <c r="W11" s="5"/>
      <c r="X11" s="5"/>
      <c r="Y11" s="5"/>
      <c r="Z11" s="5"/>
      <c r="AA11" s="5"/>
      <c r="AB11" s="5"/>
    </row>
    <row r="12">
      <c r="A12" s="12"/>
      <c r="B12" s="12"/>
      <c r="C12" s="12"/>
      <c r="D12" s="11"/>
      <c r="E12" s="11"/>
      <c r="F12" s="11"/>
      <c r="G12" s="31" t="s">
        <v>16</v>
      </c>
      <c r="H12" s="32">
        <f t="shared" ref="H12:H16" si="2">COUNTIFS($F$27:$F$311,G12)</f>
        <v>128</v>
      </c>
      <c r="I12" s="33">
        <f t="shared" ref="I12:I16" si="3">COUNTIFS($F$27:$F$311,G12,$K$27:$K$311, "")</f>
        <v>19</v>
      </c>
      <c r="J12" s="32">
        <f t="shared" ref="J12:J16" si="4">COUNTIFS($F$27:$F$311,G12,$K$27:$K$311, "Reserved")+COUNTIFS($F$27:$F$311,G12,$K$27:$K$311, "Not Deployed")</f>
        <v>4</v>
      </c>
      <c r="K12" s="34">
        <f t="shared" ref="K12:K16" si="5">COUNTIFS($F$27:$F$311,G12,$T$27:$T$311,TRUE)</f>
        <v>102</v>
      </c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6"/>
      <c r="W12" s="5"/>
      <c r="X12" s="5"/>
      <c r="Y12" s="5"/>
      <c r="Z12" s="5"/>
      <c r="AA12" s="5"/>
      <c r="AB12" s="5"/>
    </row>
    <row r="13">
      <c r="A13" s="12"/>
      <c r="B13" s="12"/>
      <c r="C13" s="11"/>
      <c r="D13" s="11"/>
      <c r="E13" s="11"/>
      <c r="F13" s="11"/>
      <c r="G13" s="35" t="s">
        <v>17</v>
      </c>
      <c r="H13" s="32">
        <f t="shared" si="2"/>
        <v>4</v>
      </c>
      <c r="I13" s="32">
        <f t="shared" si="3"/>
        <v>0</v>
      </c>
      <c r="J13" s="32">
        <f t="shared" si="4"/>
        <v>0</v>
      </c>
      <c r="K13" s="34">
        <f t="shared" si="5"/>
        <v>4</v>
      </c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6"/>
      <c r="W13" s="5"/>
      <c r="X13" s="5"/>
      <c r="Y13" s="5"/>
      <c r="Z13" s="5"/>
      <c r="AA13" s="5"/>
      <c r="AB13" s="5"/>
    </row>
    <row r="14">
      <c r="A14" s="12"/>
      <c r="B14" s="12"/>
      <c r="C14" s="11"/>
      <c r="D14" s="11"/>
      <c r="E14" s="11"/>
      <c r="F14" s="11"/>
      <c r="G14" s="36" t="s">
        <v>18</v>
      </c>
      <c r="H14" s="32">
        <f t="shared" si="2"/>
        <v>128</v>
      </c>
      <c r="I14" s="34">
        <f t="shared" si="3"/>
        <v>25</v>
      </c>
      <c r="J14" s="32">
        <f t="shared" si="4"/>
        <v>2</v>
      </c>
      <c r="K14" s="32">
        <f t="shared" si="5"/>
        <v>68</v>
      </c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6"/>
      <c r="W14" s="5"/>
      <c r="X14" s="5"/>
      <c r="Y14" s="5"/>
      <c r="Z14" s="5"/>
      <c r="AA14" s="5"/>
      <c r="AB14" s="5"/>
    </row>
    <row r="15">
      <c r="A15" s="12"/>
      <c r="B15" s="12"/>
      <c r="C15" s="11"/>
      <c r="D15" s="11"/>
      <c r="E15" s="11"/>
      <c r="F15" s="11"/>
      <c r="G15" s="37" t="s">
        <v>19</v>
      </c>
      <c r="H15" s="32">
        <f t="shared" si="2"/>
        <v>24</v>
      </c>
      <c r="I15" s="34">
        <f t="shared" si="3"/>
        <v>0</v>
      </c>
      <c r="J15" s="32">
        <f t="shared" si="4"/>
        <v>0</v>
      </c>
      <c r="K15" s="32">
        <f t="shared" si="5"/>
        <v>23</v>
      </c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6"/>
      <c r="W15" s="5"/>
      <c r="X15" s="5"/>
      <c r="Y15" s="5"/>
      <c r="Z15" s="5"/>
      <c r="AA15" s="5"/>
      <c r="AB15" s="5"/>
    </row>
    <row r="16">
      <c r="A16" s="12"/>
      <c r="B16" s="12"/>
      <c r="C16" s="11"/>
      <c r="D16" s="11"/>
      <c r="E16" s="11"/>
      <c r="F16" s="11"/>
      <c r="G16" s="38" t="s">
        <v>20</v>
      </c>
      <c r="H16" s="32">
        <f t="shared" si="2"/>
        <v>1</v>
      </c>
      <c r="I16" s="32">
        <f t="shared" si="3"/>
        <v>0</v>
      </c>
      <c r="J16" s="32">
        <f t="shared" si="4"/>
        <v>0</v>
      </c>
      <c r="K16" s="34">
        <f t="shared" si="5"/>
        <v>1</v>
      </c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6"/>
      <c r="W16" s="5"/>
      <c r="X16" s="5"/>
      <c r="Y16" s="5"/>
      <c r="Z16" s="5"/>
      <c r="AA16" s="5"/>
      <c r="AB16" s="5"/>
    </row>
    <row r="17">
      <c r="A17" s="12"/>
      <c r="B17" s="12"/>
      <c r="C17" s="11"/>
      <c r="D17" s="11"/>
      <c r="E17" s="11"/>
      <c r="F17" s="11"/>
      <c r="G17" s="1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6"/>
      <c r="W17" s="5"/>
      <c r="X17" s="5"/>
      <c r="Y17" s="5"/>
      <c r="Z17" s="5"/>
      <c r="AA17" s="5"/>
      <c r="AB17" s="5"/>
    </row>
    <row r="18">
      <c r="A18" s="12"/>
      <c r="B18" s="12"/>
      <c r="C18" s="11"/>
      <c r="D18" s="11"/>
      <c r="E18" s="11"/>
      <c r="F18" s="11"/>
      <c r="G18" s="39" t="s">
        <v>21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6"/>
      <c r="W18" s="5"/>
      <c r="X18" s="5"/>
      <c r="Y18" s="5"/>
      <c r="Z18" s="5"/>
      <c r="AA18" s="5"/>
      <c r="AB18" s="5"/>
    </row>
    <row r="19">
      <c r="A19" s="12"/>
      <c r="B19" s="12"/>
      <c r="C19" s="11"/>
      <c r="D19" s="11"/>
      <c r="E19" s="11"/>
      <c r="F19" s="11"/>
      <c r="G19" s="40" t="s">
        <v>22</v>
      </c>
      <c r="H19" s="11"/>
      <c r="I19" s="11"/>
      <c r="J19" s="11"/>
      <c r="K19" s="11"/>
      <c r="L19" s="41"/>
      <c r="M19" s="11"/>
      <c r="N19" s="11"/>
      <c r="O19" s="11"/>
      <c r="P19" s="11"/>
      <c r="Q19" s="11"/>
      <c r="R19" s="11"/>
      <c r="S19" s="11"/>
      <c r="T19" s="11"/>
      <c r="U19" s="5"/>
      <c r="V19" s="6"/>
      <c r="W19" s="5"/>
      <c r="X19" s="5"/>
      <c r="Y19" s="5"/>
      <c r="Z19" s="5"/>
      <c r="AA19" s="5"/>
      <c r="AB19" s="5"/>
    </row>
    <row r="20">
      <c r="A20" s="12"/>
      <c r="B20" s="12"/>
      <c r="C20" s="11"/>
      <c r="D20" s="11"/>
      <c r="E20" s="11"/>
      <c r="F20" s="11"/>
      <c r="G20" s="39" t="s">
        <v>23</v>
      </c>
      <c r="H20" s="12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6"/>
      <c r="W20" s="5"/>
      <c r="X20" s="5"/>
      <c r="Y20" s="5"/>
      <c r="Z20" s="5"/>
      <c r="AA20" s="5"/>
      <c r="AB20" s="5"/>
    </row>
    <row r="21">
      <c r="A21" s="12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6"/>
      <c r="W21" s="5"/>
      <c r="X21" s="5"/>
      <c r="Y21" s="5"/>
      <c r="Z21" s="5"/>
      <c r="AA21" s="5"/>
      <c r="AB21" s="5"/>
    </row>
    <row r="22">
      <c r="A22" s="12"/>
      <c r="B22" s="12"/>
      <c r="C22" s="11"/>
      <c r="D22" s="11"/>
      <c r="E22" s="11"/>
      <c r="F22" s="11"/>
      <c r="G22" s="42" t="s">
        <v>24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6"/>
      <c r="W22" s="5"/>
      <c r="X22" s="5"/>
      <c r="Y22" s="5"/>
      <c r="Z22" s="5"/>
      <c r="AA22" s="5"/>
      <c r="AB22" s="5"/>
    </row>
    <row r="23">
      <c r="A23" s="12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6"/>
      <c r="W23" s="5"/>
      <c r="X23" s="5"/>
      <c r="Y23" s="5"/>
      <c r="Z23" s="5"/>
      <c r="AA23" s="5"/>
      <c r="AB23" s="5"/>
    </row>
    <row r="24">
      <c r="A24" s="1"/>
      <c r="B24" s="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6"/>
      <c r="W24" s="5"/>
      <c r="X24" s="5"/>
      <c r="Y24" s="5"/>
      <c r="Z24" s="5"/>
      <c r="AA24" s="5"/>
      <c r="AB24" s="5"/>
    </row>
    <row r="25">
      <c r="A25" s="43"/>
      <c r="B25" s="4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5"/>
      <c r="X25" s="5"/>
      <c r="Y25" s="5"/>
      <c r="Z25" s="5"/>
      <c r="AA25" s="5"/>
      <c r="AB25" s="5"/>
    </row>
    <row r="26">
      <c r="A26" s="43"/>
      <c r="B26" s="44" t="s">
        <v>25</v>
      </c>
      <c r="C26" s="44" t="s">
        <v>26</v>
      </c>
      <c r="D26" s="45" t="s">
        <v>27</v>
      </c>
      <c r="E26" s="45" t="s">
        <v>28</v>
      </c>
      <c r="F26" s="45" t="s">
        <v>29</v>
      </c>
      <c r="G26" s="45" t="s">
        <v>30</v>
      </c>
      <c r="H26" s="45" t="s">
        <v>31</v>
      </c>
      <c r="I26" s="45" t="s">
        <v>32</v>
      </c>
      <c r="J26" s="45" t="s">
        <v>33</v>
      </c>
      <c r="K26" s="46" t="s">
        <v>34</v>
      </c>
      <c r="L26" s="5"/>
      <c r="M26" s="5"/>
      <c r="N26" s="5"/>
      <c r="O26" s="5"/>
      <c r="P26" s="5"/>
      <c r="Q26" s="5"/>
      <c r="R26" s="5"/>
      <c r="S26" s="5"/>
      <c r="T26" s="5" t="s">
        <v>35</v>
      </c>
      <c r="U26" s="46" t="s">
        <v>36</v>
      </c>
      <c r="V26" s="47" t="s">
        <v>37</v>
      </c>
      <c r="W26" s="5"/>
      <c r="X26" s="5"/>
      <c r="Y26" s="5"/>
      <c r="Z26" s="5"/>
      <c r="AA26" s="5"/>
      <c r="AB26" s="5"/>
    </row>
    <row r="27">
      <c r="A27" s="43"/>
      <c r="B27" s="48" t="s">
        <v>38</v>
      </c>
      <c r="C27" s="48" t="s">
        <v>39</v>
      </c>
      <c r="D27" s="49" t="s">
        <v>40</v>
      </c>
      <c r="E27" s="49" t="s">
        <v>41</v>
      </c>
      <c r="F27" s="50" t="s">
        <v>20</v>
      </c>
      <c r="G27" s="50" t="s">
        <v>42</v>
      </c>
      <c r="H27" s="51" t="s">
        <v>9</v>
      </c>
      <c r="I27" s="52" t="s">
        <v>43</v>
      </c>
      <c r="J27" s="53"/>
      <c r="K27" s="54" t="str">
        <f>IFERROR(__xludf.DUMMYFUNCTION("IF(T27=TRUE,""Deployed"",IF(I27&lt;&gt;"""",IFERROR(IMPORTXML(I27, ""//p[@class='status-date']""), ""Not loading""),IF(H27&lt;&gt;"""",""Reserved"","""")))"),"Deployed")</f>
        <v>Deployed</v>
      </c>
      <c r="L27" s="5"/>
      <c r="M27" s="5"/>
      <c r="N27" s="5"/>
      <c r="O27" s="5"/>
      <c r="P27" s="5"/>
      <c r="Q27" s="5"/>
      <c r="R27" s="5"/>
      <c r="S27" s="5"/>
      <c r="T27" s="55" t="b">
        <v>1</v>
      </c>
      <c r="U27" s="56" t="str">
        <f>IFERROR(__xludf.DUMMYFUNCTION("IF(I27 &lt;&gt; """" , IFERROR(IMPORTXML(I27 , ""//div[5]/a/span"") , ""lädt..."" ) , ""."")"),"lädt...")</f>
        <v>lädt...</v>
      </c>
      <c r="V27" s="6">
        <f t="shared" ref="V27:V163" si="6">COUNTIF($H$27:$H$311,H27)</f>
        <v>12</v>
      </c>
      <c r="W27" s="5"/>
      <c r="X27" s="5"/>
      <c r="Y27" s="5"/>
      <c r="Z27" s="5"/>
      <c r="AA27" s="5"/>
      <c r="AB27" s="5"/>
    </row>
    <row r="28">
      <c r="A28" s="43"/>
      <c r="B28" s="48" t="s">
        <v>44</v>
      </c>
      <c r="C28" s="48" t="s">
        <v>38</v>
      </c>
      <c r="D28" s="49" t="s">
        <v>45</v>
      </c>
      <c r="E28" s="49" t="s">
        <v>46</v>
      </c>
      <c r="F28" s="57" t="s">
        <v>17</v>
      </c>
      <c r="G28" s="57" t="s">
        <v>47</v>
      </c>
      <c r="H28" s="51" t="s">
        <v>48</v>
      </c>
      <c r="I28" s="52" t="s">
        <v>49</v>
      </c>
      <c r="J28" s="53"/>
      <c r="K28" s="54" t="str">
        <f>IFERROR(__xludf.DUMMYFUNCTION("IF(T28=TRUE,""Deployed"",IF(I28&lt;&gt;"""",IFERROR(IMPORTXML(I28, ""//p[@class='status-date']""), ""Not loading""),IF(H28&lt;&gt;"""",""Reserved"","""")))"),"Deployed")</f>
        <v>Deployed</v>
      </c>
      <c r="L28" s="5"/>
      <c r="M28" s="5"/>
      <c r="N28" s="5"/>
      <c r="O28" s="5"/>
      <c r="P28" s="5"/>
      <c r="Q28" s="5"/>
      <c r="R28" s="5"/>
      <c r="S28" s="5"/>
      <c r="T28" s="55" t="b">
        <v>1</v>
      </c>
      <c r="U28" s="58" t="str">
        <f>IFERROR(__xludf.DUMMYFUNCTION("IF(I28 &lt;&gt; """" , IFERROR(IMPORTXML(I28 , ""//div[5]/a/span"") , ""lädt..."" ) , ""."")"),"lädt...")</f>
        <v>lädt...</v>
      </c>
      <c r="V28" s="6">
        <f t="shared" si="6"/>
        <v>1</v>
      </c>
      <c r="W28" s="5"/>
      <c r="X28" s="5"/>
      <c r="Y28" s="5"/>
      <c r="Z28" s="5"/>
      <c r="AA28" s="5"/>
      <c r="AB28" s="5"/>
    </row>
    <row r="29">
      <c r="A29" s="43"/>
      <c r="B29" s="48" t="s">
        <v>44</v>
      </c>
      <c r="C29" s="48" t="s">
        <v>50</v>
      </c>
      <c r="D29" s="49" t="s">
        <v>51</v>
      </c>
      <c r="E29" s="49" t="s">
        <v>52</v>
      </c>
      <c r="F29" s="59" t="s">
        <v>19</v>
      </c>
      <c r="G29" s="59" t="s">
        <v>53</v>
      </c>
      <c r="H29" s="60" t="s">
        <v>54</v>
      </c>
      <c r="I29" s="61" t="s">
        <v>55</v>
      </c>
      <c r="J29" s="53"/>
      <c r="K29" s="54" t="str">
        <f>IFERROR(__xludf.DUMMYFUNCTION("IF(T29=TRUE,""Deployed"",IF(I29&lt;&gt;"""",IFERROR(IMPORTXML(I29, ""//p[@class='status-date']""), ""Not loading""),IF(H29&lt;&gt;"""",""Reserved"","""")))"),"Deployed")</f>
        <v>Deployed</v>
      </c>
      <c r="L29" s="5"/>
      <c r="M29" s="5"/>
      <c r="N29" s="5"/>
      <c r="O29" s="5"/>
      <c r="P29" s="5"/>
      <c r="Q29" s="5"/>
      <c r="R29" s="5"/>
      <c r="S29" s="5"/>
      <c r="T29" s="55" t="b">
        <v>1</v>
      </c>
      <c r="U29" s="62" t="str">
        <f>IFERROR(__xludf.DUMMYFUNCTION("IF(I29 &lt;&gt; """" , IFERROR(IMPORTXML(I29 , ""//div[5]/a/span"") , ""lädt..."" ) , ""."")"),"lädt...")</f>
        <v>lädt...</v>
      </c>
      <c r="V29" s="6">
        <f t="shared" si="6"/>
        <v>11</v>
      </c>
      <c r="W29" s="5"/>
      <c r="X29" s="5"/>
      <c r="Y29" s="5"/>
      <c r="Z29" s="5"/>
      <c r="AA29" s="5"/>
      <c r="AB29" s="5"/>
    </row>
    <row r="30">
      <c r="A30" s="43"/>
      <c r="B30" s="48" t="s">
        <v>44</v>
      </c>
      <c r="C30" s="48" t="s">
        <v>56</v>
      </c>
      <c r="D30" s="49" t="s">
        <v>57</v>
      </c>
      <c r="E30" s="49" t="s">
        <v>58</v>
      </c>
      <c r="F30" s="59" t="s">
        <v>19</v>
      </c>
      <c r="G30" s="59" t="s">
        <v>53</v>
      </c>
      <c r="H30" s="60" t="s">
        <v>59</v>
      </c>
      <c r="I30" s="61" t="s">
        <v>60</v>
      </c>
      <c r="J30" s="53"/>
      <c r="K30" s="54" t="str">
        <f>IFERROR(__xludf.DUMMYFUNCTION("IF(T30=TRUE,""Deployed"",IF(I30&lt;&gt;"""",IFERROR(IMPORTXML(I30, ""//p[@class='status-date']""), ""Not loading""),IF(H30&lt;&gt;"""",""Reserved"","""")))"),"Deployed")</f>
        <v>Deployed</v>
      </c>
      <c r="L30" s="5"/>
      <c r="M30" s="5"/>
      <c r="N30" s="5"/>
      <c r="O30" s="5"/>
      <c r="P30" s="5"/>
      <c r="Q30" s="5"/>
      <c r="R30" s="5"/>
      <c r="S30" s="5"/>
      <c r="T30" s="55" t="b">
        <v>1</v>
      </c>
      <c r="U30" s="58" t="str">
        <f>IFERROR(__xludf.DUMMYFUNCTION("IF(I30 &lt;&gt; """" , IFERROR(IMPORTXML(I30 , ""//div[5]/a/span"") , ""lädt..."" ) , ""."")"),"lädt...")</f>
        <v>lädt...</v>
      </c>
      <c r="V30" s="6">
        <f t="shared" si="6"/>
        <v>3</v>
      </c>
      <c r="W30" s="5"/>
      <c r="X30" s="5"/>
      <c r="Y30" s="5"/>
      <c r="Z30" s="5"/>
      <c r="AA30" s="5"/>
      <c r="AB30" s="5"/>
    </row>
    <row r="31">
      <c r="A31" s="43"/>
      <c r="B31" s="48" t="s">
        <v>44</v>
      </c>
      <c r="C31" s="48" t="s">
        <v>61</v>
      </c>
      <c r="D31" s="49" t="s">
        <v>62</v>
      </c>
      <c r="E31" s="49" t="s">
        <v>63</v>
      </c>
      <c r="F31" s="59" t="s">
        <v>19</v>
      </c>
      <c r="G31" s="59" t="s">
        <v>53</v>
      </c>
      <c r="H31" s="60" t="s">
        <v>64</v>
      </c>
      <c r="I31" s="63" t="s">
        <v>65</v>
      </c>
      <c r="J31" s="64">
        <v>44452.0</v>
      </c>
      <c r="K31" s="54" t="str">
        <f>IFERROR(__xludf.DUMMYFUNCTION("IF(T31=TRUE,""Deployed"",IF(I31&lt;&gt;"""",IFERROR(IMPORTXML(I31, ""//p[@class='status-date']""), ""Not loading""),IF(H31&lt;&gt;"""",""Reserved"","""")))"),"Deployed")</f>
        <v>Deployed</v>
      </c>
      <c r="L31" s="5"/>
      <c r="M31" s="5"/>
      <c r="N31" s="5"/>
      <c r="O31" s="5"/>
      <c r="P31" s="5"/>
      <c r="Q31" s="5"/>
      <c r="R31" s="5"/>
      <c r="S31" s="5"/>
      <c r="T31" s="55" t="b">
        <v>1</v>
      </c>
      <c r="U31" s="58" t="str">
        <f>IFERROR(__xludf.DUMMYFUNCTION("IF(I31 &lt;&gt; """" , IFERROR(IMPORTXML(I31 , ""//div[5]/a/span"") , ""lädt..."" ) , ""."")"),"lädt...")</f>
        <v>lädt...</v>
      </c>
      <c r="V31" s="6">
        <f t="shared" si="6"/>
        <v>1</v>
      </c>
      <c r="W31" s="5"/>
      <c r="X31" s="5"/>
      <c r="Y31" s="5"/>
      <c r="Z31" s="5"/>
      <c r="AA31" s="5"/>
      <c r="AB31" s="5"/>
    </row>
    <row r="32">
      <c r="A32" s="43"/>
      <c r="B32" s="48" t="s">
        <v>44</v>
      </c>
      <c r="C32" s="48" t="s">
        <v>66</v>
      </c>
      <c r="D32" s="49" t="s">
        <v>67</v>
      </c>
      <c r="E32" s="49" t="s">
        <v>68</v>
      </c>
      <c r="F32" s="59" t="s">
        <v>19</v>
      </c>
      <c r="G32" s="59" t="s">
        <v>53</v>
      </c>
      <c r="H32" s="60" t="s">
        <v>69</v>
      </c>
      <c r="I32" s="65" t="s">
        <v>70</v>
      </c>
      <c r="J32" s="53"/>
      <c r="K32" s="54" t="str">
        <f>IFERROR(__xludf.DUMMYFUNCTION("IF(T32=TRUE,""Deployed"",IF(I32&lt;&gt;"""",IFERROR(IMPORTXML(I32, ""//p[@class='status-date']""), ""Not loading""),IF(H32&lt;&gt;"""",""Reserved"","""")))"),"Deployed ")</f>
        <v>Deployed </v>
      </c>
      <c r="L32" s="5"/>
      <c r="M32" s="5"/>
      <c r="N32" s="5"/>
      <c r="O32" s="5"/>
      <c r="P32" s="5"/>
      <c r="Q32" s="5"/>
      <c r="R32" s="5"/>
      <c r="S32" s="5"/>
      <c r="T32" s="43" t="b">
        <v>0</v>
      </c>
      <c r="U32" s="58">
        <f>IFERROR(__xludf.DUMMYFUNCTION("IF(I32 &lt;&gt; """" , IFERROR(IMPORTXML(I32 , ""//div[5]/a/span"") , ""lädt..."" ) , ""."")"),26.0)</f>
        <v>26</v>
      </c>
      <c r="V32" s="6">
        <f t="shared" si="6"/>
        <v>1</v>
      </c>
      <c r="W32" s="5"/>
      <c r="X32" s="5"/>
      <c r="Y32" s="5"/>
      <c r="Z32" s="5"/>
      <c r="AA32" s="5"/>
      <c r="AB32" s="5"/>
    </row>
    <row r="33">
      <c r="A33" s="43"/>
      <c r="B33" s="48" t="s">
        <v>44</v>
      </c>
      <c r="C33" s="48" t="s">
        <v>71</v>
      </c>
      <c r="D33" s="49" t="s">
        <v>72</v>
      </c>
      <c r="E33" s="49" t="s">
        <v>73</v>
      </c>
      <c r="F33" s="59" t="s">
        <v>19</v>
      </c>
      <c r="G33" s="59" t="s">
        <v>53</v>
      </c>
      <c r="H33" s="60" t="s">
        <v>74</v>
      </c>
      <c r="I33" s="61" t="s">
        <v>75</v>
      </c>
      <c r="J33" s="53"/>
      <c r="K33" s="54" t="str">
        <f>IFERROR(__xludf.DUMMYFUNCTION("IF(T33=TRUE,""Deployed"",IF(I33&lt;&gt;"""",IFERROR(IMPORTXML(I33, ""//p[@class='status-date']""), ""Not loading""),IF(H33&lt;&gt;"""",""Reserved"","""")))"),"Deployed")</f>
        <v>Deployed</v>
      </c>
      <c r="L33" s="5"/>
      <c r="M33" s="5"/>
      <c r="N33" s="5"/>
      <c r="O33" s="5"/>
      <c r="P33" s="5"/>
      <c r="Q33" s="5"/>
      <c r="R33" s="5"/>
      <c r="S33" s="5"/>
      <c r="T33" s="55" t="b">
        <v>1</v>
      </c>
      <c r="U33" s="58" t="str">
        <f>IFERROR(__xludf.DUMMYFUNCTION("IF(I33 &lt;&gt; """" , IFERROR(IMPORTXML(I33 , ""//div[5]/a/span"") , ""lädt..."" ) , ""."")"),"lädt...")</f>
        <v>lädt...</v>
      </c>
      <c r="V33" s="6">
        <f t="shared" si="6"/>
        <v>2</v>
      </c>
      <c r="W33" s="5"/>
      <c r="X33" s="5"/>
      <c r="Y33" s="5"/>
      <c r="Z33" s="5"/>
      <c r="AA33" s="5"/>
      <c r="AB33" s="5"/>
    </row>
    <row r="34">
      <c r="A34" s="43"/>
      <c r="B34" s="48" t="s">
        <v>44</v>
      </c>
      <c r="C34" s="48" t="s">
        <v>76</v>
      </c>
      <c r="D34" s="49" t="s">
        <v>77</v>
      </c>
      <c r="E34" s="49" t="s">
        <v>78</v>
      </c>
      <c r="F34" s="59" t="s">
        <v>19</v>
      </c>
      <c r="G34" s="59" t="s">
        <v>53</v>
      </c>
      <c r="H34" s="60" t="s">
        <v>79</v>
      </c>
      <c r="I34" s="61" t="s">
        <v>80</v>
      </c>
      <c r="J34" s="60"/>
      <c r="K34" s="54" t="str">
        <f>IFERROR(__xludf.DUMMYFUNCTION("IF(T34=TRUE,""Deployed"",IF(I34&lt;&gt;"""",IFERROR(IMPORTXML(I34, ""//p[@class='status-date']""), ""Not loading""),IF(H34&lt;&gt;"""",""Reserved"","""")))"),"Deployed")</f>
        <v>Deployed</v>
      </c>
      <c r="L34" s="5"/>
      <c r="M34" s="5"/>
      <c r="N34" s="5"/>
      <c r="O34" s="5"/>
      <c r="P34" s="5"/>
      <c r="Q34" s="5"/>
      <c r="R34" s="5"/>
      <c r="S34" s="5"/>
      <c r="T34" s="55" t="b">
        <v>1</v>
      </c>
      <c r="U34" s="58" t="str">
        <f>IFERROR(__xludf.DUMMYFUNCTION("IF(I34 &lt;&gt; """" , IFERROR(IMPORTXML(I34 , ""//div[5]/a/span"") , ""lädt..."" ) , ""."")"),"lädt...")</f>
        <v>lädt...</v>
      </c>
      <c r="V34" s="6">
        <f t="shared" si="6"/>
        <v>8</v>
      </c>
      <c r="W34" s="5"/>
      <c r="X34" s="5"/>
      <c r="Y34" s="5"/>
      <c r="Z34" s="5"/>
      <c r="AA34" s="5"/>
      <c r="AB34" s="5"/>
    </row>
    <row r="35">
      <c r="A35" s="43"/>
      <c r="B35" s="48" t="s">
        <v>44</v>
      </c>
      <c r="C35" s="48" t="s">
        <v>81</v>
      </c>
      <c r="D35" s="49" t="s">
        <v>82</v>
      </c>
      <c r="E35" s="49" t="s">
        <v>83</v>
      </c>
      <c r="F35" s="57" t="s">
        <v>17</v>
      </c>
      <c r="G35" s="57" t="s">
        <v>47</v>
      </c>
      <c r="H35" s="51" t="s">
        <v>9</v>
      </c>
      <c r="I35" s="52" t="s">
        <v>84</v>
      </c>
      <c r="J35" s="53"/>
      <c r="K35" s="54" t="str">
        <f>IFERROR(__xludf.DUMMYFUNCTION("IF(T35=TRUE,""Deployed"",IF(I35&lt;&gt;"""",IFERROR(IMPORTXML(I35, ""//p[@class='status-date']""), ""Not loading""),IF(H35&lt;&gt;"""",""Reserved"","""")))"),"Deployed")</f>
        <v>Deployed</v>
      </c>
      <c r="L35" s="5"/>
      <c r="M35" s="5"/>
      <c r="N35" s="5"/>
      <c r="O35" s="5"/>
      <c r="P35" s="5"/>
      <c r="Q35" s="5"/>
      <c r="R35" s="5"/>
      <c r="S35" s="5"/>
      <c r="T35" s="43" t="b">
        <v>1</v>
      </c>
      <c r="U35" s="58" t="str">
        <f>IFERROR(__xludf.DUMMYFUNCTION("IF(I35 &lt;&gt; """" , IFERROR(IMPORTXML(I35 , ""//div[5]/a/span"") , ""lädt..."" ) , ""."")"),"lädt...")</f>
        <v>lädt...</v>
      </c>
      <c r="V35" s="6">
        <f t="shared" si="6"/>
        <v>12</v>
      </c>
      <c r="W35" s="5"/>
      <c r="X35" s="5"/>
      <c r="Y35" s="5"/>
      <c r="Z35" s="5"/>
      <c r="AA35" s="5"/>
      <c r="AB35" s="5"/>
    </row>
    <row r="36">
      <c r="A36" s="43"/>
      <c r="B36" s="48" t="s">
        <v>85</v>
      </c>
      <c r="C36" s="48" t="s">
        <v>86</v>
      </c>
      <c r="D36" s="49" t="s">
        <v>87</v>
      </c>
      <c r="E36" s="49" t="s">
        <v>88</v>
      </c>
      <c r="F36" s="66" t="s">
        <v>16</v>
      </c>
      <c r="G36" s="67"/>
      <c r="H36" s="51" t="s">
        <v>89</v>
      </c>
      <c r="I36" s="52" t="s">
        <v>90</v>
      </c>
      <c r="J36" s="53"/>
      <c r="K36" s="54" t="str">
        <f>IFERROR(__xludf.DUMMYFUNCTION("IF(T36=TRUE,""Deployed"",IF(I36&lt;&gt;"""",IFERROR(IMPORTXML(I36, ""//p[@class='status-date']""), ""Not loading""),IF(H36&lt;&gt;"""",""Reserved"","""")))"),"Deployed")</f>
        <v>Deployed</v>
      </c>
      <c r="L36" s="5"/>
      <c r="M36" s="5"/>
      <c r="N36" s="5"/>
      <c r="O36" s="5"/>
      <c r="P36" s="5"/>
      <c r="Q36" s="5"/>
      <c r="R36" s="5"/>
      <c r="S36" s="5"/>
      <c r="T36" s="43" t="b">
        <v>1</v>
      </c>
      <c r="U36" s="68" t="str">
        <f>IFERROR(__xludf.DUMMYFUNCTION("IF(I36 &lt;&gt; """" , IFERROR(IMPORTXML(I36 , ""//div[5]/a/span"") , ""lädt..."" ) , ""."")"),"lädt...")</f>
        <v>lädt...</v>
      </c>
      <c r="V36" s="6">
        <f t="shared" si="6"/>
        <v>6</v>
      </c>
      <c r="W36" s="5"/>
      <c r="X36" s="5"/>
      <c r="Y36" s="5"/>
      <c r="Z36" s="5"/>
      <c r="AA36" s="5"/>
      <c r="AB36" s="5"/>
    </row>
    <row r="37">
      <c r="A37" s="43"/>
      <c r="B37" s="48" t="s">
        <v>85</v>
      </c>
      <c r="C37" s="48" t="s">
        <v>91</v>
      </c>
      <c r="D37" s="49" t="s">
        <v>92</v>
      </c>
      <c r="E37" s="49" t="s">
        <v>93</v>
      </c>
      <c r="F37" s="66" t="s">
        <v>16</v>
      </c>
      <c r="G37" s="67"/>
      <c r="H37" s="51" t="s">
        <v>94</v>
      </c>
      <c r="I37" s="52" t="s">
        <v>95</v>
      </c>
      <c r="J37" s="53"/>
      <c r="K37" s="54" t="str">
        <f>IFERROR(__xludf.DUMMYFUNCTION("IF(T37=TRUE,""Deployed"",IF(I37&lt;&gt;"""",IFERROR(IMPORTXML(I37, ""//p[@class='status-date']""), ""Not loading""),IF(H37&lt;&gt;"""",""Reserved"","""")))"),"Deployed")</f>
        <v>Deployed</v>
      </c>
      <c r="L37" s="5"/>
      <c r="M37" s="5"/>
      <c r="N37" s="5"/>
      <c r="O37" s="5"/>
      <c r="P37" s="5"/>
      <c r="Q37" s="5"/>
      <c r="R37" s="5"/>
      <c r="S37" s="5"/>
      <c r="T37" s="43" t="b">
        <v>1</v>
      </c>
      <c r="U37" s="69" t="str">
        <f>IFERROR(__xludf.DUMMYFUNCTION("IF(I37 &lt;&gt; """" , IFERROR(IMPORTXML(I37 , ""//div[5]/a/span"") , ""lädt..."" ) , ""."")"),"lädt...")</f>
        <v>lädt...</v>
      </c>
      <c r="V37" s="6">
        <f t="shared" si="6"/>
        <v>2</v>
      </c>
      <c r="W37" s="5"/>
      <c r="X37" s="5"/>
      <c r="Y37" s="5"/>
      <c r="Z37" s="5"/>
      <c r="AA37" s="5"/>
      <c r="AB37" s="5"/>
    </row>
    <row r="38">
      <c r="A38" s="43"/>
      <c r="B38" s="48" t="s">
        <v>85</v>
      </c>
      <c r="C38" s="48" t="s">
        <v>96</v>
      </c>
      <c r="D38" s="49" t="s">
        <v>97</v>
      </c>
      <c r="E38" s="49" t="s">
        <v>98</v>
      </c>
      <c r="F38" s="70" t="s">
        <v>18</v>
      </c>
      <c r="G38" s="71"/>
      <c r="H38" s="60" t="s">
        <v>54</v>
      </c>
      <c r="I38" s="61" t="s">
        <v>99</v>
      </c>
      <c r="J38" s="53"/>
      <c r="K38" s="54" t="str">
        <f>IFERROR(__xludf.DUMMYFUNCTION("IF(T38=TRUE,""Deployed"",IF(I38&lt;&gt;"""",IFERROR(IMPORTXML(I38, ""//p[@class='status-date']""), ""Not loading""),IF(H38&lt;&gt;"""",""Reserved"","""")))"),"Deployed")</f>
        <v>Deployed</v>
      </c>
      <c r="L38" s="5"/>
      <c r="M38" s="5"/>
      <c r="N38" s="5"/>
      <c r="O38" s="5"/>
      <c r="P38" s="5"/>
      <c r="Q38" s="5"/>
      <c r="R38" s="5"/>
      <c r="S38" s="5"/>
      <c r="T38" s="55" t="b">
        <v>1</v>
      </c>
      <c r="U38" s="58" t="str">
        <f>IFERROR(__xludf.DUMMYFUNCTION("IF(I38 &lt;&gt; """" , IFERROR(IMPORTXML(I38 , ""//div[5]/a/span"") , ""lädt..."" ) , ""."")"),"lädt...")</f>
        <v>lädt...</v>
      </c>
      <c r="V38" s="6">
        <f t="shared" si="6"/>
        <v>11</v>
      </c>
      <c r="W38" s="5"/>
      <c r="X38" s="5"/>
      <c r="Y38" s="5"/>
      <c r="Z38" s="5"/>
      <c r="AA38" s="5"/>
      <c r="AB38" s="5"/>
    </row>
    <row r="39">
      <c r="A39" s="43"/>
      <c r="B39" s="48" t="s">
        <v>85</v>
      </c>
      <c r="C39" s="48" t="s">
        <v>100</v>
      </c>
      <c r="D39" s="49" t="s">
        <v>101</v>
      </c>
      <c r="E39" s="49" t="s">
        <v>102</v>
      </c>
      <c r="F39" s="70" t="s">
        <v>18</v>
      </c>
      <c r="G39" s="71"/>
      <c r="H39" s="60" t="s">
        <v>59</v>
      </c>
      <c r="I39" s="61" t="s">
        <v>103</v>
      </c>
      <c r="J39" s="53"/>
      <c r="K39" s="54" t="str">
        <f>IFERROR(__xludf.DUMMYFUNCTION("IF(T39=TRUE,""Deployed"",IF(I39&lt;&gt;"""",IFERROR(IMPORTXML(I39, ""//p[@class='status-date']""), ""Not loading""),IF(H39&lt;&gt;"""",""Reserved"","""")))"),"Deployed")</f>
        <v>Deployed</v>
      </c>
      <c r="L39" s="5"/>
      <c r="M39" s="5"/>
      <c r="N39" s="5"/>
      <c r="O39" s="5"/>
      <c r="P39" s="5"/>
      <c r="Q39" s="5"/>
      <c r="R39" s="5"/>
      <c r="S39" s="5"/>
      <c r="T39" s="55" t="b">
        <v>1</v>
      </c>
      <c r="U39" s="72" t="str">
        <f>IFERROR(__xludf.DUMMYFUNCTION("IF(I39 &lt;&gt; """" , IFERROR(IMPORTXML(I39 , ""//div[5]/a/span"") , ""lädt..."" ) , ""."")"),"lädt...")</f>
        <v>lädt...</v>
      </c>
      <c r="V39" s="6">
        <f t="shared" si="6"/>
        <v>3</v>
      </c>
      <c r="W39" s="5"/>
      <c r="X39" s="5"/>
      <c r="Y39" s="5"/>
      <c r="Z39" s="5"/>
      <c r="AA39" s="5"/>
      <c r="AB39" s="5"/>
    </row>
    <row r="40">
      <c r="A40" s="43"/>
      <c r="B40" s="48" t="s">
        <v>85</v>
      </c>
      <c r="C40" s="48" t="s">
        <v>39</v>
      </c>
      <c r="D40" s="49" t="s">
        <v>104</v>
      </c>
      <c r="E40" s="49" t="s">
        <v>105</v>
      </c>
      <c r="F40" s="66" t="s">
        <v>16</v>
      </c>
      <c r="G40" s="67"/>
      <c r="H40" s="51" t="s">
        <v>106</v>
      </c>
      <c r="I40" s="52" t="s">
        <v>107</v>
      </c>
      <c r="J40" s="53"/>
      <c r="K40" s="54" t="str">
        <f>IFERROR(__xludf.DUMMYFUNCTION("IF(T40=TRUE,""Deployed"",IF(I40&lt;&gt;"""",IFERROR(IMPORTXML(I40, ""//p[@class='status-date']""), ""Not loading""),IF(H40&lt;&gt;"""",""Reserved"","""")))"),"Deployed")</f>
        <v>Deployed</v>
      </c>
      <c r="L40" s="5"/>
      <c r="M40" s="5"/>
      <c r="N40" s="5"/>
      <c r="O40" s="5"/>
      <c r="P40" s="5"/>
      <c r="Q40" s="5"/>
      <c r="R40" s="5"/>
      <c r="S40" s="5"/>
      <c r="T40" s="55" t="b">
        <v>1</v>
      </c>
      <c r="U40" s="58" t="str">
        <f>IFERROR(__xludf.DUMMYFUNCTION("IF(I40 &lt;&gt; """" , IFERROR(IMPORTXML(I40 , ""//div[5]/a/span"") , ""lädt..."" ) , ""."")"),"lädt...")</f>
        <v>lädt...</v>
      </c>
      <c r="V40" s="6">
        <f t="shared" si="6"/>
        <v>1</v>
      </c>
      <c r="W40" s="5"/>
      <c r="X40" s="5"/>
      <c r="Y40" s="5"/>
      <c r="Z40" s="5"/>
      <c r="AA40" s="5"/>
      <c r="AB40" s="5"/>
    </row>
    <row r="41">
      <c r="A41" s="43"/>
      <c r="B41" s="48" t="s">
        <v>85</v>
      </c>
      <c r="C41" s="48" t="s">
        <v>44</v>
      </c>
      <c r="D41" s="49" t="s">
        <v>108</v>
      </c>
      <c r="E41" s="49" t="s">
        <v>109</v>
      </c>
      <c r="F41" s="66" t="s">
        <v>16</v>
      </c>
      <c r="G41" s="67"/>
      <c r="H41" s="51" t="s">
        <v>110</v>
      </c>
      <c r="I41" s="52" t="s">
        <v>111</v>
      </c>
      <c r="J41" s="53"/>
      <c r="K41" s="54" t="str">
        <f>IFERROR(__xludf.DUMMYFUNCTION("IF(T41=TRUE,""Deployed"",IF(I41&lt;&gt;"""",IFERROR(IMPORTXML(I41, ""//p[@class='status-date']""), ""Not loading""),IF(H41&lt;&gt;"""",""Reserved"","""")))"),"Deployed")</f>
        <v>Deployed</v>
      </c>
      <c r="L41" s="5"/>
      <c r="M41" s="5"/>
      <c r="N41" s="5"/>
      <c r="O41" s="5"/>
      <c r="P41" s="5"/>
      <c r="Q41" s="5"/>
      <c r="R41" s="5"/>
      <c r="S41" s="5"/>
      <c r="T41" s="43" t="b">
        <v>1</v>
      </c>
      <c r="U41" s="58" t="str">
        <f>IFERROR(__xludf.DUMMYFUNCTION("IF(I41 &lt;&gt; """" , IFERROR(IMPORTXML(I41 , ""//div[5]/a/span"") , ""lädt..."" ) , ""."")"),"lädt...")</f>
        <v>lädt...</v>
      </c>
      <c r="V41" s="6">
        <f t="shared" si="6"/>
        <v>1</v>
      </c>
      <c r="W41" s="5"/>
      <c r="X41" s="5"/>
      <c r="Y41" s="5"/>
      <c r="Z41" s="5"/>
      <c r="AA41" s="5"/>
      <c r="AB41" s="5"/>
    </row>
    <row r="42">
      <c r="A42" s="43"/>
      <c r="B42" s="48" t="s">
        <v>85</v>
      </c>
      <c r="C42" s="48" t="s">
        <v>85</v>
      </c>
      <c r="D42" s="49" t="s">
        <v>112</v>
      </c>
      <c r="E42" s="49" t="s">
        <v>113</v>
      </c>
      <c r="F42" s="70" t="s">
        <v>18</v>
      </c>
      <c r="G42" s="71"/>
      <c r="H42" s="60" t="s">
        <v>114</v>
      </c>
      <c r="I42" s="61" t="s">
        <v>115</v>
      </c>
      <c r="J42" s="53"/>
      <c r="K42" s="54" t="str">
        <f>IFERROR(__xludf.DUMMYFUNCTION("IF(T42=TRUE,""Deployed"",IF(I42&lt;&gt;"""",IFERROR(IMPORTXML(I42, ""//p[@class='status-date']""), ""Not loading""),IF(H42&lt;&gt;"""",""Reserved"","""")))"),"Deployed")</f>
        <v>Deployed</v>
      </c>
      <c r="L42" s="5"/>
      <c r="M42" s="5"/>
      <c r="N42" s="5"/>
      <c r="O42" s="5"/>
      <c r="P42" s="5"/>
      <c r="Q42" s="5"/>
      <c r="R42" s="5"/>
      <c r="S42" s="5"/>
      <c r="T42" s="55" t="b">
        <v>1</v>
      </c>
      <c r="U42" s="58" t="str">
        <f>IFERROR(__xludf.DUMMYFUNCTION("IF(I42 &lt;&gt; """" , IFERROR(IMPORTXML(I42 , ""//div[5]/a/span"") , ""lädt..."" ) , ""."")"),"lädt...")</f>
        <v>lädt...</v>
      </c>
      <c r="V42" s="6">
        <f t="shared" si="6"/>
        <v>3</v>
      </c>
      <c r="W42" s="5"/>
      <c r="X42" s="5"/>
      <c r="Y42" s="5"/>
      <c r="Z42" s="5"/>
      <c r="AA42" s="5"/>
      <c r="AB42" s="5"/>
    </row>
    <row r="43">
      <c r="A43" s="43"/>
      <c r="B43" s="48" t="s">
        <v>85</v>
      </c>
      <c r="C43" s="48" t="s">
        <v>116</v>
      </c>
      <c r="D43" s="49" t="s">
        <v>117</v>
      </c>
      <c r="E43" s="49" t="s">
        <v>118</v>
      </c>
      <c r="F43" s="70" t="s">
        <v>18</v>
      </c>
      <c r="G43" s="71"/>
      <c r="H43" s="60" t="s">
        <v>89</v>
      </c>
      <c r="I43" s="61" t="s">
        <v>119</v>
      </c>
      <c r="J43" s="53"/>
      <c r="K43" s="54" t="str">
        <f>IFERROR(__xludf.DUMMYFUNCTION("IF(T43=TRUE,""Deployed"",IF(I43&lt;&gt;"""",IFERROR(IMPORTXML(I43, ""//p[@class='status-date']""), ""Not loading""),IF(H43&lt;&gt;"""",""Reserved"","""")))"),"Deployed")</f>
        <v>Deployed</v>
      </c>
      <c r="L43" s="5"/>
      <c r="M43" s="5"/>
      <c r="N43" s="5"/>
      <c r="O43" s="5"/>
      <c r="P43" s="5"/>
      <c r="Q43" s="5"/>
      <c r="R43" s="5"/>
      <c r="S43" s="5"/>
      <c r="T43" s="55" t="b">
        <v>1</v>
      </c>
      <c r="U43" s="58" t="str">
        <f>IFERROR(__xludf.DUMMYFUNCTION("IF(I43 &lt;&gt; """" , IFERROR(IMPORTXML(I43 , ""//div[5]/a/span"") , ""lädt..."" ) , ""."")"),"lädt...")</f>
        <v>lädt...</v>
      </c>
      <c r="V43" s="6">
        <f t="shared" si="6"/>
        <v>6</v>
      </c>
      <c r="W43" s="5"/>
      <c r="X43" s="5"/>
      <c r="Y43" s="5"/>
      <c r="Z43" s="5"/>
      <c r="AA43" s="5"/>
      <c r="AB43" s="5"/>
    </row>
    <row r="44">
      <c r="A44" s="43"/>
      <c r="B44" s="48" t="s">
        <v>85</v>
      </c>
      <c r="C44" s="48" t="s">
        <v>120</v>
      </c>
      <c r="D44" s="49" t="s">
        <v>121</v>
      </c>
      <c r="E44" s="49" t="s">
        <v>122</v>
      </c>
      <c r="F44" s="66" t="s">
        <v>16</v>
      </c>
      <c r="G44" s="67"/>
      <c r="H44" s="51" t="s">
        <v>123</v>
      </c>
      <c r="I44" s="52" t="s">
        <v>124</v>
      </c>
      <c r="J44" s="53"/>
      <c r="K44" s="54" t="str">
        <f>IFERROR(__xludf.DUMMYFUNCTION("IF(T44=TRUE,""Deployed"",IF(I44&lt;&gt;"""",IFERROR(IMPORTXML(I44, ""//p[@class='status-date']""), ""Not loading""),IF(H44&lt;&gt;"""",""Reserved"","""")))"),"Deployed")</f>
        <v>Deployed</v>
      </c>
      <c r="L44" s="5"/>
      <c r="M44" s="5"/>
      <c r="N44" s="5"/>
      <c r="O44" s="5"/>
      <c r="P44" s="5"/>
      <c r="Q44" s="5"/>
      <c r="R44" s="5"/>
      <c r="S44" s="5"/>
      <c r="T44" s="43" t="b">
        <v>1</v>
      </c>
      <c r="U44" s="69" t="str">
        <f>IFERROR(__xludf.DUMMYFUNCTION("IF(I44 &lt;&gt; """" , IFERROR(IMPORTXML(I44 , ""//div[5]/a/span"") , ""lädt..."" ) , ""."")"),"lädt...")</f>
        <v>lädt...</v>
      </c>
      <c r="V44" s="6">
        <f t="shared" si="6"/>
        <v>6</v>
      </c>
      <c r="W44" s="5"/>
      <c r="X44" s="5"/>
      <c r="Y44" s="5"/>
      <c r="Z44" s="5"/>
      <c r="AA44" s="5"/>
      <c r="AB44" s="5"/>
    </row>
    <row r="45">
      <c r="A45" s="43"/>
      <c r="B45" s="48" t="s">
        <v>85</v>
      </c>
      <c r="C45" s="48" t="s">
        <v>125</v>
      </c>
      <c r="D45" s="49" t="s">
        <v>126</v>
      </c>
      <c r="E45" s="49" t="s">
        <v>127</v>
      </c>
      <c r="F45" s="66" t="s">
        <v>16</v>
      </c>
      <c r="G45" s="67"/>
      <c r="H45" s="51" t="s">
        <v>128</v>
      </c>
      <c r="I45" s="52" t="s">
        <v>129</v>
      </c>
      <c r="J45" s="53"/>
      <c r="K45" s="54" t="str">
        <f>IFERROR(__xludf.DUMMYFUNCTION("IF(T45=TRUE,""Deployed"",IF(I45&lt;&gt;"""",IFERROR(IMPORTXML(I45, ""//p[@class='status-date']""), ""Not loading""),IF(H45&lt;&gt;"""",""Reserved"","""")))"),"Deployed")</f>
        <v>Deployed</v>
      </c>
      <c r="L45" s="5"/>
      <c r="M45" s="5"/>
      <c r="N45" s="5"/>
      <c r="O45" s="5"/>
      <c r="P45" s="5"/>
      <c r="Q45" s="5"/>
      <c r="R45" s="5"/>
      <c r="S45" s="5"/>
      <c r="T45" s="43" t="b">
        <v>1</v>
      </c>
      <c r="U45" s="69" t="str">
        <f>IFERROR(__xludf.DUMMYFUNCTION("IF(I45 &lt;&gt; """" , IFERROR(IMPORTXML(I45 , ""//div[5]/a/span"") , ""lädt..."" ) , ""."")"),"lädt...")</f>
        <v>lädt...</v>
      </c>
      <c r="V45" s="6">
        <f t="shared" si="6"/>
        <v>1</v>
      </c>
      <c r="W45" s="5"/>
      <c r="X45" s="5"/>
      <c r="Y45" s="5"/>
      <c r="Z45" s="5"/>
      <c r="AA45" s="5"/>
      <c r="AB45" s="5"/>
    </row>
    <row r="46">
      <c r="A46" s="43"/>
      <c r="B46" s="48" t="s">
        <v>85</v>
      </c>
      <c r="C46" s="48" t="s">
        <v>50</v>
      </c>
      <c r="D46" s="49" t="s">
        <v>130</v>
      </c>
      <c r="E46" s="49" t="s">
        <v>131</v>
      </c>
      <c r="F46" s="70" t="s">
        <v>18</v>
      </c>
      <c r="G46" s="71"/>
      <c r="H46" s="60" t="s">
        <v>114</v>
      </c>
      <c r="I46" s="61" t="s">
        <v>132</v>
      </c>
      <c r="J46" s="53"/>
      <c r="K46" s="54" t="str">
        <f>IFERROR(__xludf.DUMMYFUNCTION("IF(T46=TRUE,""Deployed"",IF(I46&lt;&gt;"""",IFERROR(IMPORTXML(I46, ""//p[@class='status-date']""), ""Not loading""),IF(H46&lt;&gt;"""",""Reserved"","""")))"),"Deployed")</f>
        <v>Deployed</v>
      </c>
      <c r="L46" s="5"/>
      <c r="M46" s="5"/>
      <c r="N46" s="5"/>
      <c r="O46" s="5"/>
      <c r="P46" s="5"/>
      <c r="Q46" s="5"/>
      <c r="R46" s="5"/>
      <c r="S46" s="5"/>
      <c r="T46" s="55" t="b">
        <v>1</v>
      </c>
      <c r="U46" s="58" t="str">
        <f>IFERROR(__xludf.DUMMYFUNCTION("IF(I46 &lt;&gt; """" , IFERROR(IMPORTXML(I46 , ""//div[5]/a/span"") , ""lädt..."" ) , ""."")"),"lädt...")</f>
        <v>lädt...</v>
      </c>
      <c r="V46" s="6">
        <f t="shared" si="6"/>
        <v>3</v>
      </c>
      <c r="W46" s="5"/>
      <c r="X46" s="5"/>
      <c r="Y46" s="5"/>
      <c r="Z46" s="5"/>
      <c r="AA46" s="5"/>
      <c r="AB46" s="5"/>
    </row>
    <row r="47">
      <c r="A47" s="43"/>
      <c r="B47" s="48" t="s">
        <v>85</v>
      </c>
      <c r="C47" s="48" t="s">
        <v>56</v>
      </c>
      <c r="D47" s="49" t="s">
        <v>133</v>
      </c>
      <c r="E47" s="49" t="s">
        <v>134</v>
      </c>
      <c r="F47" s="70" t="s">
        <v>18</v>
      </c>
      <c r="G47" s="71"/>
      <c r="H47" s="60" t="s">
        <v>89</v>
      </c>
      <c r="I47" s="61" t="s">
        <v>135</v>
      </c>
      <c r="J47" s="53"/>
      <c r="K47" s="54" t="str">
        <f>IFERROR(__xludf.DUMMYFUNCTION("IF(T47=TRUE,""Deployed"",IF(I47&lt;&gt;"""",IFERROR(IMPORTXML(I47, ""//p[@class='status-date']""), ""Not loading""),IF(H47&lt;&gt;"""",""Reserved"","""")))"),"Deployed")</f>
        <v>Deployed</v>
      </c>
      <c r="L47" s="5"/>
      <c r="M47" s="5"/>
      <c r="N47" s="5"/>
      <c r="O47" s="5"/>
      <c r="P47" s="5"/>
      <c r="Q47" s="5"/>
      <c r="R47" s="5"/>
      <c r="S47" s="5"/>
      <c r="T47" s="55" t="b">
        <v>1</v>
      </c>
      <c r="U47" s="58" t="str">
        <f>IFERROR(__xludf.DUMMYFUNCTION("IF(I47 &lt;&gt; """" , IFERROR(IMPORTXML(I47 , ""//div[5]/a/span"") , ""lädt..."" ) , ""."")"),"lädt...")</f>
        <v>lädt...</v>
      </c>
      <c r="V47" s="6">
        <f t="shared" si="6"/>
        <v>6</v>
      </c>
      <c r="W47" s="5"/>
      <c r="X47" s="5"/>
      <c r="Y47" s="5"/>
      <c r="Z47" s="5"/>
      <c r="AA47" s="5"/>
      <c r="AB47" s="5"/>
    </row>
    <row r="48">
      <c r="A48" s="43"/>
      <c r="B48" s="48" t="s">
        <v>85</v>
      </c>
      <c r="C48" s="48" t="s">
        <v>61</v>
      </c>
      <c r="D48" s="49" t="s">
        <v>136</v>
      </c>
      <c r="E48" s="49" t="s">
        <v>137</v>
      </c>
      <c r="F48" s="66" t="s">
        <v>16</v>
      </c>
      <c r="G48" s="67"/>
      <c r="H48" s="51" t="s">
        <v>9</v>
      </c>
      <c r="I48" s="52" t="s">
        <v>138</v>
      </c>
      <c r="J48" s="53"/>
      <c r="K48" s="54" t="str">
        <f>IFERROR(__xludf.DUMMYFUNCTION("IF(T48=TRUE,""Deployed"",IF(I48&lt;&gt;"""",IFERROR(IMPORTXML(I48, ""//p[@class='status-date']""), ""Not loading""),IF(H48&lt;&gt;"""",""Reserved"","""")))"),"Deployed")</f>
        <v>Deployed</v>
      </c>
      <c r="L48" s="5"/>
      <c r="M48" s="5"/>
      <c r="N48" s="5"/>
      <c r="O48" s="5"/>
      <c r="P48" s="5"/>
      <c r="Q48" s="5"/>
      <c r="R48" s="5"/>
      <c r="S48" s="5"/>
      <c r="T48" s="43" t="b">
        <v>1</v>
      </c>
      <c r="U48" s="58" t="str">
        <f>IFERROR(__xludf.DUMMYFUNCTION("IF(I53 &lt;&gt; """" , IFERROR(IMPORTXML(I53 , ""//div[5]/a/span"") , ""lädt..."" ) , ""."")"),"lädt...")</f>
        <v>lädt...</v>
      </c>
      <c r="V48" s="6">
        <f t="shared" si="6"/>
        <v>12</v>
      </c>
      <c r="W48" s="5"/>
      <c r="X48" s="5"/>
      <c r="Y48" s="5"/>
      <c r="Z48" s="5"/>
      <c r="AA48" s="5"/>
      <c r="AB48" s="5"/>
    </row>
    <row r="49">
      <c r="A49" s="43"/>
      <c r="B49" s="48" t="s">
        <v>85</v>
      </c>
      <c r="C49" s="48" t="s">
        <v>66</v>
      </c>
      <c r="D49" s="49" t="s">
        <v>139</v>
      </c>
      <c r="E49" s="49" t="s">
        <v>140</v>
      </c>
      <c r="F49" s="66" t="s">
        <v>16</v>
      </c>
      <c r="G49" s="67"/>
      <c r="H49" s="51" t="s">
        <v>54</v>
      </c>
      <c r="I49" s="52" t="s">
        <v>141</v>
      </c>
      <c r="J49" s="53"/>
      <c r="K49" s="54" t="str">
        <f>IFERROR(__xludf.DUMMYFUNCTION("IF(T49=TRUE,""Deployed"",IF(I49&lt;&gt;"""",IFERROR(IMPORTXML(I49, ""//p[@class='status-date']""), ""Not loading""),IF(H49&lt;&gt;"""",""Reserved"","""")))"),"Deployed")</f>
        <v>Deployed</v>
      </c>
      <c r="L49" s="5"/>
      <c r="M49" s="5"/>
      <c r="N49" s="5"/>
      <c r="O49" s="5"/>
      <c r="P49" s="5"/>
      <c r="Q49" s="5"/>
      <c r="R49" s="5"/>
      <c r="S49" s="5"/>
      <c r="T49" s="43" t="b">
        <v>1</v>
      </c>
      <c r="U49" s="58" t="str">
        <f>IFERROR(__xludf.DUMMYFUNCTION("IF(I54 &lt;&gt; """" , IFERROR(IMPORTXML(I54 , ""//div[5]/a/span"") , ""lädt..."" ) , ""."")"),".")</f>
        <v>.</v>
      </c>
      <c r="V49" s="6">
        <f t="shared" si="6"/>
        <v>11</v>
      </c>
      <c r="W49" s="5"/>
      <c r="X49" s="5"/>
      <c r="Y49" s="5"/>
      <c r="Z49" s="5"/>
      <c r="AA49" s="5"/>
      <c r="AB49" s="5"/>
    </row>
    <row r="50">
      <c r="A50" s="43"/>
      <c r="B50" s="48" t="s">
        <v>85</v>
      </c>
      <c r="C50" s="48" t="s">
        <v>71</v>
      </c>
      <c r="D50" s="49" t="s">
        <v>142</v>
      </c>
      <c r="E50" s="49" t="s">
        <v>143</v>
      </c>
      <c r="F50" s="70" t="s">
        <v>18</v>
      </c>
      <c r="G50" s="71"/>
      <c r="H50" s="60" t="s">
        <v>114</v>
      </c>
      <c r="I50" s="61" t="s">
        <v>144</v>
      </c>
      <c r="J50" s="53"/>
      <c r="K50" s="54" t="str">
        <f>IFERROR(__xludf.DUMMYFUNCTION("IF(T50=TRUE,""Deployed"",IF(I50&lt;&gt;"""",IFERROR(IMPORTXML(I50, ""//p[@class='status-date']""), ""Not loading""),IF(H50&lt;&gt;"""",""Reserved"","""")))"),"Deployed")</f>
        <v>Deployed</v>
      </c>
      <c r="L50" s="5"/>
      <c r="M50" s="5"/>
      <c r="N50" s="5"/>
      <c r="O50" s="5"/>
      <c r="P50" s="5"/>
      <c r="Q50" s="5"/>
      <c r="R50" s="5"/>
      <c r="S50" s="5"/>
      <c r="T50" s="55" t="b">
        <v>1</v>
      </c>
      <c r="U50" s="58" t="str">
        <f>IFERROR(__xludf.DUMMYFUNCTION("IF(I50 &lt;&gt; """" , IFERROR(IMPORTXML(I50 , ""//div[5]/a/span"") , ""lädt..."" ) , ""."")"),"lädt...")</f>
        <v>lädt...</v>
      </c>
      <c r="V50" s="6">
        <f t="shared" si="6"/>
        <v>3</v>
      </c>
      <c r="W50" s="5"/>
      <c r="X50" s="5"/>
      <c r="Y50" s="5"/>
      <c r="Z50" s="5"/>
      <c r="AA50" s="5"/>
      <c r="AB50" s="5"/>
    </row>
    <row r="51">
      <c r="A51" s="43"/>
      <c r="B51" s="48" t="s">
        <v>85</v>
      </c>
      <c r="C51" s="48" t="s">
        <v>76</v>
      </c>
      <c r="D51" s="49" t="s">
        <v>145</v>
      </c>
      <c r="E51" s="49" t="s">
        <v>146</v>
      </c>
      <c r="F51" s="70" t="s">
        <v>18</v>
      </c>
      <c r="G51" s="71"/>
      <c r="H51" s="60" t="s">
        <v>147</v>
      </c>
      <c r="I51" s="73" t="s">
        <v>148</v>
      </c>
      <c r="J51" s="53"/>
      <c r="K51" s="54" t="str">
        <f>IFERROR(__xludf.DUMMYFUNCTION("IF(T51=TRUE,""Deployed"",IF(I51&lt;&gt;"""",IFERROR(IMPORTXML(I51, ""//p[@class='status-date']""), ""Not loading""),IF(H51&lt;&gt;"""",""Reserved"","""")))"),"Deployed")</f>
        <v>Deployed</v>
      </c>
      <c r="L51" s="5"/>
      <c r="M51" s="5"/>
      <c r="N51" s="5"/>
      <c r="O51" s="5"/>
      <c r="P51" s="5"/>
      <c r="Q51" s="5"/>
      <c r="R51" s="5"/>
      <c r="S51" s="5"/>
      <c r="T51" s="55" t="b">
        <v>1</v>
      </c>
      <c r="U51" s="69" t="str">
        <f>IFERROR(__xludf.DUMMYFUNCTION("IF(I51 &lt;&gt; """" , IFERROR(IMPORTXML(I51 , ""//div[5]/a/span"") , ""lädt..."" ) , ""."")"),"lädt...")</f>
        <v>lädt...</v>
      </c>
      <c r="V51" s="6">
        <f t="shared" si="6"/>
        <v>1</v>
      </c>
      <c r="W51" s="5"/>
      <c r="X51" s="5"/>
      <c r="Y51" s="5"/>
      <c r="Z51" s="5"/>
      <c r="AA51" s="5"/>
      <c r="AB51" s="5"/>
    </row>
    <row r="52">
      <c r="A52" s="43"/>
      <c r="B52" s="48" t="s">
        <v>85</v>
      </c>
      <c r="C52" s="48" t="s">
        <v>81</v>
      </c>
      <c r="D52" s="49" t="s">
        <v>149</v>
      </c>
      <c r="E52" s="49" t="s">
        <v>150</v>
      </c>
      <c r="F52" s="59" t="s">
        <v>19</v>
      </c>
      <c r="G52" s="59" t="s">
        <v>53</v>
      </c>
      <c r="H52" s="60" t="s">
        <v>59</v>
      </c>
      <c r="I52" s="61" t="s">
        <v>151</v>
      </c>
      <c r="J52" s="53"/>
      <c r="K52" s="54" t="str">
        <f>IFERROR(__xludf.DUMMYFUNCTION("IF(T52=TRUE,""Deployed"",IF(I52&lt;&gt;"""",IFERROR(IMPORTXML(I52, ""//p[@class='status-date']""), ""Not loading""),IF(H52&lt;&gt;"""",""Reserved"","""")))"),"Deployed")</f>
        <v>Deployed</v>
      </c>
      <c r="L52" s="5"/>
      <c r="M52" s="5"/>
      <c r="N52" s="5"/>
      <c r="O52" s="5"/>
      <c r="P52" s="5"/>
      <c r="Q52" s="5"/>
      <c r="R52" s="5"/>
      <c r="S52" s="5"/>
      <c r="T52" s="55" t="b">
        <v>1</v>
      </c>
      <c r="U52" s="69" t="str">
        <f>IFERROR(__xludf.DUMMYFUNCTION("IF(I52 &lt;&gt; """" , IFERROR(IMPORTXML(I52 , ""//div[5]/a/span"") , ""lädt..."" ) , ""."")"),"lädt...")</f>
        <v>lädt...</v>
      </c>
      <c r="V52" s="6">
        <f t="shared" si="6"/>
        <v>3</v>
      </c>
      <c r="W52" s="5"/>
      <c r="X52" s="5"/>
      <c r="Y52" s="5"/>
      <c r="Z52" s="5"/>
      <c r="AA52" s="5"/>
      <c r="AB52" s="5"/>
    </row>
    <row r="53">
      <c r="A53" s="43"/>
      <c r="B53" s="48" t="s">
        <v>116</v>
      </c>
      <c r="C53" s="48" t="s">
        <v>86</v>
      </c>
      <c r="D53" s="49" t="s">
        <v>152</v>
      </c>
      <c r="E53" s="49" t="s">
        <v>153</v>
      </c>
      <c r="F53" s="66" t="s">
        <v>16</v>
      </c>
      <c r="G53" s="67"/>
      <c r="H53" s="51" t="s">
        <v>154</v>
      </c>
      <c r="I53" s="52" t="s">
        <v>155</v>
      </c>
      <c r="J53" s="53"/>
      <c r="K53" s="54" t="str">
        <f>IFERROR(__xludf.DUMMYFUNCTION("IF(T53=TRUE,""Deployed"",IF(I53&lt;&gt;"""",IFERROR(IMPORTXML(I53, ""//p[@class='status-date']""), ""Not loading""),IF(H53&lt;&gt;"""",""Reserved"","""")))"),"Deployed")</f>
        <v>Deployed</v>
      </c>
      <c r="L53" s="5"/>
      <c r="M53" s="5"/>
      <c r="N53" s="5"/>
      <c r="O53" s="5"/>
      <c r="P53" s="5"/>
      <c r="Q53" s="5"/>
      <c r="R53" s="5"/>
      <c r="S53" s="5"/>
      <c r="T53" s="43" t="b">
        <v>1</v>
      </c>
      <c r="U53" s="69" t="str">
        <f>IFERROR(__xludf.DUMMYFUNCTION("IF(I53 &lt;&gt; """" , IFERROR(IMPORTXML(I53 , ""//div[5]/a/span"") , ""lädt..."" ) , ""."")"),"lädt...")</f>
        <v>lädt...</v>
      </c>
      <c r="V53" s="6">
        <f t="shared" si="6"/>
        <v>1</v>
      </c>
      <c r="W53" s="5"/>
      <c r="X53" s="5"/>
      <c r="Y53" s="5"/>
      <c r="Z53" s="5"/>
      <c r="AA53" s="5"/>
      <c r="AB53" s="5"/>
    </row>
    <row r="54">
      <c r="A54" s="43"/>
      <c r="B54" s="48" t="s">
        <v>116</v>
      </c>
      <c r="C54" s="48" t="s">
        <v>91</v>
      </c>
      <c r="D54" s="49" t="s">
        <v>156</v>
      </c>
      <c r="E54" s="49" t="s">
        <v>157</v>
      </c>
      <c r="F54" s="66" t="s">
        <v>16</v>
      </c>
      <c r="G54" s="67"/>
      <c r="H54" s="51" t="s">
        <v>158</v>
      </c>
      <c r="I54" s="51"/>
      <c r="J54" s="53"/>
      <c r="K54" s="54" t="str">
        <f>IFERROR(__xludf.DUMMYFUNCTION("IF(T54=TRUE,""Deployed"",IF(I54&lt;&gt;"""",IFERROR(IMPORTXML(I54, ""//p[@class='status-date']""), ""Not loading""),IF(H54&lt;&gt;"""",""Reserved"","""")))"),"Reserved")</f>
        <v>Reserved</v>
      </c>
      <c r="L54" s="5"/>
      <c r="M54" s="5"/>
      <c r="N54" s="5"/>
      <c r="O54" s="5"/>
      <c r="P54" s="5"/>
      <c r="Q54" s="5"/>
      <c r="R54" s="5"/>
      <c r="S54" s="5"/>
      <c r="T54" s="43" t="b">
        <v>0</v>
      </c>
      <c r="U54" s="69" t="str">
        <f>IFERROR(__xludf.DUMMYFUNCTION("IF(I54 &lt;&gt; """" , IFERROR(IMPORTXML(I54 , ""//div[5]/a/span"") , ""lädt..."" ) , ""."")"),".")</f>
        <v>.</v>
      </c>
      <c r="V54" s="6">
        <f t="shared" si="6"/>
        <v>1</v>
      </c>
      <c r="W54" s="5"/>
      <c r="X54" s="5"/>
      <c r="Y54" s="5"/>
      <c r="Z54" s="5"/>
      <c r="AA54" s="5"/>
      <c r="AB54" s="5"/>
    </row>
    <row r="55">
      <c r="A55" s="43"/>
      <c r="B55" s="48" t="s">
        <v>116</v>
      </c>
      <c r="C55" s="48" t="s">
        <v>96</v>
      </c>
      <c r="D55" s="49" t="s">
        <v>159</v>
      </c>
      <c r="E55" s="49" t="s">
        <v>160</v>
      </c>
      <c r="F55" s="70" t="s">
        <v>18</v>
      </c>
      <c r="G55" s="71"/>
      <c r="H55" s="60" t="s">
        <v>161</v>
      </c>
      <c r="I55" s="61" t="s">
        <v>162</v>
      </c>
      <c r="J55" s="53"/>
      <c r="K55" s="54" t="str">
        <f>IFERROR(__xludf.DUMMYFUNCTION("IF(T55=TRUE,""Deployed"",IF(I55&lt;&gt;"""",IFERROR(IMPORTXML(I55, ""//p[@class='status-date']""), ""Not loading""),IF(H55&lt;&gt;"""",""Reserved"","""")))"),"Deployed")</f>
        <v>Deployed</v>
      </c>
      <c r="L55" s="5"/>
      <c r="M55" s="5"/>
      <c r="N55" s="5"/>
      <c r="O55" s="5"/>
      <c r="P55" s="5"/>
      <c r="Q55" s="5"/>
      <c r="R55" s="5"/>
      <c r="S55" s="5"/>
      <c r="T55" s="55" t="b">
        <v>1</v>
      </c>
      <c r="U55" s="69" t="str">
        <f>IFERROR(__xludf.DUMMYFUNCTION("IF(I55 &lt;&gt; """" , IFERROR(IMPORTXML(I55 , ""//div[5]/a/span"") , ""lädt..."" ) , ""."")"),"lädt...")</f>
        <v>lädt...</v>
      </c>
      <c r="V55" s="6">
        <f t="shared" si="6"/>
        <v>1</v>
      </c>
      <c r="W55" s="5"/>
      <c r="X55" s="5"/>
      <c r="Y55" s="5"/>
      <c r="Z55" s="5"/>
      <c r="AA55" s="5"/>
      <c r="AB55" s="5"/>
    </row>
    <row r="56">
      <c r="A56" s="43"/>
      <c r="B56" s="48" t="s">
        <v>116</v>
      </c>
      <c r="C56" s="48" t="s">
        <v>100</v>
      </c>
      <c r="D56" s="49" t="s">
        <v>163</v>
      </c>
      <c r="E56" s="49" t="s">
        <v>164</v>
      </c>
      <c r="F56" s="70" t="s">
        <v>18</v>
      </c>
      <c r="G56" s="71"/>
      <c r="H56" s="60" t="s">
        <v>165</v>
      </c>
      <c r="I56" s="61" t="s">
        <v>166</v>
      </c>
      <c r="J56" s="53"/>
      <c r="K56" s="54" t="str">
        <f>IFERROR(__xludf.DUMMYFUNCTION("IF(T56=TRUE,""Deployed"",IF(I56&lt;&gt;"""",IFERROR(IMPORTXML(I56, ""//p[@class='status-date']""), ""Not loading""),IF(H56&lt;&gt;"""",""Reserved"","""")))"),"Deployed")</f>
        <v>Deployed</v>
      </c>
      <c r="L56" s="5"/>
      <c r="M56" s="5"/>
      <c r="N56" s="5"/>
      <c r="O56" s="5"/>
      <c r="P56" s="5"/>
      <c r="Q56" s="5"/>
      <c r="R56" s="5"/>
      <c r="S56" s="5"/>
      <c r="T56" s="55" t="b">
        <v>1</v>
      </c>
      <c r="U56" s="58" t="str">
        <f>IFERROR(__xludf.DUMMYFUNCTION("IF(I56 &lt;&gt; """" , IFERROR(IMPORTXML(I56 , ""//div[5]/a/span"") , ""lädt..."" ) , ""."")"),"lädt...")</f>
        <v>lädt...</v>
      </c>
      <c r="V56" s="6">
        <f t="shared" si="6"/>
        <v>1</v>
      </c>
      <c r="W56" s="5"/>
      <c r="X56" s="5"/>
      <c r="Y56" s="5"/>
      <c r="Z56" s="5"/>
      <c r="AA56" s="5"/>
      <c r="AB56" s="5"/>
    </row>
    <row r="57">
      <c r="A57" s="43"/>
      <c r="B57" s="48" t="s">
        <v>116</v>
      </c>
      <c r="C57" s="48" t="s">
        <v>39</v>
      </c>
      <c r="D57" s="49" t="s">
        <v>167</v>
      </c>
      <c r="E57" s="49" t="s">
        <v>168</v>
      </c>
      <c r="F57" s="66" t="s">
        <v>16</v>
      </c>
      <c r="G57" s="67"/>
      <c r="H57" s="51" t="s">
        <v>169</v>
      </c>
      <c r="I57" s="52" t="s">
        <v>170</v>
      </c>
      <c r="J57" s="53"/>
      <c r="K57" s="54" t="str">
        <f>IFERROR(__xludf.DUMMYFUNCTION("IF(T57=TRUE,""Deployed"",IF(I57&lt;&gt;"""",IFERROR(IMPORTXML(I57, ""//p[@class='status-date']""), ""Not loading""),IF(H57&lt;&gt;"""",""Reserved"","""")))"),"Deployed")</f>
        <v>Deployed</v>
      </c>
      <c r="L57" s="5"/>
      <c r="M57" s="5"/>
      <c r="N57" s="5"/>
      <c r="O57" s="5"/>
      <c r="P57" s="5"/>
      <c r="Q57" s="5"/>
      <c r="R57" s="5"/>
      <c r="S57" s="5"/>
      <c r="T57" s="43" t="b">
        <v>1</v>
      </c>
      <c r="U57" s="58" t="str">
        <f>IFERROR(__xludf.DUMMYFUNCTION("IF(I57 &lt;&gt; """" , IFERROR(IMPORTXML(I57 , ""//div[5]/a/span"") , ""lädt..."" ) , ""."")"),"lädt...")</f>
        <v>lädt...</v>
      </c>
      <c r="V57" s="6">
        <f t="shared" si="6"/>
        <v>1</v>
      </c>
      <c r="W57" s="5"/>
      <c r="X57" s="5"/>
      <c r="Y57" s="5"/>
      <c r="Z57" s="5"/>
      <c r="AA57" s="5"/>
      <c r="AB57" s="5"/>
    </row>
    <row r="58">
      <c r="A58" s="43"/>
      <c r="B58" s="48" t="s">
        <v>116</v>
      </c>
      <c r="C58" s="48" t="s">
        <v>44</v>
      </c>
      <c r="D58" s="49" t="s">
        <v>171</v>
      </c>
      <c r="E58" s="49" t="s">
        <v>172</v>
      </c>
      <c r="F58" s="66" t="s">
        <v>16</v>
      </c>
      <c r="G58" s="67"/>
      <c r="H58" s="51" t="s">
        <v>173</v>
      </c>
      <c r="I58" s="52" t="s">
        <v>174</v>
      </c>
      <c r="J58" s="53"/>
      <c r="K58" s="54" t="str">
        <f>IFERROR(__xludf.DUMMYFUNCTION("IF(T58=TRUE,""Deployed"",IF(I58&lt;&gt;"""",IFERROR(IMPORTXML(I58, ""//p[@class='status-date']""), ""Not loading""),IF(H58&lt;&gt;"""",""Reserved"","""")))"),"Deployed")</f>
        <v>Deployed</v>
      </c>
      <c r="L58" s="5"/>
      <c r="M58" s="5"/>
      <c r="N58" s="5"/>
      <c r="O58" s="5"/>
      <c r="P58" s="5"/>
      <c r="Q58" s="5"/>
      <c r="R58" s="5"/>
      <c r="S58" s="5"/>
      <c r="T58" s="43" t="b">
        <v>1</v>
      </c>
      <c r="U58" s="58" t="str">
        <f>IFERROR(__xludf.DUMMYFUNCTION("IF(I58 &lt;&gt; """" , IFERROR(IMPORTXML(I58 , ""//div[5]/a/span"") , ""lädt..."" ) , ""."")"),"lädt...")</f>
        <v>lädt...</v>
      </c>
      <c r="V58" s="6">
        <f t="shared" si="6"/>
        <v>3</v>
      </c>
      <c r="W58" s="5"/>
      <c r="X58" s="5"/>
      <c r="Y58" s="5"/>
      <c r="Z58" s="5"/>
      <c r="AA58" s="5"/>
      <c r="AB58" s="5"/>
    </row>
    <row r="59">
      <c r="A59" s="43"/>
      <c r="B59" s="48" t="s">
        <v>116</v>
      </c>
      <c r="C59" s="48" t="s">
        <v>85</v>
      </c>
      <c r="D59" s="49" t="s">
        <v>175</v>
      </c>
      <c r="E59" s="49" t="s">
        <v>176</v>
      </c>
      <c r="F59" s="70" t="s">
        <v>18</v>
      </c>
      <c r="G59" s="71"/>
      <c r="H59" s="60" t="s">
        <v>177</v>
      </c>
      <c r="I59" s="61" t="s">
        <v>178</v>
      </c>
      <c r="J59" s="53"/>
      <c r="K59" s="54" t="str">
        <f>IFERROR(__xludf.DUMMYFUNCTION("IF(T59=TRUE,""Deployed"",IF(I59&lt;&gt;"""",IFERROR(IMPORTXML(I59, ""//p[@class='status-date']""), ""Not loading""),IF(H59&lt;&gt;"""",""Reserved"","""")))"),"Deployed")</f>
        <v>Deployed</v>
      </c>
      <c r="L59" s="5"/>
      <c r="M59" s="5"/>
      <c r="N59" s="5"/>
      <c r="O59" s="5"/>
      <c r="P59" s="5"/>
      <c r="Q59" s="5"/>
      <c r="R59" s="5"/>
      <c r="S59" s="5"/>
      <c r="T59" s="55" t="b">
        <v>1</v>
      </c>
      <c r="U59" s="58" t="str">
        <f>IFERROR(__xludf.DUMMYFUNCTION("IF(I59 &lt;&gt; """" , IFERROR(IMPORTXML(I59 , ""//div[5]/a/span"") , ""lädt..."" ) , ""."")"),"lädt...")</f>
        <v>lädt...</v>
      </c>
      <c r="V59" s="6">
        <f t="shared" si="6"/>
        <v>1</v>
      </c>
      <c r="W59" s="5"/>
      <c r="X59" s="5"/>
      <c r="Y59" s="5"/>
      <c r="Z59" s="5"/>
      <c r="AA59" s="5"/>
      <c r="AB59" s="5"/>
    </row>
    <row r="60">
      <c r="A60" s="43"/>
      <c r="B60" s="48" t="s">
        <v>116</v>
      </c>
      <c r="C60" s="48" t="s">
        <v>116</v>
      </c>
      <c r="D60" s="49" t="s">
        <v>179</v>
      </c>
      <c r="E60" s="49" t="s">
        <v>180</v>
      </c>
      <c r="F60" s="70" t="s">
        <v>18</v>
      </c>
      <c r="G60" s="71"/>
      <c r="H60" s="60" t="s">
        <v>181</v>
      </c>
      <c r="I60" s="61" t="s">
        <v>182</v>
      </c>
      <c r="J60" s="53"/>
      <c r="K60" s="54" t="str">
        <f>IFERROR(__xludf.DUMMYFUNCTION("IF(T60=TRUE,""Deployed"",IF(I60&lt;&gt;"""",IFERROR(IMPORTXML(I60, ""//p[@class='status-date']""), ""Not loading""),IF(H60&lt;&gt;"""",""Reserved"","""")))"),"Deployed")</f>
        <v>Deployed</v>
      </c>
      <c r="L60" s="5"/>
      <c r="M60" s="5"/>
      <c r="N60" s="5"/>
      <c r="O60" s="5"/>
      <c r="P60" s="5"/>
      <c r="Q60" s="5"/>
      <c r="R60" s="5"/>
      <c r="S60" s="5"/>
      <c r="T60" s="55" t="b">
        <v>1</v>
      </c>
      <c r="U60" s="68" t="str">
        <f>IFERROR(__xludf.DUMMYFUNCTION("IF(I60 &lt;&gt; """" , IFERROR(IMPORTXML(I60 , ""//div[5]/a/span"") , ""lädt..."" ) , ""."")"),"lädt...")</f>
        <v>lädt...</v>
      </c>
      <c r="V60" s="6">
        <f t="shared" si="6"/>
        <v>1</v>
      </c>
      <c r="W60" s="5"/>
      <c r="X60" s="5"/>
      <c r="Y60" s="5"/>
      <c r="Z60" s="5"/>
      <c r="AA60" s="5"/>
      <c r="AB60" s="5"/>
    </row>
    <row r="61">
      <c r="A61" s="43"/>
      <c r="B61" s="48" t="s">
        <v>116</v>
      </c>
      <c r="C61" s="48" t="s">
        <v>120</v>
      </c>
      <c r="D61" s="49" t="s">
        <v>183</v>
      </c>
      <c r="E61" s="49" t="s">
        <v>184</v>
      </c>
      <c r="F61" s="66" t="s">
        <v>16</v>
      </c>
      <c r="G61" s="67"/>
      <c r="H61" s="51" t="s">
        <v>185</v>
      </c>
      <c r="I61" s="52" t="s">
        <v>186</v>
      </c>
      <c r="J61" s="53"/>
      <c r="K61" s="54" t="str">
        <f>IFERROR(__xludf.DUMMYFUNCTION("IF(T61=TRUE,""Deployed"",IF(I61&lt;&gt;"""",IFERROR(IMPORTXML(I61, ""//p[@class='status-date']""), ""Not loading""),IF(H61&lt;&gt;"""",""Reserved"","""")))"),"Deployed")</f>
        <v>Deployed</v>
      </c>
      <c r="L61" s="5"/>
      <c r="M61" s="5"/>
      <c r="N61" s="5"/>
      <c r="O61" s="5"/>
      <c r="P61" s="5"/>
      <c r="Q61" s="5"/>
      <c r="R61" s="5"/>
      <c r="S61" s="5"/>
      <c r="T61" s="43" t="b">
        <v>1</v>
      </c>
      <c r="U61" s="58">
        <f>IFERROR(__xludf.DUMMYFUNCTION("IF(I61 &lt;&gt; """" , IFERROR(IMPORTXML(I61 , ""//div[5]/a/span"") , ""lädt..."" ) , ""."")"),14.0)</f>
        <v>14</v>
      </c>
      <c r="V61" s="6">
        <f t="shared" si="6"/>
        <v>18</v>
      </c>
      <c r="W61" s="5"/>
      <c r="X61" s="5"/>
      <c r="Y61" s="5"/>
      <c r="Z61" s="5"/>
      <c r="AA61" s="5"/>
      <c r="AB61" s="5"/>
    </row>
    <row r="62">
      <c r="A62" s="43"/>
      <c r="B62" s="48" t="s">
        <v>116</v>
      </c>
      <c r="C62" s="48" t="s">
        <v>125</v>
      </c>
      <c r="D62" s="49" t="s">
        <v>187</v>
      </c>
      <c r="E62" s="49" t="s">
        <v>188</v>
      </c>
      <c r="F62" s="66" t="s">
        <v>16</v>
      </c>
      <c r="G62" s="67"/>
      <c r="H62" s="51" t="s">
        <v>189</v>
      </c>
      <c r="I62" s="52" t="s">
        <v>190</v>
      </c>
      <c r="J62" s="53"/>
      <c r="K62" s="54" t="str">
        <f>IFERROR(__xludf.DUMMYFUNCTION("IF(T62=TRUE,""Deployed"",IF(I62&lt;&gt;"""",IFERROR(IMPORTXML(I62, ""//p[@class='status-date']""), ""Not loading""),IF(H62&lt;&gt;"""",""Reserved"","""")))"),"Deployed")</f>
        <v>Deployed</v>
      </c>
      <c r="L62" s="5"/>
      <c r="M62" s="5"/>
      <c r="N62" s="5"/>
      <c r="O62" s="5"/>
      <c r="P62" s="5"/>
      <c r="Q62" s="5"/>
      <c r="R62" s="5"/>
      <c r="S62" s="5"/>
      <c r="T62" s="43" t="b">
        <v>1</v>
      </c>
      <c r="U62" s="69" t="str">
        <f>IFERROR(__xludf.DUMMYFUNCTION("IF(I62 &lt;&gt; """" , IFERROR(IMPORTXML(I62 , ""//div[5]/a/span"") , ""lädt..."" ) , ""."")"),"lädt...")</f>
        <v>lädt...</v>
      </c>
      <c r="V62" s="6">
        <f t="shared" si="6"/>
        <v>1</v>
      </c>
      <c r="W62" s="5"/>
      <c r="X62" s="5"/>
      <c r="Y62" s="5"/>
      <c r="Z62" s="5"/>
      <c r="AA62" s="5"/>
      <c r="AB62" s="5"/>
    </row>
    <row r="63">
      <c r="A63" s="43"/>
      <c r="B63" s="48" t="s">
        <v>116</v>
      </c>
      <c r="C63" s="48" t="s">
        <v>50</v>
      </c>
      <c r="D63" s="49" t="s">
        <v>191</v>
      </c>
      <c r="E63" s="49" t="s">
        <v>192</v>
      </c>
      <c r="F63" s="70" t="s">
        <v>18</v>
      </c>
      <c r="G63" s="71"/>
      <c r="H63" s="60" t="s">
        <v>193</v>
      </c>
      <c r="I63" s="61" t="s">
        <v>194</v>
      </c>
      <c r="J63" s="53"/>
      <c r="K63" s="54" t="str">
        <f>IFERROR(__xludf.DUMMYFUNCTION("IF(T63=TRUE,""Deployed"",IF(I63&lt;&gt;"""",IFERROR(IMPORTXML(I63, ""//p[@class='status-date']""), ""Not loading""),IF(H63&lt;&gt;"""",""Reserved"","""")))"),"Deployed")</f>
        <v>Deployed</v>
      </c>
      <c r="L63" s="5"/>
      <c r="M63" s="5"/>
      <c r="N63" s="5"/>
      <c r="O63" s="5"/>
      <c r="P63" s="5"/>
      <c r="Q63" s="5"/>
      <c r="R63" s="5"/>
      <c r="S63" s="5"/>
      <c r="T63" s="55" t="b">
        <v>1</v>
      </c>
      <c r="U63" s="58" t="str">
        <f>IFERROR(__xludf.DUMMYFUNCTION("IF(I63 &lt;&gt; """" , IFERROR(IMPORTXML(I63 , ""//div[5]/a/span"") , ""lädt..."" ) , ""."")"),"lädt...")</f>
        <v>lädt...</v>
      </c>
      <c r="V63" s="6">
        <f t="shared" si="6"/>
        <v>1</v>
      </c>
      <c r="W63" s="5"/>
      <c r="X63" s="5"/>
      <c r="Y63" s="5"/>
      <c r="Z63" s="5"/>
      <c r="AA63" s="5"/>
      <c r="AB63" s="5"/>
    </row>
    <row r="64">
      <c r="A64" s="43"/>
      <c r="B64" s="48" t="s">
        <v>116</v>
      </c>
      <c r="C64" s="48" t="s">
        <v>56</v>
      </c>
      <c r="D64" s="49" t="s">
        <v>195</v>
      </c>
      <c r="E64" s="49" t="s">
        <v>196</v>
      </c>
      <c r="F64" s="70" t="s">
        <v>18</v>
      </c>
      <c r="G64" s="71"/>
      <c r="H64" s="60" t="s">
        <v>79</v>
      </c>
      <c r="I64" s="61" t="s">
        <v>197</v>
      </c>
      <c r="J64" s="53"/>
      <c r="K64" s="54" t="str">
        <f>IFERROR(__xludf.DUMMYFUNCTION("IF(T64=TRUE,""Deployed"",IF(I64&lt;&gt;"""",IFERROR(IMPORTXML(I64, ""//p[@class='status-date']""), ""Not loading""),IF(H64&lt;&gt;"""",""Reserved"","""")))"),"Deployed")</f>
        <v>Deployed</v>
      </c>
      <c r="L64" s="5"/>
      <c r="M64" s="5"/>
      <c r="N64" s="5"/>
      <c r="O64" s="5"/>
      <c r="P64" s="5"/>
      <c r="Q64" s="5"/>
      <c r="R64" s="5"/>
      <c r="S64" s="5"/>
      <c r="T64" s="55" t="b">
        <v>1</v>
      </c>
      <c r="U64" s="58" t="str">
        <f>IFERROR(__xludf.DUMMYFUNCTION("IF(I64 &lt;&gt; """" , IFERROR(IMPORTXML(I64 , ""//div[5]/a/span"") , ""lädt..."" ) , ""."")"),"lädt...")</f>
        <v>lädt...</v>
      </c>
      <c r="V64" s="6">
        <f t="shared" si="6"/>
        <v>8</v>
      </c>
      <c r="W64" s="5"/>
      <c r="X64" s="5"/>
      <c r="Y64" s="5"/>
      <c r="Z64" s="5"/>
      <c r="AA64" s="5"/>
      <c r="AB64" s="5"/>
    </row>
    <row r="65">
      <c r="A65" s="43"/>
      <c r="B65" s="48" t="s">
        <v>116</v>
      </c>
      <c r="C65" s="48" t="s">
        <v>61</v>
      </c>
      <c r="D65" s="49" t="s">
        <v>198</v>
      </c>
      <c r="E65" s="49" t="s">
        <v>199</v>
      </c>
      <c r="F65" s="66" t="s">
        <v>16</v>
      </c>
      <c r="G65" s="67"/>
      <c r="H65" s="51" t="s">
        <v>185</v>
      </c>
      <c r="I65" s="52" t="s">
        <v>200</v>
      </c>
      <c r="J65" s="53"/>
      <c r="K65" s="54" t="str">
        <f>IFERROR(__xludf.DUMMYFUNCTION("IF(T65=TRUE,""Deployed"",IF(I65&lt;&gt;"""",IFERROR(IMPORTXML(I65, ""//p[@class='status-date']""), ""Not loading""),IF(H65&lt;&gt;"""",""Reserved"","""")))"),"Deployed")</f>
        <v>Deployed</v>
      </c>
      <c r="L65" s="5"/>
      <c r="M65" s="5"/>
      <c r="N65" s="5"/>
      <c r="O65" s="5"/>
      <c r="P65" s="5"/>
      <c r="Q65" s="5"/>
      <c r="R65" s="5"/>
      <c r="S65" s="5"/>
      <c r="T65" s="43" t="b">
        <v>1</v>
      </c>
      <c r="U65" s="58">
        <f>IFERROR(__xludf.DUMMYFUNCTION("IF(I65 &lt;&gt; """" , IFERROR(IMPORTXML(I65 , ""//div[5]/a/span"") , ""lädt..."" ) , ""."")"),16.0)</f>
        <v>16</v>
      </c>
      <c r="V65" s="6">
        <f t="shared" si="6"/>
        <v>18</v>
      </c>
      <c r="W65" s="5"/>
      <c r="X65" s="5"/>
      <c r="Y65" s="5"/>
      <c r="Z65" s="5"/>
      <c r="AA65" s="5"/>
      <c r="AB65" s="5"/>
    </row>
    <row r="66">
      <c r="A66" s="43"/>
      <c r="B66" s="48" t="s">
        <v>116</v>
      </c>
      <c r="C66" s="48" t="s">
        <v>66</v>
      </c>
      <c r="D66" s="49" t="s">
        <v>201</v>
      </c>
      <c r="E66" s="49" t="s">
        <v>202</v>
      </c>
      <c r="F66" s="66" t="s">
        <v>16</v>
      </c>
      <c r="G66" s="67"/>
      <c r="H66" s="51" t="s">
        <v>203</v>
      </c>
      <c r="I66" s="52" t="s">
        <v>204</v>
      </c>
      <c r="J66" s="53"/>
      <c r="K66" s="54" t="str">
        <f>IFERROR(__xludf.DUMMYFUNCTION("IF(T66=TRUE,""Deployed"",IF(I66&lt;&gt;"""",IFERROR(IMPORTXML(I66, ""//p[@class='status-date']""), ""Not loading""),IF(H66&lt;&gt;"""",""Reserved"","""")))"),"Deployed")</f>
        <v>Deployed</v>
      </c>
      <c r="L66" s="5"/>
      <c r="M66" s="5"/>
      <c r="N66" s="5"/>
      <c r="O66" s="5"/>
      <c r="P66" s="5"/>
      <c r="Q66" s="5"/>
      <c r="R66" s="5"/>
      <c r="S66" s="5"/>
      <c r="T66" s="43" t="b">
        <v>1</v>
      </c>
      <c r="U66" s="58" t="str">
        <f>IFERROR(__xludf.DUMMYFUNCTION("IF(I66 &lt;&gt; """" , IFERROR(IMPORTXML(I66 , ""//div[5]/a/span"") , ""lädt..."" ) , ""."")"),"lädt...")</f>
        <v>lädt...</v>
      </c>
      <c r="V66" s="6">
        <f t="shared" si="6"/>
        <v>11</v>
      </c>
      <c r="W66" s="5"/>
      <c r="X66" s="5"/>
      <c r="Y66" s="5"/>
      <c r="Z66" s="5"/>
      <c r="AA66" s="5"/>
      <c r="AB66" s="5"/>
    </row>
    <row r="67">
      <c r="A67" s="43"/>
      <c r="B67" s="48" t="s">
        <v>116</v>
      </c>
      <c r="C67" s="48" t="s">
        <v>71</v>
      </c>
      <c r="D67" s="49" t="s">
        <v>205</v>
      </c>
      <c r="E67" s="49" t="s">
        <v>206</v>
      </c>
      <c r="F67" s="70" t="s">
        <v>18</v>
      </c>
      <c r="G67" s="71"/>
      <c r="H67" s="60" t="s">
        <v>207</v>
      </c>
      <c r="I67" s="61" t="s">
        <v>208</v>
      </c>
      <c r="J67" s="60"/>
      <c r="K67" s="54" t="str">
        <f>IFERROR(__xludf.DUMMYFUNCTION("IF(T67=TRUE,""Deployed"",IF(I67&lt;&gt;"""",IFERROR(IMPORTXML(I67, ""//p[@class='status-date']""), ""Not loading""),IF(H67&lt;&gt;"""",""Reserved"","""")))"),"Deployed")</f>
        <v>Deployed</v>
      </c>
      <c r="L67" s="5"/>
      <c r="M67" s="5"/>
      <c r="N67" s="5"/>
      <c r="O67" s="5"/>
      <c r="P67" s="5"/>
      <c r="Q67" s="5"/>
      <c r="R67" s="5"/>
      <c r="S67" s="5"/>
      <c r="T67" s="55" t="b">
        <v>1</v>
      </c>
      <c r="U67" s="58" t="str">
        <f>IFERROR(__xludf.DUMMYFUNCTION("IF(I67 &lt;&gt; """" , IFERROR(IMPORTXML(I67 , ""//div[5]/a/span"") , ""lädt..."" ) , ""."")"),"lädt...")</f>
        <v>lädt...</v>
      </c>
      <c r="V67" s="6">
        <f t="shared" si="6"/>
        <v>2</v>
      </c>
      <c r="W67" s="5"/>
      <c r="X67" s="5"/>
      <c r="Y67" s="5"/>
      <c r="Z67" s="5"/>
      <c r="AA67" s="5"/>
      <c r="AB67" s="5"/>
    </row>
    <row r="68">
      <c r="A68" s="43"/>
      <c r="B68" s="48" t="s">
        <v>116</v>
      </c>
      <c r="C68" s="48" t="s">
        <v>76</v>
      </c>
      <c r="D68" s="49" t="s">
        <v>209</v>
      </c>
      <c r="E68" s="49" t="s">
        <v>210</v>
      </c>
      <c r="F68" s="70" t="s">
        <v>18</v>
      </c>
      <c r="G68" s="71"/>
      <c r="H68" s="60" t="s">
        <v>211</v>
      </c>
      <c r="I68" s="61" t="s">
        <v>212</v>
      </c>
      <c r="J68" s="53"/>
      <c r="K68" s="54" t="str">
        <f>IFERROR(__xludf.DUMMYFUNCTION("IF(T68=TRUE,""Deployed"",IF(I68&lt;&gt;"""",IFERROR(IMPORTXML(I68, ""//p[@class='status-date']""), ""Not loading""),IF(H68&lt;&gt;"""",""Reserved"","""")))"),"Deployed")</f>
        <v>Deployed</v>
      </c>
      <c r="L68" s="5"/>
      <c r="M68" s="5"/>
      <c r="N68" s="5"/>
      <c r="O68" s="5"/>
      <c r="P68" s="5"/>
      <c r="Q68" s="5"/>
      <c r="R68" s="5"/>
      <c r="S68" s="5"/>
      <c r="T68" s="55" t="b">
        <v>1</v>
      </c>
      <c r="U68" s="58" t="str">
        <f>IFERROR(__xludf.DUMMYFUNCTION("IF(I68 &lt;&gt; """" , IFERROR(IMPORTXML(I68 , ""//div[5]/a/span"") , ""lädt..."" ) , ""."")"),"lädt...")</f>
        <v>lädt...</v>
      </c>
      <c r="V68" s="6">
        <f t="shared" si="6"/>
        <v>1</v>
      </c>
      <c r="W68" s="5"/>
      <c r="X68" s="5"/>
      <c r="Y68" s="5"/>
      <c r="Z68" s="5"/>
      <c r="AA68" s="5"/>
      <c r="AB68" s="5"/>
    </row>
    <row r="69">
      <c r="A69" s="43"/>
      <c r="B69" s="48" t="s">
        <v>116</v>
      </c>
      <c r="C69" s="48" t="s">
        <v>81</v>
      </c>
      <c r="D69" s="49" t="s">
        <v>213</v>
      </c>
      <c r="E69" s="49" t="s">
        <v>214</v>
      </c>
      <c r="F69" s="59" t="s">
        <v>19</v>
      </c>
      <c r="G69" s="59" t="s">
        <v>53</v>
      </c>
      <c r="H69" s="60" t="s">
        <v>215</v>
      </c>
      <c r="I69" s="52" t="s">
        <v>216</v>
      </c>
      <c r="J69" s="53"/>
      <c r="K69" s="54" t="str">
        <f>IFERROR(__xludf.DUMMYFUNCTION("IF(T69=TRUE,""Deployed"",IF(I69&lt;&gt;"""",IFERROR(IMPORTXML(I69, ""//p[@class='status-date']""), ""Not loading""),IF(H69&lt;&gt;"""",""Reserved"","""")))"),"Deployed")</f>
        <v>Deployed</v>
      </c>
      <c r="L69" s="5"/>
      <c r="M69" s="5"/>
      <c r="N69" s="5"/>
      <c r="O69" s="5"/>
      <c r="P69" s="5"/>
      <c r="Q69" s="5"/>
      <c r="R69" s="5"/>
      <c r="S69" s="5"/>
      <c r="T69" s="55" t="b">
        <v>1</v>
      </c>
      <c r="U69" s="69" t="str">
        <f>IFERROR(__xludf.DUMMYFUNCTION("IF(I69 &lt;&gt; """" , IFERROR(IMPORTXML(I69 , ""//div[5]/a/span"") , ""lädt..."" ) , ""."")"),"lädt...")</f>
        <v>lädt...</v>
      </c>
      <c r="V69" s="6">
        <f t="shared" si="6"/>
        <v>2</v>
      </c>
      <c r="W69" s="5"/>
      <c r="X69" s="5"/>
      <c r="Y69" s="5"/>
      <c r="Z69" s="5"/>
      <c r="AA69" s="5"/>
      <c r="AB69" s="5"/>
    </row>
    <row r="70">
      <c r="A70" s="43"/>
      <c r="B70" s="48" t="s">
        <v>120</v>
      </c>
      <c r="C70" s="48" t="s">
        <v>86</v>
      </c>
      <c r="D70" s="49" t="s">
        <v>217</v>
      </c>
      <c r="E70" s="49" t="s">
        <v>218</v>
      </c>
      <c r="F70" s="70" t="s">
        <v>18</v>
      </c>
      <c r="G70" s="71"/>
      <c r="H70" s="60" t="s">
        <v>219</v>
      </c>
      <c r="I70" s="61" t="s">
        <v>220</v>
      </c>
      <c r="J70" s="53"/>
      <c r="K70" s="54" t="str">
        <f>IFERROR(__xludf.DUMMYFUNCTION("IF(T70=TRUE,""Deployed"",IF(I70&lt;&gt;"""",IFERROR(IMPORTXML(I70, ""//p[@class='status-date']""), ""Not loading""),IF(H70&lt;&gt;"""",""Reserved"","""")))"),"Deployed")</f>
        <v>Deployed</v>
      </c>
      <c r="L70" s="5"/>
      <c r="M70" s="5"/>
      <c r="N70" s="5"/>
      <c r="O70" s="5"/>
      <c r="P70" s="5"/>
      <c r="Q70" s="5"/>
      <c r="R70" s="5"/>
      <c r="S70" s="5"/>
      <c r="T70" s="55" t="b">
        <v>1</v>
      </c>
      <c r="U70" s="69" t="str">
        <f>IFERROR(__xludf.DUMMYFUNCTION("IF(I70 &lt;&gt; """" , IFERROR(IMPORTXML(I70 , ""//div[5]/a/span"") , ""lädt..."" ) , ""."")"),"lädt...")</f>
        <v>lädt...</v>
      </c>
      <c r="V70" s="6">
        <f t="shared" si="6"/>
        <v>1</v>
      </c>
      <c r="W70" s="5"/>
      <c r="X70" s="5"/>
      <c r="Y70" s="5"/>
      <c r="Z70" s="5"/>
      <c r="AA70" s="5"/>
      <c r="AB70" s="5"/>
    </row>
    <row r="71">
      <c r="A71" s="43"/>
      <c r="B71" s="48" t="s">
        <v>120</v>
      </c>
      <c r="C71" s="48" t="s">
        <v>91</v>
      </c>
      <c r="D71" s="49" t="s">
        <v>221</v>
      </c>
      <c r="E71" s="49" t="s">
        <v>222</v>
      </c>
      <c r="F71" s="70" t="s">
        <v>18</v>
      </c>
      <c r="G71" s="71"/>
      <c r="H71" s="60" t="s">
        <v>223</v>
      </c>
      <c r="I71" s="61" t="s">
        <v>224</v>
      </c>
      <c r="J71" s="53"/>
      <c r="K71" s="54" t="str">
        <f>IFERROR(__xludf.DUMMYFUNCTION("IF(T71=TRUE,""Deployed"",IF(I71&lt;&gt;"""",IFERROR(IMPORTXML(I71, ""//p[@class='status-date']""), ""Not loading""),IF(H71&lt;&gt;"""",""Reserved"","""")))"),"Deployed")</f>
        <v>Deployed</v>
      </c>
      <c r="L71" s="5"/>
      <c r="M71" s="5"/>
      <c r="N71" s="5"/>
      <c r="O71" s="5"/>
      <c r="P71" s="5"/>
      <c r="Q71" s="5"/>
      <c r="R71" s="5"/>
      <c r="S71" s="5"/>
      <c r="T71" s="55" t="b">
        <v>1</v>
      </c>
      <c r="U71" s="58" t="str">
        <f>IFERROR(__xludf.DUMMYFUNCTION("IF(I71 &lt;&gt; """" , IFERROR(IMPORTXML(I71 , ""//div[5]/a/span"") , ""lädt..."" ) , ""."")"),"lädt...")</f>
        <v>lädt...</v>
      </c>
      <c r="V71" s="6">
        <f t="shared" si="6"/>
        <v>4</v>
      </c>
      <c r="W71" s="5"/>
      <c r="X71" s="5"/>
      <c r="Y71" s="5"/>
      <c r="Z71" s="5"/>
      <c r="AA71" s="5"/>
      <c r="AB71" s="5"/>
    </row>
    <row r="72">
      <c r="A72" s="43"/>
      <c r="B72" s="48" t="s">
        <v>120</v>
      </c>
      <c r="C72" s="48" t="s">
        <v>96</v>
      </c>
      <c r="D72" s="49" t="s">
        <v>225</v>
      </c>
      <c r="E72" s="49" t="s">
        <v>226</v>
      </c>
      <c r="F72" s="66" t="s">
        <v>16</v>
      </c>
      <c r="G72" s="67"/>
      <c r="H72" s="51" t="s">
        <v>227</v>
      </c>
      <c r="I72" s="52" t="s">
        <v>228</v>
      </c>
      <c r="J72" s="53"/>
      <c r="K72" s="54" t="str">
        <f>IFERROR(__xludf.DUMMYFUNCTION("IF(T72=TRUE,""Deployed"",IF(I72&lt;&gt;"""",IFERROR(IMPORTXML(I72, ""//p[@class='status-date']""), ""Not loading""),IF(H72&lt;&gt;"""",""Reserved"","""")))"),"Deployed")</f>
        <v>Deployed</v>
      </c>
      <c r="L72" s="5"/>
      <c r="M72" s="5"/>
      <c r="N72" s="5"/>
      <c r="O72" s="5"/>
      <c r="P72" s="5"/>
      <c r="Q72" s="5"/>
      <c r="R72" s="5"/>
      <c r="S72" s="5"/>
      <c r="T72" s="43" t="b">
        <v>1</v>
      </c>
      <c r="U72" s="58" t="str">
        <f>IFERROR(__xludf.DUMMYFUNCTION("IF(I72 &lt;&gt; """" , IFERROR(IMPORTXML(I72 , ""//div[5]/a/span"") , ""lädt..."" ) , ""."")"),"lädt...")</f>
        <v>lädt...</v>
      </c>
      <c r="V72" s="6">
        <f t="shared" si="6"/>
        <v>1</v>
      </c>
      <c r="W72" s="5"/>
      <c r="X72" s="5"/>
      <c r="Y72" s="5"/>
      <c r="Z72" s="5"/>
      <c r="AA72" s="5"/>
      <c r="AB72" s="5"/>
    </row>
    <row r="73">
      <c r="A73" s="43"/>
      <c r="B73" s="48" t="s">
        <v>120</v>
      </c>
      <c r="C73" s="48" t="s">
        <v>100</v>
      </c>
      <c r="D73" s="49" t="s">
        <v>229</v>
      </c>
      <c r="E73" s="49" t="s">
        <v>230</v>
      </c>
      <c r="F73" s="66" t="s">
        <v>16</v>
      </c>
      <c r="G73" s="67"/>
      <c r="H73" s="51" t="s">
        <v>185</v>
      </c>
      <c r="I73" s="52" t="s">
        <v>231</v>
      </c>
      <c r="J73" s="53"/>
      <c r="K73" s="54" t="str">
        <f>IFERROR(__xludf.DUMMYFUNCTION("IF(T73=TRUE,""Deployed"",IF(I73&lt;&gt;"""",IFERROR(IMPORTXML(I73, ""//p[@class='status-date']""), ""Not loading""),IF(H73&lt;&gt;"""",""Reserved"","""")))"),"Deployed")</f>
        <v>Deployed</v>
      </c>
      <c r="L73" s="5"/>
      <c r="M73" s="5"/>
      <c r="N73" s="5"/>
      <c r="O73" s="5"/>
      <c r="P73" s="5"/>
      <c r="Q73" s="5"/>
      <c r="R73" s="5"/>
      <c r="S73" s="5"/>
      <c r="T73" s="55" t="b">
        <v>1</v>
      </c>
      <c r="U73" s="58">
        <f>IFERROR(__xludf.DUMMYFUNCTION("IF(I73 &lt;&gt; """" , IFERROR(IMPORTXML(I73 , ""//div[5]/a/span"") , ""lädt..."" ) , ""."")"),15.0)</f>
        <v>15</v>
      </c>
      <c r="V73" s="6">
        <f t="shared" si="6"/>
        <v>18</v>
      </c>
      <c r="W73" s="5"/>
      <c r="X73" s="5"/>
      <c r="Y73" s="5"/>
      <c r="Z73" s="5"/>
      <c r="AA73" s="5"/>
      <c r="AB73" s="5"/>
    </row>
    <row r="74">
      <c r="A74" s="43"/>
      <c r="B74" s="48" t="s">
        <v>120</v>
      </c>
      <c r="C74" s="48" t="s">
        <v>39</v>
      </c>
      <c r="D74" s="49" t="s">
        <v>232</v>
      </c>
      <c r="E74" s="49" t="s">
        <v>233</v>
      </c>
      <c r="F74" s="70" t="s">
        <v>18</v>
      </c>
      <c r="G74" s="71"/>
      <c r="H74" s="60" t="s">
        <v>234</v>
      </c>
      <c r="I74" s="61" t="s">
        <v>235</v>
      </c>
      <c r="J74" s="53"/>
      <c r="K74" s="54" t="str">
        <f>IFERROR(__xludf.DUMMYFUNCTION("IF(T74=TRUE,""Deployed"",IF(I74&lt;&gt;"""",IFERROR(IMPORTXML(I74, ""//p[@class='status-date']""), ""Not loading""),IF(H74&lt;&gt;"""",""Reserved"","""")))"),"Deployed")</f>
        <v>Deployed</v>
      </c>
      <c r="L74" s="5"/>
      <c r="M74" s="5"/>
      <c r="N74" s="5"/>
      <c r="O74" s="5"/>
      <c r="P74" s="5"/>
      <c r="Q74" s="5"/>
      <c r="R74" s="5"/>
      <c r="S74" s="5"/>
      <c r="T74" s="55" t="b">
        <v>1</v>
      </c>
      <c r="U74" s="72" t="str">
        <f>IFERROR(__xludf.DUMMYFUNCTION("IF(I74 &lt;&gt; """" , IFERROR(IMPORTXML(I74 , ""//div[5]/a/span"") , ""lädt..."" ) , ""."")"),"lädt...")</f>
        <v>lädt...</v>
      </c>
      <c r="V74" s="6">
        <f t="shared" si="6"/>
        <v>1</v>
      </c>
      <c r="W74" s="5"/>
      <c r="X74" s="5"/>
      <c r="Y74" s="5"/>
      <c r="Z74" s="5"/>
      <c r="AA74" s="5"/>
      <c r="AB74" s="5"/>
    </row>
    <row r="75">
      <c r="A75" s="43"/>
      <c r="B75" s="48" t="s">
        <v>120</v>
      </c>
      <c r="C75" s="48" t="s">
        <v>44</v>
      </c>
      <c r="D75" s="49" t="s">
        <v>236</v>
      </c>
      <c r="E75" s="49" t="s">
        <v>237</v>
      </c>
      <c r="F75" s="70" t="s">
        <v>18</v>
      </c>
      <c r="G75" s="71"/>
      <c r="H75" s="60" t="s">
        <v>238</v>
      </c>
      <c r="I75" s="61" t="s">
        <v>239</v>
      </c>
      <c r="J75" s="53"/>
      <c r="K75" s="54" t="str">
        <f>IFERROR(__xludf.DUMMYFUNCTION("IF(T75=TRUE,""Deployed"",IF(I75&lt;&gt;"""",IFERROR(IMPORTXML(I75, ""//p[@class='status-date']""), ""Not loading""),IF(H75&lt;&gt;"""",""Reserved"","""")))"),"Deployed")</f>
        <v>Deployed</v>
      </c>
      <c r="L75" s="5"/>
      <c r="M75" s="5"/>
      <c r="N75" s="5"/>
      <c r="O75" s="5"/>
      <c r="P75" s="5"/>
      <c r="Q75" s="5"/>
      <c r="R75" s="5"/>
      <c r="S75" s="5"/>
      <c r="T75" s="55" t="b">
        <v>1</v>
      </c>
      <c r="U75" s="58" t="str">
        <f>IFERROR(__xludf.DUMMYFUNCTION("IF(I75 &lt;&gt; """" , IFERROR(IMPORTXML(I75 , ""//div[5]/a/span"") , ""lädt..."" ) , ""."")"),"lädt...")</f>
        <v>lädt...</v>
      </c>
      <c r="V75" s="6">
        <f t="shared" si="6"/>
        <v>1</v>
      </c>
      <c r="W75" s="5"/>
      <c r="X75" s="5"/>
      <c r="Y75" s="5"/>
      <c r="Z75" s="5"/>
      <c r="AA75" s="5"/>
      <c r="AB75" s="5"/>
    </row>
    <row r="76">
      <c r="A76" s="43"/>
      <c r="B76" s="48" t="s">
        <v>120</v>
      </c>
      <c r="C76" s="48" t="s">
        <v>85</v>
      </c>
      <c r="D76" s="49" t="s">
        <v>240</v>
      </c>
      <c r="E76" s="49" t="s">
        <v>241</v>
      </c>
      <c r="F76" s="66" t="s">
        <v>16</v>
      </c>
      <c r="G76" s="67"/>
      <c r="H76" s="51" t="s">
        <v>242</v>
      </c>
      <c r="I76" s="52" t="s">
        <v>243</v>
      </c>
      <c r="J76" s="53"/>
      <c r="K76" s="54" t="str">
        <f>IFERROR(__xludf.DUMMYFUNCTION("IF(T76=TRUE,""Deployed"",IF(I76&lt;&gt;"""",IFERROR(IMPORTXML(I76, ""//p[@class='status-date']""), ""Not loading""),IF(H76&lt;&gt;"""",""Reserved"","""")))"),"Deployed")</f>
        <v>Deployed</v>
      </c>
      <c r="L76" s="5"/>
      <c r="M76" s="5"/>
      <c r="N76" s="5"/>
      <c r="O76" s="5"/>
      <c r="P76" s="5"/>
      <c r="Q76" s="5"/>
      <c r="R76" s="5"/>
      <c r="S76" s="5"/>
      <c r="T76" s="43" t="b">
        <v>1</v>
      </c>
      <c r="U76" s="72" t="str">
        <f>IFERROR(__xludf.DUMMYFUNCTION("IF(I76 &lt;&gt; """" , IFERROR(IMPORTXML(I76 , ""//div[5]/a/span"") , ""lädt..."" ) , ""."")"),"lädt...")</f>
        <v>lädt...</v>
      </c>
      <c r="V76" s="6">
        <f t="shared" si="6"/>
        <v>2</v>
      </c>
      <c r="W76" s="5"/>
      <c r="X76" s="5"/>
      <c r="Y76" s="5"/>
      <c r="Z76" s="5"/>
      <c r="AA76" s="5"/>
      <c r="AB76" s="5"/>
    </row>
    <row r="77">
      <c r="A77" s="43"/>
      <c r="B77" s="48" t="s">
        <v>120</v>
      </c>
      <c r="C77" s="48" t="s">
        <v>116</v>
      </c>
      <c r="D77" s="49" t="s">
        <v>244</v>
      </c>
      <c r="E77" s="49" t="s">
        <v>245</v>
      </c>
      <c r="F77" s="66" t="s">
        <v>16</v>
      </c>
      <c r="G77" s="67"/>
      <c r="H77" s="51" t="s">
        <v>246</v>
      </c>
      <c r="I77" s="52" t="s">
        <v>247</v>
      </c>
      <c r="J77" s="53"/>
      <c r="K77" s="54" t="str">
        <f>IFERROR(__xludf.DUMMYFUNCTION("IF(T77=TRUE,""Deployed"",IF(I77&lt;&gt;"""",IFERROR(IMPORTXML(I77, ""//p[@class='status-date']""), ""Not loading""),IF(H77&lt;&gt;"""",""Reserved"","""")))"),"Deployed")</f>
        <v>Deployed</v>
      </c>
      <c r="L77" s="5"/>
      <c r="M77" s="5"/>
      <c r="N77" s="5"/>
      <c r="O77" s="5"/>
      <c r="P77" s="5"/>
      <c r="Q77" s="5"/>
      <c r="R77" s="5"/>
      <c r="S77" s="5"/>
      <c r="T77" s="43" t="b">
        <v>1</v>
      </c>
      <c r="U77" s="58" t="str">
        <f>IFERROR(__xludf.DUMMYFUNCTION("IF(I77 &lt;&gt; """" , IFERROR(IMPORTXML(I77 , ""//div[5]/a/span"") , ""lädt..."" ) , ""."")"),"lädt...")</f>
        <v>lädt...</v>
      </c>
      <c r="V77" s="6">
        <f t="shared" si="6"/>
        <v>4</v>
      </c>
      <c r="W77" s="5"/>
      <c r="X77" s="5"/>
      <c r="Y77" s="5"/>
      <c r="Z77" s="5"/>
      <c r="AA77" s="5"/>
      <c r="AB77" s="5"/>
    </row>
    <row r="78">
      <c r="A78" s="43"/>
      <c r="B78" s="48" t="s">
        <v>120</v>
      </c>
      <c r="C78" s="48" t="s">
        <v>120</v>
      </c>
      <c r="D78" s="49" t="s">
        <v>248</v>
      </c>
      <c r="E78" s="49" t="s">
        <v>249</v>
      </c>
      <c r="F78" s="70" t="s">
        <v>18</v>
      </c>
      <c r="G78" s="71"/>
      <c r="H78" s="60" t="s">
        <v>250</v>
      </c>
      <c r="I78" s="61" t="s">
        <v>251</v>
      </c>
      <c r="J78" s="53"/>
      <c r="K78" s="54" t="str">
        <f>IFERROR(__xludf.DUMMYFUNCTION("IF(T78=TRUE,""Deployed"",IF(I78&lt;&gt;"""",IFERROR(IMPORTXML(I78, ""//p[@class='status-date']""), ""Not loading""),IF(H78&lt;&gt;"""",""Reserved"","""")))"),"Deployed")</f>
        <v>Deployed</v>
      </c>
      <c r="L78" s="5"/>
      <c r="M78" s="5"/>
      <c r="N78" s="5"/>
      <c r="O78" s="5"/>
      <c r="P78" s="5"/>
      <c r="Q78" s="5"/>
      <c r="R78" s="5"/>
      <c r="S78" s="5"/>
      <c r="T78" s="55" t="b">
        <v>1</v>
      </c>
      <c r="U78" s="72" t="str">
        <f>IFERROR(__xludf.DUMMYFUNCTION("IF(I78 &lt;&gt; """" , IFERROR(IMPORTXML(I78 , ""//div[5]/a/span"") , ""lädt..."" ) , ""."")"),"lädt...")</f>
        <v>lädt...</v>
      </c>
      <c r="V78" s="6">
        <f t="shared" si="6"/>
        <v>2</v>
      </c>
      <c r="W78" s="5"/>
      <c r="X78" s="5"/>
      <c r="Y78" s="5"/>
      <c r="Z78" s="5"/>
      <c r="AA78" s="5"/>
      <c r="AB78" s="5"/>
    </row>
    <row r="79">
      <c r="A79" s="43"/>
      <c r="B79" s="48" t="s">
        <v>120</v>
      </c>
      <c r="C79" s="48" t="s">
        <v>125</v>
      </c>
      <c r="D79" s="49" t="s">
        <v>252</v>
      </c>
      <c r="E79" s="49" t="s">
        <v>253</v>
      </c>
      <c r="F79" s="70" t="s">
        <v>18</v>
      </c>
      <c r="G79" s="71"/>
      <c r="H79" s="60" t="s">
        <v>254</v>
      </c>
      <c r="I79" s="65" t="s">
        <v>255</v>
      </c>
      <c r="J79" s="53"/>
      <c r="K79" s="54" t="str">
        <f>IFERROR(__xludf.DUMMYFUNCTION("IF(T79=TRUE,""Deployed"",IF(I79&lt;&gt;"""",IFERROR(IMPORTXML(I79, ""//p[@class='status-date']""), ""Not loading""),IF(H79&lt;&gt;"""",""Reserved"","""")))"),"Deployed")</f>
        <v>Deployed</v>
      </c>
      <c r="L79" s="5"/>
      <c r="M79" s="5"/>
      <c r="N79" s="5"/>
      <c r="O79" s="5"/>
      <c r="P79" s="5"/>
      <c r="Q79" s="5"/>
      <c r="R79" s="5"/>
      <c r="S79" s="5"/>
      <c r="T79" s="55" t="b">
        <v>1</v>
      </c>
      <c r="U79" s="72" t="str">
        <f>IFERROR(__xludf.DUMMYFUNCTION("IF(I79 &lt;&gt; """" , IFERROR(IMPORTXML(I79 , ""//div[5]/a/span"") , ""lädt..."" ) , ""."")"),"lädt...")</f>
        <v>lädt...</v>
      </c>
      <c r="V79" s="6">
        <f t="shared" si="6"/>
        <v>1</v>
      </c>
      <c r="W79" s="5"/>
      <c r="X79" s="5"/>
      <c r="Y79" s="5"/>
      <c r="Z79" s="5"/>
      <c r="AA79" s="5"/>
      <c r="AB79" s="5"/>
    </row>
    <row r="80">
      <c r="A80" s="43"/>
      <c r="B80" s="48" t="s">
        <v>120</v>
      </c>
      <c r="C80" s="48" t="s">
        <v>50</v>
      </c>
      <c r="D80" s="49" t="s">
        <v>256</v>
      </c>
      <c r="E80" s="49" t="s">
        <v>257</v>
      </c>
      <c r="F80" s="66" t="s">
        <v>16</v>
      </c>
      <c r="G80" s="67"/>
      <c r="H80" s="51" t="s">
        <v>258</v>
      </c>
      <c r="I80" s="52" t="s">
        <v>259</v>
      </c>
      <c r="J80" s="53"/>
      <c r="K80" s="54" t="str">
        <f>IFERROR(__xludf.DUMMYFUNCTION("IF(T80=TRUE,""Deployed"",IF(I80&lt;&gt;"""",IFERROR(IMPORTXML(I80, ""//p[@class='status-date']""), ""Not loading""),IF(H80&lt;&gt;"""",""Reserved"","""")))"),"Deployed")</f>
        <v>Deployed</v>
      </c>
      <c r="L80" s="5"/>
      <c r="M80" s="5"/>
      <c r="N80" s="5"/>
      <c r="O80" s="5"/>
      <c r="P80" s="5"/>
      <c r="Q80" s="5"/>
      <c r="R80" s="5"/>
      <c r="S80" s="5"/>
      <c r="T80" s="43" t="b">
        <v>1</v>
      </c>
      <c r="U80" s="58" t="str">
        <f>IFERROR(__xludf.DUMMYFUNCTION("IF(I80 &lt;&gt; """" , IFERROR(IMPORTXML(I80 , ""//div[5]/a/span"") , ""lädt..."" ) , ""."")"),"lädt...")</f>
        <v>lädt...</v>
      </c>
      <c r="V80" s="6">
        <f t="shared" si="6"/>
        <v>3</v>
      </c>
      <c r="W80" s="5"/>
      <c r="X80" s="5"/>
      <c r="Y80" s="5"/>
      <c r="Z80" s="5"/>
      <c r="AA80" s="5"/>
      <c r="AB80" s="5"/>
    </row>
    <row r="81">
      <c r="A81" s="43"/>
      <c r="B81" s="48" t="s">
        <v>120</v>
      </c>
      <c r="C81" s="48" t="s">
        <v>56</v>
      </c>
      <c r="D81" s="49" t="s">
        <v>260</v>
      </c>
      <c r="E81" s="49" t="s">
        <v>261</v>
      </c>
      <c r="F81" s="66" t="s">
        <v>16</v>
      </c>
      <c r="G81" s="67"/>
      <c r="H81" s="53" t="s">
        <v>262</v>
      </c>
      <c r="I81" s="74" t="s">
        <v>263</v>
      </c>
      <c r="J81" s="53"/>
      <c r="K81" s="54" t="str">
        <f>IFERROR(__xludf.DUMMYFUNCTION("IF(T81=TRUE,""Deployed"",IF(I81&lt;&gt;"""",IFERROR(IMPORTXML(I81, ""//p[@class='status-date']""), ""Not loading""),IF(H81&lt;&gt;"""",""Reserved"","""")))"),"Deployed")</f>
        <v>Deployed</v>
      </c>
      <c r="L81" s="5"/>
      <c r="M81" s="5"/>
      <c r="N81" s="5"/>
      <c r="O81" s="5"/>
      <c r="P81" s="5"/>
      <c r="Q81" s="5"/>
      <c r="R81" s="5"/>
      <c r="S81" s="5"/>
      <c r="T81" s="43" t="b">
        <v>1</v>
      </c>
      <c r="U81" s="72" t="str">
        <f>IFERROR(__xludf.DUMMYFUNCTION("IF(I81 &lt;&gt; """" , IFERROR(IMPORTXML(I81 , ""//div[5]/a/span"") , ""lädt..."" ) , ""."")"),"lädt...")</f>
        <v>lädt...</v>
      </c>
      <c r="V81" s="6">
        <f t="shared" si="6"/>
        <v>1</v>
      </c>
      <c r="W81" s="5"/>
      <c r="X81" s="5"/>
      <c r="Y81" s="5"/>
      <c r="Z81" s="5"/>
      <c r="AA81" s="5"/>
      <c r="AB81" s="5"/>
    </row>
    <row r="82">
      <c r="A82" s="43"/>
      <c r="B82" s="48" t="s">
        <v>120</v>
      </c>
      <c r="C82" s="48" t="s">
        <v>61</v>
      </c>
      <c r="D82" s="49" t="s">
        <v>264</v>
      </c>
      <c r="E82" s="49" t="s">
        <v>265</v>
      </c>
      <c r="F82" s="70" t="s">
        <v>18</v>
      </c>
      <c r="G82" s="71"/>
      <c r="H82" s="60" t="s">
        <v>266</v>
      </c>
      <c r="I82" s="61" t="s">
        <v>267</v>
      </c>
      <c r="J82" s="53"/>
      <c r="K82" s="54" t="str">
        <f>IFERROR(__xludf.DUMMYFUNCTION("IF(T82=TRUE,""Deployed"",IF(I82&lt;&gt;"""",IFERROR(IMPORTXML(I82, ""//p[@class='status-date']""), ""Not loading""),IF(H82&lt;&gt;"""",""Reserved"","""")))"),"Deployed")</f>
        <v>Deployed</v>
      </c>
      <c r="L82" s="5"/>
      <c r="M82" s="5"/>
      <c r="N82" s="5"/>
      <c r="O82" s="5"/>
      <c r="P82" s="5"/>
      <c r="Q82" s="5"/>
      <c r="R82" s="5"/>
      <c r="S82" s="5"/>
      <c r="T82" s="55" t="b">
        <v>1</v>
      </c>
      <c r="U82" s="58" t="str">
        <f>IFERROR(__xludf.DUMMYFUNCTION("IF(I82 &lt;&gt; """" , IFERROR(IMPORTXML(I82 , ""//div[5]/a/span"") , ""lädt..."" ) , ""."")"),"lädt...")</f>
        <v>lädt...</v>
      </c>
      <c r="V82" s="6">
        <f t="shared" si="6"/>
        <v>11</v>
      </c>
      <c r="W82" s="5"/>
      <c r="X82" s="5"/>
      <c r="Y82" s="5"/>
      <c r="Z82" s="5"/>
      <c r="AA82" s="5"/>
      <c r="AB82" s="5"/>
    </row>
    <row r="83">
      <c r="A83" s="43"/>
      <c r="B83" s="48" t="s">
        <v>120</v>
      </c>
      <c r="C83" s="48" t="s">
        <v>66</v>
      </c>
      <c r="D83" s="49" t="s">
        <v>268</v>
      </c>
      <c r="E83" s="49" t="s">
        <v>269</v>
      </c>
      <c r="F83" s="70" t="s">
        <v>18</v>
      </c>
      <c r="G83" s="71"/>
      <c r="H83" s="75" t="s">
        <v>270</v>
      </c>
      <c r="I83" s="61" t="s">
        <v>271</v>
      </c>
      <c r="J83" s="53"/>
      <c r="K83" s="54" t="str">
        <f>IFERROR(__xludf.DUMMYFUNCTION("IF(T83=TRUE,""Deployed"",IF(I83&lt;&gt;"""",IFERROR(IMPORTXML(I83, ""//p[@class='status-date']""), ""Not loading""),IF(H83&lt;&gt;"""",""Reserved"","""")))"),"Not loading")</f>
        <v>Not loading</v>
      </c>
      <c r="L83" s="5"/>
      <c r="M83" s="5"/>
      <c r="N83" s="5"/>
      <c r="O83" s="5"/>
      <c r="P83" s="5"/>
      <c r="Q83" s="5"/>
      <c r="R83" s="5"/>
      <c r="S83" s="5"/>
      <c r="T83" s="43" t="b">
        <v>0</v>
      </c>
      <c r="U83" s="58" t="str">
        <f>IFERROR(__xludf.DUMMYFUNCTION("IF(I83 &lt;&gt; """" , IFERROR(IMPORTXML(I83 , ""//div[5]/a/span"") , ""lädt..."" ) , ""."")"),"lädt...")</f>
        <v>lädt...</v>
      </c>
      <c r="V83" s="6">
        <f t="shared" si="6"/>
        <v>1</v>
      </c>
      <c r="W83" s="5"/>
      <c r="X83" s="5"/>
      <c r="Y83" s="5"/>
      <c r="Z83" s="5"/>
      <c r="AA83" s="5"/>
      <c r="AB83" s="5"/>
    </row>
    <row r="84">
      <c r="A84" s="43"/>
      <c r="B84" s="48" t="s">
        <v>120</v>
      </c>
      <c r="C84" s="48" t="s">
        <v>71</v>
      </c>
      <c r="D84" s="49" t="s">
        <v>272</v>
      </c>
      <c r="E84" s="49" t="s">
        <v>273</v>
      </c>
      <c r="F84" s="66" t="s">
        <v>16</v>
      </c>
      <c r="G84" s="67"/>
      <c r="H84" s="51" t="s">
        <v>94</v>
      </c>
      <c r="I84" s="61" t="s">
        <v>274</v>
      </c>
      <c r="J84" s="53"/>
      <c r="K84" s="54" t="str">
        <f>IFERROR(__xludf.DUMMYFUNCTION("IF(T84=TRUE,""Deployed"",IF(I84&lt;&gt;"""",IFERROR(IMPORTXML(I84, ""//p[@class='status-date']""), ""Not loading""),IF(H84&lt;&gt;"""",""Reserved"","""")))"),"Deployed")</f>
        <v>Deployed</v>
      </c>
      <c r="L84" s="5"/>
      <c r="M84" s="5"/>
      <c r="N84" s="5"/>
      <c r="O84" s="5"/>
      <c r="P84" s="5"/>
      <c r="Q84" s="5"/>
      <c r="R84" s="5"/>
      <c r="S84" s="5"/>
      <c r="T84" s="43" t="b">
        <v>1</v>
      </c>
      <c r="U84" s="69" t="str">
        <f>IFERROR(__xludf.DUMMYFUNCTION("IF(I84 &lt;&gt; """" , IFERROR(IMPORTXML(I84 , ""//div[5]/a/span"") , ""lädt..."" ) , ""."")"),"lädt...")</f>
        <v>lädt...</v>
      </c>
      <c r="V84" s="6">
        <f t="shared" si="6"/>
        <v>2</v>
      </c>
      <c r="W84" s="5"/>
      <c r="X84" s="5"/>
      <c r="Y84" s="5"/>
      <c r="Z84" s="5"/>
      <c r="AA84" s="5"/>
      <c r="AB84" s="5"/>
    </row>
    <row r="85">
      <c r="A85" s="43"/>
      <c r="B85" s="48" t="s">
        <v>120</v>
      </c>
      <c r="C85" s="48" t="s">
        <v>76</v>
      </c>
      <c r="D85" s="49" t="s">
        <v>275</v>
      </c>
      <c r="E85" s="49" t="s">
        <v>276</v>
      </c>
      <c r="F85" s="66" t="s">
        <v>16</v>
      </c>
      <c r="G85" s="67"/>
      <c r="H85" s="51" t="s">
        <v>277</v>
      </c>
      <c r="I85" s="52" t="s">
        <v>278</v>
      </c>
      <c r="J85" s="53"/>
      <c r="K85" s="54" t="str">
        <f>IFERROR(__xludf.DUMMYFUNCTION("IF(T85=TRUE,""Deployed"",IF(I85&lt;&gt;"""",IFERROR(IMPORTXML(I85, ""//p[@class='status-date']""), ""Not loading""),IF(H85&lt;&gt;"""",""Reserved"","""")))"),"Deployed")</f>
        <v>Deployed</v>
      </c>
      <c r="L85" s="5"/>
      <c r="M85" s="5"/>
      <c r="N85" s="5"/>
      <c r="O85" s="5"/>
      <c r="P85" s="5"/>
      <c r="Q85" s="5"/>
      <c r="R85" s="5"/>
      <c r="S85" s="5"/>
      <c r="T85" s="43" t="b">
        <v>1</v>
      </c>
      <c r="U85" s="58" t="str">
        <f>IFERROR(__xludf.DUMMYFUNCTION("IF(I85 &lt;&gt; """" , IFERROR(IMPORTXML(I85 , ""//div[5]/a/span"") , ""lädt..."" ) , ""."")"),"lädt...")</f>
        <v>lädt...</v>
      </c>
      <c r="V85" s="6">
        <f t="shared" si="6"/>
        <v>1</v>
      </c>
      <c r="W85" s="5"/>
      <c r="X85" s="5"/>
      <c r="Y85" s="5"/>
      <c r="Z85" s="5"/>
      <c r="AA85" s="5"/>
      <c r="AB85" s="5"/>
    </row>
    <row r="86">
      <c r="A86" s="43"/>
      <c r="B86" s="48" t="s">
        <v>120</v>
      </c>
      <c r="C86" s="48" t="s">
        <v>81</v>
      </c>
      <c r="D86" s="49" t="s">
        <v>279</v>
      </c>
      <c r="E86" s="49" t="s">
        <v>280</v>
      </c>
      <c r="F86" s="59" t="s">
        <v>19</v>
      </c>
      <c r="G86" s="59" t="s">
        <v>53</v>
      </c>
      <c r="H86" s="60" t="s">
        <v>281</v>
      </c>
      <c r="I86" s="61" t="s">
        <v>282</v>
      </c>
      <c r="J86" s="53"/>
      <c r="K86" s="54" t="str">
        <f>IFERROR(__xludf.DUMMYFUNCTION("IF(T86=TRUE,""Deployed"",IF(I86&lt;&gt;"""",IFERROR(IMPORTXML(I86, ""//p[@class='status-date']""), ""Not loading""),IF(H86&lt;&gt;"""",""Reserved"","""")))"),"Deployed")</f>
        <v>Deployed</v>
      </c>
      <c r="L86" s="5"/>
      <c r="M86" s="5"/>
      <c r="N86" s="5"/>
      <c r="O86" s="5"/>
      <c r="P86" s="5"/>
      <c r="Q86" s="5"/>
      <c r="R86" s="5"/>
      <c r="S86" s="5"/>
      <c r="T86" s="55" t="b">
        <v>1</v>
      </c>
      <c r="U86" s="58" t="str">
        <f>IFERROR(__xludf.DUMMYFUNCTION("IF(I86 &lt;&gt; """" , IFERROR(IMPORTXML(I86 , ""//div[5]/a/span"") , ""lädt..."" ) , ""."")"),"lädt...")</f>
        <v>lädt...</v>
      </c>
      <c r="V86" s="6">
        <f t="shared" si="6"/>
        <v>2</v>
      </c>
      <c r="W86" s="5"/>
      <c r="X86" s="5"/>
      <c r="Y86" s="5"/>
      <c r="Z86" s="5"/>
      <c r="AA86" s="5"/>
      <c r="AB86" s="5"/>
    </row>
    <row r="87">
      <c r="A87" s="43"/>
      <c r="B87" s="48" t="s">
        <v>125</v>
      </c>
      <c r="C87" s="48" t="s">
        <v>86</v>
      </c>
      <c r="D87" s="49" t="s">
        <v>283</v>
      </c>
      <c r="E87" s="49" t="s">
        <v>284</v>
      </c>
      <c r="F87" s="70" t="s">
        <v>18</v>
      </c>
      <c r="G87" s="71"/>
      <c r="H87" s="60" t="s">
        <v>250</v>
      </c>
      <c r="I87" s="61" t="s">
        <v>285</v>
      </c>
      <c r="J87" s="53"/>
      <c r="K87" s="54" t="str">
        <f>IFERROR(__xludf.DUMMYFUNCTION("IF(T87=TRUE,""Deployed"",IF(I87&lt;&gt;"""",IFERROR(IMPORTXML(I87, ""//p[@class='status-date']""), ""Not loading""),IF(H87&lt;&gt;"""",""Reserved"","""")))"),"Deployed")</f>
        <v>Deployed</v>
      </c>
      <c r="L87" s="5"/>
      <c r="M87" s="5"/>
      <c r="N87" s="5"/>
      <c r="O87" s="5"/>
      <c r="P87" s="5"/>
      <c r="Q87" s="5"/>
      <c r="R87" s="5"/>
      <c r="S87" s="5"/>
      <c r="T87" s="55" t="b">
        <v>1</v>
      </c>
      <c r="U87" s="58" t="str">
        <f>IFERROR(__xludf.DUMMYFUNCTION("IF(I87 &lt;&gt; """" , IFERROR(IMPORTXML(I87 , ""//div[5]/a/span"") , ""lädt..."" ) , ""."")"),"lädt...")</f>
        <v>lädt...</v>
      </c>
      <c r="V87" s="6">
        <f t="shared" si="6"/>
        <v>2</v>
      </c>
      <c r="W87" s="5"/>
      <c r="X87" s="5"/>
      <c r="Y87" s="5"/>
      <c r="Z87" s="5"/>
      <c r="AA87" s="5"/>
      <c r="AB87" s="5"/>
    </row>
    <row r="88">
      <c r="A88" s="43"/>
      <c r="B88" s="48" t="s">
        <v>125</v>
      </c>
      <c r="C88" s="48" t="s">
        <v>91</v>
      </c>
      <c r="D88" s="49" t="s">
        <v>286</v>
      </c>
      <c r="E88" s="49" t="s">
        <v>287</v>
      </c>
      <c r="F88" s="70" t="s">
        <v>18</v>
      </c>
      <c r="G88" s="71"/>
      <c r="H88" s="60" t="s">
        <v>266</v>
      </c>
      <c r="I88" s="61" t="s">
        <v>288</v>
      </c>
      <c r="J88" s="53"/>
      <c r="K88" s="54" t="str">
        <f>IFERROR(__xludf.DUMMYFUNCTION("IF(T88=TRUE,""Deployed"",IF(I88&lt;&gt;"""",IFERROR(IMPORTXML(I88, ""//p[@class='status-date']""), ""Not loading""),IF(H88&lt;&gt;"""",""Reserved"","""")))"),"Deployed")</f>
        <v>Deployed</v>
      </c>
      <c r="L88" s="5"/>
      <c r="M88" s="5"/>
      <c r="N88" s="5"/>
      <c r="O88" s="5"/>
      <c r="P88" s="5"/>
      <c r="Q88" s="5"/>
      <c r="R88" s="5"/>
      <c r="S88" s="5"/>
      <c r="T88" s="55" t="b">
        <v>1</v>
      </c>
      <c r="U88" s="58" t="str">
        <f>IFERROR(__xludf.DUMMYFUNCTION("IF(I88 &lt;&gt; """" , IFERROR(IMPORTXML(I88 , ""//div[5]/a/span"") , ""lädt..."" ) , ""."")"),"lädt...")</f>
        <v>lädt...</v>
      </c>
      <c r="V88" s="6">
        <f t="shared" si="6"/>
        <v>11</v>
      </c>
      <c r="W88" s="5"/>
      <c r="X88" s="5"/>
      <c r="Y88" s="5"/>
      <c r="Z88" s="5"/>
      <c r="AA88" s="5"/>
      <c r="AB88" s="5"/>
    </row>
    <row r="89">
      <c r="A89" s="43"/>
      <c r="B89" s="48" t="s">
        <v>125</v>
      </c>
      <c r="C89" s="48" t="s">
        <v>96</v>
      </c>
      <c r="D89" s="49" t="s">
        <v>289</v>
      </c>
      <c r="E89" s="49" t="s">
        <v>290</v>
      </c>
      <c r="F89" s="66" t="s">
        <v>16</v>
      </c>
      <c r="G89" s="67"/>
      <c r="H89" s="53" t="s">
        <v>291</v>
      </c>
      <c r="I89" s="74" t="s">
        <v>292</v>
      </c>
      <c r="J89" s="53"/>
      <c r="K89" s="54" t="str">
        <f>IFERROR(__xludf.DUMMYFUNCTION("IF(T89=TRUE,""Deployed"",IF(I89&lt;&gt;"""",IFERROR(IMPORTXML(I89, ""//p[@class='status-date']""), ""Not loading""),IF(H89&lt;&gt;"""",""Reserved"","""")))"),"Deployed")</f>
        <v>Deployed</v>
      </c>
      <c r="L89" s="5"/>
      <c r="M89" s="5"/>
      <c r="N89" s="5"/>
      <c r="O89" s="5"/>
      <c r="P89" s="5"/>
      <c r="Q89" s="5"/>
      <c r="R89" s="5"/>
      <c r="S89" s="5"/>
      <c r="T89" s="43" t="b">
        <v>1</v>
      </c>
      <c r="U89" s="72" t="str">
        <f>IFERROR(__xludf.DUMMYFUNCTION("IF(I89 &lt;&gt; """" , IFERROR(IMPORTXML(I89 , ""//div[5]/a/span"") , ""lädt..."" ) , ""."")"),"lädt...")</f>
        <v>lädt...</v>
      </c>
      <c r="V89" s="6">
        <f t="shared" si="6"/>
        <v>5</v>
      </c>
      <c r="W89" s="5"/>
      <c r="X89" s="5"/>
      <c r="Y89" s="5"/>
      <c r="Z89" s="5"/>
      <c r="AA89" s="5"/>
      <c r="AB89" s="5"/>
    </row>
    <row r="90">
      <c r="A90" s="43"/>
      <c r="B90" s="48" t="s">
        <v>125</v>
      </c>
      <c r="C90" s="48" t="s">
        <v>100</v>
      </c>
      <c r="D90" s="49" t="s">
        <v>293</v>
      </c>
      <c r="E90" s="49" t="s">
        <v>294</v>
      </c>
      <c r="F90" s="66" t="s">
        <v>16</v>
      </c>
      <c r="G90" s="67"/>
      <c r="H90" s="53" t="s">
        <v>123</v>
      </c>
      <c r="I90" s="52" t="s">
        <v>295</v>
      </c>
      <c r="J90" s="53"/>
      <c r="K90" s="54" t="str">
        <f>IFERROR(__xludf.DUMMYFUNCTION("IF(T90=TRUE,""Deployed"",IF(I90&lt;&gt;"""",IFERROR(IMPORTXML(I90, ""//p[@class='status-date']""), ""Not loading""),IF(H90&lt;&gt;"""",""Reserved"","""")))"),"Deployed")</f>
        <v>Deployed</v>
      </c>
      <c r="L90" s="5"/>
      <c r="M90" s="5"/>
      <c r="N90" s="5"/>
      <c r="O90" s="5"/>
      <c r="P90" s="5"/>
      <c r="Q90" s="5"/>
      <c r="R90" s="5"/>
      <c r="S90" s="5"/>
      <c r="T90" s="43" t="b">
        <v>1</v>
      </c>
      <c r="U90" s="72">
        <f>IFERROR(__xludf.DUMMYFUNCTION("IF(I90 &lt;&gt; """" , IFERROR(IMPORTXML(I90 , ""//div[5]/a/span"") , ""lädt..."" ) , ""."")"),15.0)</f>
        <v>15</v>
      </c>
      <c r="V90" s="6">
        <f t="shared" si="6"/>
        <v>6</v>
      </c>
      <c r="W90" s="5"/>
      <c r="X90" s="5"/>
      <c r="Y90" s="5"/>
      <c r="Z90" s="5"/>
      <c r="AA90" s="5"/>
      <c r="AB90" s="5"/>
    </row>
    <row r="91">
      <c r="A91" s="43"/>
      <c r="B91" s="48" t="s">
        <v>125</v>
      </c>
      <c r="C91" s="48" t="s">
        <v>39</v>
      </c>
      <c r="D91" s="49" t="s">
        <v>296</v>
      </c>
      <c r="E91" s="49" t="s">
        <v>297</v>
      </c>
      <c r="F91" s="70" t="s">
        <v>18</v>
      </c>
      <c r="G91" s="71"/>
      <c r="H91" s="75" t="s">
        <v>298</v>
      </c>
      <c r="I91" s="61" t="s">
        <v>299</v>
      </c>
      <c r="J91" s="53"/>
      <c r="K91" s="54" t="str">
        <f>IFERROR(__xludf.DUMMYFUNCTION("IF(T91=TRUE,""Deployed"",IF(I91&lt;&gt;"""",IFERROR(IMPORTXML(I91, ""//p[@class='status-date']""), ""Not loading""),IF(H91&lt;&gt;"""",""Reserved"","""")))"),"Deployed")</f>
        <v>Deployed</v>
      </c>
      <c r="L91" s="5"/>
      <c r="M91" s="5"/>
      <c r="N91" s="5"/>
      <c r="O91" s="5"/>
      <c r="P91" s="5"/>
      <c r="Q91" s="5"/>
      <c r="R91" s="5"/>
      <c r="S91" s="5"/>
      <c r="T91" s="55" t="b">
        <v>1</v>
      </c>
      <c r="U91" s="72" t="str">
        <f>IFERROR(__xludf.DUMMYFUNCTION("IF(I91 &lt;&gt; """" , IFERROR(IMPORTXML(I91 , ""//div[5]/a/span"") , ""lädt..."" ) , ""."")"),"lädt...")</f>
        <v>lädt...</v>
      </c>
      <c r="V91" s="6">
        <f t="shared" si="6"/>
        <v>2</v>
      </c>
      <c r="W91" s="5"/>
      <c r="X91" s="5"/>
      <c r="Y91" s="5"/>
      <c r="Z91" s="5"/>
      <c r="AA91" s="5"/>
      <c r="AB91" s="5"/>
    </row>
    <row r="92">
      <c r="A92" s="43"/>
      <c r="B92" s="48" t="s">
        <v>125</v>
      </c>
      <c r="C92" s="48" t="s">
        <v>44</v>
      </c>
      <c r="D92" s="49" t="s">
        <v>300</v>
      </c>
      <c r="E92" s="49" t="s">
        <v>301</v>
      </c>
      <c r="F92" s="70" t="s">
        <v>18</v>
      </c>
      <c r="G92" s="71"/>
      <c r="H92" s="60" t="s">
        <v>302</v>
      </c>
      <c r="I92" s="61" t="s">
        <v>303</v>
      </c>
      <c r="J92" s="53"/>
      <c r="K92" s="54" t="str">
        <f>IFERROR(__xludf.DUMMYFUNCTION("IF(T92=TRUE,""Deployed"",IF(I92&lt;&gt;"""",IFERROR(IMPORTXML(I92, ""//p[@class='status-date']""), ""Not loading""),IF(H92&lt;&gt;"""",""Reserved"","""")))"),"Not loading")</f>
        <v>Not loading</v>
      </c>
      <c r="L92" s="5"/>
      <c r="M92" s="5"/>
      <c r="N92" s="5"/>
      <c r="O92" s="5"/>
      <c r="P92" s="5"/>
      <c r="Q92" s="5"/>
      <c r="R92" s="5"/>
      <c r="S92" s="5"/>
      <c r="T92" s="43" t="b">
        <v>0</v>
      </c>
      <c r="U92" s="72" t="str">
        <f>IFERROR(__xludf.DUMMYFUNCTION("IF(I92 &lt;&gt; """" , IFERROR(IMPORTXML(I92 , ""//div[5]/a/span"") , ""lädt..."" ) , ""."")"),"lädt...")</f>
        <v>lädt...</v>
      </c>
      <c r="V92" s="6">
        <f t="shared" si="6"/>
        <v>2</v>
      </c>
      <c r="W92" s="5"/>
      <c r="X92" s="5"/>
      <c r="Y92" s="5"/>
      <c r="Z92" s="5"/>
      <c r="AA92" s="5"/>
      <c r="AB92" s="5"/>
    </row>
    <row r="93">
      <c r="A93" s="43"/>
      <c r="B93" s="48" t="s">
        <v>125</v>
      </c>
      <c r="C93" s="48" t="s">
        <v>85</v>
      </c>
      <c r="D93" s="49" t="s">
        <v>304</v>
      </c>
      <c r="E93" s="49" t="s">
        <v>305</v>
      </c>
      <c r="F93" s="66" t="s">
        <v>16</v>
      </c>
      <c r="G93" s="67"/>
      <c r="H93" s="51" t="s">
        <v>291</v>
      </c>
      <c r="I93" s="52" t="s">
        <v>306</v>
      </c>
      <c r="J93" s="53"/>
      <c r="K93" s="54" t="str">
        <f>IFERROR(__xludf.DUMMYFUNCTION("IF(T93=TRUE,""Deployed"",IF(I93&lt;&gt;"""",IFERROR(IMPORTXML(I93, ""//p[@class='status-date']""), ""Not loading""),IF(H93&lt;&gt;"""",""Reserved"","""")))"),"Deployed")</f>
        <v>Deployed</v>
      </c>
      <c r="L93" s="5"/>
      <c r="M93" s="5"/>
      <c r="N93" s="5"/>
      <c r="O93" s="5"/>
      <c r="P93" s="5"/>
      <c r="Q93" s="5"/>
      <c r="R93" s="5"/>
      <c r="S93" s="5"/>
      <c r="T93" s="43" t="b">
        <v>1</v>
      </c>
      <c r="U93" s="72" t="str">
        <f>IFERROR(__xludf.DUMMYFUNCTION("IF(I93 &lt;&gt; """" , IFERROR(IMPORTXML(I93 , ""//div[5]/a/span"") , ""lädt..."" ) , ""."")"),"lädt...")</f>
        <v>lädt...</v>
      </c>
      <c r="V93" s="6">
        <f t="shared" si="6"/>
        <v>5</v>
      </c>
      <c r="W93" s="5"/>
      <c r="X93" s="5"/>
      <c r="Y93" s="5"/>
      <c r="Z93" s="5"/>
      <c r="AA93" s="5"/>
      <c r="AB93" s="5"/>
    </row>
    <row r="94">
      <c r="A94" s="43"/>
      <c r="B94" s="48" t="s">
        <v>125</v>
      </c>
      <c r="C94" s="48" t="s">
        <v>116</v>
      </c>
      <c r="D94" s="49" t="s">
        <v>307</v>
      </c>
      <c r="E94" s="49" t="s">
        <v>308</v>
      </c>
      <c r="F94" s="66" t="s">
        <v>16</v>
      </c>
      <c r="G94" s="67"/>
      <c r="H94" s="53" t="s">
        <v>309</v>
      </c>
      <c r="I94" s="74" t="s">
        <v>310</v>
      </c>
      <c r="J94" s="53"/>
      <c r="K94" s="54" t="str">
        <f>IFERROR(__xludf.DUMMYFUNCTION("IF(T94=TRUE,""Deployed"",IF(I94&lt;&gt;"""",IFERROR(IMPORTXML(I94, ""//p[@class='status-date']""), ""Not loading""),IF(H94&lt;&gt;"""",""Reserved"","""")))"),"Deployed")</f>
        <v>Deployed</v>
      </c>
      <c r="L94" s="5"/>
      <c r="M94" s="5"/>
      <c r="N94" s="5"/>
      <c r="O94" s="5"/>
      <c r="P94" s="5"/>
      <c r="Q94" s="5"/>
      <c r="R94" s="5"/>
      <c r="S94" s="5"/>
      <c r="T94" s="43" t="b">
        <v>1</v>
      </c>
      <c r="U94" s="72" t="str">
        <f>IFERROR(__xludf.DUMMYFUNCTION("IF(I94 &lt;&gt; """" , IFERROR(IMPORTXML(I94 , ""//div[5]/a/span"") , ""lädt..."" ) , ""."")"),"lädt...")</f>
        <v>lädt...</v>
      </c>
      <c r="V94" s="6">
        <f t="shared" si="6"/>
        <v>2</v>
      </c>
      <c r="W94" s="5"/>
      <c r="X94" s="5"/>
      <c r="Y94" s="5"/>
      <c r="Z94" s="5"/>
      <c r="AA94" s="5"/>
      <c r="AB94" s="5"/>
    </row>
    <row r="95">
      <c r="A95" s="43"/>
      <c r="B95" s="48" t="s">
        <v>125</v>
      </c>
      <c r="C95" s="48" t="s">
        <v>120</v>
      </c>
      <c r="D95" s="49" t="s">
        <v>311</v>
      </c>
      <c r="E95" s="49" t="s">
        <v>312</v>
      </c>
      <c r="F95" s="70" t="s">
        <v>18</v>
      </c>
      <c r="G95" s="71"/>
      <c r="H95" s="76" t="s">
        <v>298</v>
      </c>
      <c r="I95" s="65" t="s">
        <v>313</v>
      </c>
      <c r="J95" s="53"/>
      <c r="K95" s="54" t="str">
        <f>IFERROR(__xludf.DUMMYFUNCTION("IF(T95=TRUE,""Deployed"",IF(I95&lt;&gt;"""",IFERROR(IMPORTXML(I95, ""//p[@class='status-date']""), ""Not loading""),IF(H95&lt;&gt;"""",""Reserved"","""")))"),"Not loading")</f>
        <v>Not loading</v>
      </c>
      <c r="L95" s="5"/>
      <c r="M95" s="5"/>
      <c r="N95" s="5"/>
      <c r="O95" s="5"/>
      <c r="P95" s="5"/>
      <c r="Q95" s="5"/>
      <c r="R95" s="5"/>
      <c r="S95" s="5"/>
      <c r="T95" s="43" t="b">
        <v>0</v>
      </c>
      <c r="U95" s="72" t="str">
        <f>IFERROR(__xludf.DUMMYFUNCTION("IF(I95 &lt;&gt; """" , IFERROR(IMPORTXML(I95 , ""//div[5]/a/span"") , ""lädt..."" ) , ""."")"),"lädt...")</f>
        <v>lädt...</v>
      </c>
      <c r="V95" s="6">
        <f t="shared" si="6"/>
        <v>2</v>
      </c>
      <c r="W95" s="5"/>
      <c r="X95" s="5"/>
      <c r="Y95" s="5"/>
      <c r="Z95" s="5"/>
      <c r="AA95" s="5"/>
      <c r="AB95" s="5"/>
    </row>
    <row r="96">
      <c r="A96" s="43"/>
      <c r="B96" s="48" t="s">
        <v>125</v>
      </c>
      <c r="C96" s="48" t="s">
        <v>125</v>
      </c>
      <c r="D96" s="49" t="s">
        <v>314</v>
      </c>
      <c r="E96" s="49" t="s">
        <v>315</v>
      </c>
      <c r="F96" s="70" t="s">
        <v>18</v>
      </c>
      <c r="G96" s="71"/>
      <c r="H96" s="60" t="s">
        <v>316</v>
      </c>
      <c r="I96" s="61" t="s">
        <v>317</v>
      </c>
      <c r="J96" s="53"/>
      <c r="K96" s="54" t="str">
        <f>IFERROR(__xludf.DUMMYFUNCTION("IF(T96=TRUE,""Deployed"",IF(I96&lt;&gt;"""",IFERROR(IMPORTXML(I96, ""//p[@class='status-date']""), ""Not loading""),IF(H96&lt;&gt;"""",""Reserved"","""")))"),"Not loading")</f>
        <v>Not loading</v>
      </c>
      <c r="L96" s="5"/>
      <c r="M96" s="5"/>
      <c r="N96" s="5"/>
      <c r="O96" s="5"/>
      <c r="P96" s="5"/>
      <c r="Q96" s="5"/>
      <c r="R96" s="5"/>
      <c r="S96" s="5"/>
      <c r="T96" s="43" t="b">
        <v>0</v>
      </c>
      <c r="U96" s="58" t="str">
        <f>IFERROR(__xludf.DUMMYFUNCTION("IF(I96 &lt;&gt; """" , IFERROR(IMPORTXML(I96 , ""//div[5]/a/span"") , ""lädt..."" ) , ""."")"),"lädt...")</f>
        <v>lädt...</v>
      </c>
      <c r="V96" s="6">
        <f t="shared" si="6"/>
        <v>2</v>
      </c>
      <c r="W96" s="5"/>
      <c r="X96" s="5"/>
      <c r="Y96" s="5"/>
      <c r="Z96" s="5"/>
      <c r="AA96" s="5"/>
      <c r="AB96" s="5"/>
    </row>
    <row r="97">
      <c r="A97" s="43"/>
      <c r="B97" s="48" t="s">
        <v>125</v>
      </c>
      <c r="C97" s="48" t="s">
        <v>50</v>
      </c>
      <c r="D97" s="49" t="s">
        <v>318</v>
      </c>
      <c r="E97" s="49" t="s">
        <v>319</v>
      </c>
      <c r="F97" s="66" t="s">
        <v>16</v>
      </c>
      <c r="G97" s="67"/>
      <c r="H97" s="53" t="s">
        <v>291</v>
      </c>
      <c r="I97" s="74" t="s">
        <v>320</v>
      </c>
      <c r="J97" s="53"/>
      <c r="K97" s="54" t="str">
        <f>IFERROR(__xludf.DUMMYFUNCTION("IF(T97=TRUE,""Deployed"",IF(I97&lt;&gt;"""",IFERROR(IMPORTXML(I97, ""//p[@class='status-date']""), ""Not loading""),IF(H97&lt;&gt;"""",""Reserved"","""")))"),"Deployed")</f>
        <v>Deployed</v>
      </c>
      <c r="L97" s="5"/>
      <c r="M97" s="5"/>
      <c r="N97" s="5"/>
      <c r="O97" s="5"/>
      <c r="P97" s="5"/>
      <c r="Q97" s="5"/>
      <c r="R97" s="5"/>
      <c r="S97" s="5"/>
      <c r="T97" s="43" t="b">
        <v>1</v>
      </c>
      <c r="U97" s="72" t="str">
        <f>IFERROR(__xludf.DUMMYFUNCTION("IF(I97 &lt;&gt; """" , IFERROR(IMPORTXML(I97 , ""//div[5]/a/span"") , ""lädt..."" ) , ""."")"),"lädt...")</f>
        <v>lädt...</v>
      </c>
      <c r="V97" s="6">
        <f t="shared" si="6"/>
        <v>5</v>
      </c>
      <c r="W97" s="5"/>
      <c r="X97" s="5"/>
      <c r="Y97" s="5"/>
      <c r="Z97" s="5"/>
      <c r="AA97" s="5"/>
      <c r="AB97" s="5"/>
    </row>
    <row r="98">
      <c r="A98" s="43"/>
      <c r="B98" s="48" t="s">
        <v>125</v>
      </c>
      <c r="C98" s="48" t="s">
        <v>56</v>
      </c>
      <c r="D98" s="49" t="s">
        <v>321</v>
      </c>
      <c r="E98" s="49" t="s">
        <v>322</v>
      </c>
      <c r="F98" s="66" t="s">
        <v>16</v>
      </c>
      <c r="G98" s="67"/>
      <c r="H98" s="53" t="s">
        <v>323</v>
      </c>
      <c r="I98" s="74" t="s">
        <v>324</v>
      </c>
      <c r="J98" s="53"/>
      <c r="K98" s="54" t="str">
        <f>IFERROR(__xludf.DUMMYFUNCTION("IF(T98=TRUE,""Deployed"",IF(I98&lt;&gt;"""",IFERROR(IMPORTXML(I98, ""//p[@class='status-date']""), ""Not loading""),IF(H98&lt;&gt;"""",""Reserved"","""")))"),"Deployed")</f>
        <v>Deployed</v>
      </c>
      <c r="L98" s="5"/>
      <c r="M98" s="5"/>
      <c r="N98" s="5"/>
      <c r="O98" s="5"/>
      <c r="P98" s="5"/>
      <c r="Q98" s="5"/>
      <c r="R98" s="5"/>
      <c r="S98" s="5"/>
      <c r="T98" s="43" t="b">
        <v>1</v>
      </c>
      <c r="U98" s="72" t="str">
        <f>IFERROR(__xludf.DUMMYFUNCTION("IF(I98 &lt;&gt; """" , IFERROR(IMPORTXML(I98 , ""//div[5]/a/span"") , ""lädt..."" ) , ""."")"),"lädt...")</f>
        <v>lädt...</v>
      </c>
      <c r="V98" s="6">
        <f t="shared" si="6"/>
        <v>3</v>
      </c>
      <c r="W98" s="5"/>
      <c r="X98" s="5"/>
      <c r="Y98" s="5"/>
      <c r="Z98" s="5"/>
      <c r="AA98" s="5"/>
      <c r="AB98" s="5"/>
    </row>
    <row r="99">
      <c r="A99" s="43"/>
      <c r="B99" s="48" t="s">
        <v>125</v>
      </c>
      <c r="C99" s="48" t="s">
        <v>61</v>
      </c>
      <c r="D99" s="49" t="s">
        <v>325</v>
      </c>
      <c r="E99" s="49" t="s">
        <v>326</v>
      </c>
      <c r="F99" s="70" t="s">
        <v>18</v>
      </c>
      <c r="G99" s="71"/>
      <c r="H99" s="60" t="s">
        <v>327</v>
      </c>
      <c r="I99" s="63" t="s">
        <v>328</v>
      </c>
      <c r="J99" s="53"/>
      <c r="K99" s="54" t="str">
        <f>IFERROR(__xludf.DUMMYFUNCTION("IF(T99=TRUE,""Deployed"",IF(I99&lt;&gt;"""",IFERROR(IMPORTXML(I99, ""//p[@class='status-date']""), ""Not loading""),IF(H99&lt;&gt;"""",""Reserved"","""")))"),"Deployed")</f>
        <v>Deployed</v>
      </c>
      <c r="L99" s="5"/>
      <c r="M99" s="5"/>
      <c r="N99" s="5"/>
      <c r="O99" s="5"/>
      <c r="P99" s="5"/>
      <c r="Q99" s="5"/>
      <c r="R99" s="5"/>
      <c r="S99" s="5"/>
      <c r="T99" s="55" t="b">
        <v>1</v>
      </c>
      <c r="U99" s="72" t="str">
        <f>IFERROR(__xludf.DUMMYFUNCTION("IF(I99 &lt;&gt; """" , IFERROR(IMPORTXML(I99 , ""//div[5]/a/span"") , ""lädt..."" ) , ""."")"),"lädt...")</f>
        <v>lädt...</v>
      </c>
      <c r="V99" s="6">
        <f t="shared" si="6"/>
        <v>3</v>
      </c>
      <c r="W99" s="5"/>
      <c r="X99" s="5"/>
      <c r="Y99" s="5"/>
      <c r="Z99" s="5"/>
      <c r="AA99" s="5"/>
      <c r="AB99" s="5"/>
    </row>
    <row r="100">
      <c r="A100" s="43"/>
      <c r="B100" s="48" t="s">
        <v>125</v>
      </c>
      <c r="C100" s="48" t="s">
        <v>66</v>
      </c>
      <c r="D100" s="49" t="s">
        <v>329</v>
      </c>
      <c r="E100" s="49" t="s">
        <v>330</v>
      </c>
      <c r="F100" s="70" t="s">
        <v>18</v>
      </c>
      <c r="G100" s="71"/>
      <c r="H100" s="60" t="s">
        <v>331</v>
      </c>
      <c r="I100" s="61" t="s">
        <v>332</v>
      </c>
      <c r="J100" s="53"/>
      <c r="K100" s="54" t="str">
        <f>IFERROR(__xludf.DUMMYFUNCTION("IF(T100=TRUE,""Deployed"",IF(I100&lt;&gt;"""",IFERROR(IMPORTXML(I100, ""//p[@class='status-date']""), ""Not loading""),IF(H100&lt;&gt;"""",""Reserved"","""")))"),"Deployed")</f>
        <v>Deployed</v>
      </c>
      <c r="L100" s="5"/>
      <c r="M100" s="5"/>
      <c r="N100" s="5"/>
      <c r="O100" s="5"/>
      <c r="P100" s="5"/>
      <c r="Q100" s="5"/>
      <c r="R100" s="5"/>
      <c r="S100" s="5"/>
      <c r="T100" s="55" t="b">
        <v>1</v>
      </c>
      <c r="U100" s="72" t="str">
        <f>IFERROR(__xludf.DUMMYFUNCTION("IF(I100 &lt;&gt; """" , IFERROR(IMPORTXML(I100 , ""//div[5]/a/span"") , ""lädt..."" ) , ""."")"),"lädt...")</f>
        <v>lädt...</v>
      </c>
      <c r="V100" s="6">
        <f t="shared" si="6"/>
        <v>3</v>
      </c>
      <c r="W100" s="5"/>
      <c r="X100" s="5"/>
      <c r="Y100" s="5"/>
      <c r="Z100" s="5"/>
      <c r="AA100" s="5"/>
      <c r="AB100" s="5"/>
    </row>
    <row r="101">
      <c r="A101" s="43"/>
      <c r="B101" s="48" t="s">
        <v>125</v>
      </c>
      <c r="C101" s="48" t="s">
        <v>71</v>
      </c>
      <c r="D101" s="49" t="s">
        <v>333</v>
      </c>
      <c r="E101" s="49" t="s">
        <v>334</v>
      </c>
      <c r="F101" s="66" t="s">
        <v>16</v>
      </c>
      <c r="G101" s="67"/>
      <c r="H101" s="53" t="s">
        <v>9</v>
      </c>
      <c r="I101" s="74" t="s">
        <v>335</v>
      </c>
      <c r="J101" s="53"/>
      <c r="K101" s="54" t="str">
        <f>IFERROR(__xludf.DUMMYFUNCTION("IF(T101=TRUE,""Deployed"",IF(I101&lt;&gt;"""",IFERROR(IMPORTXML(I101, ""//p[@class='status-date']""), ""Not loading""),IF(H101&lt;&gt;"""",""Reserved"","""")))"),"Deployed")</f>
        <v>Deployed</v>
      </c>
      <c r="L101" s="5"/>
      <c r="M101" s="5"/>
      <c r="N101" s="5"/>
      <c r="O101" s="5"/>
      <c r="P101" s="5"/>
      <c r="Q101" s="5"/>
      <c r="R101" s="5"/>
      <c r="S101" s="5"/>
      <c r="T101" s="55" t="b">
        <v>1</v>
      </c>
      <c r="U101" s="58" t="str">
        <f>IFERROR(__xludf.DUMMYFUNCTION("IF(I101 &lt;&gt; """" , IFERROR(IMPORTXML(I101 , ""//div[5]/a/span"") , ""lädt..."" ) , ""."")"),"lädt...")</f>
        <v>lädt...</v>
      </c>
      <c r="V101" s="6">
        <f t="shared" si="6"/>
        <v>12</v>
      </c>
      <c r="W101" s="5"/>
      <c r="X101" s="5"/>
      <c r="Y101" s="5"/>
      <c r="Z101" s="5"/>
      <c r="AA101" s="5"/>
      <c r="AB101" s="5"/>
    </row>
    <row r="102">
      <c r="A102" s="43"/>
      <c r="B102" s="48" t="s">
        <v>125</v>
      </c>
      <c r="C102" s="48" t="s">
        <v>76</v>
      </c>
      <c r="D102" s="49" t="s">
        <v>336</v>
      </c>
      <c r="E102" s="49" t="s">
        <v>337</v>
      </c>
      <c r="F102" s="66" t="s">
        <v>16</v>
      </c>
      <c r="G102" s="67"/>
      <c r="H102" s="51" t="s">
        <v>79</v>
      </c>
      <c r="I102" s="52" t="s">
        <v>338</v>
      </c>
      <c r="J102" s="53"/>
      <c r="K102" s="54" t="str">
        <f>IFERROR(__xludf.DUMMYFUNCTION("IF(T102=TRUE,""Deployed"",IF(I102&lt;&gt;"""",IFERROR(IMPORTXML(I102, ""//p[@class='status-date']""), ""Not loading""),IF(H102&lt;&gt;"""",""Reserved"","""")))"),"Deployed")</f>
        <v>Deployed</v>
      </c>
      <c r="L102" s="5"/>
      <c r="M102" s="5"/>
      <c r="N102" s="5"/>
      <c r="O102" s="5"/>
      <c r="P102" s="5"/>
      <c r="Q102" s="5"/>
      <c r="R102" s="5"/>
      <c r="S102" s="5"/>
      <c r="T102" s="55" t="b">
        <v>1</v>
      </c>
      <c r="U102" s="58" t="str">
        <f>IFERROR(__xludf.DUMMYFUNCTION("IF(I102 &lt;&gt; """" , IFERROR(IMPORTXML(I102 , ""//div[5]/a/span"") , ""lädt..."" ) , ""."")"),"lädt...")</f>
        <v>lädt...</v>
      </c>
      <c r="V102" s="6">
        <f t="shared" si="6"/>
        <v>8</v>
      </c>
      <c r="W102" s="5"/>
      <c r="X102" s="5"/>
      <c r="Y102" s="5"/>
      <c r="Z102" s="5"/>
      <c r="AA102" s="5"/>
      <c r="AB102" s="5"/>
    </row>
    <row r="103">
      <c r="A103" s="43"/>
      <c r="B103" s="48" t="s">
        <v>125</v>
      </c>
      <c r="C103" s="48" t="s">
        <v>81</v>
      </c>
      <c r="D103" s="49" t="s">
        <v>339</v>
      </c>
      <c r="E103" s="49" t="s">
        <v>340</v>
      </c>
      <c r="F103" s="59" t="s">
        <v>19</v>
      </c>
      <c r="G103" s="59" t="s">
        <v>53</v>
      </c>
      <c r="H103" s="60" t="s">
        <v>341</v>
      </c>
      <c r="I103" s="61" t="s">
        <v>342</v>
      </c>
      <c r="J103" s="53"/>
      <c r="K103" s="54" t="str">
        <f>IFERROR(__xludf.DUMMYFUNCTION("IF(T103=TRUE,""Deployed"",IF(I103&lt;&gt;"""",IFERROR(IMPORTXML(I103, ""//p[@class='status-date']""), ""Not loading""),IF(H103&lt;&gt;"""",""Reserved"","""")))"),"Deployed")</f>
        <v>Deployed</v>
      </c>
      <c r="L103" s="5"/>
      <c r="M103" s="5"/>
      <c r="N103" s="5"/>
      <c r="O103" s="5"/>
      <c r="P103" s="5"/>
      <c r="Q103" s="5"/>
      <c r="R103" s="5"/>
      <c r="S103" s="5"/>
      <c r="T103" s="55" t="b">
        <v>1</v>
      </c>
      <c r="U103" s="58" t="str">
        <f>IFERROR(__xludf.DUMMYFUNCTION("IF(I103 &lt;&gt; """" , IFERROR(IMPORTXML(I103 , ""//div[5]/a/span"") , ""lädt..."" ) , ""."")"),"lädt...")</f>
        <v>lädt...</v>
      </c>
      <c r="V103" s="6">
        <f t="shared" si="6"/>
        <v>2</v>
      </c>
      <c r="W103" s="5"/>
      <c r="X103" s="5"/>
      <c r="Y103" s="5"/>
      <c r="Z103" s="5"/>
      <c r="AA103" s="5"/>
      <c r="AB103" s="5"/>
    </row>
    <row r="104">
      <c r="A104" s="43"/>
      <c r="B104" s="48" t="s">
        <v>50</v>
      </c>
      <c r="C104" s="48" t="s">
        <v>86</v>
      </c>
      <c r="D104" s="49" t="s">
        <v>343</v>
      </c>
      <c r="E104" s="49" t="s">
        <v>344</v>
      </c>
      <c r="F104" s="77" t="s">
        <v>16</v>
      </c>
      <c r="G104" s="78"/>
      <c r="H104" s="53" t="s">
        <v>185</v>
      </c>
      <c r="I104" s="74" t="s">
        <v>345</v>
      </c>
      <c r="J104" s="53"/>
      <c r="K104" s="54" t="str">
        <f>IFERROR(__xludf.DUMMYFUNCTION("IF(T104=TRUE,""Deployed"",IF(I104&lt;&gt;"""",IFERROR(IMPORTXML(I104, ""//p[@class='status-date']""), ""Not loading""),IF(H104&lt;&gt;"""",""Reserved"","""")))"),"Deployed")</f>
        <v>Deployed</v>
      </c>
      <c r="L104" s="5"/>
      <c r="M104" s="5"/>
      <c r="N104" s="5"/>
      <c r="O104" s="5"/>
      <c r="P104" s="5"/>
      <c r="Q104" s="5"/>
      <c r="R104" s="5"/>
      <c r="S104" s="5"/>
      <c r="T104" s="43" t="b">
        <v>1</v>
      </c>
      <c r="U104" s="58">
        <f>IFERROR(__xludf.DUMMYFUNCTION("IF(I104 &lt;&gt; """" , IFERROR(IMPORTXML(I104 , ""//div[5]/a/span"") , ""lädt..."" ) , ""."")"),16.0)</f>
        <v>16</v>
      </c>
      <c r="V104" s="6">
        <f t="shared" si="6"/>
        <v>18</v>
      </c>
      <c r="W104" s="5"/>
      <c r="X104" s="5"/>
      <c r="Y104" s="5"/>
      <c r="Z104" s="5"/>
      <c r="AA104" s="5"/>
      <c r="AB104" s="5"/>
    </row>
    <row r="105">
      <c r="A105" s="43"/>
      <c r="B105" s="48" t="s">
        <v>50</v>
      </c>
      <c r="C105" s="48" t="s">
        <v>91</v>
      </c>
      <c r="D105" s="49" t="s">
        <v>346</v>
      </c>
      <c r="E105" s="49" t="s">
        <v>347</v>
      </c>
      <c r="F105" s="77" t="s">
        <v>16</v>
      </c>
      <c r="G105" s="78"/>
      <c r="H105" s="53" t="s">
        <v>348</v>
      </c>
      <c r="I105" s="74" t="s">
        <v>349</v>
      </c>
      <c r="J105" s="53"/>
      <c r="K105" s="54" t="str">
        <f>IFERROR(__xludf.DUMMYFUNCTION("IF(T105=TRUE,""Deployed"",IF(I105&lt;&gt;"""",IFERROR(IMPORTXML(I105, ""//p[@class='status-date']""), ""Not loading""),IF(H105&lt;&gt;"""",""Reserved"","""")))"),"Deployed")</f>
        <v>Deployed</v>
      </c>
      <c r="L105" s="5"/>
      <c r="M105" s="5"/>
      <c r="N105" s="5"/>
      <c r="O105" s="5"/>
      <c r="P105" s="5"/>
      <c r="Q105" s="5"/>
      <c r="R105" s="5"/>
      <c r="S105" s="5"/>
      <c r="T105" s="43" t="b">
        <v>1</v>
      </c>
      <c r="U105" s="58" t="str">
        <f>IFERROR(__xludf.DUMMYFUNCTION("IF(I105 &lt;&gt; """" , IFERROR(IMPORTXML(I105 , ""//div[5]/a/span"") , ""lädt..."" ) , ""."")"),"lädt...")</f>
        <v>lädt...</v>
      </c>
      <c r="V105" s="6">
        <f t="shared" si="6"/>
        <v>2</v>
      </c>
      <c r="W105" s="5"/>
      <c r="X105" s="5"/>
      <c r="Y105" s="5"/>
      <c r="Z105" s="5"/>
      <c r="AA105" s="5"/>
      <c r="AB105" s="5"/>
    </row>
    <row r="106">
      <c r="A106" s="43"/>
      <c r="B106" s="48" t="s">
        <v>50</v>
      </c>
      <c r="C106" s="48" t="s">
        <v>96</v>
      </c>
      <c r="D106" s="49" t="s">
        <v>350</v>
      </c>
      <c r="E106" s="49" t="s">
        <v>351</v>
      </c>
      <c r="F106" s="70" t="s">
        <v>18</v>
      </c>
      <c r="G106" s="71"/>
      <c r="H106" s="60" t="s">
        <v>352</v>
      </c>
      <c r="I106" s="61" t="s">
        <v>353</v>
      </c>
      <c r="J106" s="53"/>
      <c r="K106" s="54" t="str">
        <f>IFERROR(__xludf.DUMMYFUNCTION("IF(T106=TRUE,""Deployed"",IF(I106&lt;&gt;"""",IFERROR(IMPORTXML(I106, ""//p[@class='status-date']""), ""Not loading""),IF(H106&lt;&gt;"""",""Reserved"","""")))"),"Not loading")</f>
        <v>Not loading</v>
      </c>
      <c r="L106" s="5"/>
      <c r="M106" s="5"/>
      <c r="N106" s="5"/>
      <c r="O106" s="5"/>
      <c r="P106" s="5"/>
      <c r="Q106" s="5"/>
      <c r="R106" s="5"/>
      <c r="S106" s="5"/>
      <c r="T106" s="43" t="b">
        <v>0</v>
      </c>
      <c r="U106" s="58" t="str">
        <f>IFERROR(__xludf.DUMMYFUNCTION("IF(I106 &lt;&gt; """" , IFERROR(IMPORTXML(I106 , ""//div[5]/a/span"") , ""lädt..."" ) , ""."")"),"lädt...")</f>
        <v>lädt...</v>
      </c>
      <c r="V106" s="6">
        <f t="shared" si="6"/>
        <v>1</v>
      </c>
      <c r="W106" s="5"/>
      <c r="X106" s="5"/>
      <c r="Y106" s="5"/>
      <c r="Z106" s="5"/>
      <c r="AA106" s="5"/>
      <c r="AB106" s="5"/>
    </row>
    <row r="107">
      <c r="A107" s="43"/>
      <c r="B107" s="48" t="s">
        <v>50</v>
      </c>
      <c r="C107" s="48" t="s">
        <v>100</v>
      </c>
      <c r="D107" s="49" t="s">
        <v>354</v>
      </c>
      <c r="E107" s="49" t="s">
        <v>355</v>
      </c>
      <c r="F107" s="70" t="s">
        <v>18</v>
      </c>
      <c r="G107" s="71"/>
      <c r="H107" s="60" t="s">
        <v>356</v>
      </c>
      <c r="I107" s="61" t="s">
        <v>357</v>
      </c>
      <c r="J107" s="53"/>
      <c r="K107" s="54" t="str">
        <f>IFERROR(__xludf.DUMMYFUNCTION("IF(T107=TRUE,""Deployed"",IF(I107&lt;&gt;"""",IFERROR(IMPORTXML(I107, ""//p[@class='status-date']""), ""Not loading""),IF(H107&lt;&gt;"""",""Reserved"","""")))"),"Not loading")</f>
        <v>Not loading</v>
      </c>
      <c r="L107" s="5"/>
      <c r="M107" s="5"/>
      <c r="N107" s="5"/>
      <c r="O107" s="5"/>
      <c r="P107" s="5"/>
      <c r="Q107" s="5"/>
      <c r="R107" s="5"/>
      <c r="S107" s="5"/>
      <c r="T107" s="43" t="b">
        <v>0</v>
      </c>
      <c r="U107" s="58" t="str">
        <f>IFERROR(__xludf.DUMMYFUNCTION("IF(I107 &lt;&gt; """" , IFERROR(IMPORTXML(I107 , ""//div[5]/a/span"") , ""lädt..."" ) , ""."")"),"lädt...")</f>
        <v>lädt...</v>
      </c>
      <c r="V107" s="6">
        <f t="shared" si="6"/>
        <v>1</v>
      </c>
      <c r="W107" s="5"/>
      <c r="X107" s="5"/>
      <c r="Y107" s="5"/>
      <c r="Z107" s="5"/>
      <c r="AA107" s="5"/>
      <c r="AB107" s="5"/>
    </row>
    <row r="108">
      <c r="A108" s="43"/>
      <c r="B108" s="48" t="s">
        <v>50</v>
      </c>
      <c r="C108" s="48" t="s">
        <v>39</v>
      </c>
      <c r="D108" s="49" t="s">
        <v>358</v>
      </c>
      <c r="E108" s="49" t="s">
        <v>359</v>
      </c>
      <c r="F108" s="77" t="s">
        <v>16</v>
      </c>
      <c r="G108" s="78"/>
      <c r="H108" s="51" t="s">
        <v>360</v>
      </c>
      <c r="I108" s="52" t="s">
        <v>361</v>
      </c>
      <c r="J108" s="53"/>
      <c r="K108" s="54" t="str">
        <f>IFERROR(__xludf.DUMMYFUNCTION("IF(T108=TRUE,""Deployed"",IF(I108&lt;&gt;"""",IFERROR(IMPORTXML(I108, ""//p[@class='status-date']""), ""Not loading""),IF(H108&lt;&gt;"""",""Reserved"","""")))"),"Deployed")</f>
        <v>Deployed</v>
      </c>
      <c r="L108" s="5"/>
      <c r="M108" s="5"/>
      <c r="N108" s="5"/>
      <c r="O108" s="5"/>
      <c r="P108" s="5"/>
      <c r="Q108" s="5"/>
      <c r="R108" s="5"/>
      <c r="S108" s="5"/>
      <c r="T108" s="43" t="b">
        <v>1</v>
      </c>
      <c r="U108" s="58" t="str">
        <f>IFERROR(__xludf.DUMMYFUNCTION("IF(I108 &lt;&gt; """" , IFERROR(IMPORTXML(I108 , ""//div[5]/a/span"") , ""lädt..."" ) , ""."")"),"lädt...")</f>
        <v>lädt...</v>
      </c>
      <c r="V108" s="6">
        <f t="shared" si="6"/>
        <v>2</v>
      </c>
      <c r="W108" s="5"/>
      <c r="X108" s="5"/>
      <c r="Y108" s="5"/>
      <c r="Z108" s="5"/>
      <c r="AA108" s="5"/>
      <c r="AB108" s="5"/>
    </row>
    <row r="109">
      <c r="A109" s="43"/>
      <c r="B109" s="48" t="s">
        <v>50</v>
      </c>
      <c r="C109" s="48" t="s">
        <v>44</v>
      </c>
      <c r="D109" s="49" t="s">
        <v>362</v>
      </c>
      <c r="E109" s="49" t="s">
        <v>363</v>
      </c>
      <c r="F109" s="77" t="s">
        <v>16</v>
      </c>
      <c r="G109" s="78"/>
      <c r="H109" s="51" t="s">
        <v>364</v>
      </c>
      <c r="I109" s="52" t="s">
        <v>365</v>
      </c>
      <c r="J109" s="53"/>
      <c r="K109" s="54" t="str">
        <f>IFERROR(__xludf.DUMMYFUNCTION("IF(T109=TRUE,""Deployed"",IF(I109&lt;&gt;"""",IFERROR(IMPORTXML(I109, ""//p[@class='status-date']""), ""Not loading""),IF(H109&lt;&gt;"""",""Reserved"","""")))"),"Deployed")</f>
        <v>Deployed</v>
      </c>
      <c r="L109" s="5"/>
      <c r="M109" s="5"/>
      <c r="N109" s="5"/>
      <c r="O109" s="5"/>
      <c r="P109" s="5"/>
      <c r="Q109" s="5"/>
      <c r="R109" s="5"/>
      <c r="S109" s="5"/>
      <c r="T109" s="43" t="b">
        <v>1</v>
      </c>
      <c r="U109" s="58" t="str">
        <f>IFERROR(__xludf.DUMMYFUNCTION("IF(I109 &lt;&gt; """" , IFERROR(IMPORTXML(I109 , ""//div[5]/a/span"") , ""lädt..."" ) , ""."")"),"lädt...")</f>
        <v>lädt...</v>
      </c>
      <c r="V109" s="6">
        <f t="shared" si="6"/>
        <v>1</v>
      </c>
      <c r="W109" s="5"/>
      <c r="X109" s="5"/>
      <c r="Y109" s="5"/>
      <c r="Z109" s="5"/>
      <c r="AA109" s="5"/>
      <c r="AB109" s="5"/>
    </row>
    <row r="110">
      <c r="A110" s="43"/>
      <c r="B110" s="48" t="s">
        <v>50</v>
      </c>
      <c r="C110" s="48" t="s">
        <v>85</v>
      </c>
      <c r="D110" s="49" t="s">
        <v>366</v>
      </c>
      <c r="E110" s="49" t="s">
        <v>367</v>
      </c>
      <c r="F110" s="70" t="s">
        <v>18</v>
      </c>
      <c r="G110" s="71"/>
      <c r="H110" s="60" t="s">
        <v>185</v>
      </c>
      <c r="I110" s="61" t="s">
        <v>368</v>
      </c>
      <c r="J110" s="53"/>
      <c r="K110" s="54" t="str">
        <f>IFERROR(__xludf.DUMMYFUNCTION("IF(T110=TRUE,""Deployed"",IF(I110&lt;&gt;"""",IFERROR(IMPORTXML(I110, ""//p[@class='status-date']""), ""Not loading""),IF(H110&lt;&gt;"""",""Reserved"","""")))"),"Deployed")</f>
        <v>Deployed</v>
      </c>
      <c r="L110" s="5"/>
      <c r="M110" s="5"/>
      <c r="N110" s="5"/>
      <c r="O110" s="5"/>
      <c r="P110" s="5"/>
      <c r="Q110" s="5"/>
      <c r="R110" s="5"/>
      <c r="S110" s="5"/>
      <c r="T110" s="55" t="b">
        <v>1</v>
      </c>
      <c r="U110" s="58" t="str">
        <f>IFERROR(__xludf.DUMMYFUNCTION("IF(I110 &lt;&gt; """" , IFERROR(IMPORTXML(I110 , ""//div[5]/a/span"") , ""lädt..."" ) , ""."")"),"lädt...")</f>
        <v>lädt...</v>
      </c>
      <c r="V110" s="6">
        <f t="shared" si="6"/>
        <v>18</v>
      </c>
      <c r="W110" s="5"/>
      <c r="X110" s="5"/>
      <c r="Y110" s="5"/>
      <c r="Z110" s="5"/>
      <c r="AA110" s="5"/>
      <c r="AB110" s="5"/>
    </row>
    <row r="111">
      <c r="A111" s="43"/>
      <c r="B111" s="48" t="s">
        <v>50</v>
      </c>
      <c r="C111" s="48" t="s">
        <v>116</v>
      </c>
      <c r="D111" s="49" t="s">
        <v>369</v>
      </c>
      <c r="E111" s="49" t="s">
        <v>370</v>
      </c>
      <c r="F111" s="70" t="s">
        <v>18</v>
      </c>
      <c r="G111" s="71"/>
      <c r="H111" s="60" t="s">
        <v>371</v>
      </c>
      <c r="I111" s="61" t="s">
        <v>372</v>
      </c>
      <c r="J111" s="53"/>
      <c r="K111" s="54" t="str">
        <f>IFERROR(__xludf.DUMMYFUNCTION("IF(T111=TRUE,""Deployed"",IF(I111&lt;&gt;"""",IFERROR(IMPORTXML(I111, ""//p[@class='status-date']""), ""Not loading""),IF(H111&lt;&gt;"""",""Reserved"","""")))"),"Not loading")</f>
        <v>Not loading</v>
      </c>
      <c r="L111" s="5"/>
      <c r="M111" s="5"/>
      <c r="N111" s="5"/>
      <c r="O111" s="5"/>
      <c r="P111" s="5"/>
      <c r="Q111" s="5"/>
      <c r="R111" s="5"/>
      <c r="S111" s="5"/>
      <c r="T111" s="43" t="b">
        <v>0</v>
      </c>
      <c r="U111" s="58" t="str">
        <f>IFERROR(__xludf.DUMMYFUNCTION("IF(I111 &lt;&gt; """" , IFERROR(IMPORTXML(I111 , ""//div[5]/a/span"") , ""lädt..."" ) , ""."")"),"lädt...")</f>
        <v>lädt...</v>
      </c>
      <c r="V111" s="6">
        <f t="shared" si="6"/>
        <v>1</v>
      </c>
      <c r="W111" s="5"/>
      <c r="X111" s="5"/>
      <c r="Y111" s="5"/>
      <c r="Z111" s="5"/>
      <c r="AA111" s="5"/>
      <c r="AB111" s="5"/>
    </row>
    <row r="112">
      <c r="A112" s="43"/>
      <c r="B112" s="48" t="s">
        <v>50</v>
      </c>
      <c r="C112" s="48" t="s">
        <v>120</v>
      </c>
      <c r="D112" s="49" t="s">
        <v>373</v>
      </c>
      <c r="E112" s="49" t="s">
        <v>374</v>
      </c>
      <c r="F112" s="77" t="s">
        <v>16</v>
      </c>
      <c r="G112" s="78"/>
      <c r="H112" s="53" t="s">
        <v>348</v>
      </c>
      <c r="I112" s="74" t="s">
        <v>375</v>
      </c>
      <c r="J112" s="53"/>
      <c r="K112" s="54" t="str">
        <f>IFERROR(__xludf.DUMMYFUNCTION("IF(T112=TRUE,""Deployed"",IF(I112&lt;&gt;"""",IFERROR(IMPORTXML(I112, ""//p[@class='status-date']""), ""Not loading""),IF(H112&lt;&gt;"""",""Reserved"","""")))"),"Deployed")</f>
        <v>Deployed</v>
      </c>
      <c r="L112" s="5"/>
      <c r="M112" s="5"/>
      <c r="N112" s="5"/>
      <c r="O112" s="5"/>
      <c r="P112" s="5"/>
      <c r="Q112" s="5"/>
      <c r="R112" s="5"/>
      <c r="S112" s="5"/>
      <c r="T112" s="43" t="b">
        <v>1</v>
      </c>
      <c r="U112" s="72" t="str">
        <f>IFERROR(__xludf.DUMMYFUNCTION("IF(I112 &lt;&gt; """" , IFERROR(IMPORTXML(I112 , ""//div[5]/a/span"") , ""lädt..."" ) , ""."")"),"lädt...")</f>
        <v>lädt...</v>
      </c>
      <c r="V112" s="6">
        <f t="shared" si="6"/>
        <v>2</v>
      </c>
      <c r="W112" s="5"/>
      <c r="X112" s="5"/>
      <c r="Y112" s="5"/>
      <c r="Z112" s="5"/>
      <c r="AA112" s="5"/>
      <c r="AB112" s="5"/>
    </row>
    <row r="113">
      <c r="A113" s="43"/>
      <c r="B113" s="48" t="s">
        <v>50</v>
      </c>
      <c r="C113" s="48" t="s">
        <v>125</v>
      </c>
      <c r="D113" s="49" t="s">
        <v>376</v>
      </c>
      <c r="E113" s="49" t="s">
        <v>377</v>
      </c>
      <c r="F113" s="77" t="s">
        <v>16</v>
      </c>
      <c r="G113" s="78"/>
      <c r="H113" s="53" t="s">
        <v>185</v>
      </c>
      <c r="I113" s="74" t="s">
        <v>378</v>
      </c>
      <c r="J113" s="53"/>
      <c r="K113" s="54" t="str">
        <f>IFERROR(__xludf.DUMMYFUNCTION("IF(T113=TRUE,""Deployed"",IF(I113&lt;&gt;"""",IFERROR(IMPORTXML(I113, ""//p[@class='status-date']""), ""Not loading""),IF(H113&lt;&gt;"""",""Reserved"","""")))"),"Deployed")</f>
        <v>Deployed</v>
      </c>
      <c r="L113" s="5"/>
      <c r="M113" s="5"/>
      <c r="N113" s="5"/>
      <c r="O113" s="5"/>
      <c r="P113" s="5"/>
      <c r="Q113" s="5"/>
      <c r="R113" s="5"/>
      <c r="S113" s="5"/>
      <c r="T113" s="43" t="b">
        <v>1</v>
      </c>
      <c r="U113" s="72" t="str">
        <f>IFERROR(__xludf.DUMMYFUNCTION("IF(I113 &lt;&gt; """" , IFERROR(IMPORTXML(I113 , ""//div[5]/a/span"") , ""lädt..."" ) , ""."")"),"lädt...")</f>
        <v>lädt...</v>
      </c>
      <c r="V113" s="6">
        <f t="shared" si="6"/>
        <v>18</v>
      </c>
      <c r="W113" s="5"/>
      <c r="X113" s="5"/>
      <c r="Y113" s="5"/>
      <c r="Z113" s="5"/>
      <c r="AA113" s="5"/>
      <c r="AB113" s="5"/>
    </row>
    <row r="114">
      <c r="A114" s="43"/>
      <c r="B114" s="48" t="s">
        <v>50</v>
      </c>
      <c r="C114" s="48" t="s">
        <v>50</v>
      </c>
      <c r="D114" s="49" t="s">
        <v>379</v>
      </c>
      <c r="E114" s="49" t="s">
        <v>380</v>
      </c>
      <c r="F114" s="70" t="s">
        <v>18</v>
      </c>
      <c r="G114" s="71"/>
      <c r="H114" s="60" t="s">
        <v>381</v>
      </c>
      <c r="I114" s="61" t="s">
        <v>382</v>
      </c>
      <c r="J114" s="53"/>
      <c r="K114" s="54" t="str">
        <f>IFERROR(__xludf.DUMMYFUNCTION("IF(T114=TRUE,""Deployed"",IF(I114&lt;&gt;"""",IFERROR(IMPORTXML(I114, ""//p[@class='status-date']""), ""Not loading""),IF(H114&lt;&gt;"""",""Reserved"","""")))"),"Deployed")</f>
        <v>Deployed</v>
      </c>
      <c r="L114" s="5"/>
      <c r="M114" s="5"/>
      <c r="N114" s="5"/>
      <c r="O114" s="5"/>
      <c r="P114" s="5"/>
      <c r="Q114" s="5"/>
      <c r="R114" s="5"/>
      <c r="S114" s="5"/>
      <c r="T114" s="55" t="b">
        <v>1</v>
      </c>
      <c r="U114" s="72" t="str">
        <f>IFERROR(__xludf.DUMMYFUNCTION("IF(I114 &lt;&gt; """" , IFERROR(IMPORTXML(I114 , ""//div[5]/a/span"") , ""lädt..."" ) , ""."")"),"lädt...")</f>
        <v>lädt...</v>
      </c>
      <c r="V114" s="6">
        <f t="shared" si="6"/>
        <v>1</v>
      </c>
      <c r="W114" s="5"/>
      <c r="X114" s="5"/>
      <c r="Y114" s="5"/>
      <c r="Z114" s="5"/>
      <c r="AA114" s="5"/>
      <c r="AB114" s="5"/>
    </row>
    <row r="115">
      <c r="A115" s="43"/>
      <c r="B115" s="48" t="s">
        <v>50</v>
      </c>
      <c r="C115" s="48" t="s">
        <v>56</v>
      </c>
      <c r="D115" s="49" t="s">
        <v>383</v>
      </c>
      <c r="E115" s="49" t="s">
        <v>384</v>
      </c>
      <c r="F115" s="70" t="s">
        <v>18</v>
      </c>
      <c r="G115" s="71"/>
      <c r="H115" s="60" t="s">
        <v>79</v>
      </c>
      <c r="I115" s="61" t="s">
        <v>385</v>
      </c>
      <c r="J115" s="53"/>
      <c r="K115" s="54" t="str">
        <f>IFERROR(__xludf.DUMMYFUNCTION("IF(T115=TRUE,""Deployed"",IF(I115&lt;&gt;"""",IFERROR(IMPORTXML(I115, ""//p[@class='status-date']""), ""Not loading""),IF(H115&lt;&gt;"""",""Reserved"","""")))"),"Deployed")</f>
        <v>Deployed</v>
      </c>
      <c r="L115" s="5"/>
      <c r="M115" s="5"/>
      <c r="N115" s="5"/>
      <c r="O115" s="5"/>
      <c r="P115" s="5"/>
      <c r="Q115" s="5"/>
      <c r="R115" s="5"/>
      <c r="S115" s="5"/>
      <c r="T115" s="55" t="b">
        <v>1</v>
      </c>
      <c r="U115" s="72" t="str">
        <f>IFERROR(__xludf.DUMMYFUNCTION("IF(I115 &lt;&gt; """" , IFERROR(IMPORTXML(I115 , ""//div[5]/a/span"") , ""lädt..."" ) , ""."")"),"lädt...")</f>
        <v>lädt...</v>
      </c>
      <c r="V115" s="6">
        <f t="shared" si="6"/>
        <v>8</v>
      </c>
      <c r="W115" s="5"/>
      <c r="X115" s="5"/>
      <c r="Y115" s="5"/>
      <c r="Z115" s="5"/>
      <c r="AA115" s="5"/>
      <c r="AB115" s="5"/>
    </row>
    <row r="116">
      <c r="A116" s="43"/>
      <c r="B116" s="48" t="s">
        <v>50</v>
      </c>
      <c r="C116" s="48" t="s">
        <v>61</v>
      </c>
      <c r="D116" s="49" t="s">
        <v>386</v>
      </c>
      <c r="E116" s="49" t="s">
        <v>387</v>
      </c>
      <c r="F116" s="77" t="s">
        <v>16</v>
      </c>
      <c r="G116" s="78"/>
      <c r="H116" s="51" t="s">
        <v>185</v>
      </c>
      <c r="I116" s="52" t="s">
        <v>388</v>
      </c>
      <c r="J116" s="53"/>
      <c r="K116" s="54" t="str">
        <f>IFERROR(__xludf.DUMMYFUNCTION("IF(T116=TRUE,""Deployed"",IF(I116&lt;&gt;"""",IFERROR(IMPORTXML(I116, ""//p[@class='status-date']""), ""Not loading""),IF(H116&lt;&gt;"""",""Reserved"","""")))"),"Deployed")</f>
        <v>Deployed</v>
      </c>
      <c r="L116" s="5"/>
      <c r="M116" s="5"/>
      <c r="N116" s="5"/>
      <c r="O116" s="5"/>
      <c r="P116" s="5"/>
      <c r="Q116" s="5"/>
      <c r="R116" s="5"/>
      <c r="S116" s="5"/>
      <c r="T116" s="43" t="b">
        <v>1</v>
      </c>
      <c r="U116" s="58" t="str">
        <f>IFERROR(__xludf.DUMMYFUNCTION("IF(I116 &lt;&gt; """" , IFERROR(IMPORTXML(I116 , ""//div[5]/a/span"") , ""lädt..."" ) , ""."")"),"lädt...")</f>
        <v>lädt...</v>
      </c>
      <c r="V116" s="6">
        <f t="shared" si="6"/>
        <v>18</v>
      </c>
      <c r="W116" s="5"/>
      <c r="X116" s="5"/>
      <c r="Y116" s="5"/>
      <c r="Z116" s="5"/>
      <c r="AA116" s="5"/>
      <c r="AB116" s="5"/>
    </row>
    <row r="117">
      <c r="A117" s="43"/>
      <c r="B117" s="48" t="s">
        <v>50</v>
      </c>
      <c r="C117" s="48" t="s">
        <v>66</v>
      </c>
      <c r="D117" s="49" t="s">
        <v>389</v>
      </c>
      <c r="E117" s="49" t="s">
        <v>390</v>
      </c>
      <c r="F117" s="77" t="s">
        <v>16</v>
      </c>
      <c r="G117" s="78"/>
      <c r="H117" s="51" t="s">
        <v>54</v>
      </c>
      <c r="I117" s="52" t="s">
        <v>391</v>
      </c>
      <c r="J117" s="53"/>
      <c r="K117" s="54" t="str">
        <f>IFERROR(__xludf.DUMMYFUNCTION("IF(T117=TRUE,""Deployed"",IF(I117&lt;&gt;"""",IFERROR(IMPORTXML(I117, ""//p[@class='status-date']""), ""Not loading""),IF(H117&lt;&gt;"""",""Reserved"","""")))"),"Deployed")</f>
        <v>Deployed</v>
      </c>
      <c r="L117" s="5"/>
      <c r="M117" s="5"/>
      <c r="N117" s="5"/>
      <c r="O117" s="5"/>
      <c r="P117" s="5"/>
      <c r="Q117" s="5"/>
      <c r="R117" s="5"/>
      <c r="S117" s="5"/>
      <c r="T117" s="43" t="b">
        <v>1</v>
      </c>
      <c r="U117" s="58" t="str">
        <f>IFERROR(__xludf.DUMMYFUNCTION("IF(I117 &lt;&gt; """" , IFERROR(IMPORTXML(I117 , ""//div[5]/a/span"") , ""lädt..."" ) , ""."")"),"lädt...")</f>
        <v>lädt...</v>
      </c>
      <c r="V117" s="6">
        <f t="shared" si="6"/>
        <v>11</v>
      </c>
      <c r="W117" s="5"/>
      <c r="X117" s="5"/>
      <c r="Y117" s="5"/>
      <c r="Z117" s="5"/>
      <c r="AA117" s="5"/>
      <c r="AB117" s="5"/>
    </row>
    <row r="118">
      <c r="A118" s="43"/>
      <c r="B118" s="48" t="s">
        <v>50</v>
      </c>
      <c r="C118" s="48" t="s">
        <v>71</v>
      </c>
      <c r="D118" s="49" t="s">
        <v>392</v>
      </c>
      <c r="E118" s="49" t="s">
        <v>393</v>
      </c>
      <c r="F118" s="70" t="s">
        <v>18</v>
      </c>
      <c r="G118" s="71"/>
      <c r="H118" s="60" t="s">
        <v>394</v>
      </c>
      <c r="I118" s="61" t="s">
        <v>395</v>
      </c>
      <c r="J118" s="53"/>
      <c r="K118" s="54" t="str">
        <f>IFERROR(__xludf.DUMMYFUNCTION("IF(T118=TRUE,""Deployed"",IF(I118&lt;&gt;"""",IFERROR(IMPORTXML(I118, ""//p[@class='status-date']""), ""Not loading""),IF(H118&lt;&gt;"""",""Reserved"","""")))"),"Deployed")</f>
        <v>Deployed</v>
      </c>
      <c r="L118" s="5"/>
      <c r="M118" s="5"/>
      <c r="N118" s="5"/>
      <c r="O118" s="5"/>
      <c r="P118" s="5"/>
      <c r="Q118" s="5"/>
      <c r="R118" s="5"/>
      <c r="S118" s="5"/>
      <c r="T118" s="55" t="b">
        <v>1</v>
      </c>
      <c r="U118" s="72" t="str">
        <f>IFERROR(__xludf.DUMMYFUNCTION("IF(I118 &lt;&gt; """" , IFERROR(IMPORTXML(I118 , ""//div[5]/a/span"") , ""lädt..."" ) , ""."")"),"lädt...")</f>
        <v>lädt...</v>
      </c>
      <c r="V118" s="6">
        <f t="shared" si="6"/>
        <v>1</v>
      </c>
      <c r="W118" s="5"/>
      <c r="X118" s="5"/>
      <c r="Y118" s="5"/>
      <c r="Z118" s="5"/>
      <c r="AA118" s="5"/>
      <c r="AB118" s="5"/>
    </row>
    <row r="119">
      <c r="A119" s="43"/>
      <c r="B119" s="48" t="s">
        <v>50</v>
      </c>
      <c r="C119" s="48" t="s">
        <v>76</v>
      </c>
      <c r="D119" s="49" t="s">
        <v>396</v>
      </c>
      <c r="E119" s="49" t="s">
        <v>397</v>
      </c>
      <c r="F119" s="70" t="s">
        <v>18</v>
      </c>
      <c r="G119" s="71"/>
      <c r="H119" s="60" t="s">
        <v>74</v>
      </c>
      <c r="I119" s="61" t="s">
        <v>398</v>
      </c>
      <c r="J119" s="53"/>
      <c r="K119" s="54" t="str">
        <f>IFERROR(__xludf.DUMMYFUNCTION("IF(T119=TRUE,""Deployed"",IF(I119&lt;&gt;"""",IFERROR(IMPORTXML(I119, ""//p[@class='status-date']""), ""Not loading""),IF(H119&lt;&gt;"""",""Reserved"","""")))"),"Deployed")</f>
        <v>Deployed</v>
      </c>
      <c r="L119" s="5"/>
      <c r="M119" s="5"/>
      <c r="N119" s="5"/>
      <c r="O119" s="5"/>
      <c r="P119" s="5"/>
      <c r="Q119" s="5"/>
      <c r="R119" s="5"/>
      <c r="S119" s="5"/>
      <c r="T119" s="55" t="b">
        <v>1</v>
      </c>
      <c r="U119" s="72" t="str">
        <f>IFERROR(__xludf.DUMMYFUNCTION("IF(I119 &lt;&gt; """" , IFERROR(IMPORTXML(I119 , ""//div[5]/a/span"") , ""lädt..."" ) , ""."")"),"lädt...")</f>
        <v>lädt...</v>
      </c>
      <c r="V119" s="6">
        <f t="shared" si="6"/>
        <v>2</v>
      </c>
      <c r="W119" s="5"/>
      <c r="X119" s="5"/>
      <c r="Y119" s="5"/>
      <c r="Z119" s="5"/>
      <c r="AA119" s="5"/>
      <c r="AB119" s="5"/>
    </row>
    <row r="120">
      <c r="A120" s="43"/>
      <c r="B120" s="48" t="s">
        <v>50</v>
      </c>
      <c r="C120" s="48" t="s">
        <v>81</v>
      </c>
      <c r="D120" s="49" t="s">
        <v>399</v>
      </c>
      <c r="E120" s="49" t="s">
        <v>400</v>
      </c>
      <c r="F120" s="59" t="s">
        <v>19</v>
      </c>
      <c r="G120" s="59" t="s">
        <v>53</v>
      </c>
      <c r="H120" s="60" t="s">
        <v>401</v>
      </c>
      <c r="I120" s="61" t="s">
        <v>402</v>
      </c>
      <c r="J120" s="53"/>
      <c r="K120" s="54" t="str">
        <f>IFERROR(__xludf.DUMMYFUNCTION("IF(T120=TRUE,""Deployed"",IF(I120&lt;&gt;"""",IFERROR(IMPORTXML(I120, ""//p[@class='status-date']""), ""Not loading""),IF(H120&lt;&gt;"""",""Reserved"","""")))"),"Deployed")</f>
        <v>Deployed</v>
      </c>
      <c r="L120" s="5"/>
      <c r="M120" s="5"/>
      <c r="N120" s="5"/>
      <c r="O120" s="5"/>
      <c r="P120" s="5"/>
      <c r="Q120" s="5"/>
      <c r="R120" s="5"/>
      <c r="S120" s="5"/>
      <c r="T120" s="55" t="b">
        <v>1</v>
      </c>
      <c r="U120" s="72" t="str">
        <f>IFERROR(__xludf.DUMMYFUNCTION("IF(I120 &lt;&gt; """" , IFERROR(IMPORTXML(I120 , ""//div[5]/a/span"") , ""lädt..."" ) , ""."")"),"lädt...")</f>
        <v>lädt...</v>
      </c>
      <c r="V120" s="6">
        <f t="shared" si="6"/>
        <v>3</v>
      </c>
      <c r="W120" s="5"/>
      <c r="X120" s="5"/>
      <c r="Y120" s="5"/>
      <c r="Z120" s="5"/>
      <c r="AA120" s="5"/>
      <c r="AB120" s="5"/>
    </row>
    <row r="121">
      <c r="A121" s="43"/>
      <c r="B121" s="48" t="s">
        <v>56</v>
      </c>
      <c r="C121" s="48" t="s">
        <v>86</v>
      </c>
      <c r="D121" s="49" t="s">
        <v>403</v>
      </c>
      <c r="E121" s="49" t="s">
        <v>404</v>
      </c>
      <c r="F121" s="66" t="s">
        <v>16</v>
      </c>
      <c r="G121" s="66"/>
      <c r="H121" s="53" t="s">
        <v>89</v>
      </c>
      <c r="I121" s="74" t="s">
        <v>405</v>
      </c>
      <c r="J121" s="53"/>
      <c r="K121" s="54" t="str">
        <f>IFERROR(__xludf.DUMMYFUNCTION("IF(T121=TRUE,""Deployed"",IF(I121&lt;&gt;"""",IFERROR(IMPORTXML(I121, ""//p[@class='status-date']""), ""Not loading""),IF(H121&lt;&gt;"""",""Reserved"","""")))"),"Deployed")</f>
        <v>Deployed</v>
      </c>
      <c r="L121" s="5"/>
      <c r="M121" s="5"/>
      <c r="N121" s="5"/>
      <c r="O121" s="5"/>
      <c r="P121" s="5"/>
      <c r="Q121" s="5"/>
      <c r="R121" s="5"/>
      <c r="S121" s="5"/>
      <c r="T121" s="43" t="b">
        <v>1</v>
      </c>
      <c r="U121" s="72" t="str">
        <f>IFERROR(__xludf.DUMMYFUNCTION("IF(I121 &lt;&gt; """" , IFERROR(IMPORTXML(I121 , ""//div[5]/a/span"") , ""lädt..."" ) , ""."")"),"lädt...")</f>
        <v>lädt...</v>
      </c>
      <c r="V121" s="6">
        <f t="shared" si="6"/>
        <v>6</v>
      </c>
      <c r="W121" s="5"/>
      <c r="X121" s="5"/>
      <c r="Y121" s="5"/>
      <c r="Z121" s="5"/>
      <c r="AA121" s="5"/>
      <c r="AB121" s="5"/>
    </row>
    <row r="122">
      <c r="A122" s="43"/>
      <c r="B122" s="48" t="s">
        <v>56</v>
      </c>
      <c r="C122" s="48" t="s">
        <v>91</v>
      </c>
      <c r="D122" s="49" t="s">
        <v>406</v>
      </c>
      <c r="E122" s="49" t="s">
        <v>407</v>
      </c>
      <c r="F122" s="66" t="s">
        <v>16</v>
      </c>
      <c r="G122" s="66"/>
      <c r="H122" s="53" t="s">
        <v>360</v>
      </c>
      <c r="I122" s="74" t="s">
        <v>408</v>
      </c>
      <c r="J122" s="53"/>
      <c r="K122" s="54" t="str">
        <f>IFERROR(__xludf.DUMMYFUNCTION("IF(T122=TRUE,""Deployed"",IF(I122&lt;&gt;"""",IFERROR(IMPORTXML(I122, ""//p[@class='status-date']""), ""Not loading""),IF(H122&lt;&gt;"""",""Reserved"","""")))"),"Deployed")</f>
        <v>Deployed</v>
      </c>
      <c r="L122" s="5"/>
      <c r="M122" s="5"/>
      <c r="N122" s="5"/>
      <c r="O122" s="5"/>
      <c r="P122" s="5"/>
      <c r="Q122" s="5"/>
      <c r="R122" s="5"/>
      <c r="S122" s="5"/>
      <c r="T122" s="43" t="b">
        <v>1</v>
      </c>
      <c r="U122" s="72" t="str">
        <f>IFERROR(__xludf.DUMMYFUNCTION("IF(I122 &lt;&gt; """" , IFERROR(IMPORTXML(I122 , ""//div[5]/a/span"") , ""lädt..."" ) , ""."")"),"lädt...")</f>
        <v>lädt...</v>
      </c>
      <c r="V122" s="6">
        <f t="shared" si="6"/>
        <v>2</v>
      </c>
      <c r="W122" s="5"/>
      <c r="X122" s="5"/>
      <c r="Y122" s="5"/>
      <c r="Z122" s="5"/>
      <c r="AA122" s="5"/>
      <c r="AB122" s="5"/>
    </row>
    <row r="123">
      <c r="A123" s="43"/>
      <c r="B123" s="48" t="s">
        <v>56</v>
      </c>
      <c r="C123" s="48" t="s">
        <v>96</v>
      </c>
      <c r="D123" s="49" t="s">
        <v>409</v>
      </c>
      <c r="E123" s="49" t="s">
        <v>410</v>
      </c>
      <c r="F123" s="70" t="s">
        <v>18</v>
      </c>
      <c r="G123" s="71"/>
      <c r="H123" s="60" t="s">
        <v>411</v>
      </c>
      <c r="I123" s="61" t="s">
        <v>412</v>
      </c>
      <c r="J123" s="53"/>
      <c r="K123" s="54" t="str">
        <f>IFERROR(__xludf.DUMMYFUNCTION("IF(T123=TRUE,""Deployed"",IF(I123&lt;&gt;"""",IFERROR(IMPORTXML(I123, ""//p[@class='status-date']""), ""Not loading""),IF(H123&lt;&gt;"""",""Reserved"","""")))"),"Deployed")</f>
        <v>Deployed</v>
      </c>
      <c r="L123" s="5"/>
      <c r="M123" s="5"/>
      <c r="N123" s="5"/>
      <c r="O123" s="5"/>
      <c r="P123" s="5"/>
      <c r="Q123" s="5"/>
      <c r="R123" s="5"/>
      <c r="S123" s="5"/>
      <c r="T123" s="55" t="b">
        <v>1</v>
      </c>
      <c r="U123" s="72" t="str">
        <f>IFERROR(__xludf.DUMMYFUNCTION("IF(I123 &lt;&gt; """" , IFERROR(IMPORTXML(I123 , ""//div[5]/a/span"") , ""lädt..."" ) , ""."")"),"lädt...")</f>
        <v>lädt...</v>
      </c>
      <c r="V123" s="6">
        <f t="shared" si="6"/>
        <v>2</v>
      </c>
      <c r="W123" s="5"/>
      <c r="X123" s="5"/>
      <c r="Y123" s="5"/>
      <c r="Z123" s="5"/>
      <c r="AA123" s="5"/>
      <c r="AB123" s="5"/>
    </row>
    <row r="124">
      <c r="A124" s="43"/>
      <c r="B124" s="48" t="s">
        <v>56</v>
      </c>
      <c r="C124" s="48" t="s">
        <v>100</v>
      </c>
      <c r="D124" s="49" t="s">
        <v>413</v>
      </c>
      <c r="E124" s="49" t="s">
        <v>414</v>
      </c>
      <c r="F124" s="70" t="s">
        <v>18</v>
      </c>
      <c r="G124" s="71"/>
      <c r="H124" s="76" t="s">
        <v>316</v>
      </c>
      <c r="I124" s="65" t="s">
        <v>415</v>
      </c>
      <c r="J124" s="53"/>
      <c r="K124" s="54" t="str">
        <f>IFERROR(__xludf.DUMMYFUNCTION("IF(T124=TRUE,""Deployed"",IF(I124&lt;&gt;"""",IFERROR(IMPORTXML(I124, ""//p[@class='status-date']""), ""Not loading""),IF(H124&lt;&gt;"""",""Reserved"","""")))"),"Not loading")</f>
        <v>Not loading</v>
      </c>
      <c r="L124" s="5"/>
      <c r="M124" s="5"/>
      <c r="N124" s="5"/>
      <c r="O124" s="5"/>
      <c r="P124" s="5"/>
      <c r="Q124" s="5"/>
      <c r="R124" s="5"/>
      <c r="S124" s="5"/>
      <c r="T124" s="43" t="b">
        <v>0</v>
      </c>
      <c r="U124" s="72" t="str">
        <f>IFERROR(__xludf.DUMMYFUNCTION("IF(I124 &lt;&gt; """" , IFERROR(IMPORTXML(I124 , ""//div[5]/a/span"") , ""lädt..."" ) , ""."")"),"lädt...")</f>
        <v>lädt...</v>
      </c>
      <c r="V124" s="6">
        <f t="shared" si="6"/>
        <v>2</v>
      </c>
      <c r="W124" s="5"/>
      <c r="X124" s="5"/>
      <c r="Y124" s="5"/>
      <c r="Z124" s="5"/>
      <c r="AA124" s="5"/>
      <c r="AB124" s="5"/>
    </row>
    <row r="125">
      <c r="A125" s="43"/>
      <c r="B125" s="48" t="s">
        <v>56</v>
      </c>
      <c r="C125" s="48" t="s">
        <v>39</v>
      </c>
      <c r="D125" s="49" t="s">
        <v>416</v>
      </c>
      <c r="E125" s="49" t="s">
        <v>417</v>
      </c>
      <c r="F125" s="66" t="s">
        <v>16</v>
      </c>
      <c r="G125" s="66"/>
      <c r="H125" s="53" t="s">
        <v>89</v>
      </c>
      <c r="I125" s="74" t="s">
        <v>418</v>
      </c>
      <c r="J125" s="53"/>
      <c r="K125" s="54" t="str">
        <f>IFERROR(__xludf.DUMMYFUNCTION("IF(T125=TRUE,""Deployed"",IF(I125&lt;&gt;"""",IFERROR(IMPORTXML(I125, ""//p[@class='status-date']""), ""Not loading""),IF(H125&lt;&gt;"""",""Reserved"","""")))"),"Deployed")</f>
        <v>Deployed</v>
      </c>
      <c r="L125" s="5"/>
      <c r="M125" s="5"/>
      <c r="N125" s="5"/>
      <c r="O125" s="5"/>
      <c r="P125" s="5"/>
      <c r="Q125" s="5"/>
      <c r="R125" s="5"/>
      <c r="S125" s="5"/>
      <c r="T125" s="43" t="b">
        <v>1</v>
      </c>
      <c r="U125" s="72" t="str">
        <f>IFERROR(__xludf.DUMMYFUNCTION("IF(I125 &lt;&gt; """" , IFERROR(IMPORTXML(I125 , ""//div[5]/a/span"") , ""lädt..."" ) , ""."")"),"lädt...")</f>
        <v>lädt...</v>
      </c>
      <c r="V125" s="6">
        <f t="shared" si="6"/>
        <v>6</v>
      </c>
      <c r="W125" s="5"/>
      <c r="X125" s="5"/>
      <c r="Y125" s="5"/>
      <c r="Z125" s="5"/>
      <c r="AA125" s="5"/>
      <c r="AB125" s="5"/>
    </row>
    <row r="126">
      <c r="A126" s="43"/>
      <c r="B126" s="48" t="s">
        <v>56</v>
      </c>
      <c r="C126" s="48" t="s">
        <v>44</v>
      </c>
      <c r="D126" s="49" t="s">
        <v>419</v>
      </c>
      <c r="E126" s="49" t="s">
        <v>420</v>
      </c>
      <c r="F126" s="66" t="s">
        <v>16</v>
      </c>
      <c r="G126" s="66"/>
      <c r="H126" s="53" t="s">
        <v>421</v>
      </c>
      <c r="I126" s="74" t="s">
        <v>422</v>
      </c>
      <c r="J126" s="53"/>
      <c r="K126" s="54" t="str">
        <f>IFERROR(__xludf.DUMMYFUNCTION("IF(T126=TRUE,""Deployed"",IF(I126&lt;&gt;"""",IFERROR(IMPORTXML(I126, ""//p[@class='status-date']""), ""Not loading""),IF(H126&lt;&gt;"""",""Reserved"","""")))"),"Deployed")</f>
        <v>Deployed</v>
      </c>
      <c r="L126" s="5"/>
      <c r="M126" s="5"/>
      <c r="N126" s="5"/>
      <c r="O126" s="5"/>
      <c r="P126" s="5"/>
      <c r="Q126" s="5"/>
      <c r="R126" s="5"/>
      <c r="S126" s="5"/>
      <c r="T126" s="43" t="b">
        <v>1</v>
      </c>
      <c r="U126" s="72" t="str">
        <f>IFERROR(__xludf.DUMMYFUNCTION("IF(I126 &lt;&gt; """" , IFERROR(IMPORTXML(I126 , ""//div[5]/a/span"") , ""lädt..."" ) , ""."")"),"lädt...")</f>
        <v>lädt...</v>
      </c>
      <c r="V126" s="6">
        <f t="shared" si="6"/>
        <v>1</v>
      </c>
      <c r="W126" s="5"/>
      <c r="X126" s="5"/>
      <c r="Y126" s="5"/>
      <c r="Z126" s="5"/>
      <c r="AA126" s="5"/>
      <c r="AB126" s="5"/>
    </row>
    <row r="127">
      <c r="A127" s="43"/>
      <c r="B127" s="48" t="s">
        <v>56</v>
      </c>
      <c r="C127" s="48" t="s">
        <v>85</v>
      </c>
      <c r="D127" s="49" t="s">
        <v>423</v>
      </c>
      <c r="E127" s="49" t="s">
        <v>424</v>
      </c>
      <c r="F127" s="70" t="s">
        <v>18</v>
      </c>
      <c r="G127" s="71"/>
      <c r="H127" s="60" t="s">
        <v>266</v>
      </c>
      <c r="I127" s="61" t="s">
        <v>425</v>
      </c>
      <c r="J127" s="53"/>
      <c r="K127" s="54" t="str">
        <f>IFERROR(__xludf.DUMMYFUNCTION("IF(T127=TRUE,""Deployed"",IF(I127&lt;&gt;"""",IFERROR(IMPORTXML(I127, ""//p[@class='status-date']""), ""Not loading""),IF(H127&lt;&gt;"""",""Reserved"","""")))"),"Not loading")</f>
        <v>Not loading</v>
      </c>
      <c r="L127" s="5"/>
      <c r="M127" s="5"/>
      <c r="N127" s="5"/>
      <c r="O127" s="5"/>
      <c r="P127" s="5"/>
      <c r="Q127" s="5"/>
      <c r="R127" s="5"/>
      <c r="S127" s="5"/>
      <c r="T127" s="43" t="b">
        <v>0</v>
      </c>
      <c r="U127" s="72" t="str">
        <f>IFERROR(__xludf.DUMMYFUNCTION("IF(I127 &lt;&gt; """" , IFERROR(IMPORTXML(I127 , ""//div[5]/a/span"") , ""lädt..."" ) , ""."")"),"lädt...")</f>
        <v>lädt...</v>
      </c>
      <c r="V127" s="6">
        <f t="shared" si="6"/>
        <v>11</v>
      </c>
      <c r="W127" s="5"/>
      <c r="X127" s="5"/>
      <c r="Y127" s="5"/>
      <c r="Z127" s="5"/>
      <c r="AA127" s="5"/>
      <c r="AB127" s="5"/>
    </row>
    <row r="128">
      <c r="A128" s="43"/>
      <c r="B128" s="48" t="s">
        <v>56</v>
      </c>
      <c r="C128" s="48" t="s">
        <v>116</v>
      </c>
      <c r="D128" s="49" t="s">
        <v>426</v>
      </c>
      <c r="E128" s="49" t="s">
        <v>427</v>
      </c>
      <c r="F128" s="70" t="s">
        <v>18</v>
      </c>
      <c r="G128" s="71"/>
      <c r="H128" s="60" t="s">
        <v>428</v>
      </c>
      <c r="I128" s="65" t="s">
        <v>429</v>
      </c>
      <c r="J128" s="53"/>
      <c r="K128" s="54" t="str">
        <f>IFERROR(__xludf.DUMMYFUNCTION("IF(T128=TRUE,""Deployed"",IF(I128&lt;&gt;"""",IFERROR(IMPORTXML(I128, ""//p[@class='status-date']""), ""Not loading""),IF(H128&lt;&gt;"""",""Reserved"","""")))"),"Not loading")</f>
        <v>Not loading</v>
      </c>
      <c r="L128" s="5"/>
      <c r="M128" s="5"/>
      <c r="N128" s="5"/>
      <c r="O128" s="5"/>
      <c r="P128" s="5"/>
      <c r="Q128" s="5"/>
      <c r="R128" s="5"/>
      <c r="S128" s="5"/>
      <c r="T128" s="43" t="b">
        <v>0</v>
      </c>
      <c r="U128" s="72" t="str">
        <f>IFERROR(__xludf.DUMMYFUNCTION("IF(I128 &lt;&gt; """" , IFERROR(IMPORTXML(I128 , ""//div[5]/a/span"") , ""lädt..."" ) , ""."")"),"lädt...")</f>
        <v>lädt...</v>
      </c>
      <c r="V128" s="6">
        <f t="shared" si="6"/>
        <v>6</v>
      </c>
      <c r="W128" s="5"/>
      <c r="X128" s="5"/>
      <c r="Y128" s="5"/>
      <c r="Z128" s="5"/>
      <c r="AA128" s="5"/>
      <c r="AB128" s="5"/>
    </row>
    <row r="129">
      <c r="A129" s="43"/>
      <c r="B129" s="48" t="s">
        <v>56</v>
      </c>
      <c r="C129" s="48" t="s">
        <v>120</v>
      </c>
      <c r="D129" s="49" t="s">
        <v>430</v>
      </c>
      <c r="E129" s="49" t="s">
        <v>431</v>
      </c>
      <c r="F129" s="77" t="s">
        <v>16</v>
      </c>
      <c r="G129" s="78"/>
      <c r="H129" s="53" t="s">
        <v>432</v>
      </c>
      <c r="I129" s="53"/>
      <c r="J129" s="53"/>
      <c r="K129" s="54" t="str">
        <f>IFERROR(__xludf.DUMMYFUNCTION("IF(T129=TRUE,""Deployed"",IF(I129&lt;&gt;"""",IFERROR(IMPORTXML(I129, ""//p[@class='status-date']""), ""Not loading""),IF(H129&lt;&gt;"""",""Reserved"","""")))"),"Reserved")</f>
        <v>Reserved</v>
      </c>
      <c r="L129" s="5"/>
      <c r="M129" s="5"/>
      <c r="N129" s="5"/>
      <c r="O129" s="5"/>
      <c r="P129" s="5"/>
      <c r="Q129" s="5"/>
      <c r="R129" s="5"/>
      <c r="S129" s="5"/>
      <c r="T129" s="43" t="b">
        <v>0</v>
      </c>
      <c r="U129" s="72" t="str">
        <f>IFERROR(__xludf.DUMMYFUNCTION("IF(I129 &lt;&gt; """" , IFERROR(IMPORTXML(I129 , ""//div[5]/a/span"") , ""lädt..."" ) , ""."")"),".")</f>
        <v>.</v>
      </c>
      <c r="V129" s="6">
        <f t="shared" si="6"/>
        <v>1</v>
      </c>
      <c r="W129" s="5"/>
      <c r="X129" s="5"/>
      <c r="Y129" s="5"/>
      <c r="Z129" s="5"/>
      <c r="AA129" s="5"/>
      <c r="AB129" s="5"/>
    </row>
    <row r="130">
      <c r="A130" s="43"/>
      <c r="B130" s="48" t="s">
        <v>56</v>
      </c>
      <c r="C130" s="48" t="s">
        <v>125</v>
      </c>
      <c r="D130" s="49" t="s">
        <v>433</v>
      </c>
      <c r="E130" s="49" t="s">
        <v>434</v>
      </c>
      <c r="F130" s="77" t="s">
        <v>16</v>
      </c>
      <c r="G130" s="78"/>
      <c r="H130" s="53" t="s">
        <v>89</v>
      </c>
      <c r="I130" s="74" t="s">
        <v>435</v>
      </c>
      <c r="J130" s="53"/>
      <c r="K130" s="54" t="str">
        <f>IFERROR(__xludf.DUMMYFUNCTION("IF(T130=TRUE,""Deployed"",IF(I130&lt;&gt;"""",IFERROR(IMPORTXML(I130, ""//p[@class='status-date']""), ""Not loading""),IF(H130&lt;&gt;"""",""Reserved"","""")))"),"Deployed")</f>
        <v>Deployed</v>
      </c>
      <c r="L130" s="5"/>
      <c r="M130" s="5"/>
      <c r="N130" s="5"/>
      <c r="O130" s="5"/>
      <c r="P130" s="5"/>
      <c r="Q130" s="5"/>
      <c r="R130" s="5"/>
      <c r="S130" s="5"/>
      <c r="T130" s="43" t="b">
        <v>1</v>
      </c>
      <c r="U130" s="72" t="str">
        <f>IFERROR(__xludf.DUMMYFUNCTION("IF(I130 &lt;&gt; """" , IFERROR(IMPORTXML(I130 , ""//div[5]/a/span"") , ""lädt..."" ) , ""."")"),"lädt...")</f>
        <v>lädt...</v>
      </c>
      <c r="V130" s="6">
        <f t="shared" si="6"/>
        <v>6</v>
      </c>
      <c r="W130" s="5"/>
      <c r="X130" s="5"/>
      <c r="Y130" s="5"/>
      <c r="Z130" s="5"/>
      <c r="AA130" s="5"/>
      <c r="AB130" s="5"/>
    </row>
    <row r="131">
      <c r="A131" s="43"/>
      <c r="B131" s="48" t="s">
        <v>56</v>
      </c>
      <c r="C131" s="48" t="s">
        <v>50</v>
      </c>
      <c r="D131" s="49" t="s">
        <v>436</v>
      </c>
      <c r="E131" s="49" t="s">
        <v>437</v>
      </c>
      <c r="F131" s="70" t="s">
        <v>18</v>
      </c>
      <c r="G131" s="71"/>
      <c r="H131" s="60" t="s">
        <v>203</v>
      </c>
      <c r="I131" s="65" t="s">
        <v>438</v>
      </c>
      <c r="J131" s="53"/>
      <c r="K131" s="54" t="str">
        <f>IFERROR(__xludf.DUMMYFUNCTION("IF(T131=TRUE,""Deployed"",IF(I131&lt;&gt;"""",IFERROR(IMPORTXML(I131, ""//p[@class='status-date']""), ""Not loading""),IF(H131&lt;&gt;"""",""Reserved"","""")))"),"Deployed")</f>
        <v>Deployed</v>
      </c>
      <c r="L131" s="5"/>
      <c r="M131" s="5"/>
      <c r="N131" s="5"/>
      <c r="O131" s="5"/>
      <c r="P131" s="5"/>
      <c r="Q131" s="5"/>
      <c r="R131" s="5"/>
      <c r="S131" s="5"/>
      <c r="T131" s="55" t="b">
        <v>1</v>
      </c>
      <c r="U131" s="72" t="str">
        <f>IFERROR(__xludf.DUMMYFUNCTION("IF(I131 &lt;&gt; """" , IFERROR(IMPORTXML(I131 , ""//div[5]/a/span"") , ""lädt..."" ) , ""."")"),"lädt...")</f>
        <v>lädt...</v>
      </c>
      <c r="V131" s="6">
        <f t="shared" si="6"/>
        <v>11</v>
      </c>
      <c r="W131" s="5"/>
      <c r="X131" s="5"/>
      <c r="Y131" s="5"/>
      <c r="Z131" s="5"/>
      <c r="AA131" s="5"/>
      <c r="AB131" s="5"/>
    </row>
    <row r="132">
      <c r="A132" s="43"/>
      <c r="B132" s="48" t="s">
        <v>56</v>
      </c>
      <c r="C132" s="48" t="s">
        <v>56</v>
      </c>
      <c r="D132" s="49" t="s">
        <v>439</v>
      </c>
      <c r="E132" s="49" t="s">
        <v>440</v>
      </c>
      <c r="F132" s="70" t="s">
        <v>18</v>
      </c>
      <c r="G132" s="71"/>
      <c r="H132" s="60" t="s">
        <v>9</v>
      </c>
      <c r="I132" s="61" t="s">
        <v>441</v>
      </c>
      <c r="J132" s="53"/>
      <c r="K132" s="54" t="str">
        <f>IFERROR(__xludf.DUMMYFUNCTION("IF(T132=TRUE,""Deployed"",IF(I132&lt;&gt;"""",IFERROR(IMPORTXML(I132, ""//p[@class='status-date']""), ""Not loading""),IF(H132&lt;&gt;"""",""Reserved"","""")))"),"Deployed")</f>
        <v>Deployed</v>
      </c>
      <c r="L132" s="5"/>
      <c r="M132" s="5"/>
      <c r="N132" s="5"/>
      <c r="O132" s="5"/>
      <c r="P132" s="5"/>
      <c r="Q132" s="5"/>
      <c r="R132" s="5"/>
      <c r="S132" s="5"/>
      <c r="T132" s="55" t="b">
        <v>1</v>
      </c>
      <c r="U132" s="58" t="str">
        <f>IFERROR(__xludf.DUMMYFUNCTION("IF(I132 &lt;&gt; """" , IFERROR(IMPORTXML(I132 , ""//div[5]/a/span"") , ""lädt..."" ) , ""."")"),"lädt...")</f>
        <v>lädt...</v>
      </c>
      <c r="V132" s="6">
        <f t="shared" si="6"/>
        <v>12</v>
      </c>
      <c r="W132" s="5"/>
      <c r="X132" s="5"/>
      <c r="Y132" s="5"/>
      <c r="Z132" s="5"/>
      <c r="AA132" s="5"/>
      <c r="AB132" s="5"/>
    </row>
    <row r="133">
      <c r="A133" s="43"/>
      <c r="B133" s="48" t="s">
        <v>56</v>
      </c>
      <c r="C133" s="48" t="s">
        <v>61</v>
      </c>
      <c r="D133" s="49" t="s">
        <v>442</v>
      </c>
      <c r="E133" s="49" t="s">
        <v>443</v>
      </c>
      <c r="F133" s="77" t="s">
        <v>16</v>
      </c>
      <c r="G133" s="78"/>
      <c r="H133" s="60" t="s">
        <v>411</v>
      </c>
      <c r="I133" s="65" t="s">
        <v>444</v>
      </c>
      <c r="J133" s="53"/>
      <c r="K133" s="54" t="str">
        <f>IFERROR(__xludf.DUMMYFUNCTION("IF(T133=TRUE,""Deployed"",IF(I133&lt;&gt;"""",IFERROR(IMPORTXML(I133, ""//p[@class='status-date']""), ""Not loading""),IF(H133&lt;&gt;"""",""Reserved"","""")))"),"Deployed")</f>
        <v>Deployed</v>
      </c>
      <c r="L133" s="5"/>
      <c r="M133" s="5"/>
      <c r="N133" s="5"/>
      <c r="O133" s="5"/>
      <c r="P133" s="5"/>
      <c r="Q133" s="5"/>
      <c r="R133" s="5"/>
      <c r="S133" s="5"/>
      <c r="T133" s="55" t="b">
        <v>1</v>
      </c>
      <c r="U133" s="58" t="str">
        <f>IFERROR(__xludf.DUMMYFUNCTION("IF(I133 &lt;&gt; """" , IFERROR(IMPORTXML(I133 , ""//div[5]/a/span"") , ""lädt..."" ) , ""."")"),"lädt...")</f>
        <v>lädt...</v>
      </c>
      <c r="V133" s="6">
        <f t="shared" si="6"/>
        <v>2</v>
      </c>
      <c r="W133" s="5"/>
      <c r="X133" s="5"/>
      <c r="Y133" s="5"/>
      <c r="Z133" s="5"/>
      <c r="AA133" s="5"/>
      <c r="AB133" s="5"/>
    </row>
    <row r="134">
      <c r="A134" s="43"/>
      <c r="B134" s="48" t="s">
        <v>56</v>
      </c>
      <c r="C134" s="48" t="s">
        <v>66</v>
      </c>
      <c r="D134" s="49" t="s">
        <v>445</v>
      </c>
      <c r="E134" s="49" t="s">
        <v>446</v>
      </c>
      <c r="F134" s="77" t="s">
        <v>16</v>
      </c>
      <c r="G134" s="78"/>
      <c r="H134" s="53" t="s">
        <v>203</v>
      </c>
      <c r="I134" s="74" t="s">
        <v>447</v>
      </c>
      <c r="J134" s="53"/>
      <c r="K134" s="54" t="str">
        <f>IFERROR(__xludf.DUMMYFUNCTION("IF(T134=TRUE,""Deployed"",IF(I134&lt;&gt;"""",IFERROR(IMPORTXML(I134, ""//p[@class='status-date']""), ""Not loading""),IF(H134&lt;&gt;"""",""Reserved"","""")))"),"Deployed")</f>
        <v>Deployed</v>
      </c>
      <c r="L134" s="5"/>
      <c r="M134" s="5"/>
      <c r="N134" s="5"/>
      <c r="O134" s="5"/>
      <c r="P134" s="5"/>
      <c r="Q134" s="5"/>
      <c r="R134" s="5"/>
      <c r="S134" s="5"/>
      <c r="T134" s="43" t="b">
        <v>1</v>
      </c>
      <c r="U134" s="72" t="str">
        <f>IFERROR(__xludf.DUMMYFUNCTION("IF(I134 &lt;&gt; """" , IFERROR(IMPORTXML(I134 , ""//div[5]/a/span"") , ""lädt..."" ) , ""."")"),"lädt...")</f>
        <v>lädt...</v>
      </c>
      <c r="V134" s="6">
        <f t="shared" si="6"/>
        <v>11</v>
      </c>
      <c r="W134" s="5"/>
      <c r="X134" s="5"/>
      <c r="Y134" s="5"/>
      <c r="Z134" s="5"/>
      <c r="AA134" s="5"/>
      <c r="AB134" s="5"/>
    </row>
    <row r="135">
      <c r="A135" s="43"/>
      <c r="B135" s="48" t="s">
        <v>56</v>
      </c>
      <c r="C135" s="48" t="s">
        <v>71</v>
      </c>
      <c r="D135" s="49" t="s">
        <v>448</v>
      </c>
      <c r="E135" s="49" t="s">
        <v>449</v>
      </c>
      <c r="F135" s="70" t="s">
        <v>18</v>
      </c>
      <c r="G135" s="71"/>
      <c r="H135" s="60" t="s">
        <v>215</v>
      </c>
      <c r="I135" s="61" t="s">
        <v>450</v>
      </c>
      <c r="J135" s="53"/>
      <c r="K135" s="54" t="str">
        <f>IFERROR(__xludf.DUMMYFUNCTION("IF(T135=TRUE,""Deployed"",IF(I135&lt;&gt;"""",IFERROR(IMPORTXML(I135, ""//p[@class='status-date']""), ""Not loading""),IF(H135&lt;&gt;"""",""Reserved"","""")))"),"Deployed")</f>
        <v>Deployed</v>
      </c>
      <c r="L135" s="5"/>
      <c r="M135" s="5"/>
      <c r="N135" s="5"/>
      <c r="O135" s="5"/>
      <c r="P135" s="5"/>
      <c r="Q135" s="5"/>
      <c r="R135" s="5"/>
      <c r="S135" s="5"/>
      <c r="T135" s="55" t="b">
        <v>1</v>
      </c>
      <c r="U135" s="72" t="str">
        <f>IFERROR(__xludf.DUMMYFUNCTION("IF(I135 &lt;&gt; """" , IFERROR(IMPORTXML(I135 , ""//div[5]/a/span"") , ""lädt..."" ) , ""."")"),"lädt...")</f>
        <v>lädt...</v>
      </c>
      <c r="V135" s="6">
        <f t="shared" si="6"/>
        <v>2</v>
      </c>
      <c r="W135" s="5"/>
      <c r="X135" s="5"/>
      <c r="Y135" s="5"/>
      <c r="Z135" s="5"/>
      <c r="AA135" s="5"/>
      <c r="AB135" s="5"/>
    </row>
    <row r="136">
      <c r="A136" s="43"/>
      <c r="B136" s="48" t="s">
        <v>56</v>
      </c>
      <c r="C136" s="48" t="s">
        <v>76</v>
      </c>
      <c r="D136" s="49" t="s">
        <v>451</v>
      </c>
      <c r="E136" s="49" t="s">
        <v>452</v>
      </c>
      <c r="F136" s="70" t="s">
        <v>18</v>
      </c>
      <c r="G136" s="71"/>
      <c r="H136" s="60" t="s">
        <v>54</v>
      </c>
      <c r="I136" s="60"/>
      <c r="J136" s="53"/>
      <c r="K136" s="54" t="str">
        <f>IFERROR(__xludf.DUMMYFUNCTION("IF(T136=TRUE,""Deployed"",IF(I136&lt;&gt;"""",IFERROR(IMPORTXML(I136, ""//p[@class='status-date']""), ""Not loading""),IF(H136&lt;&gt;"""",""Reserved"","""")))"),"Reserved")</f>
        <v>Reserved</v>
      </c>
      <c r="L136" s="5"/>
      <c r="M136" s="5"/>
      <c r="N136" s="5"/>
      <c r="O136" s="5"/>
      <c r="P136" s="5"/>
      <c r="Q136" s="5"/>
      <c r="R136" s="5"/>
      <c r="S136" s="5"/>
      <c r="T136" s="43" t="b">
        <v>0</v>
      </c>
      <c r="U136" s="72" t="str">
        <f>IFERROR(__xludf.DUMMYFUNCTION("IF(I136 &lt;&gt; """" , IFERROR(IMPORTXML(I136 , ""//div[5]/a/span"") , ""lädt..."" ) , ""."")"),".")</f>
        <v>.</v>
      </c>
      <c r="V136" s="6">
        <f t="shared" si="6"/>
        <v>11</v>
      </c>
      <c r="W136" s="5"/>
      <c r="X136" s="5"/>
      <c r="Y136" s="5"/>
      <c r="Z136" s="5"/>
      <c r="AA136" s="5"/>
      <c r="AB136" s="5"/>
    </row>
    <row r="137">
      <c r="A137" s="43"/>
      <c r="B137" s="48" t="s">
        <v>56</v>
      </c>
      <c r="C137" s="48" t="s">
        <v>81</v>
      </c>
      <c r="D137" s="49" t="s">
        <v>453</v>
      </c>
      <c r="E137" s="49" t="s">
        <v>454</v>
      </c>
      <c r="F137" s="59" t="s">
        <v>19</v>
      </c>
      <c r="G137" s="59" t="s">
        <v>53</v>
      </c>
      <c r="H137" s="60" t="s">
        <v>455</v>
      </c>
      <c r="I137" s="61" t="s">
        <v>456</v>
      </c>
      <c r="J137" s="53"/>
      <c r="K137" s="54" t="str">
        <f>IFERROR(__xludf.DUMMYFUNCTION("IF(T137=TRUE,""Deployed"",IF(I137&lt;&gt;"""",IFERROR(IMPORTXML(I137, ""//p[@class='status-date']""), ""Not loading""),IF(H137&lt;&gt;"""",""Reserved"","""")))"),"Deployed")</f>
        <v>Deployed</v>
      </c>
      <c r="L137" s="5"/>
      <c r="M137" s="5"/>
      <c r="N137" s="5"/>
      <c r="O137" s="5"/>
      <c r="P137" s="5"/>
      <c r="Q137" s="5"/>
      <c r="R137" s="5"/>
      <c r="S137" s="5"/>
      <c r="T137" s="55" t="b">
        <v>1</v>
      </c>
      <c r="U137" s="72" t="str">
        <f>IFERROR(__xludf.DUMMYFUNCTION("IF(I137 &lt;&gt; """" , IFERROR(IMPORTXML(I137 , ""//div[5]/a/span"") , ""lädt..."" ) , ""."")"),"lädt...")</f>
        <v>lädt...</v>
      </c>
      <c r="V137" s="6">
        <f t="shared" si="6"/>
        <v>3</v>
      </c>
      <c r="W137" s="5"/>
      <c r="X137" s="5"/>
      <c r="Y137" s="5"/>
      <c r="Z137" s="5"/>
      <c r="AA137" s="5"/>
      <c r="AB137" s="5"/>
    </row>
    <row r="138">
      <c r="A138" s="43"/>
      <c r="B138" s="48" t="s">
        <v>61</v>
      </c>
      <c r="C138" s="48" t="s">
        <v>86</v>
      </c>
      <c r="D138" s="49" t="s">
        <v>457</v>
      </c>
      <c r="E138" s="49" t="s">
        <v>458</v>
      </c>
      <c r="F138" s="70" t="s">
        <v>18</v>
      </c>
      <c r="G138" s="71"/>
      <c r="H138" s="60" t="s">
        <v>246</v>
      </c>
      <c r="I138" s="61" t="s">
        <v>459</v>
      </c>
      <c r="J138" s="53"/>
      <c r="K138" s="54" t="str">
        <f>IFERROR(__xludf.DUMMYFUNCTION("IF(T138=TRUE,""Deployed"",IF(I138&lt;&gt;"""",IFERROR(IMPORTXML(I138, ""//p[@class='status-date']""), ""Not loading""),IF(H138&lt;&gt;"""",""Reserved"","""")))"),"Deployed")</f>
        <v>Deployed</v>
      </c>
      <c r="L138" s="5"/>
      <c r="M138" s="5"/>
      <c r="N138" s="5"/>
      <c r="O138" s="5"/>
      <c r="P138" s="5"/>
      <c r="Q138" s="5"/>
      <c r="R138" s="5"/>
      <c r="S138" s="5"/>
      <c r="T138" s="55" t="b">
        <v>1</v>
      </c>
      <c r="U138" s="72" t="str">
        <f>IFERROR(__xludf.DUMMYFUNCTION("IF(I138 &lt;&gt; """" , IFERROR(IMPORTXML(I138 , ""//div[5]/a/span"") , ""lädt..."" ) , ""."")"),"lädt...")</f>
        <v>lädt...</v>
      </c>
      <c r="V138" s="6">
        <f t="shared" si="6"/>
        <v>4</v>
      </c>
      <c r="W138" s="5"/>
      <c r="X138" s="5"/>
      <c r="Y138" s="5"/>
      <c r="Z138" s="5"/>
      <c r="AA138" s="5"/>
      <c r="AB138" s="5"/>
    </row>
    <row r="139">
      <c r="A139" s="43"/>
      <c r="B139" s="48" t="s">
        <v>61</v>
      </c>
      <c r="C139" s="48" t="s">
        <v>91</v>
      </c>
      <c r="D139" s="49" t="s">
        <v>460</v>
      </c>
      <c r="E139" s="49" t="s">
        <v>461</v>
      </c>
      <c r="F139" s="70" t="s">
        <v>18</v>
      </c>
      <c r="G139" s="71"/>
      <c r="H139" s="60" t="s">
        <v>291</v>
      </c>
      <c r="I139" s="61" t="s">
        <v>462</v>
      </c>
      <c r="J139" s="53"/>
      <c r="K139" s="54" t="str">
        <f>IFERROR(__xludf.DUMMYFUNCTION("IF(T139=TRUE,""Deployed"",IF(I139&lt;&gt;"""",IFERROR(IMPORTXML(I139, ""//p[@class='status-date']""), ""Not loading""),IF(H139&lt;&gt;"""",""Reserved"","""")))"),"Deployed")</f>
        <v>Deployed</v>
      </c>
      <c r="L139" s="5"/>
      <c r="M139" s="5"/>
      <c r="N139" s="5"/>
      <c r="O139" s="5"/>
      <c r="P139" s="5"/>
      <c r="Q139" s="5"/>
      <c r="R139" s="5"/>
      <c r="S139" s="5"/>
      <c r="T139" s="55" t="b">
        <v>1</v>
      </c>
      <c r="U139" s="72" t="str">
        <f>IFERROR(__xludf.DUMMYFUNCTION("IF(I139 &lt;&gt; """" , IFERROR(IMPORTXML(I139 , ""//div[5]/a/span"") , ""lädt..."" ) , ""."")"),"lädt...")</f>
        <v>lädt...</v>
      </c>
      <c r="V139" s="6">
        <f t="shared" si="6"/>
        <v>5</v>
      </c>
      <c r="W139" s="5"/>
      <c r="X139" s="5"/>
      <c r="Y139" s="5"/>
      <c r="Z139" s="5"/>
      <c r="AA139" s="5"/>
      <c r="AB139" s="5"/>
    </row>
    <row r="140">
      <c r="A140" s="43"/>
      <c r="B140" s="48" t="s">
        <v>61</v>
      </c>
      <c r="C140" s="48" t="s">
        <v>96</v>
      </c>
      <c r="D140" s="49" t="s">
        <v>463</v>
      </c>
      <c r="E140" s="49" t="s">
        <v>464</v>
      </c>
      <c r="F140" s="77" t="s">
        <v>16</v>
      </c>
      <c r="G140" s="78"/>
      <c r="H140" s="60" t="s">
        <v>465</v>
      </c>
      <c r="I140" s="65" t="s">
        <v>466</v>
      </c>
      <c r="J140" s="53"/>
      <c r="K140" s="54" t="str">
        <f>IFERROR(__xludf.DUMMYFUNCTION("IF(T140=TRUE,""Deployed"",IF(I140&lt;&gt;"""",IFERROR(IMPORTXML(I140, ""//p[@class='status-date']""), ""Not loading""),IF(H140&lt;&gt;"""",""Reserved"","""")))"),"Deployed")</f>
        <v>Deployed</v>
      </c>
      <c r="L140" s="5"/>
      <c r="M140" s="5"/>
      <c r="N140" s="5"/>
      <c r="O140" s="5"/>
      <c r="P140" s="5"/>
      <c r="Q140" s="5"/>
      <c r="R140" s="5"/>
      <c r="S140" s="5"/>
      <c r="T140" s="55" t="b">
        <v>1</v>
      </c>
      <c r="U140" s="72" t="str">
        <f>IFERROR(__xludf.DUMMYFUNCTION("IF(I140 &lt;&gt; """" , IFERROR(IMPORTXML(I140 , ""//div[5]/a/span"") , ""lädt..."" ) , ""."")"),"lädt...")</f>
        <v>lädt...</v>
      </c>
      <c r="V140" s="6">
        <f t="shared" si="6"/>
        <v>1</v>
      </c>
      <c r="W140" s="5"/>
      <c r="X140" s="5"/>
      <c r="Y140" s="5"/>
      <c r="Z140" s="5"/>
      <c r="AA140" s="5"/>
      <c r="AB140" s="5"/>
    </row>
    <row r="141">
      <c r="A141" s="43"/>
      <c r="B141" s="48" t="s">
        <v>61</v>
      </c>
      <c r="C141" s="48" t="s">
        <v>100</v>
      </c>
      <c r="D141" s="49" t="s">
        <v>467</v>
      </c>
      <c r="E141" s="49" t="s">
        <v>468</v>
      </c>
      <c r="F141" s="77" t="s">
        <v>16</v>
      </c>
      <c r="G141" s="78"/>
      <c r="H141" s="60" t="s">
        <v>246</v>
      </c>
      <c r="I141" s="61" t="s">
        <v>469</v>
      </c>
      <c r="J141" s="53"/>
      <c r="K141" s="54" t="str">
        <f>IFERROR(__xludf.DUMMYFUNCTION("IF(T141=TRUE,""Deployed"",IF(I141&lt;&gt;"""",IFERROR(IMPORTXML(I141, ""//p[@class='status-date']""), ""Not loading""),IF(H141&lt;&gt;"""",""Reserved"","""")))"),"Deployed")</f>
        <v>Deployed</v>
      </c>
      <c r="L141" s="5"/>
      <c r="M141" s="5"/>
      <c r="N141" s="5"/>
      <c r="O141" s="5"/>
      <c r="P141" s="5"/>
      <c r="Q141" s="5"/>
      <c r="R141" s="5"/>
      <c r="S141" s="5"/>
      <c r="T141" s="55" t="b">
        <v>1</v>
      </c>
      <c r="U141" s="72" t="str">
        <f>IFERROR(__xludf.DUMMYFUNCTION("IF(I141 &lt;&gt; """" , IFERROR(IMPORTXML(I141 , ""//div[5]/a/span"") , ""lädt..."" ) , ""."")"),"lädt...")</f>
        <v>lädt...</v>
      </c>
      <c r="V141" s="6">
        <f t="shared" si="6"/>
        <v>4</v>
      </c>
      <c r="W141" s="5"/>
      <c r="X141" s="5"/>
      <c r="Y141" s="5"/>
      <c r="Z141" s="5"/>
      <c r="AA141" s="5"/>
      <c r="AB141" s="5"/>
    </row>
    <row r="142">
      <c r="A142" s="43"/>
      <c r="B142" s="48" t="s">
        <v>61</v>
      </c>
      <c r="C142" s="48" t="s">
        <v>39</v>
      </c>
      <c r="D142" s="49" t="s">
        <v>470</v>
      </c>
      <c r="E142" s="49" t="s">
        <v>471</v>
      </c>
      <c r="F142" s="70" t="s">
        <v>18</v>
      </c>
      <c r="G142" s="71"/>
      <c r="H142" s="60" t="s">
        <v>291</v>
      </c>
      <c r="I142" s="65" t="s">
        <v>472</v>
      </c>
      <c r="J142" s="53"/>
      <c r="K142" s="54" t="str">
        <f>IFERROR(__xludf.DUMMYFUNCTION("IF(T142=TRUE,""Deployed"",IF(I142&lt;&gt;"""",IFERROR(IMPORTXML(I142, ""//p[@class='status-date']""), ""Not loading""),IF(H142&lt;&gt;"""",""Reserved"","""")))"),"Deployed")</f>
        <v>Deployed</v>
      </c>
      <c r="L142" s="5"/>
      <c r="M142" s="5"/>
      <c r="N142" s="5"/>
      <c r="O142" s="5"/>
      <c r="P142" s="5"/>
      <c r="Q142" s="5"/>
      <c r="R142" s="5"/>
      <c r="S142" s="5"/>
      <c r="T142" s="55" t="b">
        <v>1</v>
      </c>
      <c r="U142" s="72" t="str">
        <f>IFERROR(__xludf.DUMMYFUNCTION("IF(I142 &lt;&gt; """" , IFERROR(IMPORTXML(I142 , ""//div[5]/a/span"") , ""lädt..."" ) , ""."")"),"lädt...")</f>
        <v>lädt...</v>
      </c>
      <c r="V142" s="6">
        <f t="shared" si="6"/>
        <v>5</v>
      </c>
      <c r="W142" s="5"/>
      <c r="X142" s="5"/>
      <c r="Y142" s="5"/>
      <c r="Z142" s="5"/>
      <c r="AA142" s="5"/>
      <c r="AB142" s="5"/>
    </row>
    <row r="143">
      <c r="A143" s="43"/>
      <c r="B143" s="48" t="s">
        <v>61</v>
      </c>
      <c r="C143" s="48" t="s">
        <v>44</v>
      </c>
      <c r="D143" s="49" t="s">
        <v>473</v>
      </c>
      <c r="E143" s="49" t="s">
        <v>474</v>
      </c>
      <c r="F143" s="70" t="s">
        <v>18</v>
      </c>
      <c r="G143" s="71"/>
      <c r="H143" s="60" t="s">
        <v>475</v>
      </c>
      <c r="I143" s="61" t="s">
        <v>476</v>
      </c>
      <c r="J143" s="53"/>
      <c r="K143" s="54" t="str">
        <f>IFERROR(__xludf.DUMMYFUNCTION("IF(T143=TRUE,""Deployed"",IF(I143&lt;&gt;"""",IFERROR(IMPORTXML(I143, ""//p[@class='status-date']""), ""Not loading""),IF(H143&lt;&gt;"""",""Reserved"","""")))"),"Not loading")</f>
        <v>Not loading</v>
      </c>
      <c r="L143" s="5"/>
      <c r="M143" s="5"/>
      <c r="N143" s="5"/>
      <c r="O143" s="5"/>
      <c r="P143" s="5"/>
      <c r="Q143" s="5"/>
      <c r="R143" s="5"/>
      <c r="S143" s="5"/>
      <c r="T143" s="43" t="b">
        <v>0</v>
      </c>
      <c r="U143" s="72" t="str">
        <f>IFERROR(__xludf.DUMMYFUNCTION("IF(I143 &lt;&gt; """" , IFERROR(IMPORTXML(I143 , ""//div[5]/a/span"") , ""lädt..."" ) , ""."")"),"lädt...")</f>
        <v>lädt...</v>
      </c>
      <c r="V143" s="6">
        <f t="shared" si="6"/>
        <v>1</v>
      </c>
      <c r="W143" s="5"/>
      <c r="X143" s="5"/>
      <c r="Y143" s="5"/>
      <c r="Z143" s="5"/>
      <c r="AA143" s="5"/>
      <c r="AB143" s="5"/>
    </row>
    <row r="144">
      <c r="A144" s="43"/>
      <c r="B144" s="48" t="s">
        <v>61</v>
      </c>
      <c r="C144" s="48" t="s">
        <v>85</v>
      </c>
      <c r="D144" s="49" t="s">
        <v>477</v>
      </c>
      <c r="E144" s="49" t="s">
        <v>478</v>
      </c>
      <c r="F144" s="77" t="s">
        <v>16</v>
      </c>
      <c r="G144" s="78"/>
      <c r="H144" s="53" t="s">
        <v>258</v>
      </c>
      <c r="I144" s="74" t="s">
        <v>479</v>
      </c>
      <c r="J144" s="53"/>
      <c r="K144" s="54" t="str">
        <f>IFERROR(__xludf.DUMMYFUNCTION("IF(T144=TRUE,""Deployed"",IF(I144&lt;&gt;"""",IFERROR(IMPORTXML(I144, ""//p[@class='status-date']""), ""Not loading""),IF(H144&lt;&gt;"""",""Reserved"","""")))"),"Deployed")</f>
        <v>Deployed</v>
      </c>
      <c r="L144" s="5"/>
      <c r="M144" s="5"/>
      <c r="N144" s="5"/>
      <c r="O144" s="5"/>
      <c r="P144" s="5"/>
      <c r="Q144" s="5"/>
      <c r="R144" s="5"/>
      <c r="S144" s="5"/>
      <c r="T144" s="55" t="b">
        <v>1</v>
      </c>
      <c r="U144" s="72" t="str">
        <f>IFERROR(__xludf.DUMMYFUNCTION("IF(I144 &lt;&gt; """" , IFERROR(IMPORTXML(I144 , ""//div[5]/a/span"") , ""lädt..."" ) , ""."")"),"lädt...")</f>
        <v>lädt...</v>
      </c>
      <c r="V144" s="6">
        <f t="shared" si="6"/>
        <v>3</v>
      </c>
      <c r="W144" s="5"/>
      <c r="X144" s="5"/>
      <c r="Y144" s="5"/>
      <c r="Z144" s="5"/>
      <c r="AA144" s="5"/>
      <c r="AB144" s="5"/>
    </row>
    <row r="145">
      <c r="A145" s="43"/>
      <c r="B145" s="48" t="s">
        <v>61</v>
      </c>
      <c r="C145" s="48" t="s">
        <v>116</v>
      </c>
      <c r="D145" s="49" t="s">
        <v>480</v>
      </c>
      <c r="E145" s="49" t="s">
        <v>481</v>
      </c>
      <c r="F145" s="77" t="s">
        <v>16</v>
      </c>
      <c r="G145" s="78"/>
      <c r="H145" s="60" t="s">
        <v>482</v>
      </c>
      <c r="I145" s="61" t="s">
        <v>483</v>
      </c>
      <c r="J145" s="53"/>
      <c r="K145" s="54" t="str">
        <f>IFERROR(__xludf.DUMMYFUNCTION("IF(T145=TRUE,""Deployed"",IF(I145&lt;&gt;"""",IFERROR(IMPORTXML(I145, ""//p[@class='status-date']""), ""Not loading""),IF(H145&lt;&gt;"""",""Reserved"","""")))"),"Deployed")</f>
        <v>Deployed</v>
      </c>
      <c r="L145" s="5"/>
      <c r="M145" s="5"/>
      <c r="N145" s="5"/>
      <c r="O145" s="5"/>
      <c r="P145" s="5"/>
      <c r="Q145" s="5"/>
      <c r="R145" s="5"/>
      <c r="S145" s="5"/>
      <c r="T145" s="55" t="b">
        <v>1</v>
      </c>
      <c r="U145" s="72">
        <f>IFERROR(__xludf.DUMMYFUNCTION("IF(I145 &lt;&gt; """" , IFERROR(IMPORTXML(I145 , ""//div[5]/a/span"") , ""lädt..."" ) , ""."")"),14.0)</f>
        <v>14</v>
      </c>
      <c r="V145" s="6">
        <f t="shared" si="6"/>
        <v>1</v>
      </c>
      <c r="W145" s="5"/>
      <c r="X145" s="5"/>
      <c r="Y145" s="5"/>
      <c r="Z145" s="5"/>
      <c r="AA145" s="5"/>
      <c r="AB145" s="5"/>
    </row>
    <row r="146">
      <c r="A146" s="43"/>
      <c r="B146" s="48" t="s">
        <v>61</v>
      </c>
      <c r="C146" s="48" t="s">
        <v>120</v>
      </c>
      <c r="D146" s="49" t="s">
        <v>484</v>
      </c>
      <c r="E146" s="49" t="s">
        <v>485</v>
      </c>
      <c r="F146" s="70" t="s">
        <v>18</v>
      </c>
      <c r="G146" s="71"/>
      <c r="H146" s="60" t="s">
        <v>246</v>
      </c>
      <c r="I146" s="61" t="s">
        <v>486</v>
      </c>
      <c r="J146" s="53"/>
      <c r="K146" s="54" t="str">
        <f>IFERROR(__xludf.DUMMYFUNCTION("IF(T146=TRUE,""Deployed"",IF(I146&lt;&gt;"""",IFERROR(IMPORTXML(I146, ""//p[@class='status-date']""), ""Not loading""),IF(H146&lt;&gt;"""",""Reserved"","""")))"),"Deployed")</f>
        <v>Deployed</v>
      </c>
      <c r="L146" s="5"/>
      <c r="M146" s="5"/>
      <c r="N146" s="5"/>
      <c r="O146" s="5"/>
      <c r="P146" s="5"/>
      <c r="Q146" s="5"/>
      <c r="R146" s="5"/>
      <c r="S146" s="5"/>
      <c r="T146" s="55" t="b">
        <v>1</v>
      </c>
      <c r="U146" s="72" t="str">
        <f>IFERROR(__xludf.DUMMYFUNCTION("IF(I146 &lt;&gt; """" , IFERROR(IMPORTXML(I146 , ""//div[5]/a/span"") , ""lädt..."" ) , ""."")"),"lädt...")</f>
        <v>lädt...</v>
      </c>
      <c r="V146" s="6">
        <f t="shared" si="6"/>
        <v>4</v>
      </c>
      <c r="W146" s="5"/>
      <c r="X146" s="5"/>
      <c r="Y146" s="5"/>
      <c r="Z146" s="5"/>
      <c r="AA146" s="5"/>
      <c r="AB146" s="5"/>
    </row>
    <row r="147">
      <c r="A147" s="43"/>
      <c r="B147" s="48" t="s">
        <v>61</v>
      </c>
      <c r="C147" s="48" t="s">
        <v>125</v>
      </c>
      <c r="D147" s="49" t="s">
        <v>487</v>
      </c>
      <c r="E147" s="49" t="s">
        <v>488</v>
      </c>
      <c r="F147" s="70" t="s">
        <v>18</v>
      </c>
      <c r="G147" s="71"/>
      <c r="H147" s="60" t="s">
        <v>489</v>
      </c>
      <c r="I147" s="65" t="s">
        <v>490</v>
      </c>
      <c r="J147" s="53"/>
      <c r="K147" s="54" t="str">
        <f>IFERROR(__xludf.DUMMYFUNCTION("IF(T147=TRUE,""Deployed"",IF(I147&lt;&gt;"""",IFERROR(IMPORTXML(I147, ""//p[@class='status-date']""), ""Not loading""),IF(H147&lt;&gt;"""",""Reserved"","""")))"),"Not loading")</f>
        <v>Not loading</v>
      </c>
      <c r="L147" s="5"/>
      <c r="M147" s="5"/>
      <c r="N147" s="5"/>
      <c r="O147" s="5"/>
      <c r="P147" s="5"/>
      <c r="Q147" s="5"/>
      <c r="R147" s="5"/>
      <c r="S147" s="5"/>
      <c r="T147" s="43" t="b">
        <v>0</v>
      </c>
      <c r="U147" s="72" t="str">
        <f>IFERROR(__xludf.DUMMYFUNCTION("IF(I147 &lt;&gt; """" , IFERROR(IMPORTXML(I147 , ""//div[5]/a/span"") , ""lädt..."" ) , ""."")"),"lädt...")</f>
        <v>lädt...</v>
      </c>
      <c r="V147" s="6">
        <f t="shared" si="6"/>
        <v>3</v>
      </c>
      <c r="W147" s="5"/>
      <c r="X147" s="5"/>
      <c r="Y147" s="5"/>
      <c r="Z147" s="5"/>
      <c r="AA147" s="5"/>
      <c r="AB147" s="5"/>
    </row>
    <row r="148">
      <c r="A148" s="43"/>
      <c r="B148" s="48" t="s">
        <v>61</v>
      </c>
      <c r="C148" s="48" t="s">
        <v>50</v>
      </c>
      <c r="D148" s="49" t="s">
        <v>491</v>
      </c>
      <c r="E148" s="49" t="s">
        <v>492</v>
      </c>
      <c r="F148" s="66" t="s">
        <v>16</v>
      </c>
      <c r="G148" s="66"/>
      <c r="H148" s="51" t="s">
        <v>493</v>
      </c>
      <c r="I148" s="52" t="s">
        <v>494</v>
      </c>
      <c r="J148" s="53"/>
      <c r="K148" s="54" t="str">
        <f>IFERROR(__xludf.DUMMYFUNCTION("IF(T148=TRUE,""Deployed"",IF(I148&lt;&gt;"""",IFERROR(IMPORTXML(I148, ""//p[@class='status-date']""), ""Not loading""),IF(H148&lt;&gt;"""",""Reserved"","""")))"),"Deployed")</f>
        <v>Deployed</v>
      </c>
      <c r="L148" s="5"/>
      <c r="M148" s="5"/>
      <c r="N148" s="5"/>
      <c r="O148" s="5"/>
      <c r="P148" s="5"/>
      <c r="Q148" s="5"/>
      <c r="R148" s="5"/>
      <c r="S148" s="5"/>
      <c r="T148" s="55" t="b">
        <v>1</v>
      </c>
      <c r="U148" s="72" t="str">
        <f>IFERROR(__xludf.DUMMYFUNCTION("IF(I148 &lt;&gt; """" , IFERROR(IMPORTXML(I148 , ""//div[5]/a/span"") , ""lädt..."" ) , ""."")"),"lädt...")</f>
        <v>lädt...</v>
      </c>
      <c r="V148" s="6">
        <f t="shared" si="6"/>
        <v>1</v>
      </c>
      <c r="W148" s="5"/>
      <c r="X148" s="5"/>
      <c r="Y148" s="5"/>
      <c r="Z148" s="5"/>
      <c r="AA148" s="5"/>
      <c r="AB148" s="5"/>
    </row>
    <row r="149">
      <c r="A149" s="43"/>
      <c r="B149" s="48" t="s">
        <v>61</v>
      </c>
      <c r="C149" s="48" t="s">
        <v>56</v>
      </c>
      <c r="D149" s="49" t="s">
        <v>495</v>
      </c>
      <c r="E149" s="49" t="s">
        <v>496</v>
      </c>
      <c r="F149" s="66" t="s">
        <v>16</v>
      </c>
      <c r="G149" s="66"/>
      <c r="H149" s="51" t="s">
        <v>173</v>
      </c>
      <c r="I149" s="52" t="s">
        <v>497</v>
      </c>
      <c r="J149" s="53"/>
      <c r="K149" s="54" t="str">
        <f>IFERROR(__xludf.DUMMYFUNCTION("IF(T149=TRUE,""Deployed"",IF(I149&lt;&gt;"""",IFERROR(IMPORTXML(I149, ""//p[@class='status-date']""), ""Not loading""),IF(H149&lt;&gt;"""",""Reserved"","""")))"),"Deployed")</f>
        <v>Deployed</v>
      </c>
      <c r="L149" s="5"/>
      <c r="M149" s="5"/>
      <c r="N149" s="5"/>
      <c r="O149" s="5"/>
      <c r="P149" s="5"/>
      <c r="Q149" s="5"/>
      <c r="R149" s="5"/>
      <c r="S149" s="5"/>
      <c r="T149" s="43" t="b">
        <v>1</v>
      </c>
      <c r="U149" s="72" t="str">
        <f>IFERROR(__xludf.DUMMYFUNCTION("IF(I149 &lt;&gt; """" , IFERROR(IMPORTXML(I149 , ""//div[5]/a/span"") , ""lädt..."" ) , ""."")"),"lädt...")</f>
        <v>lädt...</v>
      </c>
      <c r="V149" s="6">
        <f t="shared" si="6"/>
        <v>3</v>
      </c>
      <c r="W149" s="5"/>
      <c r="X149" s="5"/>
      <c r="Y149" s="5"/>
      <c r="Z149" s="5"/>
      <c r="AA149" s="5"/>
      <c r="AB149" s="5"/>
    </row>
    <row r="150">
      <c r="A150" s="43"/>
      <c r="B150" s="48" t="s">
        <v>61</v>
      </c>
      <c r="C150" s="48" t="s">
        <v>61</v>
      </c>
      <c r="D150" s="49" t="s">
        <v>498</v>
      </c>
      <c r="E150" s="49" t="s">
        <v>499</v>
      </c>
      <c r="F150" s="70" t="s">
        <v>18</v>
      </c>
      <c r="G150" s="71"/>
      <c r="H150" s="60" t="s">
        <v>428</v>
      </c>
      <c r="I150" s="65" t="s">
        <v>500</v>
      </c>
      <c r="J150" s="53"/>
      <c r="K150" s="54" t="str">
        <f>IFERROR(__xludf.DUMMYFUNCTION("IF(T150=TRUE,""Deployed"",IF(I150&lt;&gt;"""",IFERROR(IMPORTXML(I150, ""//p[@class='status-date']""), ""Not loading""),IF(H150&lt;&gt;"""",""Reserved"","""")))"),"Not loading")</f>
        <v>Not loading</v>
      </c>
      <c r="L150" s="5"/>
      <c r="M150" s="5"/>
      <c r="N150" s="5"/>
      <c r="O150" s="5"/>
      <c r="P150" s="5"/>
      <c r="Q150" s="5"/>
      <c r="R150" s="5"/>
      <c r="S150" s="5"/>
      <c r="T150" s="43" t="b">
        <v>0</v>
      </c>
      <c r="U150" s="72" t="str">
        <f>IFERROR(__xludf.DUMMYFUNCTION("IF(I150 &lt;&gt; """" , IFERROR(IMPORTXML(I150 , ""//div[5]/a/span"") , ""lädt..."" ) , ""."")"),"lädt...")</f>
        <v>lädt...</v>
      </c>
      <c r="V150" s="6">
        <f t="shared" si="6"/>
        <v>6</v>
      </c>
      <c r="W150" s="5"/>
      <c r="X150" s="5"/>
      <c r="Y150" s="5"/>
      <c r="Z150" s="5"/>
      <c r="AA150" s="5"/>
      <c r="AB150" s="5"/>
    </row>
    <row r="151">
      <c r="A151" s="43"/>
      <c r="B151" s="48" t="s">
        <v>61</v>
      </c>
      <c r="C151" s="48" t="s">
        <v>66</v>
      </c>
      <c r="D151" s="49" t="s">
        <v>501</v>
      </c>
      <c r="E151" s="49" t="s">
        <v>502</v>
      </c>
      <c r="F151" s="70" t="s">
        <v>18</v>
      </c>
      <c r="G151" s="71"/>
      <c r="H151" s="60" t="s">
        <v>489</v>
      </c>
      <c r="I151" s="61" t="s">
        <v>503</v>
      </c>
      <c r="J151" s="53"/>
      <c r="K151" s="54" t="str">
        <f>IFERROR(__xludf.DUMMYFUNCTION("IF(T151=TRUE,""Deployed"",IF(I151&lt;&gt;"""",IFERROR(IMPORTXML(I151, ""//p[@class='status-date']""), ""Not loading""),IF(H151&lt;&gt;"""",""Reserved"","""")))"),"Not loading")</f>
        <v>Not loading</v>
      </c>
      <c r="L151" s="5"/>
      <c r="M151" s="5"/>
      <c r="N151" s="5"/>
      <c r="O151" s="5"/>
      <c r="P151" s="5"/>
      <c r="Q151" s="5"/>
      <c r="R151" s="5"/>
      <c r="S151" s="5"/>
      <c r="T151" s="43" t="b">
        <v>0</v>
      </c>
      <c r="U151" s="72" t="str">
        <f>IFERROR(__xludf.DUMMYFUNCTION("IF(I151 &lt;&gt; """" , IFERROR(IMPORTXML(I151 , ""//div[5]/a/span"") , ""lädt..."" ) , ""."")"),"lädt...")</f>
        <v>lädt...</v>
      </c>
      <c r="V151" s="6">
        <f t="shared" si="6"/>
        <v>3</v>
      </c>
      <c r="W151" s="5"/>
      <c r="X151" s="5"/>
      <c r="Y151" s="5"/>
      <c r="Z151" s="5"/>
      <c r="AA151" s="5"/>
      <c r="AB151" s="5"/>
    </row>
    <row r="152">
      <c r="A152" s="43"/>
      <c r="B152" s="48" t="s">
        <v>61</v>
      </c>
      <c r="C152" s="48" t="s">
        <v>71</v>
      </c>
      <c r="D152" s="49" t="s">
        <v>504</v>
      </c>
      <c r="E152" s="49" t="s">
        <v>505</v>
      </c>
      <c r="F152" s="66" t="s">
        <v>16</v>
      </c>
      <c r="G152" s="66"/>
      <c r="H152" s="53" t="s">
        <v>9</v>
      </c>
      <c r="I152" s="74" t="s">
        <v>506</v>
      </c>
      <c r="J152" s="53"/>
      <c r="K152" s="54" t="str">
        <f>IFERROR(__xludf.DUMMYFUNCTION("IF(T152=TRUE,""Deployed"",IF(I152&lt;&gt;"""",IFERROR(IMPORTXML(I152, ""//p[@class='status-date']""), ""Not loading""),IF(H152&lt;&gt;"""",""Reserved"","""")))"),"Deployed")</f>
        <v>Deployed</v>
      </c>
      <c r="L152" s="5"/>
      <c r="M152" s="5"/>
      <c r="N152" s="5"/>
      <c r="O152" s="5"/>
      <c r="P152" s="5"/>
      <c r="Q152" s="5"/>
      <c r="R152" s="5"/>
      <c r="S152" s="5"/>
      <c r="T152" s="43" t="b">
        <v>1</v>
      </c>
      <c r="U152" s="72" t="str">
        <f>IFERROR(__xludf.DUMMYFUNCTION("IF(I152 &lt;&gt; """" , IFERROR(IMPORTXML(I152 , ""//div[5]/a/span"") , ""lädt..."" ) , ""."")"),"lädt...")</f>
        <v>lädt...</v>
      </c>
      <c r="V152" s="6">
        <f t="shared" si="6"/>
        <v>12</v>
      </c>
      <c r="W152" s="5"/>
      <c r="X152" s="5"/>
      <c r="Y152" s="5"/>
      <c r="Z152" s="5"/>
      <c r="AA152" s="5"/>
      <c r="AB152" s="5"/>
    </row>
    <row r="153">
      <c r="A153" s="43"/>
      <c r="B153" s="48" t="s">
        <v>61</v>
      </c>
      <c r="C153" s="48" t="s">
        <v>76</v>
      </c>
      <c r="D153" s="49" t="s">
        <v>507</v>
      </c>
      <c r="E153" s="49" t="s">
        <v>508</v>
      </c>
      <c r="F153" s="66" t="s">
        <v>16</v>
      </c>
      <c r="G153" s="66"/>
      <c r="H153" s="53" t="s">
        <v>79</v>
      </c>
      <c r="I153" s="74" t="s">
        <v>509</v>
      </c>
      <c r="J153" s="53"/>
      <c r="K153" s="54" t="str">
        <f>IFERROR(__xludf.DUMMYFUNCTION("IF(T153=TRUE,""Deployed"",IF(I153&lt;&gt;"""",IFERROR(IMPORTXML(I153, ""//p[@class='status-date']""), ""Not loading""),IF(H153&lt;&gt;"""",""Reserved"","""")))"),"Deployed")</f>
        <v>Deployed</v>
      </c>
      <c r="L153" s="5"/>
      <c r="M153" s="5"/>
      <c r="N153" s="5"/>
      <c r="O153" s="5"/>
      <c r="P153" s="5"/>
      <c r="Q153" s="5"/>
      <c r="R153" s="5"/>
      <c r="S153" s="5"/>
      <c r="T153" s="43" t="b">
        <v>1</v>
      </c>
      <c r="U153" s="72" t="str">
        <f>IFERROR(__xludf.DUMMYFUNCTION("IF(I153 &lt;&gt; """" , IFERROR(IMPORTXML(I153 , ""//div[5]/a/span"") , ""lädt..."" ) , ""."")"),"lädt...")</f>
        <v>lädt...</v>
      </c>
      <c r="V153" s="6">
        <f t="shared" si="6"/>
        <v>8</v>
      </c>
      <c r="W153" s="5"/>
      <c r="X153" s="5"/>
      <c r="Y153" s="5"/>
      <c r="Z153" s="5"/>
      <c r="AA153" s="5"/>
      <c r="AB153" s="5"/>
    </row>
    <row r="154">
      <c r="A154" s="43"/>
      <c r="B154" s="48" t="s">
        <v>66</v>
      </c>
      <c r="C154" s="48" t="s">
        <v>86</v>
      </c>
      <c r="D154" s="49" t="s">
        <v>510</v>
      </c>
      <c r="E154" s="49" t="s">
        <v>511</v>
      </c>
      <c r="F154" s="70" t="s">
        <v>18</v>
      </c>
      <c r="G154" s="71"/>
      <c r="H154" s="60" t="s">
        <v>185</v>
      </c>
      <c r="I154" s="61" t="s">
        <v>512</v>
      </c>
      <c r="J154" s="53"/>
      <c r="K154" s="54" t="str">
        <f>IFERROR(__xludf.DUMMYFUNCTION("IF(T154=TRUE,""Deployed"",IF(I154&lt;&gt;"""",IFERROR(IMPORTXML(I154, ""//p[@class='status-date']""), ""Not loading""),IF(H154&lt;&gt;"""",""Reserved"","""")))"),"Deployed")</f>
        <v>Deployed</v>
      </c>
      <c r="L154" s="5"/>
      <c r="M154" s="5"/>
      <c r="N154" s="5"/>
      <c r="O154" s="5"/>
      <c r="P154" s="5"/>
      <c r="Q154" s="5"/>
      <c r="R154" s="5"/>
      <c r="S154" s="5"/>
      <c r="T154" s="55" t="b">
        <v>1</v>
      </c>
      <c r="U154" s="72" t="str">
        <f>IFERROR(__xludf.DUMMYFUNCTION("IF(I154 &lt;&gt; """" , IFERROR(IMPORTXML(I154 , ""//div[5]/a/span"") , ""lädt..."" ) , ""."")"),"lädt...")</f>
        <v>lädt...</v>
      </c>
      <c r="V154" s="6">
        <f t="shared" si="6"/>
        <v>18</v>
      </c>
      <c r="W154" s="5"/>
      <c r="X154" s="5"/>
      <c r="Y154" s="5"/>
      <c r="Z154" s="5"/>
      <c r="AA154" s="5"/>
      <c r="AB154" s="5"/>
    </row>
    <row r="155">
      <c r="A155" s="43"/>
      <c r="B155" s="48" t="s">
        <v>66</v>
      </c>
      <c r="C155" s="48" t="s">
        <v>91</v>
      </c>
      <c r="D155" s="49" t="s">
        <v>513</v>
      </c>
      <c r="E155" s="49" t="s">
        <v>514</v>
      </c>
      <c r="F155" s="70" t="s">
        <v>18</v>
      </c>
      <c r="G155" s="71"/>
      <c r="H155" s="60" t="s">
        <v>428</v>
      </c>
      <c r="I155" s="61" t="s">
        <v>515</v>
      </c>
      <c r="J155" s="53"/>
      <c r="K155" s="54" t="str">
        <f>IFERROR(__xludf.DUMMYFUNCTION("IF(T155=TRUE,""Deployed"",IF(I155&lt;&gt;"""",IFERROR(IMPORTXML(I155, ""//p[@class='status-date']""), ""Not loading""),IF(H155&lt;&gt;"""",""Reserved"","""")))"),"Not loading")</f>
        <v>Not loading</v>
      </c>
      <c r="L155" s="5"/>
      <c r="M155" s="5"/>
      <c r="N155" s="5"/>
      <c r="O155" s="5"/>
      <c r="P155" s="5"/>
      <c r="Q155" s="5"/>
      <c r="R155" s="5"/>
      <c r="S155" s="5"/>
      <c r="T155" s="43" t="b">
        <v>0</v>
      </c>
      <c r="U155" s="72" t="str">
        <f>IFERROR(__xludf.DUMMYFUNCTION("IF(I155 &lt;&gt; """" , IFERROR(IMPORTXML(I155 , ""//div[5]/a/span"") , ""lädt..."" ) , ""."")"),"lädt...")</f>
        <v>lädt...</v>
      </c>
      <c r="V155" s="6">
        <f t="shared" si="6"/>
        <v>6</v>
      </c>
      <c r="W155" s="5"/>
      <c r="X155" s="5"/>
      <c r="Y155" s="5"/>
      <c r="Z155" s="5"/>
      <c r="AA155" s="5"/>
      <c r="AB155" s="5"/>
    </row>
    <row r="156">
      <c r="A156" s="43"/>
      <c r="B156" s="48" t="s">
        <v>66</v>
      </c>
      <c r="C156" s="48" t="s">
        <v>96</v>
      </c>
      <c r="D156" s="49" t="s">
        <v>516</v>
      </c>
      <c r="E156" s="49" t="s">
        <v>517</v>
      </c>
      <c r="F156" s="66" t="s">
        <v>16</v>
      </c>
      <c r="G156" s="66"/>
      <c r="H156" s="51" t="s">
        <v>123</v>
      </c>
      <c r="I156" s="52" t="s">
        <v>518</v>
      </c>
      <c r="J156" s="53"/>
      <c r="K156" s="54" t="str">
        <f>IFERROR(__xludf.DUMMYFUNCTION("IF(T156=TRUE,""Deployed"",IF(I156&lt;&gt;"""",IFERROR(IMPORTXML(I156, ""//p[@class='status-date']""), ""Not loading""),IF(H156&lt;&gt;"""",""Reserved"","""")))"),"Deployed")</f>
        <v>Deployed</v>
      </c>
      <c r="L156" s="5"/>
      <c r="M156" s="5"/>
      <c r="N156" s="5"/>
      <c r="O156" s="5"/>
      <c r="P156" s="5"/>
      <c r="Q156" s="5"/>
      <c r="R156" s="5"/>
      <c r="S156" s="5"/>
      <c r="T156" s="43" t="b">
        <v>1</v>
      </c>
      <c r="U156" s="72">
        <f>IFERROR(__xludf.DUMMYFUNCTION("IF(I156 &lt;&gt; """" , IFERROR(IMPORTXML(I156 , ""//div[5]/a/span"") , ""lädt..."" ) , ""."")"),15.0)</f>
        <v>15</v>
      </c>
      <c r="V156" s="6">
        <f t="shared" si="6"/>
        <v>6</v>
      </c>
      <c r="W156" s="5"/>
      <c r="X156" s="5"/>
      <c r="Y156" s="5"/>
      <c r="Z156" s="5"/>
      <c r="AA156" s="5"/>
      <c r="AB156" s="5"/>
    </row>
    <row r="157">
      <c r="A157" s="43"/>
      <c r="B157" s="48" t="s">
        <v>66</v>
      </c>
      <c r="C157" s="48" t="s">
        <v>100</v>
      </c>
      <c r="D157" s="49" t="s">
        <v>519</v>
      </c>
      <c r="E157" s="49" t="s">
        <v>520</v>
      </c>
      <c r="F157" s="66" t="s">
        <v>16</v>
      </c>
      <c r="G157" s="66"/>
      <c r="H157" s="51" t="s">
        <v>185</v>
      </c>
      <c r="I157" s="52" t="s">
        <v>521</v>
      </c>
      <c r="J157" s="53"/>
      <c r="K157" s="54" t="str">
        <f>IFERROR(__xludf.DUMMYFUNCTION("IF(T157=TRUE,""Deployed"",IF(I157&lt;&gt;"""",IFERROR(IMPORTXML(I157, ""//p[@class='status-date']""), ""Not loading""),IF(H157&lt;&gt;"""",""Reserved"","""")))"),"Deployed")</f>
        <v>Deployed</v>
      </c>
      <c r="L157" s="5"/>
      <c r="M157" s="5"/>
      <c r="N157" s="5"/>
      <c r="O157" s="5"/>
      <c r="P157" s="5"/>
      <c r="Q157" s="5"/>
      <c r="R157" s="5"/>
      <c r="S157" s="5"/>
      <c r="T157" s="43" t="b">
        <v>1</v>
      </c>
      <c r="U157" s="72">
        <f>IFERROR(__xludf.DUMMYFUNCTION("IF(I157 &lt;&gt; """" , IFERROR(IMPORTXML(I157 , ""//div[5]/a/span"") , ""lädt..."" ) , ""."")"),14.0)</f>
        <v>14</v>
      </c>
      <c r="V157" s="6">
        <f t="shared" si="6"/>
        <v>18</v>
      </c>
      <c r="W157" s="5"/>
      <c r="X157" s="5"/>
      <c r="Y157" s="5"/>
      <c r="Z157" s="5"/>
      <c r="AA157" s="5"/>
      <c r="AB157" s="5"/>
    </row>
    <row r="158">
      <c r="A158" s="43"/>
      <c r="B158" s="48" t="s">
        <v>66</v>
      </c>
      <c r="C158" s="48" t="s">
        <v>39</v>
      </c>
      <c r="D158" s="49" t="s">
        <v>522</v>
      </c>
      <c r="E158" s="49" t="s">
        <v>523</v>
      </c>
      <c r="F158" s="70" t="s">
        <v>18</v>
      </c>
      <c r="G158" s="71"/>
      <c r="H158" s="60" t="s">
        <v>309</v>
      </c>
      <c r="I158" s="61" t="s">
        <v>524</v>
      </c>
      <c r="J158" s="53"/>
      <c r="K158" s="54" t="str">
        <f>IFERROR(__xludf.DUMMYFUNCTION("IF(T158=TRUE,""Deployed"",IF(I158&lt;&gt;"""",IFERROR(IMPORTXML(I158, ""//p[@class='status-date']""), ""Not loading""),IF(H158&lt;&gt;"""",""Reserved"","""")))"),"Deployed")</f>
        <v>Deployed</v>
      </c>
      <c r="L158" s="5"/>
      <c r="M158" s="5"/>
      <c r="N158" s="5"/>
      <c r="O158" s="5"/>
      <c r="P158" s="5"/>
      <c r="Q158" s="5"/>
      <c r="R158" s="5"/>
      <c r="S158" s="5"/>
      <c r="T158" s="55" t="b">
        <v>1</v>
      </c>
      <c r="U158" s="72" t="str">
        <f>IFERROR(__xludf.DUMMYFUNCTION("IF(I158 &lt;&gt; """" , IFERROR(IMPORTXML(I158 , ""//div[5]/a/span"") , ""lädt..."" ) , ""."")"),"lädt...")</f>
        <v>lädt...</v>
      </c>
      <c r="V158" s="6">
        <f t="shared" si="6"/>
        <v>2</v>
      </c>
      <c r="W158" s="5"/>
      <c r="X158" s="5"/>
      <c r="Y158" s="5"/>
      <c r="Z158" s="5"/>
      <c r="AA158" s="5"/>
      <c r="AB158" s="5"/>
    </row>
    <row r="159">
      <c r="A159" s="43"/>
      <c r="B159" s="48" t="s">
        <v>66</v>
      </c>
      <c r="C159" s="48" t="s">
        <v>44</v>
      </c>
      <c r="D159" s="49" t="s">
        <v>525</v>
      </c>
      <c r="E159" s="49" t="s">
        <v>526</v>
      </c>
      <c r="F159" s="70" t="s">
        <v>18</v>
      </c>
      <c r="G159" s="71"/>
      <c r="H159" s="60" t="s">
        <v>527</v>
      </c>
      <c r="I159" s="65" t="s">
        <v>528</v>
      </c>
      <c r="J159" s="53"/>
      <c r="K159" s="54" t="str">
        <f>IFERROR(__xludf.DUMMYFUNCTION("IF(T159=TRUE,""Deployed"",IF(I159&lt;&gt;"""",IFERROR(IMPORTXML(I159, ""//p[@class='status-date']""), ""Not loading""),IF(H159&lt;&gt;"""",""Reserved"","""")))"),"Not loading")</f>
        <v>Not loading</v>
      </c>
      <c r="L159" s="5"/>
      <c r="M159" s="5"/>
      <c r="N159" s="5"/>
      <c r="O159" s="5"/>
      <c r="P159" s="5"/>
      <c r="Q159" s="5"/>
      <c r="R159" s="5"/>
      <c r="S159" s="5"/>
      <c r="T159" s="43" t="b">
        <v>0</v>
      </c>
      <c r="U159" s="72" t="str">
        <f>IFERROR(__xludf.DUMMYFUNCTION("IF(I159 &lt;&gt; """" , IFERROR(IMPORTXML(I159 , ""//div[5]/a/span"") , ""lädt..."" ) , ""."")"),"lädt...")</f>
        <v>lädt...</v>
      </c>
      <c r="V159" s="6">
        <f t="shared" si="6"/>
        <v>2</v>
      </c>
      <c r="W159" s="5"/>
      <c r="X159" s="5"/>
      <c r="Y159" s="5"/>
      <c r="Z159" s="5"/>
      <c r="AA159" s="5"/>
      <c r="AB159" s="5"/>
    </row>
    <row r="160">
      <c r="A160" s="5"/>
      <c r="B160" s="79" t="s">
        <v>66</v>
      </c>
      <c r="C160" s="79" t="s">
        <v>85</v>
      </c>
      <c r="D160" s="80" t="s">
        <v>529</v>
      </c>
      <c r="E160" s="80" t="s">
        <v>530</v>
      </c>
      <c r="F160" s="66" t="s">
        <v>16</v>
      </c>
      <c r="G160" s="66"/>
      <c r="H160" s="53" t="s">
        <v>54</v>
      </c>
      <c r="I160" s="74" t="s">
        <v>531</v>
      </c>
      <c r="J160" s="53"/>
      <c r="K160" s="54" t="str">
        <f>IFERROR(__xludf.DUMMYFUNCTION("IF(T160=TRUE,""Deployed"",IF(I160&lt;&gt;"""",IFERROR(IMPORTXML(I160, ""//p[@class='status-date']""), ""Not loading""),IF(H160&lt;&gt;"""",""Reserved"","""")))"),"Deployed")</f>
        <v>Deployed</v>
      </c>
      <c r="L160" s="5"/>
      <c r="M160" s="5"/>
      <c r="N160" s="5"/>
      <c r="O160" s="5"/>
      <c r="P160" s="5"/>
      <c r="Q160" s="5"/>
      <c r="R160" s="5"/>
      <c r="S160" s="5"/>
      <c r="T160" s="43" t="b">
        <v>1</v>
      </c>
      <c r="U160" s="72" t="str">
        <f>IFERROR(__xludf.DUMMYFUNCTION("IF(I160 &lt;&gt; """" , IFERROR(IMPORTXML(I160 , ""//div[5]/a/span"") , ""lädt..."" ) , ""."")"),"lädt...")</f>
        <v>lädt...</v>
      </c>
      <c r="V160" s="6">
        <f t="shared" si="6"/>
        <v>11</v>
      </c>
      <c r="W160" s="5"/>
      <c r="X160" s="5"/>
      <c r="Y160" s="5"/>
      <c r="Z160" s="5"/>
      <c r="AA160" s="5"/>
      <c r="AB160" s="5"/>
    </row>
    <row r="161">
      <c r="A161" s="5"/>
      <c r="B161" s="79" t="s">
        <v>66</v>
      </c>
      <c r="C161" s="79" t="s">
        <v>116</v>
      </c>
      <c r="D161" s="80" t="s">
        <v>532</v>
      </c>
      <c r="E161" s="80" t="s">
        <v>533</v>
      </c>
      <c r="F161" s="66" t="s">
        <v>16</v>
      </c>
      <c r="G161" s="66"/>
      <c r="H161" s="60" t="s">
        <v>327</v>
      </c>
      <c r="I161" s="61" t="s">
        <v>534</v>
      </c>
      <c r="J161" s="53"/>
      <c r="K161" s="54" t="str">
        <f>IFERROR(__xludf.DUMMYFUNCTION("IF(T161=TRUE,""Deployed"",IF(I161&lt;&gt;"""",IFERROR(IMPORTXML(I161, ""//p[@class='status-date']""), ""Not loading""),IF(H161&lt;&gt;"""",""Reserved"","""")))"),"Deployed")</f>
        <v>Deployed</v>
      </c>
      <c r="L161" s="5"/>
      <c r="M161" s="5"/>
      <c r="N161" s="5"/>
      <c r="O161" s="5"/>
      <c r="P161" s="5"/>
      <c r="Q161" s="5"/>
      <c r="R161" s="5"/>
      <c r="S161" s="5"/>
      <c r="T161" s="55" t="b">
        <v>1</v>
      </c>
      <c r="U161" s="72" t="str">
        <f>IFERROR(__xludf.DUMMYFUNCTION("IF(I161 &lt;&gt; """" , IFERROR(IMPORTXML(I161 , ""//div[5]/a/span"") , ""lädt..."" ) , ""."")"),"lädt...")</f>
        <v>lädt...</v>
      </c>
      <c r="V161" s="6">
        <f t="shared" si="6"/>
        <v>3</v>
      </c>
      <c r="W161" s="5"/>
      <c r="X161" s="5"/>
      <c r="Y161" s="5"/>
      <c r="Z161" s="5"/>
      <c r="AA161" s="5"/>
      <c r="AB161" s="5"/>
    </row>
    <row r="162">
      <c r="A162" s="5"/>
      <c r="B162" s="79" t="s">
        <v>66</v>
      </c>
      <c r="C162" s="79" t="s">
        <v>120</v>
      </c>
      <c r="D162" s="80" t="s">
        <v>535</v>
      </c>
      <c r="E162" s="80" t="s">
        <v>536</v>
      </c>
      <c r="F162" s="81" t="s">
        <v>18</v>
      </c>
      <c r="G162" s="82"/>
      <c r="H162" s="60" t="s">
        <v>123</v>
      </c>
      <c r="I162" s="61" t="s">
        <v>537</v>
      </c>
      <c r="J162" s="53"/>
      <c r="K162" s="54" t="str">
        <f>IFERROR(__xludf.DUMMYFUNCTION("IF(T162=TRUE,""Deployed"",IF(I162&lt;&gt;"""",IFERROR(IMPORTXML(I162, ""//p[@class='status-date']""), ""Not loading""),IF(H162&lt;&gt;"""",""Reserved"","""")))"),"Deployed")</f>
        <v>Deployed</v>
      </c>
      <c r="L162" s="5"/>
      <c r="M162" s="5"/>
      <c r="N162" s="5"/>
      <c r="O162" s="5"/>
      <c r="P162" s="5"/>
      <c r="Q162" s="5"/>
      <c r="R162" s="5"/>
      <c r="S162" s="5"/>
      <c r="T162" s="55" t="b">
        <v>1</v>
      </c>
      <c r="U162" s="72">
        <f>IFERROR(__xludf.DUMMYFUNCTION("IF(I162 &lt;&gt; """" , IFERROR(IMPORTXML(I162 , ""//div[5]/a/span"") , ""lädt..."" ) , ""."")"),10.0)</f>
        <v>10</v>
      </c>
      <c r="V162" s="6">
        <f t="shared" si="6"/>
        <v>6</v>
      </c>
      <c r="W162" s="5"/>
      <c r="X162" s="5"/>
      <c r="Y162" s="5"/>
      <c r="Z162" s="5"/>
      <c r="AA162" s="5"/>
      <c r="AB162" s="5"/>
    </row>
    <row r="163">
      <c r="A163" s="5"/>
      <c r="B163" s="79" t="s">
        <v>66</v>
      </c>
      <c r="C163" s="79" t="s">
        <v>125</v>
      </c>
      <c r="D163" s="80" t="s">
        <v>538</v>
      </c>
      <c r="E163" s="80" t="s">
        <v>539</v>
      </c>
      <c r="F163" s="81" t="s">
        <v>18</v>
      </c>
      <c r="G163" s="82"/>
      <c r="H163" s="60" t="s">
        <v>54</v>
      </c>
      <c r="I163" s="61" t="s">
        <v>540</v>
      </c>
      <c r="J163" s="53"/>
      <c r="K163" s="54" t="str">
        <f>IFERROR(__xludf.DUMMYFUNCTION("IF(T163=TRUE,""Deployed"",IF(I163&lt;&gt;"""",IFERROR(IMPORTXML(I163, ""//p[@class='status-date']""), ""Not loading""),IF(H163&lt;&gt;"""",""Reserved"","""")))"),"Deployed")</f>
        <v>Deployed</v>
      </c>
      <c r="L163" s="5"/>
      <c r="M163" s="5"/>
      <c r="N163" s="5"/>
      <c r="O163" s="5"/>
      <c r="P163" s="5"/>
      <c r="Q163" s="5"/>
      <c r="R163" s="5"/>
      <c r="S163" s="5"/>
      <c r="T163" s="55" t="b">
        <v>1</v>
      </c>
      <c r="U163" s="72" t="str">
        <f>IFERROR(__xludf.DUMMYFUNCTION("IF(I163 &lt;&gt; """" , IFERROR(IMPORTXML(I163 , ""//div[5]/a/span"") , ""lädt..."" ) , ""."")"),"lädt...")</f>
        <v>lädt...</v>
      </c>
      <c r="V163" s="6">
        <f t="shared" si="6"/>
        <v>11</v>
      </c>
      <c r="W163" s="5"/>
      <c r="X163" s="5"/>
      <c r="Y163" s="5"/>
      <c r="Z163" s="5"/>
      <c r="AA163" s="5"/>
      <c r="AB163" s="5"/>
    </row>
    <row r="164">
      <c r="A164" s="5"/>
      <c r="B164" s="79" t="s">
        <v>66</v>
      </c>
      <c r="C164" s="79" t="s">
        <v>50</v>
      </c>
      <c r="D164" s="80" t="s">
        <v>541</v>
      </c>
      <c r="E164" s="80" t="s">
        <v>542</v>
      </c>
      <c r="F164" s="66" t="s">
        <v>16</v>
      </c>
      <c r="G164" s="67"/>
      <c r="H164" s="60" t="s">
        <v>331</v>
      </c>
      <c r="I164" s="61" t="s">
        <v>543</v>
      </c>
      <c r="J164" s="53"/>
      <c r="K164" s="54" t="str">
        <f>IFERROR(__xludf.DUMMYFUNCTION("IF(T164=TRUE,""Deployed"",IF(I164&lt;&gt;"""",IFERROR(IMPORTXML(I164, ""//p[@class='status-date']""), ""Not loading""),IF(H166&lt;&gt;"""",""Reserved"","""")))"),"Deployed")</f>
        <v>Deployed</v>
      </c>
      <c r="L164" s="5"/>
      <c r="M164" s="5"/>
      <c r="N164" s="5"/>
      <c r="O164" s="5"/>
      <c r="P164" s="5"/>
      <c r="Q164" s="5"/>
      <c r="R164" s="5"/>
      <c r="S164" s="5"/>
      <c r="T164" s="55" t="b">
        <v>1</v>
      </c>
      <c r="U164" s="72" t="str">
        <f>IFERROR(__xludf.DUMMYFUNCTION("IF(I164 &lt;&gt; """" , IFERROR(IMPORTXML(I164 , ""//div[5]/a/span"") , ""lädt..."" ) , ""."")"),"lädt...")</f>
        <v>lädt...</v>
      </c>
      <c r="V164" s="6">
        <f t="shared" ref="V164:V165" si="7">COUNTIF($H$27:$H$311,H166)</f>
        <v>3</v>
      </c>
      <c r="W164" s="5"/>
      <c r="X164" s="5"/>
      <c r="Y164" s="5"/>
      <c r="Z164" s="5"/>
      <c r="AA164" s="5"/>
      <c r="AB164" s="5"/>
    </row>
    <row r="165">
      <c r="A165" s="5"/>
      <c r="B165" s="79" t="s">
        <v>66</v>
      </c>
      <c r="C165" s="79" t="s">
        <v>56</v>
      </c>
      <c r="D165" s="80" t="s">
        <v>544</v>
      </c>
      <c r="E165" s="80" t="s">
        <v>545</v>
      </c>
      <c r="F165" s="66" t="s">
        <v>16</v>
      </c>
      <c r="G165" s="67"/>
      <c r="H165" s="60" t="s">
        <v>546</v>
      </c>
      <c r="I165" s="61" t="s">
        <v>547</v>
      </c>
      <c r="J165" s="53"/>
      <c r="K165" s="54" t="str">
        <f>IFERROR(__xludf.DUMMYFUNCTION("IF(T165=TRUE,""Deployed"",IF(I165&lt;&gt;"""",IFERROR(IMPORTXML(I165, ""//p[@class='status-date']""), ""Not loading""),IF(H167&lt;&gt;"""",""Reserved"","""")))"),"Deployed")</f>
        <v>Deployed</v>
      </c>
      <c r="L165" s="5"/>
      <c r="M165" s="5"/>
      <c r="N165" s="5"/>
      <c r="O165" s="5"/>
      <c r="P165" s="5"/>
      <c r="Q165" s="5"/>
      <c r="R165" s="5"/>
      <c r="S165" s="5"/>
      <c r="T165" s="55" t="b">
        <v>1</v>
      </c>
      <c r="U165" s="72" t="str">
        <f>IFERROR(__xludf.DUMMYFUNCTION("IF(I165 &lt;&gt; """" , IFERROR(IMPORTXML(I165 , ""//div[5]/a/span"") , ""lädt..."" ) , ""."")"),"lädt...")</f>
        <v>lädt...</v>
      </c>
      <c r="V165" s="6">
        <f t="shared" si="7"/>
        <v>3</v>
      </c>
      <c r="W165" s="5"/>
      <c r="X165" s="5"/>
      <c r="Y165" s="5"/>
      <c r="Z165" s="5"/>
      <c r="AA165" s="5"/>
      <c r="AB165" s="5"/>
    </row>
    <row r="166">
      <c r="A166" s="5"/>
      <c r="B166" s="79" t="s">
        <v>66</v>
      </c>
      <c r="C166" s="79" t="s">
        <v>61</v>
      </c>
      <c r="D166" s="80" t="s">
        <v>548</v>
      </c>
      <c r="E166" s="80" t="s">
        <v>549</v>
      </c>
      <c r="F166" s="81" t="s">
        <v>18</v>
      </c>
      <c r="G166" s="82"/>
      <c r="H166" s="51" t="s">
        <v>327</v>
      </c>
      <c r="I166" s="61" t="s">
        <v>550</v>
      </c>
      <c r="J166" s="53"/>
      <c r="K166" s="54" t="str">
        <f>IFERROR(__xludf.DUMMYFUNCTION("IF(T166=TRUE,""Deployed"",IF(I166&lt;&gt;"""",IFERROR(IMPORTXML(I166, ""//p[@class='status-date']""), ""Not loading""),IF(#REF!&lt;&gt;"""",""Reserved"","""")))"),"Deployed")</f>
        <v>Deployed</v>
      </c>
      <c r="L166" s="5"/>
      <c r="M166" s="5"/>
      <c r="N166" s="5"/>
      <c r="O166" s="5"/>
      <c r="P166" s="5"/>
      <c r="Q166" s="5"/>
      <c r="R166" s="5"/>
      <c r="S166" s="5"/>
      <c r="T166" s="55" t="b">
        <v>1</v>
      </c>
      <c r="U166" s="72" t="str">
        <f>IFERROR(__xludf.DUMMYFUNCTION("IF(I166 &lt;&gt; """" , IFERROR(IMPORTXML(I166 , ""//div[5]/a/span"") , ""lädt..."" ) , ""."")"),"lädt...")</f>
        <v>lädt...</v>
      </c>
      <c r="V166" s="6">
        <f t="shared" ref="V166:V167" si="8">COUNTIF($H$27:$H$311,#REF!)</f>
        <v>0</v>
      </c>
      <c r="W166" s="5"/>
      <c r="X166" s="5"/>
      <c r="Y166" s="5"/>
      <c r="Z166" s="5"/>
      <c r="AA166" s="5"/>
      <c r="AB166" s="5"/>
    </row>
    <row r="167">
      <c r="A167" s="5"/>
      <c r="B167" s="79" t="s">
        <v>66</v>
      </c>
      <c r="C167" s="79" t="s">
        <v>66</v>
      </c>
      <c r="D167" s="80" t="s">
        <v>551</v>
      </c>
      <c r="E167" s="80" t="s">
        <v>552</v>
      </c>
      <c r="F167" s="81" t="s">
        <v>18</v>
      </c>
      <c r="G167" s="82"/>
      <c r="H167" s="60" t="s">
        <v>331</v>
      </c>
      <c r="I167" s="61" t="s">
        <v>553</v>
      </c>
      <c r="J167" s="53"/>
      <c r="K167" s="54" t="str">
        <f>IFERROR(__xludf.DUMMYFUNCTION("IF(T167=TRUE,""Deployed"",IF(I167&lt;&gt;"""",IFERROR(IMPORTXML(I167, ""//p[@class='status-date']""), ""Not loading""),IF(#REF!&lt;&gt;"""",""Reserved"","""")))"),"Deployed")</f>
        <v>Deployed</v>
      </c>
      <c r="L167" s="5"/>
      <c r="M167" s="5"/>
      <c r="N167" s="5"/>
      <c r="O167" s="5"/>
      <c r="P167" s="5"/>
      <c r="Q167" s="5"/>
      <c r="R167" s="5"/>
      <c r="S167" s="5"/>
      <c r="T167" s="55" t="b">
        <v>1</v>
      </c>
      <c r="U167" s="72" t="str">
        <f>IFERROR(__xludf.DUMMYFUNCTION("IF(I167 &lt;&gt; """" , IFERROR(IMPORTXML(I167 , ""//div[5]/a/span"") , ""lädt..."" ) , ""."")"),"lädt...")</f>
        <v>lädt...</v>
      </c>
      <c r="V167" s="6">
        <f t="shared" si="8"/>
        <v>0</v>
      </c>
      <c r="W167" s="5"/>
      <c r="X167" s="5"/>
      <c r="Y167" s="5"/>
      <c r="Z167" s="5"/>
      <c r="AA167" s="5"/>
      <c r="AB167" s="5"/>
    </row>
    <row r="168">
      <c r="A168" s="5"/>
      <c r="B168" s="79" t="s">
        <v>66</v>
      </c>
      <c r="C168" s="79" t="s">
        <v>71</v>
      </c>
      <c r="D168" s="80" t="s">
        <v>554</v>
      </c>
      <c r="E168" s="80" t="s">
        <v>555</v>
      </c>
      <c r="F168" s="66" t="s">
        <v>16</v>
      </c>
      <c r="G168" s="67"/>
      <c r="H168" s="60" t="s">
        <v>123</v>
      </c>
      <c r="I168" s="61" t="s">
        <v>556</v>
      </c>
      <c r="J168" s="53"/>
      <c r="K168" s="54" t="str">
        <f>IFERROR(__xludf.DUMMYFUNCTION("IF(T168=TRUE,""Deployed"",IF(I168&lt;&gt;"""",IFERROR(IMPORTXML(I168, ""//p[@class='status-date']""), ""Not loading""),IF(H168&lt;&gt;"""",""Reserved"","""")))"),"Deployed")</f>
        <v>Deployed</v>
      </c>
      <c r="L168" s="5"/>
      <c r="M168" s="5"/>
      <c r="N168" s="5"/>
      <c r="O168" s="5"/>
      <c r="P168" s="5"/>
      <c r="Q168" s="5"/>
      <c r="R168" s="5"/>
      <c r="S168" s="5"/>
      <c r="T168" s="55" t="b">
        <v>1</v>
      </c>
      <c r="U168" s="72">
        <f>IFERROR(__xludf.DUMMYFUNCTION("IF(I168 &lt;&gt; """" , IFERROR(IMPORTXML(I168 , ""//div[5]/a/span"") , ""lädt..."" ) , ""."")"),14.0)</f>
        <v>14</v>
      </c>
      <c r="V168" s="6">
        <f t="shared" ref="V168:V311" si="9">COUNTIF($H$27:$H$311,H168)</f>
        <v>6</v>
      </c>
      <c r="W168" s="5"/>
      <c r="X168" s="5"/>
      <c r="Y168" s="5"/>
      <c r="Z168" s="5"/>
      <c r="AA168" s="5"/>
      <c r="AB168" s="5"/>
    </row>
    <row r="169">
      <c r="A169" s="5"/>
      <c r="B169" s="79" t="s">
        <v>66</v>
      </c>
      <c r="C169" s="79" t="s">
        <v>76</v>
      </c>
      <c r="D169" s="80" t="s">
        <v>557</v>
      </c>
      <c r="E169" s="80" t="s">
        <v>558</v>
      </c>
      <c r="F169" s="66" t="s">
        <v>16</v>
      </c>
      <c r="G169" s="67"/>
      <c r="H169" s="60" t="s">
        <v>559</v>
      </c>
      <c r="I169" s="65" t="s">
        <v>560</v>
      </c>
      <c r="J169" s="53"/>
      <c r="K169" s="54" t="str">
        <f>IFERROR(__xludf.DUMMYFUNCTION("IF(T169=TRUE,""Deployed"",IF(I169&lt;&gt;"""",IFERROR(IMPORTXML(I169, ""//p[@class='status-date']""), ""Not loading""),IF(H169&lt;&gt;"""",""Reserved"","""")))"),"Deployed")</f>
        <v>Deployed</v>
      </c>
      <c r="L169" s="5"/>
      <c r="M169" s="5"/>
      <c r="N169" s="5"/>
      <c r="O169" s="5"/>
      <c r="P169" s="5"/>
      <c r="Q169" s="5"/>
      <c r="R169" s="5"/>
      <c r="S169" s="5"/>
      <c r="T169" s="55" t="b">
        <v>1</v>
      </c>
      <c r="U169" s="72" t="str">
        <f>IFERROR(__xludf.DUMMYFUNCTION("IF(I169 &lt;&gt; """" , IFERROR(IMPORTXML(I169 , ""//div[5]/a/span"") , ""lädt..."" ) , ""."")"),"lädt...")</f>
        <v>lädt...</v>
      </c>
      <c r="V169" s="6">
        <f t="shared" si="9"/>
        <v>1</v>
      </c>
      <c r="W169" s="5"/>
      <c r="X169" s="5"/>
      <c r="Y169" s="5"/>
      <c r="Z169" s="5"/>
      <c r="AA169" s="5"/>
      <c r="AB169" s="5"/>
    </row>
    <row r="170">
      <c r="A170" s="5"/>
      <c r="B170" s="79" t="s">
        <v>71</v>
      </c>
      <c r="C170" s="79" t="s">
        <v>86</v>
      </c>
      <c r="D170" s="80" t="s">
        <v>561</v>
      </c>
      <c r="E170" s="80" t="s">
        <v>562</v>
      </c>
      <c r="F170" s="66" t="s">
        <v>16</v>
      </c>
      <c r="G170" s="67"/>
      <c r="H170" s="60" t="s">
        <v>546</v>
      </c>
      <c r="I170" s="61" t="s">
        <v>563</v>
      </c>
      <c r="J170" s="53"/>
      <c r="K170" s="54" t="str">
        <f>IFERROR(__xludf.DUMMYFUNCTION("IF(T170=TRUE,""Deployed"",IF(I170&lt;&gt;"""",IFERROR(IMPORTXML(I170, ""//p[@class='status-date']""), ""Not loading""),IF(H170&lt;&gt;"""",""Reserved"","""")))"),"Deployed")</f>
        <v>Deployed</v>
      </c>
      <c r="L170" s="5"/>
      <c r="M170" s="5"/>
      <c r="N170" s="5"/>
      <c r="O170" s="5"/>
      <c r="P170" s="5"/>
      <c r="Q170" s="5"/>
      <c r="R170" s="5"/>
      <c r="S170" s="5"/>
      <c r="T170" s="55" t="b">
        <v>1</v>
      </c>
      <c r="U170" s="72" t="str">
        <f>IFERROR(__xludf.DUMMYFUNCTION("IF(I170 &lt;&gt; """" , IFERROR(IMPORTXML(I170 , ""//div[5]/a/span"") , ""lädt..."" ) , ""."")"),"lädt...")</f>
        <v>lädt...</v>
      </c>
      <c r="V170" s="6">
        <f t="shared" si="9"/>
        <v>8</v>
      </c>
      <c r="W170" s="5"/>
      <c r="X170" s="5"/>
      <c r="Y170" s="5"/>
      <c r="Z170" s="5"/>
      <c r="AA170" s="5"/>
      <c r="AB170" s="5"/>
    </row>
    <row r="171">
      <c r="A171" s="5"/>
      <c r="B171" s="79" t="s">
        <v>71</v>
      </c>
      <c r="C171" s="79" t="s">
        <v>91</v>
      </c>
      <c r="D171" s="80" t="s">
        <v>564</v>
      </c>
      <c r="E171" s="80" t="s">
        <v>565</v>
      </c>
      <c r="F171" s="66" t="s">
        <v>16</v>
      </c>
      <c r="G171" s="67"/>
      <c r="H171" s="60" t="s">
        <v>258</v>
      </c>
      <c r="I171" s="61" t="s">
        <v>566</v>
      </c>
      <c r="J171" s="53"/>
      <c r="K171" s="54" t="str">
        <f>IFERROR(__xludf.DUMMYFUNCTION("IF(T171=TRUE,""Deployed"",IF(I171&lt;&gt;"""",IFERROR(IMPORTXML(I171, ""//p[@class='status-date']""), ""Not loading""),IF(H171&lt;&gt;"""",""Reserved"","""")))"),"Deployed")</f>
        <v>Deployed</v>
      </c>
      <c r="L171" s="5"/>
      <c r="M171" s="5"/>
      <c r="N171" s="5"/>
      <c r="O171" s="5"/>
      <c r="P171" s="5"/>
      <c r="Q171" s="5"/>
      <c r="R171" s="5"/>
      <c r="S171" s="5"/>
      <c r="T171" s="55" t="b">
        <v>1</v>
      </c>
      <c r="U171" s="72" t="str">
        <f>IFERROR(__xludf.DUMMYFUNCTION("IF(I171 &lt;&gt; """" , IFERROR(IMPORTXML(I171 , ""//div[5]/a/span"") , ""lädt..."" ) , ""."")"),"lädt...")</f>
        <v>lädt...</v>
      </c>
      <c r="V171" s="6">
        <f t="shared" si="9"/>
        <v>3</v>
      </c>
      <c r="W171" s="5"/>
      <c r="X171" s="5"/>
      <c r="Y171" s="5"/>
      <c r="Z171" s="5"/>
      <c r="AA171" s="5"/>
      <c r="AB171" s="5"/>
    </row>
    <row r="172">
      <c r="A172" s="5"/>
      <c r="B172" s="79" t="s">
        <v>71</v>
      </c>
      <c r="C172" s="79" t="s">
        <v>96</v>
      </c>
      <c r="D172" s="80" t="s">
        <v>567</v>
      </c>
      <c r="E172" s="80" t="s">
        <v>568</v>
      </c>
      <c r="F172" s="81" t="s">
        <v>18</v>
      </c>
      <c r="G172" s="82"/>
      <c r="H172" s="60" t="s">
        <v>54</v>
      </c>
      <c r="I172" s="61" t="s">
        <v>569</v>
      </c>
      <c r="J172" s="53"/>
      <c r="K172" s="54" t="str">
        <f>IFERROR(__xludf.DUMMYFUNCTION("IF(T172=TRUE,""Deployed"",IF(I172&lt;&gt;"""",IFERROR(IMPORTXML(I172, ""//p[@class='status-date']""), ""Not loading""),IF(H172&lt;&gt;"""",""Reserved"","""")))"),"Deployed")</f>
        <v>Deployed</v>
      </c>
      <c r="L172" s="5"/>
      <c r="M172" s="5"/>
      <c r="N172" s="5"/>
      <c r="O172" s="5"/>
      <c r="P172" s="5"/>
      <c r="Q172" s="5"/>
      <c r="R172" s="5"/>
      <c r="S172" s="5"/>
      <c r="T172" s="55" t="b">
        <v>1</v>
      </c>
      <c r="U172" s="72" t="str">
        <f>IFERROR(__xludf.DUMMYFUNCTION("IF(I172 &lt;&gt; """" , IFERROR(IMPORTXML(I172 , ""//div[5]/a/span"") , ""lädt..."" ) , ""."")"),"lädt...")</f>
        <v>lädt...</v>
      </c>
      <c r="V172" s="6">
        <f t="shared" si="9"/>
        <v>11</v>
      </c>
      <c r="W172" s="5"/>
      <c r="X172" s="5"/>
      <c r="Y172" s="5"/>
      <c r="Z172" s="5"/>
      <c r="AA172" s="5"/>
      <c r="AB172" s="5"/>
    </row>
    <row r="173">
      <c r="A173" s="5"/>
      <c r="B173" s="79" t="s">
        <v>71</v>
      </c>
      <c r="C173" s="79" t="s">
        <v>100</v>
      </c>
      <c r="D173" s="80" t="s">
        <v>570</v>
      </c>
      <c r="E173" s="80" t="s">
        <v>571</v>
      </c>
      <c r="F173" s="81" t="s">
        <v>18</v>
      </c>
      <c r="G173" s="82"/>
      <c r="H173" s="60" t="s">
        <v>266</v>
      </c>
      <c r="I173" s="61" t="s">
        <v>572</v>
      </c>
      <c r="J173" s="53"/>
      <c r="K173" s="54" t="str">
        <f>IFERROR(__xludf.DUMMYFUNCTION("IF(T173=TRUE,""Deployed"",IF(I173&lt;&gt;"""",IFERROR(IMPORTXML(I173, ""//p[@class='status-date']""), ""Not loading""),IF(H173&lt;&gt;"""",""Reserved"","""")))"),"Not loading")</f>
        <v>Not loading</v>
      </c>
      <c r="L173" s="5"/>
      <c r="M173" s="5"/>
      <c r="N173" s="5"/>
      <c r="O173" s="5"/>
      <c r="P173" s="5"/>
      <c r="Q173" s="5"/>
      <c r="R173" s="5"/>
      <c r="S173" s="5"/>
      <c r="T173" s="5" t="b">
        <v>0</v>
      </c>
      <c r="U173" s="72" t="str">
        <f>IFERROR(__xludf.DUMMYFUNCTION("IF(I173 &lt;&gt; """" , IFERROR(IMPORTXML(I173 , ""//div[5]/a/span"") , ""lädt..."" ) , ""."")"),"lädt...")</f>
        <v>lädt...</v>
      </c>
      <c r="V173" s="6">
        <f t="shared" si="9"/>
        <v>11</v>
      </c>
      <c r="W173" s="5"/>
      <c r="X173" s="5"/>
      <c r="Y173" s="5"/>
      <c r="Z173" s="5"/>
      <c r="AA173" s="5"/>
      <c r="AB173" s="5"/>
    </row>
    <row r="174">
      <c r="A174" s="5"/>
      <c r="B174" s="79" t="s">
        <v>71</v>
      </c>
      <c r="C174" s="79" t="s">
        <v>39</v>
      </c>
      <c r="D174" s="80" t="s">
        <v>573</v>
      </c>
      <c r="E174" s="80" t="s">
        <v>574</v>
      </c>
      <c r="F174" s="66" t="s">
        <v>16</v>
      </c>
      <c r="G174" s="67"/>
      <c r="H174" s="53" t="s">
        <v>575</v>
      </c>
      <c r="I174" s="74" t="s">
        <v>576</v>
      </c>
      <c r="J174" s="53"/>
      <c r="K174" s="54" t="str">
        <f>IFERROR(__xludf.DUMMYFUNCTION("IF(T174=TRUE,""Deployed"",IF(I174&lt;&gt;"""",IFERROR(IMPORTXML(I174, ""//p[@class='status-date']""), ""Not loading""),IF(H174&lt;&gt;"""",""Reserved"","""")))"),"Deployed")</f>
        <v>Deployed</v>
      </c>
      <c r="L174" s="5"/>
      <c r="M174" s="5"/>
      <c r="N174" s="5"/>
      <c r="O174" s="5"/>
      <c r="P174" s="5"/>
      <c r="Q174" s="5"/>
      <c r="R174" s="5"/>
      <c r="S174" s="5"/>
      <c r="T174" s="55" t="b">
        <v>1</v>
      </c>
      <c r="U174" s="72" t="str">
        <f>IFERROR(__xludf.DUMMYFUNCTION("IF(I174 &lt;&gt; """" , IFERROR(IMPORTXML(I174 , ""//div[5]/a/span"") , ""lädt..."" ) , ""."")"),"lädt...")</f>
        <v>lädt...</v>
      </c>
      <c r="V174" s="6">
        <f t="shared" si="9"/>
        <v>1</v>
      </c>
      <c r="W174" s="5"/>
      <c r="X174" s="5"/>
      <c r="Y174" s="5"/>
      <c r="Z174" s="5"/>
      <c r="AA174" s="5"/>
      <c r="AB174" s="5"/>
    </row>
    <row r="175">
      <c r="A175" s="5"/>
      <c r="B175" s="79" t="s">
        <v>71</v>
      </c>
      <c r="C175" s="79" t="s">
        <v>44</v>
      </c>
      <c r="D175" s="80" t="s">
        <v>577</v>
      </c>
      <c r="E175" s="80" t="s">
        <v>578</v>
      </c>
      <c r="F175" s="66" t="s">
        <v>16</v>
      </c>
      <c r="G175" s="67"/>
      <c r="H175" s="60" t="s">
        <v>579</v>
      </c>
      <c r="I175" s="53"/>
      <c r="J175" s="53"/>
      <c r="K175" s="54" t="str">
        <f>IFERROR(__xludf.DUMMYFUNCTION("IF(T175=TRUE,""Deployed"",IF(I175&lt;&gt;"""",IFERROR(IMPORTXML(I175, ""//p[@class='status-date']""), ""Not loading""),IF(H175&lt;&gt;"""",""Reserved"","""")))"),"Reserved")</f>
        <v>Reserved</v>
      </c>
      <c r="L175" s="5"/>
      <c r="M175" s="5"/>
      <c r="N175" s="5"/>
      <c r="O175" s="5"/>
      <c r="P175" s="5"/>
      <c r="Q175" s="5"/>
      <c r="R175" s="5"/>
      <c r="S175" s="5"/>
      <c r="T175" s="5" t="b">
        <v>0</v>
      </c>
      <c r="U175" s="72" t="str">
        <f>IFERROR(__xludf.DUMMYFUNCTION("IF(I175 &lt;&gt; """" , IFERROR(IMPORTXML(I175 , ""//div[5]/a/span"") , ""lädt..."" ) , ""."")"),".")</f>
        <v>.</v>
      </c>
      <c r="V175" s="6">
        <f t="shared" si="9"/>
        <v>1</v>
      </c>
      <c r="W175" s="5"/>
      <c r="X175" s="5"/>
      <c r="Y175" s="5"/>
      <c r="Z175" s="5"/>
      <c r="AA175" s="5"/>
      <c r="AB175" s="5"/>
    </row>
    <row r="176">
      <c r="A176" s="5"/>
      <c r="B176" s="79" t="s">
        <v>71</v>
      </c>
      <c r="C176" s="79" t="s">
        <v>85</v>
      </c>
      <c r="D176" s="80" t="s">
        <v>580</v>
      </c>
      <c r="E176" s="80" t="s">
        <v>581</v>
      </c>
      <c r="F176" s="81" t="s">
        <v>18</v>
      </c>
      <c r="G176" s="82"/>
      <c r="H176" s="60" t="s">
        <v>582</v>
      </c>
      <c r="I176" s="63" t="s">
        <v>583</v>
      </c>
      <c r="J176" s="53"/>
      <c r="K176" s="54" t="str">
        <f>IFERROR(__xludf.DUMMYFUNCTION("IF(T176=TRUE,""Deployed"",IF(I176&lt;&gt;"""",IFERROR(IMPORTXML(I176, ""//p[@class='status-date']""), ""Not loading""),IF(H176&lt;&gt;"""",""Reserved"","""")))"),"Deployed")</f>
        <v>Deployed</v>
      </c>
      <c r="L176" s="5"/>
      <c r="M176" s="5"/>
      <c r="N176" s="5"/>
      <c r="O176" s="5"/>
      <c r="P176" s="5"/>
      <c r="Q176" s="5"/>
      <c r="R176" s="5"/>
      <c r="S176" s="5"/>
      <c r="T176" s="55" t="b">
        <v>1</v>
      </c>
      <c r="U176" s="72">
        <f>IFERROR(__xludf.DUMMYFUNCTION("IF(I176 &lt;&gt; """" , IFERROR(IMPORTXML(I176 , ""//div[5]/a/span"") , ""lädt..."" ) , ""."")"),12.0)</f>
        <v>12</v>
      </c>
      <c r="V176" s="6">
        <f t="shared" si="9"/>
        <v>1</v>
      </c>
      <c r="W176" s="5"/>
      <c r="X176" s="5"/>
      <c r="Y176" s="5"/>
      <c r="Z176" s="5"/>
      <c r="AA176" s="5"/>
      <c r="AB176" s="5"/>
    </row>
    <row r="177">
      <c r="A177" s="5"/>
      <c r="B177" s="79" t="s">
        <v>71</v>
      </c>
      <c r="C177" s="79" t="s">
        <v>116</v>
      </c>
      <c r="D177" s="80" t="s">
        <v>584</v>
      </c>
      <c r="E177" s="80" t="s">
        <v>585</v>
      </c>
      <c r="F177" s="81" t="s">
        <v>18</v>
      </c>
      <c r="G177" s="82"/>
      <c r="H177" s="60" t="s">
        <v>302</v>
      </c>
      <c r="I177" s="61" t="s">
        <v>586</v>
      </c>
      <c r="J177" s="53"/>
      <c r="K177" s="54" t="str">
        <f>IFERROR(__xludf.DUMMYFUNCTION("IF(T177=TRUE,""Deployed"",IF(I177&lt;&gt;"""",IFERROR(IMPORTXML(I177, ""//p[@class='status-date']""), ""Not loading""),IF(H177&lt;&gt;"""",""Reserved"","""")))"),"Not loading")</f>
        <v>Not loading</v>
      </c>
      <c r="L177" s="5"/>
      <c r="M177" s="5"/>
      <c r="N177" s="5"/>
      <c r="O177" s="5"/>
      <c r="P177" s="5"/>
      <c r="Q177" s="5"/>
      <c r="R177" s="5"/>
      <c r="S177" s="5"/>
      <c r="T177" s="5" t="b">
        <v>0</v>
      </c>
      <c r="U177" s="72" t="str">
        <f>IFERROR(__xludf.DUMMYFUNCTION("IF(I177 &lt;&gt; """" , IFERROR(IMPORTXML(I177 , ""//div[5]/a/span"") , ""lädt..."" ) , ""."")"),"lädt...")</f>
        <v>lädt...</v>
      </c>
      <c r="V177" s="6">
        <f t="shared" si="9"/>
        <v>2</v>
      </c>
      <c r="W177" s="5"/>
      <c r="X177" s="5"/>
      <c r="Y177" s="5"/>
      <c r="Z177" s="5"/>
      <c r="AA177" s="5"/>
      <c r="AB177" s="5"/>
    </row>
    <row r="178">
      <c r="A178" s="5"/>
      <c r="B178" s="79" t="s">
        <v>71</v>
      </c>
      <c r="C178" s="79" t="s">
        <v>120</v>
      </c>
      <c r="D178" s="80" t="s">
        <v>587</v>
      </c>
      <c r="E178" s="80" t="s">
        <v>588</v>
      </c>
      <c r="F178" s="66" t="s">
        <v>16</v>
      </c>
      <c r="G178" s="67"/>
      <c r="H178" s="60" t="s">
        <v>546</v>
      </c>
      <c r="I178" s="65" t="s">
        <v>589</v>
      </c>
      <c r="J178" s="53"/>
      <c r="K178" s="54" t="str">
        <f>IFERROR(__xludf.DUMMYFUNCTION("IF(T178=TRUE,""Deployed"",IF(I178&lt;&gt;"""",IFERROR(IMPORTXML(I178, ""//p[@class='status-date']""), ""Not loading""),IF(H178&lt;&gt;"""",""Reserved"","""")))"),"Deployed")</f>
        <v>Deployed</v>
      </c>
      <c r="L178" s="5"/>
      <c r="M178" s="5"/>
      <c r="N178" s="5"/>
      <c r="O178" s="5"/>
      <c r="P178" s="5"/>
      <c r="Q178" s="5"/>
      <c r="R178" s="5"/>
      <c r="S178" s="5"/>
      <c r="T178" s="55" t="b">
        <v>1</v>
      </c>
      <c r="U178" s="72" t="str">
        <f>IFERROR(__xludf.DUMMYFUNCTION("IF(I178 &lt;&gt; """" , IFERROR(IMPORTXML(I178 , ""//div[5]/a/span"") , ""lädt..."" ) , ""."")"),"lädt...")</f>
        <v>lädt...</v>
      </c>
      <c r="V178" s="6">
        <f t="shared" si="9"/>
        <v>8</v>
      </c>
      <c r="W178" s="5"/>
      <c r="X178" s="5"/>
      <c r="Y178" s="5"/>
      <c r="Z178" s="5"/>
      <c r="AA178" s="5"/>
      <c r="AB178" s="5"/>
    </row>
    <row r="179">
      <c r="A179" s="5"/>
      <c r="B179" s="79" t="s">
        <v>71</v>
      </c>
      <c r="C179" s="79" t="s">
        <v>125</v>
      </c>
      <c r="D179" s="80" t="s">
        <v>590</v>
      </c>
      <c r="E179" s="80" t="s">
        <v>591</v>
      </c>
      <c r="F179" s="66" t="s">
        <v>16</v>
      </c>
      <c r="G179" s="67"/>
      <c r="H179" s="60" t="s">
        <v>223</v>
      </c>
      <c r="I179" s="61" t="s">
        <v>592</v>
      </c>
      <c r="J179" s="53"/>
      <c r="K179" s="54" t="str">
        <f>IFERROR(__xludf.DUMMYFUNCTION("IF(T179=TRUE,""Deployed"",IF(I179&lt;&gt;"""",IFERROR(IMPORTXML(I179, ""//p[@class='status-date']""), ""Not loading""),IF(H179&lt;&gt;"""",""Reserved"","""")))"),"Deployed")</f>
        <v>Deployed</v>
      </c>
      <c r="L179" s="5"/>
      <c r="M179" s="5"/>
      <c r="N179" s="5"/>
      <c r="O179" s="5"/>
      <c r="P179" s="5"/>
      <c r="Q179" s="5"/>
      <c r="R179" s="5"/>
      <c r="S179" s="5"/>
      <c r="T179" s="55" t="b">
        <v>1</v>
      </c>
      <c r="U179" s="72" t="str">
        <f>IFERROR(__xludf.DUMMYFUNCTION("IF(I179 &lt;&gt; """" , IFERROR(IMPORTXML(I179 , ""//div[5]/a/span"") , ""lädt..."" ) , ""."")"),"lädt...")</f>
        <v>lädt...</v>
      </c>
      <c r="V179" s="6">
        <f t="shared" si="9"/>
        <v>4</v>
      </c>
      <c r="W179" s="5"/>
      <c r="X179" s="5"/>
      <c r="Y179" s="5"/>
      <c r="Z179" s="5"/>
      <c r="AA179" s="5"/>
      <c r="AB179" s="5"/>
    </row>
    <row r="180">
      <c r="A180" s="5"/>
      <c r="B180" s="79" t="s">
        <v>71</v>
      </c>
      <c r="C180" s="79" t="s">
        <v>50</v>
      </c>
      <c r="D180" s="80" t="s">
        <v>593</v>
      </c>
      <c r="E180" s="80" t="s">
        <v>594</v>
      </c>
      <c r="F180" s="81" t="s">
        <v>18</v>
      </c>
      <c r="G180" s="82"/>
      <c r="H180" s="60" t="s">
        <v>595</v>
      </c>
      <c r="I180" s="61" t="s">
        <v>596</v>
      </c>
      <c r="J180" s="53"/>
      <c r="K180" s="54" t="str">
        <f>IFERROR(__xludf.DUMMYFUNCTION("IF(T180=TRUE,""Deployed"",IF(I180&lt;&gt;"""",IFERROR(IMPORTXML(I180, ""//p[@class='status-date']""), ""Not loading""),IF(H180&lt;&gt;"""",""Reserved"","""")))"),"Deployed")</f>
        <v>Deployed</v>
      </c>
      <c r="L180" s="5"/>
      <c r="M180" s="5"/>
      <c r="N180" s="5"/>
      <c r="O180" s="5"/>
      <c r="P180" s="5"/>
      <c r="Q180" s="5"/>
      <c r="R180" s="5"/>
      <c r="S180" s="5"/>
      <c r="T180" s="55" t="b">
        <v>1</v>
      </c>
      <c r="U180" s="72" t="str">
        <f>IFERROR(__xludf.DUMMYFUNCTION("IF(I180 &lt;&gt; """" , IFERROR(IMPORTXML(I180 , ""//div[5]/a/span"") , ""lädt..."" ) , ""."")"),"lädt...")</f>
        <v>lädt...</v>
      </c>
      <c r="V180" s="6">
        <f t="shared" si="9"/>
        <v>1</v>
      </c>
      <c r="W180" s="5"/>
      <c r="X180" s="5"/>
      <c r="Y180" s="5"/>
      <c r="Z180" s="5"/>
      <c r="AA180" s="5"/>
      <c r="AB180" s="5"/>
    </row>
    <row r="181">
      <c r="A181" s="5"/>
      <c r="B181" s="79" t="s">
        <v>71</v>
      </c>
      <c r="C181" s="79" t="s">
        <v>56</v>
      </c>
      <c r="D181" s="80" t="s">
        <v>597</v>
      </c>
      <c r="E181" s="80" t="s">
        <v>598</v>
      </c>
      <c r="F181" s="81" t="s">
        <v>18</v>
      </c>
      <c r="G181" s="82"/>
      <c r="H181" s="60" t="s">
        <v>527</v>
      </c>
      <c r="I181" s="65" t="s">
        <v>599</v>
      </c>
      <c r="J181" s="53"/>
      <c r="K181" s="54" t="str">
        <f>IFERROR(__xludf.DUMMYFUNCTION("IF(T181=TRUE,""Deployed"",IF(I181&lt;&gt;"""",IFERROR(IMPORTXML(I181, ""//p[@class='status-date']""), ""Not loading""),IF(H181&lt;&gt;"""",""Reserved"","""")))"),"Not loading")</f>
        <v>Not loading</v>
      </c>
      <c r="L181" s="5"/>
      <c r="M181" s="5"/>
      <c r="N181" s="5"/>
      <c r="O181" s="5"/>
      <c r="P181" s="5"/>
      <c r="Q181" s="5"/>
      <c r="R181" s="5"/>
      <c r="S181" s="5"/>
      <c r="T181" s="5" t="b">
        <v>0</v>
      </c>
      <c r="U181" s="72" t="str">
        <f>IFERROR(__xludf.DUMMYFUNCTION("IF(I181 &lt;&gt; """" , IFERROR(IMPORTXML(I181 , ""//div[5]/a/span"") , ""lädt..."" ) , ""."")"),"lädt...")</f>
        <v>lädt...</v>
      </c>
      <c r="V181" s="6">
        <f t="shared" si="9"/>
        <v>2</v>
      </c>
      <c r="W181" s="5"/>
      <c r="X181" s="5"/>
      <c r="Y181" s="5"/>
      <c r="Z181" s="5"/>
      <c r="AA181" s="5"/>
      <c r="AB181" s="5"/>
    </row>
    <row r="182">
      <c r="A182" s="5"/>
      <c r="B182" s="79" t="s">
        <v>71</v>
      </c>
      <c r="C182" s="79" t="s">
        <v>61</v>
      </c>
      <c r="D182" s="80" t="s">
        <v>600</v>
      </c>
      <c r="E182" s="80" t="s">
        <v>601</v>
      </c>
      <c r="F182" s="66" t="s">
        <v>16</v>
      </c>
      <c r="G182" s="67"/>
      <c r="H182" s="60" t="s">
        <v>223</v>
      </c>
      <c r="I182" s="61" t="s">
        <v>602</v>
      </c>
      <c r="J182" s="53"/>
      <c r="K182" s="54" t="str">
        <f>IFERROR(__xludf.DUMMYFUNCTION("IF(T182=TRUE,""Deployed"",IF(I182&lt;&gt;"""",IFERROR(IMPORTXML(I182, ""//p[@class='status-date']""), ""Not loading""),IF(H182&lt;&gt;"""",""Reserved"","""")))"),"Deployed")</f>
        <v>Deployed</v>
      </c>
      <c r="L182" s="5"/>
      <c r="M182" s="5"/>
      <c r="N182" s="5"/>
      <c r="O182" s="5"/>
      <c r="P182" s="5"/>
      <c r="Q182" s="5"/>
      <c r="R182" s="5"/>
      <c r="S182" s="5"/>
      <c r="T182" s="55" t="b">
        <v>1</v>
      </c>
      <c r="U182" s="72" t="str">
        <f>IFERROR(__xludf.DUMMYFUNCTION("IF(I182 &lt;&gt; """" , IFERROR(IMPORTXML(I182 , ""//div[5]/a/span"") , ""lädt..."" ) , ""."")"),"lädt...")</f>
        <v>lädt...</v>
      </c>
      <c r="V182" s="6">
        <f t="shared" si="9"/>
        <v>4</v>
      </c>
      <c r="W182" s="5"/>
      <c r="X182" s="5"/>
      <c r="Y182" s="5"/>
      <c r="Z182" s="5"/>
      <c r="AA182" s="5"/>
      <c r="AB182" s="5"/>
    </row>
    <row r="183">
      <c r="A183" s="5"/>
      <c r="B183" s="79" t="s">
        <v>71</v>
      </c>
      <c r="C183" s="79" t="s">
        <v>66</v>
      </c>
      <c r="D183" s="80" t="s">
        <v>603</v>
      </c>
      <c r="E183" s="80" t="s">
        <v>604</v>
      </c>
      <c r="F183" s="66" t="s">
        <v>16</v>
      </c>
      <c r="G183" s="67"/>
      <c r="H183" s="60" t="s">
        <v>605</v>
      </c>
      <c r="I183" s="61" t="s">
        <v>606</v>
      </c>
      <c r="J183" s="53"/>
      <c r="K183" s="54" t="str">
        <f>IFERROR(__xludf.DUMMYFUNCTION("IF(T183=TRUE,""Deployed"",IF(I183&lt;&gt;"""",IFERROR(IMPORTXML(I183, ""//p[@class='status-date']""), ""Not loading""),IF(H183&lt;&gt;"""",""Reserved"","""")))"),"Deployed")</f>
        <v>Deployed</v>
      </c>
      <c r="L183" s="5"/>
      <c r="M183" s="5"/>
      <c r="N183" s="5"/>
      <c r="O183" s="5"/>
      <c r="P183" s="5"/>
      <c r="Q183" s="5"/>
      <c r="R183" s="5"/>
      <c r="S183" s="5"/>
      <c r="T183" s="55" t="b">
        <v>1</v>
      </c>
      <c r="U183" s="72" t="str">
        <f>IFERROR(__xludf.DUMMYFUNCTION("IF(I183 &lt;&gt; """" , IFERROR(IMPORTXML(I183 , ""//div[5]/a/span"") , ""lädt..."" ) , ""."")"),"lädt...")</f>
        <v>lädt...</v>
      </c>
      <c r="V183" s="6">
        <f t="shared" si="9"/>
        <v>1</v>
      </c>
      <c r="W183" s="5"/>
      <c r="X183" s="5"/>
      <c r="Y183" s="5"/>
      <c r="Z183" s="5"/>
      <c r="AA183" s="5"/>
      <c r="AB183" s="5"/>
    </row>
    <row r="184">
      <c r="A184" s="5"/>
      <c r="B184" s="79" t="s">
        <v>71</v>
      </c>
      <c r="C184" s="79" t="s">
        <v>71</v>
      </c>
      <c r="D184" s="80" t="s">
        <v>607</v>
      </c>
      <c r="E184" s="80" t="s">
        <v>608</v>
      </c>
      <c r="F184" s="81" t="s">
        <v>18</v>
      </c>
      <c r="G184" s="82"/>
      <c r="H184" s="60" t="s">
        <v>341</v>
      </c>
      <c r="I184" s="61" t="s">
        <v>609</v>
      </c>
      <c r="J184" s="53"/>
      <c r="K184" s="54" t="str">
        <f>IFERROR(__xludf.DUMMYFUNCTION("IF(T184=TRUE,""Deployed"",IF(I184&lt;&gt;"""",IFERROR(IMPORTXML(I184, ""//p[@class='status-date']""), ""Not loading""),IF(H184&lt;&gt;"""",""Reserved"","""")))"),"Deployed")</f>
        <v>Deployed</v>
      </c>
      <c r="L184" s="5"/>
      <c r="M184" s="5"/>
      <c r="N184" s="5"/>
      <c r="O184" s="5"/>
      <c r="P184" s="5"/>
      <c r="Q184" s="5"/>
      <c r="R184" s="5"/>
      <c r="S184" s="5"/>
      <c r="T184" s="55" t="b">
        <v>1</v>
      </c>
      <c r="U184" s="72" t="str">
        <f>IFERROR(__xludf.DUMMYFUNCTION("IF(I184 &lt;&gt; """" , IFERROR(IMPORTXML(I184 , ""//div[5]/a/span"") , ""lädt..."" ) , ""."")"),"lädt...")</f>
        <v>lädt...</v>
      </c>
      <c r="V184" s="6">
        <f t="shared" si="9"/>
        <v>2</v>
      </c>
      <c r="W184" s="5"/>
      <c r="X184" s="5"/>
      <c r="Y184" s="5"/>
      <c r="Z184" s="5"/>
      <c r="AA184" s="5"/>
      <c r="AB184" s="5"/>
    </row>
    <row r="185">
      <c r="A185" s="5"/>
      <c r="B185" s="79" t="s">
        <v>71</v>
      </c>
      <c r="C185" s="79" t="s">
        <v>76</v>
      </c>
      <c r="D185" s="80" t="s">
        <v>610</v>
      </c>
      <c r="E185" s="80" t="s">
        <v>611</v>
      </c>
      <c r="F185" s="81" t="s">
        <v>18</v>
      </c>
      <c r="G185" s="82"/>
      <c r="H185" s="60" t="s">
        <v>281</v>
      </c>
      <c r="I185" s="65" t="s">
        <v>612</v>
      </c>
      <c r="J185" s="53"/>
      <c r="K185" s="54" t="str">
        <f>IFERROR(__xludf.DUMMYFUNCTION("IF(T185=TRUE,""Deployed"",IF(I185&lt;&gt;"""",IFERROR(IMPORTXML(I185, ""//p[@class='status-date']""), ""Not loading""),IF(H185&lt;&gt;"""",""Reserved"","""")))"),"Deployed")</f>
        <v>Deployed</v>
      </c>
      <c r="L185" s="5"/>
      <c r="M185" s="5"/>
      <c r="N185" s="5"/>
      <c r="O185" s="5"/>
      <c r="P185" s="5"/>
      <c r="Q185" s="5"/>
      <c r="R185" s="5"/>
      <c r="S185" s="5"/>
      <c r="T185" s="55" t="b">
        <v>1</v>
      </c>
      <c r="U185" s="72" t="str">
        <f>IFERROR(__xludf.DUMMYFUNCTION("IF(I185 &lt;&gt; """" , IFERROR(IMPORTXML(I185 , ""//div[5]/a/span"") , ""lädt..."" ) , ""."")"),"lädt...")</f>
        <v>lädt...</v>
      </c>
      <c r="V185" s="6">
        <f t="shared" si="9"/>
        <v>2</v>
      </c>
      <c r="W185" s="5"/>
      <c r="X185" s="5"/>
      <c r="Y185" s="5"/>
      <c r="Z185" s="5"/>
      <c r="AA185" s="5"/>
      <c r="AB185" s="5"/>
    </row>
    <row r="186">
      <c r="A186" s="5"/>
      <c r="B186" s="79" t="s">
        <v>76</v>
      </c>
      <c r="C186" s="79" t="s">
        <v>86</v>
      </c>
      <c r="D186" s="80" t="s">
        <v>613</v>
      </c>
      <c r="E186" s="80" t="s">
        <v>614</v>
      </c>
      <c r="F186" s="66" t="s">
        <v>16</v>
      </c>
      <c r="G186" s="66"/>
      <c r="H186" s="53" t="s">
        <v>615</v>
      </c>
      <c r="I186" s="74" t="s">
        <v>616</v>
      </c>
      <c r="J186" s="53"/>
      <c r="K186" s="54" t="str">
        <f>IFERROR(__xludf.DUMMYFUNCTION("IF(T186=TRUE,""Deployed"",IF(I186&lt;&gt;"""",IFERROR(IMPORTXML(I186, ""//p[@class='status-date']""), ""Not loading""),IF(H186&lt;&gt;"""",""Reserved"","""")))"),"Deployed")</f>
        <v>Deployed</v>
      </c>
      <c r="L186" s="5"/>
      <c r="M186" s="5"/>
      <c r="N186" s="5"/>
      <c r="O186" s="5"/>
      <c r="P186" s="5"/>
      <c r="Q186" s="5"/>
      <c r="R186" s="5"/>
      <c r="S186" s="5"/>
      <c r="T186" s="55" t="b">
        <v>1</v>
      </c>
      <c r="U186" s="72" t="str">
        <f>IFERROR(__xludf.DUMMYFUNCTION("IF(I186 &lt;&gt; """" , IFERROR(IMPORTXML(I186 , ""//div[5]/a/span"") , ""lädt..."" ) , ""."")"),"lädt...")</f>
        <v>lädt...</v>
      </c>
      <c r="V186" s="6">
        <f t="shared" si="9"/>
        <v>2</v>
      </c>
      <c r="W186" s="5"/>
      <c r="X186" s="5"/>
      <c r="Y186" s="5"/>
      <c r="Z186" s="5"/>
      <c r="AA186" s="5"/>
      <c r="AB186" s="5"/>
    </row>
    <row r="187">
      <c r="A187" s="5"/>
      <c r="B187" s="79" t="s">
        <v>76</v>
      </c>
      <c r="C187" s="79" t="s">
        <v>91</v>
      </c>
      <c r="D187" s="80" t="s">
        <v>617</v>
      </c>
      <c r="E187" s="80" t="s">
        <v>618</v>
      </c>
      <c r="F187" s="66" t="s">
        <v>16</v>
      </c>
      <c r="G187" s="67"/>
      <c r="H187" s="60" t="s">
        <v>619</v>
      </c>
      <c r="I187" s="61" t="s">
        <v>620</v>
      </c>
      <c r="J187" s="53"/>
      <c r="K187" s="54" t="str">
        <f>IFERROR(__xludf.DUMMYFUNCTION("IF(T187=TRUE,""Deployed"",IF(I187&lt;&gt;"""",IFERROR(IMPORTXML(I187, ""//p[@class='status-date']""), ""Not loading""),IF(H187&lt;&gt;"""",""Reserved"","""")))"),"Deployed")</f>
        <v>Deployed</v>
      </c>
      <c r="L187" s="5"/>
      <c r="M187" s="5"/>
      <c r="N187" s="5"/>
      <c r="O187" s="5"/>
      <c r="P187" s="5"/>
      <c r="Q187" s="5"/>
      <c r="R187" s="5"/>
      <c r="S187" s="5"/>
      <c r="T187" s="55" t="b">
        <v>1</v>
      </c>
      <c r="U187" s="72" t="str">
        <f>IFERROR(__xludf.DUMMYFUNCTION("IF(I187 &lt;&gt; """" , IFERROR(IMPORTXML(I187 , ""//div[5]/a/span"") , ""lädt..."" ) , ""."")"),"lädt...")</f>
        <v>lädt...</v>
      </c>
      <c r="V187" s="6">
        <f t="shared" si="9"/>
        <v>2</v>
      </c>
      <c r="W187" s="5"/>
      <c r="X187" s="5"/>
      <c r="Y187" s="5"/>
      <c r="Z187" s="5"/>
      <c r="AA187" s="5"/>
      <c r="AB187" s="5"/>
    </row>
    <row r="188">
      <c r="A188" s="5"/>
      <c r="B188" s="79" t="s">
        <v>76</v>
      </c>
      <c r="C188" s="79" t="s">
        <v>96</v>
      </c>
      <c r="D188" s="80" t="s">
        <v>621</v>
      </c>
      <c r="E188" s="80" t="s">
        <v>622</v>
      </c>
      <c r="F188" s="81" t="s">
        <v>18</v>
      </c>
      <c r="G188" s="82"/>
      <c r="H188" s="60" t="s">
        <v>489</v>
      </c>
      <c r="I188" s="65" t="s">
        <v>623</v>
      </c>
      <c r="J188" s="53"/>
      <c r="K188" s="54" t="str">
        <f>IFERROR(__xludf.DUMMYFUNCTION("IF(T188=TRUE,""Deployed"",IF(I188&lt;&gt;"""",IFERROR(IMPORTXML(I188, ""//p[@class='status-date']""), ""Not loading""),IF(H188&lt;&gt;"""",""Reserved"","""")))"),"Not loading")</f>
        <v>Not loading</v>
      </c>
      <c r="L188" s="5"/>
      <c r="M188" s="5"/>
      <c r="N188" s="5"/>
      <c r="O188" s="5"/>
      <c r="P188" s="5"/>
      <c r="Q188" s="5"/>
      <c r="R188" s="5"/>
      <c r="S188" s="5"/>
      <c r="T188" s="5" t="b">
        <v>0</v>
      </c>
      <c r="U188" s="72" t="str">
        <f>IFERROR(__xludf.DUMMYFUNCTION("IF(I188 &lt;&gt; """" , IFERROR(IMPORTXML(I188 , ""//div[5]/a/span"") , ""lädt..."" ) , ""."")"),"lädt...")</f>
        <v>lädt...</v>
      </c>
      <c r="V188" s="6">
        <f t="shared" si="9"/>
        <v>3</v>
      </c>
      <c r="W188" s="5"/>
      <c r="X188" s="5"/>
      <c r="Y188" s="5"/>
      <c r="Z188" s="5"/>
      <c r="AA188" s="5"/>
      <c r="AB188" s="5"/>
    </row>
    <row r="189">
      <c r="A189" s="5"/>
      <c r="B189" s="79" t="s">
        <v>76</v>
      </c>
      <c r="C189" s="79" t="s">
        <v>100</v>
      </c>
      <c r="D189" s="80" t="s">
        <v>624</v>
      </c>
      <c r="E189" s="80" t="s">
        <v>625</v>
      </c>
      <c r="F189" s="81" t="s">
        <v>18</v>
      </c>
      <c r="G189" s="82"/>
      <c r="H189" s="53"/>
      <c r="I189" s="53"/>
      <c r="J189" s="53"/>
      <c r="K189" s="54" t="str">
        <f>IFERROR(__xludf.DUMMYFUNCTION("IF(T189=TRUE,""Deployed"",IF(I189&lt;&gt;"""",IFERROR(IMPORTXML(I189, ""//p[@class='status-date']""), ""Not loading""),IF(H189&lt;&gt;"""",""Reserved"","""")))"),"")</f>
        <v/>
      </c>
      <c r="L189" s="5"/>
      <c r="M189" s="5"/>
      <c r="N189" s="5"/>
      <c r="O189" s="5"/>
      <c r="P189" s="5"/>
      <c r="Q189" s="5"/>
      <c r="R189" s="5"/>
      <c r="S189" s="5"/>
      <c r="T189" s="5" t="b">
        <v>0</v>
      </c>
      <c r="U189" s="72" t="str">
        <f>IFERROR(__xludf.DUMMYFUNCTION("IF(I189 &lt;&gt; """" , IFERROR(IMPORTXML(I189 , ""//div[5]/a/span"") , ""lädt..."" ) , ""."")"),".")</f>
        <v>.</v>
      </c>
      <c r="V189" s="6">
        <f t="shared" si="9"/>
        <v>0</v>
      </c>
      <c r="W189" s="5"/>
      <c r="X189" s="5"/>
      <c r="Y189" s="5"/>
      <c r="Z189" s="5"/>
      <c r="AA189" s="5"/>
      <c r="AB189" s="5"/>
    </row>
    <row r="190">
      <c r="A190" s="5"/>
      <c r="B190" s="79" t="s">
        <v>76</v>
      </c>
      <c r="C190" s="79" t="s">
        <v>39</v>
      </c>
      <c r="D190" s="80" t="s">
        <v>626</v>
      </c>
      <c r="E190" s="80" t="s">
        <v>627</v>
      </c>
      <c r="F190" s="66" t="s">
        <v>16</v>
      </c>
      <c r="G190" s="67"/>
      <c r="H190" s="60" t="s">
        <v>615</v>
      </c>
      <c r="I190" s="61" t="s">
        <v>628</v>
      </c>
      <c r="J190" s="53"/>
      <c r="K190" s="54" t="str">
        <f>IFERROR(__xludf.DUMMYFUNCTION("IF(T190=TRUE,""Deployed"",IF(I190&lt;&gt;"""",IFERROR(IMPORTXML(I190, ""//p[@class='status-date']""), ""Not loading""),IF(H190&lt;&gt;"""",""Reserved"","""")))"),"Deployed")</f>
        <v>Deployed</v>
      </c>
      <c r="L190" s="5"/>
      <c r="M190" s="5"/>
      <c r="N190" s="5"/>
      <c r="O190" s="5"/>
      <c r="P190" s="5"/>
      <c r="Q190" s="5"/>
      <c r="R190" s="5"/>
      <c r="S190" s="5"/>
      <c r="T190" s="55" t="b">
        <v>1</v>
      </c>
      <c r="U190" s="72" t="str">
        <f>IFERROR(__xludf.DUMMYFUNCTION("IF(I190 &lt;&gt; """" , IFERROR(IMPORTXML(I190 , ""//div[5]/a/span"") , ""lädt..."" ) , ""."")"),"lädt...")</f>
        <v>lädt...</v>
      </c>
      <c r="V190" s="6">
        <f t="shared" si="9"/>
        <v>2</v>
      </c>
      <c r="W190" s="5"/>
      <c r="X190" s="5"/>
      <c r="Y190" s="5"/>
      <c r="Z190" s="5"/>
      <c r="AA190" s="5"/>
      <c r="AB190" s="5"/>
    </row>
    <row r="191">
      <c r="A191" s="5"/>
      <c r="B191" s="79" t="s">
        <v>76</v>
      </c>
      <c r="C191" s="79" t="s">
        <v>44</v>
      </c>
      <c r="D191" s="80" t="s">
        <v>629</v>
      </c>
      <c r="E191" s="80" t="s">
        <v>630</v>
      </c>
      <c r="F191" s="66" t="s">
        <v>16</v>
      </c>
      <c r="G191" s="67"/>
      <c r="H191" s="60" t="s">
        <v>546</v>
      </c>
      <c r="I191" s="61" t="s">
        <v>631</v>
      </c>
      <c r="J191" s="53"/>
      <c r="K191" s="54" t="str">
        <f>IFERROR(__xludf.DUMMYFUNCTION("IF(T191=TRUE,""Deployed"",IF(I191&lt;&gt;"""",IFERROR(IMPORTXML(I191, ""//p[@class='status-date']""), ""Not loading""),IF(H191&lt;&gt;"""",""Reserved"","""")))"),"Deployed")</f>
        <v>Deployed</v>
      </c>
      <c r="L191" s="5"/>
      <c r="M191" s="5"/>
      <c r="N191" s="5"/>
      <c r="O191" s="5"/>
      <c r="P191" s="5"/>
      <c r="Q191" s="5"/>
      <c r="R191" s="5"/>
      <c r="S191" s="5"/>
      <c r="T191" s="55" t="b">
        <v>1</v>
      </c>
      <c r="U191" s="72" t="str">
        <f>IFERROR(__xludf.DUMMYFUNCTION("IF(I191 &lt;&gt; """" , IFERROR(IMPORTXML(I191 , ""//div[5]/a/span"") , ""lädt..."" ) , ""."")"),"lädt...")</f>
        <v>lädt...</v>
      </c>
      <c r="V191" s="6">
        <f t="shared" si="9"/>
        <v>8</v>
      </c>
      <c r="W191" s="5"/>
      <c r="X191" s="5"/>
      <c r="Y191" s="5"/>
      <c r="Z191" s="5"/>
      <c r="AA191" s="5"/>
      <c r="AB191" s="5"/>
    </row>
    <row r="192">
      <c r="A192" s="5"/>
      <c r="B192" s="79" t="s">
        <v>76</v>
      </c>
      <c r="C192" s="79" t="s">
        <v>85</v>
      </c>
      <c r="D192" s="80" t="s">
        <v>632</v>
      </c>
      <c r="E192" s="80" t="s">
        <v>633</v>
      </c>
      <c r="F192" s="81" t="s">
        <v>18</v>
      </c>
      <c r="G192" s="82"/>
      <c r="H192" s="60" t="s">
        <v>619</v>
      </c>
      <c r="I192" s="61" t="s">
        <v>634</v>
      </c>
      <c r="J192" s="53"/>
      <c r="K192" s="54" t="str">
        <f>IFERROR(__xludf.DUMMYFUNCTION("IF(T192=TRUE,""Deployed"",IF(I192&lt;&gt;"""",IFERROR(IMPORTXML(I192, ""//p[@class='status-date']""), ""Not loading""),IF(H192&lt;&gt;"""",""Reserved"","""")))"),"Deployed")</f>
        <v>Deployed</v>
      </c>
      <c r="L192" s="5"/>
      <c r="M192" s="5"/>
      <c r="N192" s="5"/>
      <c r="O192" s="5"/>
      <c r="P192" s="5"/>
      <c r="Q192" s="5"/>
      <c r="R192" s="5"/>
      <c r="S192" s="5"/>
      <c r="T192" s="55" t="b">
        <v>1</v>
      </c>
      <c r="U192" s="72" t="str">
        <f>IFERROR(__xludf.DUMMYFUNCTION("IF(I192 &lt;&gt; """" , IFERROR(IMPORTXML(I192 , ""//div[5]/a/span"") , ""lädt..."" ) , ""."")"),"lädt...")</f>
        <v>lädt...</v>
      </c>
      <c r="V192" s="6">
        <f t="shared" si="9"/>
        <v>2</v>
      </c>
      <c r="W192" s="5"/>
      <c r="X192" s="5"/>
      <c r="Y192" s="5"/>
      <c r="Z192" s="5"/>
      <c r="AA192" s="5"/>
      <c r="AB192" s="5"/>
    </row>
    <row r="193">
      <c r="A193" s="5"/>
      <c r="B193" s="79" t="s">
        <v>76</v>
      </c>
      <c r="C193" s="79" t="s">
        <v>116</v>
      </c>
      <c r="D193" s="80" t="s">
        <v>635</v>
      </c>
      <c r="E193" s="80" t="s">
        <v>636</v>
      </c>
      <c r="F193" s="81" t="s">
        <v>18</v>
      </c>
      <c r="G193" s="82"/>
      <c r="H193" s="60"/>
      <c r="I193" s="53"/>
      <c r="J193" s="53"/>
      <c r="K193" s="54" t="str">
        <f>IFERROR(__xludf.DUMMYFUNCTION("IF(T193=TRUE,""Deployed"",IF(I193&lt;&gt;"""",IFERROR(IMPORTXML(I193, ""//p[@class='status-date']""), ""Not loading""),IF(H193&lt;&gt;"""",""Reserved"","""")))"),"")</f>
        <v/>
      </c>
      <c r="L193" s="5"/>
      <c r="M193" s="5"/>
      <c r="N193" s="5"/>
      <c r="O193" s="5"/>
      <c r="P193" s="5"/>
      <c r="Q193" s="5"/>
      <c r="R193" s="5"/>
      <c r="S193" s="5"/>
      <c r="T193" s="5" t="b">
        <v>0</v>
      </c>
      <c r="U193" s="72" t="str">
        <f>IFERROR(__xludf.DUMMYFUNCTION("IF(I193 &lt;&gt; """" , IFERROR(IMPORTXML(I193 , ""//div[5]/a/span"") , ""lädt..."" ) , ""."")"),".")</f>
        <v>.</v>
      </c>
      <c r="V193" s="6">
        <f t="shared" si="9"/>
        <v>0</v>
      </c>
      <c r="W193" s="5"/>
      <c r="X193" s="5"/>
      <c r="Y193" s="5"/>
      <c r="Z193" s="5"/>
      <c r="AA193" s="5"/>
      <c r="AB193" s="5"/>
    </row>
    <row r="194">
      <c r="A194" s="5"/>
      <c r="B194" s="79" t="s">
        <v>76</v>
      </c>
      <c r="C194" s="79" t="s">
        <v>120</v>
      </c>
      <c r="D194" s="80" t="s">
        <v>637</v>
      </c>
      <c r="E194" s="80" t="s">
        <v>638</v>
      </c>
      <c r="F194" s="66" t="s">
        <v>16</v>
      </c>
      <c r="G194" s="67"/>
      <c r="H194" s="60" t="s">
        <v>207</v>
      </c>
      <c r="I194" s="61" t="s">
        <v>639</v>
      </c>
      <c r="J194" s="53"/>
      <c r="K194" s="54" t="str">
        <f>IFERROR(__xludf.DUMMYFUNCTION("IF(T194=TRUE,""Deployed"",IF(I194&lt;&gt;"""",IFERROR(IMPORTXML(I194, ""//p[@class='status-date']""), ""Not loading""),IF(H194&lt;&gt;"""",""Reserved"","""")))"),"Deployed")</f>
        <v>Deployed</v>
      </c>
      <c r="L194" s="5"/>
      <c r="M194" s="5"/>
      <c r="N194" s="5"/>
      <c r="O194" s="5"/>
      <c r="P194" s="5"/>
      <c r="Q194" s="5"/>
      <c r="R194" s="5"/>
      <c r="S194" s="5"/>
      <c r="T194" s="55" t="b">
        <v>1</v>
      </c>
      <c r="U194" s="72" t="str">
        <f>IFERROR(__xludf.DUMMYFUNCTION("IF(I194 &lt;&gt; """" , IFERROR(IMPORTXML(I194 , ""//div[5]/a/span"") , ""lädt..."" ) , ""."")"),"lädt...")</f>
        <v>lädt...</v>
      </c>
      <c r="V194" s="6">
        <f t="shared" si="9"/>
        <v>2</v>
      </c>
      <c r="W194" s="5"/>
      <c r="X194" s="5"/>
      <c r="Y194" s="5"/>
      <c r="Z194" s="5"/>
      <c r="AA194" s="5"/>
      <c r="AB194" s="5"/>
    </row>
    <row r="195">
      <c r="A195" s="5"/>
      <c r="B195" s="79" t="s">
        <v>76</v>
      </c>
      <c r="C195" s="79" t="s">
        <v>125</v>
      </c>
      <c r="D195" s="80" t="s">
        <v>640</v>
      </c>
      <c r="E195" s="80" t="s">
        <v>641</v>
      </c>
      <c r="F195" s="66" t="s">
        <v>16</v>
      </c>
      <c r="G195" s="67"/>
      <c r="H195" s="60" t="s">
        <v>173</v>
      </c>
      <c r="I195" s="61" t="s">
        <v>642</v>
      </c>
      <c r="J195" s="53"/>
      <c r="K195" s="54" t="str">
        <f>IFERROR(__xludf.DUMMYFUNCTION("IF(T195=TRUE,""Deployed"",IF(I195&lt;&gt;"""",IFERROR(IMPORTXML(I195, ""//p[@class='status-date']""), ""Not loading""),IF(H195&lt;&gt;"""",""Reserved"","""")))"),"Not loading")</f>
        <v>Not loading</v>
      </c>
      <c r="L195" s="5"/>
      <c r="M195" s="5"/>
      <c r="N195" s="5"/>
      <c r="O195" s="5"/>
      <c r="P195" s="5"/>
      <c r="Q195" s="5"/>
      <c r="R195" s="5"/>
      <c r="S195" s="5"/>
      <c r="T195" s="5" t="b">
        <v>0</v>
      </c>
      <c r="U195" s="72" t="str">
        <f>IFERROR(__xludf.DUMMYFUNCTION("IF(I195 &lt;&gt; """" , IFERROR(IMPORTXML(I195 , ""//div[5]/a/span"") , ""lädt..."" ) , ""."")"),"lädt...")</f>
        <v>lädt...</v>
      </c>
      <c r="V195" s="6">
        <f t="shared" si="9"/>
        <v>3</v>
      </c>
      <c r="W195" s="5"/>
      <c r="X195" s="5"/>
      <c r="Y195" s="5"/>
      <c r="Z195" s="5"/>
      <c r="AA195" s="5"/>
      <c r="AB195" s="5"/>
    </row>
    <row r="196">
      <c r="A196" s="5"/>
      <c r="B196" s="79" t="s">
        <v>76</v>
      </c>
      <c r="C196" s="79" t="s">
        <v>50</v>
      </c>
      <c r="D196" s="80" t="s">
        <v>643</v>
      </c>
      <c r="E196" s="80" t="s">
        <v>644</v>
      </c>
      <c r="F196" s="81" t="s">
        <v>18</v>
      </c>
      <c r="G196" s="82"/>
      <c r="H196" s="60" t="s">
        <v>266</v>
      </c>
      <c r="I196" s="65" t="s">
        <v>645</v>
      </c>
      <c r="J196" s="53"/>
      <c r="K196" s="54" t="str">
        <f>IFERROR(__xludf.DUMMYFUNCTION("IF(T196=TRUE,""Deployed"",IF(I196&lt;&gt;"""",IFERROR(IMPORTXML(I196, ""//p[@class='status-date']""), ""Not loading""),IF(H196&lt;&gt;"""",""Reserved"","""")))"),"Not loading")</f>
        <v>Not loading</v>
      </c>
      <c r="L196" s="5"/>
      <c r="M196" s="5"/>
      <c r="N196" s="5"/>
      <c r="O196" s="5"/>
      <c r="P196" s="5"/>
      <c r="Q196" s="5"/>
      <c r="R196" s="5"/>
      <c r="S196" s="5"/>
      <c r="T196" s="5" t="b">
        <v>0</v>
      </c>
      <c r="U196" s="72" t="str">
        <f>IFERROR(__xludf.DUMMYFUNCTION("IF(I196 &lt;&gt; """" , IFERROR(IMPORTXML(I196 , ""//div[5]/a/span"") , ""lädt..."" ) , ""."")"),"lädt...")</f>
        <v>lädt...</v>
      </c>
      <c r="V196" s="6">
        <f t="shared" si="9"/>
        <v>11</v>
      </c>
      <c r="W196" s="5"/>
      <c r="X196" s="5"/>
      <c r="Y196" s="5"/>
      <c r="Z196" s="5"/>
      <c r="AA196" s="5"/>
      <c r="AB196" s="5"/>
    </row>
    <row r="197">
      <c r="A197" s="5"/>
      <c r="B197" s="79" t="s">
        <v>76</v>
      </c>
      <c r="C197" s="79" t="s">
        <v>56</v>
      </c>
      <c r="D197" s="80" t="s">
        <v>646</v>
      </c>
      <c r="E197" s="80" t="s">
        <v>647</v>
      </c>
      <c r="F197" s="81" t="s">
        <v>18</v>
      </c>
      <c r="G197" s="82"/>
      <c r="H197" s="60" t="s">
        <v>185</v>
      </c>
      <c r="I197" s="61" t="s">
        <v>648</v>
      </c>
      <c r="J197" s="53"/>
      <c r="K197" s="54" t="str">
        <f>IFERROR(__xludf.DUMMYFUNCTION("IF(T197=TRUE,""Deployed"",IF(I197&lt;&gt;"""",IFERROR(IMPORTXML(I197, ""//p[@class='status-date']""), ""Not loading""),IF(H197&lt;&gt;"""",""Reserved"","""")))"),"Deployed")</f>
        <v>Deployed</v>
      </c>
      <c r="L197" s="5"/>
      <c r="M197" s="5"/>
      <c r="N197" s="5"/>
      <c r="O197" s="5"/>
      <c r="P197" s="5"/>
      <c r="Q197" s="5"/>
      <c r="R197" s="5"/>
      <c r="S197" s="5"/>
      <c r="T197" s="55" t="b">
        <v>1</v>
      </c>
      <c r="U197" s="72" t="str">
        <f>IFERROR(__xludf.DUMMYFUNCTION("IF(I197 &lt;&gt; """" , IFERROR(IMPORTXML(I197 , ""//div[5]/a/span"") , ""lädt..."" ) , ""."")"),"lädt...")</f>
        <v>lädt...</v>
      </c>
      <c r="V197" s="6">
        <f t="shared" si="9"/>
        <v>18</v>
      </c>
      <c r="W197" s="5"/>
      <c r="X197" s="5"/>
      <c r="Y197" s="5"/>
      <c r="Z197" s="5"/>
      <c r="AA197" s="5"/>
      <c r="AB197" s="5"/>
    </row>
    <row r="198">
      <c r="A198" s="5"/>
      <c r="B198" s="79" t="s">
        <v>76</v>
      </c>
      <c r="C198" s="79" t="s">
        <v>61</v>
      </c>
      <c r="D198" s="80" t="s">
        <v>649</v>
      </c>
      <c r="E198" s="80" t="s">
        <v>650</v>
      </c>
      <c r="F198" s="66" t="s">
        <v>16</v>
      </c>
      <c r="G198" s="67"/>
      <c r="H198" s="53" t="s">
        <v>9</v>
      </c>
      <c r="I198" s="74" t="s">
        <v>651</v>
      </c>
      <c r="J198" s="53"/>
      <c r="K198" s="54" t="str">
        <f>IFERROR(__xludf.DUMMYFUNCTION("IF(T198=TRUE,""Deployed"",IF(I198&lt;&gt;"""",IFERROR(IMPORTXML(I198, ""//p[@class='status-date']""), ""Not loading""),IF(H198&lt;&gt;"""",""Reserved"","""")))"),"Deployed")</f>
        <v>Deployed</v>
      </c>
      <c r="L198" s="5"/>
      <c r="M198" s="5"/>
      <c r="N198" s="5"/>
      <c r="O198" s="5"/>
      <c r="P198" s="5"/>
      <c r="Q198" s="5"/>
      <c r="R198" s="5"/>
      <c r="S198" s="5"/>
      <c r="T198" s="5" t="b">
        <v>1</v>
      </c>
      <c r="U198" s="72" t="str">
        <f>IFERROR(__xludf.DUMMYFUNCTION("IF(I198 &lt;&gt; """" , IFERROR(IMPORTXML(I198 , ""//div[5]/a/span"") , ""lädt..."" ) , ""."")"),"lädt...")</f>
        <v>lädt...</v>
      </c>
      <c r="V198" s="6">
        <f t="shared" si="9"/>
        <v>12</v>
      </c>
      <c r="W198" s="5"/>
      <c r="X198" s="5"/>
      <c r="Y198" s="5"/>
      <c r="Z198" s="5"/>
      <c r="AA198" s="5"/>
      <c r="AB198" s="5"/>
    </row>
    <row r="199">
      <c r="A199" s="5"/>
      <c r="B199" s="79" t="s">
        <v>76</v>
      </c>
      <c r="C199" s="79" t="s">
        <v>66</v>
      </c>
      <c r="D199" s="80" t="s">
        <v>652</v>
      </c>
      <c r="E199" s="80" t="s">
        <v>653</v>
      </c>
      <c r="F199" s="66" t="s">
        <v>16</v>
      </c>
      <c r="G199" s="67"/>
      <c r="H199" s="53" t="s">
        <v>203</v>
      </c>
      <c r="I199" s="74" t="s">
        <v>654</v>
      </c>
      <c r="J199" s="53"/>
      <c r="K199" s="54" t="str">
        <f>IFERROR(__xludf.DUMMYFUNCTION("IF(T199=TRUE,""Deployed"",IF(I199&lt;&gt;"""",IFERROR(IMPORTXML(I199, ""//p[@class='status-date']""), ""Not loading""),IF(H199&lt;&gt;"""",""Reserved"","""")))"),"Deployed")</f>
        <v>Deployed</v>
      </c>
      <c r="L199" s="5"/>
      <c r="M199" s="5"/>
      <c r="N199" s="5"/>
      <c r="O199" s="5"/>
      <c r="P199" s="5"/>
      <c r="Q199" s="5"/>
      <c r="R199" s="5"/>
      <c r="S199" s="5"/>
      <c r="T199" s="5" t="b">
        <v>1</v>
      </c>
      <c r="U199" s="72" t="str">
        <f>IFERROR(__xludf.DUMMYFUNCTION("IF(I199 &lt;&gt; """" , IFERROR(IMPORTXML(I199 , ""//div[5]/a/span"") , ""lädt..."" ) , ""."")"),"lädt...")</f>
        <v>lädt...</v>
      </c>
      <c r="V199" s="6">
        <f t="shared" si="9"/>
        <v>11</v>
      </c>
      <c r="W199" s="5"/>
      <c r="X199" s="5"/>
      <c r="Y199" s="5"/>
      <c r="Z199" s="5"/>
      <c r="AA199" s="5"/>
      <c r="AB199" s="5"/>
    </row>
    <row r="200">
      <c r="A200" s="5"/>
      <c r="B200" s="79" t="s">
        <v>76</v>
      </c>
      <c r="C200" s="79" t="s">
        <v>71</v>
      </c>
      <c r="D200" s="80" t="s">
        <v>655</v>
      </c>
      <c r="E200" s="80" t="s">
        <v>656</v>
      </c>
      <c r="F200" s="81" t="s">
        <v>18</v>
      </c>
      <c r="G200" s="82"/>
      <c r="H200" s="60" t="s">
        <v>401</v>
      </c>
      <c r="I200" s="61" t="s">
        <v>657</v>
      </c>
      <c r="J200" s="53"/>
      <c r="K200" s="54" t="str">
        <f>IFERROR(__xludf.DUMMYFUNCTION("IF(T200=TRUE,""Deployed"",IF(I200&lt;&gt;"""",IFERROR(IMPORTXML(I200, ""//p[@class='status-date']""), ""Not loading""),IF(H200&lt;&gt;"""",""Reserved"","""")))"),"Deployed")</f>
        <v>Deployed</v>
      </c>
      <c r="L200" s="5"/>
      <c r="M200" s="5"/>
      <c r="N200" s="5"/>
      <c r="O200" s="5"/>
      <c r="P200" s="5"/>
      <c r="Q200" s="5"/>
      <c r="R200" s="5"/>
      <c r="S200" s="5"/>
      <c r="T200" s="55" t="b">
        <v>1</v>
      </c>
      <c r="U200" s="72" t="str">
        <f>IFERROR(__xludf.DUMMYFUNCTION("IF(I200 &lt;&gt; """" , IFERROR(IMPORTXML(I200 , ""//div[5]/a/span"") , ""lädt..."" ) , ""."")"),"lädt...")</f>
        <v>lädt...</v>
      </c>
      <c r="V200" s="6">
        <f t="shared" si="9"/>
        <v>3</v>
      </c>
      <c r="W200" s="5"/>
      <c r="X200" s="5"/>
      <c r="Y200" s="5"/>
      <c r="Z200" s="5"/>
      <c r="AA200" s="5"/>
      <c r="AB200" s="5"/>
    </row>
    <row r="201">
      <c r="A201" s="5"/>
      <c r="B201" s="79" t="s">
        <v>76</v>
      </c>
      <c r="C201" s="79" t="s">
        <v>76</v>
      </c>
      <c r="D201" s="80" t="s">
        <v>658</v>
      </c>
      <c r="E201" s="80" t="s">
        <v>659</v>
      </c>
      <c r="F201" s="81" t="s">
        <v>18</v>
      </c>
      <c r="G201" s="82"/>
      <c r="H201" s="60" t="s">
        <v>455</v>
      </c>
      <c r="I201" s="74" t="s">
        <v>660</v>
      </c>
      <c r="J201" s="53"/>
      <c r="K201" s="54" t="str">
        <f>IFERROR(__xludf.DUMMYFUNCTION("IF(T201=TRUE,""Deployed"",IF(I201&lt;&gt;"""",IFERROR(IMPORTXML(I201, ""//p[@class='status-date']""), ""Not loading""),IF(H201&lt;&gt;"""",""Reserved"","""")))"),"Deployed")</f>
        <v>Deployed</v>
      </c>
      <c r="L201" s="5"/>
      <c r="M201" s="5"/>
      <c r="N201" s="5"/>
      <c r="O201" s="5"/>
      <c r="P201" s="5"/>
      <c r="Q201" s="5"/>
      <c r="R201" s="5"/>
      <c r="S201" s="5"/>
      <c r="T201" s="55" t="b">
        <v>1</v>
      </c>
      <c r="U201" s="72" t="str">
        <f>IFERROR(__xludf.DUMMYFUNCTION("IF(I201 &lt;&gt; """" , IFERROR(IMPORTXML(I201 , ""//div[5]/a/span"") , ""lädt..."" ) , ""."")"),"lädt...")</f>
        <v>lädt...</v>
      </c>
      <c r="V201" s="6">
        <f t="shared" si="9"/>
        <v>3</v>
      </c>
      <c r="W201" s="5"/>
      <c r="X201" s="5"/>
      <c r="Y201" s="5"/>
      <c r="Z201" s="5"/>
      <c r="AA201" s="5"/>
      <c r="AB201" s="5"/>
    </row>
    <row r="202">
      <c r="A202" s="5"/>
      <c r="B202" s="79" t="s">
        <v>81</v>
      </c>
      <c r="C202" s="79" t="s">
        <v>38</v>
      </c>
      <c r="D202" s="80" t="s">
        <v>661</v>
      </c>
      <c r="E202" s="80" t="s">
        <v>662</v>
      </c>
      <c r="F202" s="59" t="s">
        <v>19</v>
      </c>
      <c r="G202" s="59" t="s">
        <v>53</v>
      </c>
      <c r="H202" s="60" t="s">
        <v>663</v>
      </c>
      <c r="I202" s="61" t="s">
        <v>664</v>
      </c>
      <c r="J202" s="53"/>
      <c r="K202" s="54" t="str">
        <f>IFERROR(__xludf.DUMMYFUNCTION("IF(T202=TRUE,""Deployed"",IF(I202&lt;&gt;"""",IFERROR(IMPORTXML(I202, ""//p[@class='status-date']""), ""Not loading""),IF(H202&lt;&gt;"""",""Reserved"","""")))"),"Deployed")</f>
        <v>Deployed</v>
      </c>
      <c r="L202" s="5"/>
      <c r="M202" s="5"/>
      <c r="N202" s="5"/>
      <c r="O202" s="5"/>
      <c r="P202" s="5"/>
      <c r="Q202" s="5"/>
      <c r="R202" s="5"/>
      <c r="S202" s="5"/>
      <c r="T202" s="55" t="b">
        <v>1</v>
      </c>
      <c r="U202" s="72" t="str">
        <f>IFERROR(__xludf.DUMMYFUNCTION("IF(I202 &lt;&gt; """" , IFERROR(IMPORTXML(I202 , ""//div[5]/a/span"") , ""lädt..."" ) , ""."")"),"lädt...")</f>
        <v>lädt...</v>
      </c>
      <c r="V202" s="6">
        <f t="shared" si="9"/>
        <v>1</v>
      </c>
      <c r="W202" s="5"/>
      <c r="X202" s="5"/>
      <c r="Y202" s="5"/>
      <c r="Z202" s="5"/>
      <c r="AA202" s="5"/>
      <c r="AB202" s="5"/>
    </row>
    <row r="203">
      <c r="A203" s="5"/>
      <c r="B203" s="79" t="s">
        <v>81</v>
      </c>
      <c r="C203" s="79" t="s">
        <v>86</v>
      </c>
      <c r="D203" s="80" t="s">
        <v>665</v>
      </c>
      <c r="E203" s="80" t="s">
        <v>666</v>
      </c>
      <c r="F203" s="81" t="s">
        <v>18</v>
      </c>
      <c r="G203" s="82"/>
      <c r="H203" s="60" t="s">
        <v>428</v>
      </c>
      <c r="I203" s="61" t="s">
        <v>667</v>
      </c>
      <c r="J203" s="53"/>
      <c r="K203" s="54" t="str">
        <f>IFERROR(__xludf.DUMMYFUNCTION("IF(T203=TRUE,""Deployed"",IF(I203&lt;&gt;"""",IFERROR(IMPORTXML(I203, ""//p[@class='status-date']""), ""Not loading""),IF(H203&lt;&gt;"""",""Reserved"","""")))"),"Not loading")</f>
        <v>Not loading</v>
      </c>
      <c r="L203" s="5"/>
      <c r="M203" s="5"/>
      <c r="N203" s="5"/>
      <c r="O203" s="5"/>
      <c r="P203" s="5"/>
      <c r="Q203" s="5"/>
      <c r="R203" s="5"/>
      <c r="S203" s="5"/>
      <c r="T203" s="5" t="b">
        <v>0</v>
      </c>
      <c r="U203" s="72" t="str">
        <f>IFERROR(__xludf.DUMMYFUNCTION("IF(I203 &lt;&gt; """" , IFERROR(IMPORTXML(I203 , ""//div[5]/a/span"") , ""lädt..."" ) , ""."")"),"lädt...")</f>
        <v>lädt...</v>
      </c>
      <c r="V203" s="6">
        <f t="shared" si="9"/>
        <v>6</v>
      </c>
      <c r="W203" s="5"/>
      <c r="X203" s="5"/>
      <c r="Y203" s="5"/>
      <c r="Z203" s="5"/>
      <c r="AA203" s="5"/>
      <c r="AB203" s="5"/>
    </row>
    <row r="204">
      <c r="A204" s="5"/>
      <c r="B204" s="79" t="s">
        <v>81</v>
      </c>
      <c r="C204" s="79" t="s">
        <v>91</v>
      </c>
      <c r="D204" s="80" t="s">
        <v>668</v>
      </c>
      <c r="E204" s="80" t="s">
        <v>669</v>
      </c>
      <c r="F204" s="81" t="s">
        <v>18</v>
      </c>
      <c r="G204" s="82"/>
      <c r="H204" s="60" t="s">
        <v>670</v>
      </c>
      <c r="I204" s="61" t="s">
        <v>671</v>
      </c>
      <c r="J204" s="53"/>
      <c r="K204" s="54" t="str">
        <f>IFERROR(__xludf.DUMMYFUNCTION("IF(T204=TRUE,""Deployed"",IF(I204&lt;&gt;"""",IFERROR(IMPORTXML(I204, ""//p[@class='status-date']""), ""Not loading""),IF(H204&lt;&gt;"""",""Reserved"","""")))"),"Not loading")</f>
        <v>Not loading</v>
      </c>
      <c r="L204" s="5"/>
      <c r="M204" s="5"/>
      <c r="N204" s="5"/>
      <c r="O204" s="5"/>
      <c r="P204" s="5"/>
      <c r="Q204" s="5"/>
      <c r="R204" s="5"/>
      <c r="S204" s="5"/>
      <c r="T204" s="5" t="b">
        <v>0</v>
      </c>
      <c r="U204" s="72" t="str">
        <f>IFERROR(__xludf.DUMMYFUNCTION("IF(I204 &lt;&gt; """" , IFERROR(IMPORTXML(I204 , ""//div[5]/a/span"") , ""lädt..."" ) , ""."")"),"lädt...")</f>
        <v>lädt...</v>
      </c>
      <c r="V204" s="6">
        <f t="shared" si="9"/>
        <v>1</v>
      </c>
      <c r="W204" s="5"/>
      <c r="X204" s="5"/>
      <c r="Y204" s="5"/>
      <c r="Z204" s="5"/>
      <c r="AA204" s="5"/>
      <c r="AB204" s="5"/>
    </row>
    <row r="205">
      <c r="A205" s="5"/>
      <c r="B205" s="79" t="s">
        <v>81</v>
      </c>
      <c r="C205" s="79" t="s">
        <v>96</v>
      </c>
      <c r="D205" s="80" t="s">
        <v>672</v>
      </c>
      <c r="E205" s="80" t="s">
        <v>673</v>
      </c>
      <c r="F205" s="66" t="s">
        <v>16</v>
      </c>
      <c r="G205" s="67"/>
      <c r="H205" s="53" t="s">
        <v>123</v>
      </c>
      <c r="I205" s="74" t="s">
        <v>674</v>
      </c>
      <c r="J205" s="53"/>
      <c r="K205" s="54" t="str">
        <f>IFERROR(__xludf.DUMMYFUNCTION("IF(T205=TRUE,""Deployed"",IF(I205&lt;&gt;"""",IFERROR(IMPORTXML(I205, ""//p[@class='status-date']""), ""Not loading""),IF(H205&lt;&gt;"""",""Reserved"","""")))"),"Deployed")</f>
        <v>Deployed</v>
      </c>
      <c r="L205" s="5"/>
      <c r="M205" s="5"/>
      <c r="N205" s="5"/>
      <c r="O205" s="5"/>
      <c r="P205" s="5"/>
      <c r="Q205" s="5"/>
      <c r="R205" s="5"/>
      <c r="S205" s="5"/>
      <c r="T205" s="5" t="b">
        <v>1</v>
      </c>
      <c r="U205" s="72" t="str">
        <f>IFERROR(__xludf.DUMMYFUNCTION("IF(I205 &lt;&gt; """" , IFERROR(IMPORTXML(I205 , ""//div[5]/a/span"") , ""lädt..."" ) , ""."")"),"lädt...")</f>
        <v>lädt...</v>
      </c>
      <c r="V205" s="6">
        <f t="shared" si="9"/>
        <v>6</v>
      </c>
      <c r="W205" s="5"/>
      <c r="X205" s="5"/>
      <c r="Y205" s="5"/>
      <c r="Z205" s="5"/>
      <c r="AA205" s="5"/>
      <c r="AB205" s="5"/>
    </row>
    <row r="206">
      <c r="A206" s="5"/>
      <c r="B206" s="79" t="s">
        <v>81</v>
      </c>
      <c r="C206" s="79" t="s">
        <v>100</v>
      </c>
      <c r="D206" s="80" t="s">
        <v>675</v>
      </c>
      <c r="E206" s="80" t="s">
        <v>676</v>
      </c>
      <c r="F206" s="66" t="s">
        <v>16</v>
      </c>
      <c r="G206" s="67"/>
      <c r="H206" s="53" t="s">
        <v>185</v>
      </c>
      <c r="I206" s="74" t="s">
        <v>677</v>
      </c>
      <c r="J206" s="53"/>
      <c r="K206" s="54" t="str">
        <f>IFERROR(__xludf.DUMMYFUNCTION("IF(T206=TRUE,""Deployed"",IF(I206&lt;&gt;"""",IFERROR(IMPORTXML(I206, ""//p[@class='status-date']""), ""Not loading""),IF(H206&lt;&gt;"""",""Reserved"","""")))"),"Deployed")</f>
        <v>Deployed</v>
      </c>
      <c r="L206" s="5"/>
      <c r="M206" s="5"/>
      <c r="N206" s="5"/>
      <c r="O206" s="5"/>
      <c r="P206" s="5"/>
      <c r="Q206" s="5"/>
      <c r="R206" s="5"/>
      <c r="S206" s="5"/>
      <c r="T206" s="5" t="b">
        <v>1</v>
      </c>
      <c r="U206" s="72" t="str">
        <f>IFERROR(__xludf.DUMMYFUNCTION("IF(I206 &lt;&gt; """" , IFERROR(IMPORTXML(I206 , ""//div[5]/a/span"") , ""lädt..."" ) , ""."")"),"lädt...")</f>
        <v>lädt...</v>
      </c>
      <c r="V206" s="6">
        <f t="shared" si="9"/>
        <v>18</v>
      </c>
      <c r="W206" s="5"/>
      <c r="X206" s="5"/>
      <c r="Y206" s="5"/>
      <c r="Z206" s="5"/>
      <c r="AA206" s="5"/>
      <c r="AB206" s="5"/>
    </row>
    <row r="207">
      <c r="A207" s="5"/>
      <c r="B207" s="79" t="s">
        <v>81</v>
      </c>
      <c r="C207" s="79" t="s">
        <v>39</v>
      </c>
      <c r="D207" s="80" t="s">
        <v>678</v>
      </c>
      <c r="E207" s="80" t="s">
        <v>679</v>
      </c>
      <c r="F207" s="81" t="s">
        <v>18</v>
      </c>
      <c r="G207" s="82"/>
      <c r="H207" s="60" t="s">
        <v>428</v>
      </c>
      <c r="I207" s="65" t="s">
        <v>680</v>
      </c>
      <c r="J207" s="53"/>
      <c r="K207" s="54" t="str">
        <f>IFERROR(__xludf.DUMMYFUNCTION("IF(T207=TRUE,""Deployed"",IF(I207&lt;&gt;"""",IFERROR(IMPORTXML(I207, ""//p[@class='status-date']""), ""Not loading""),IF(H207&lt;&gt;"""",""Reserved"","""")))"),"Not loading")</f>
        <v>Not loading</v>
      </c>
      <c r="L207" s="5"/>
      <c r="M207" s="5"/>
      <c r="N207" s="5"/>
      <c r="O207" s="5"/>
      <c r="P207" s="5"/>
      <c r="Q207" s="5"/>
      <c r="R207" s="5"/>
      <c r="S207" s="5"/>
      <c r="T207" s="5" t="b">
        <v>0</v>
      </c>
      <c r="U207" s="72" t="str">
        <f>IFERROR(__xludf.DUMMYFUNCTION("IF(I207 &lt;&gt; """" , IFERROR(IMPORTXML(I207 , ""//div[5]/a/span"") , ""lädt..."" ) , ""."")"),"lädt...")</f>
        <v>lädt...</v>
      </c>
      <c r="V207" s="6">
        <f t="shared" si="9"/>
        <v>6</v>
      </c>
      <c r="W207" s="5"/>
      <c r="X207" s="5"/>
      <c r="Y207" s="5"/>
      <c r="Z207" s="5"/>
      <c r="AA207" s="5"/>
      <c r="AB207" s="5"/>
    </row>
    <row r="208">
      <c r="A208" s="5"/>
      <c r="B208" s="79" t="s">
        <v>81</v>
      </c>
      <c r="C208" s="79" t="s">
        <v>44</v>
      </c>
      <c r="D208" s="80" t="s">
        <v>681</v>
      </c>
      <c r="E208" s="80" t="s">
        <v>682</v>
      </c>
      <c r="F208" s="81" t="s">
        <v>18</v>
      </c>
      <c r="G208" s="82"/>
      <c r="H208" s="53"/>
      <c r="I208" s="53"/>
      <c r="J208" s="53"/>
      <c r="K208" s="54" t="str">
        <f>IFERROR(__xludf.DUMMYFUNCTION("IF(T208=TRUE,""Deployed"",IF(I208&lt;&gt;"""",IFERROR(IMPORTXML(I208, ""//p[@class='status-date']""), ""Not loading""),IF(H208&lt;&gt;"""",""Reserved"","""")))"),"")</f>
        <v/>
      </c>
      <c r="L208" s="5"/>
      <c r="M208" s="5"/>
      <c r="N208" s="5"/>
      <c r="O208" s="5"/>
      <c r="P208" s="5"/>
      <c r="Q208" s="5"/>
      <c r="R208" s="5"/>
      <c r="S208" s="5"/>
      <c r="T208" s="5" t="b">
        <v>0</v>
      </c>
      <c r="U208" s="72" t="str">
        <f>IFERROR(__xludf.DUMMYFUNCTION("IF(I208 &lt;&gt; """" , IFERROR(IMPORTXML(I208 , ""//div[5]/a/span"") , ""lädt..."" ) , ""."")"),".")</f>
        <v>.</v>
      </c>
      <c r="V208" s="6">
        <f t="shared" si="9"/>
        <v>0</v>
      </c>
      <c r="W208" s="5"/>
      <c r="X208" s="5"/>
      <c r="Y208" s="5"/>
      <c r="Z208" s="5"/>
      <c r="AA208" s="5"/>
      <c r="AB208" s="5"/>
    </row>
    <row r="209">
      <c r="A209" s="5"/>
      <c r="B209" s="79" t="s">
        <v>81</v>
      </c>
      <c r="C209" s="79" t="s">
        <v>85</v>
      </c>
      <c r="D209" s="80" t="s">
        <v>683</v>
      </c>
      <c r="E209" s="80" t="s">
        <v>684</v>
      </c>
      <c r="F209" s="66" t="s">
        <v>16</v>
      </c>
      <c r="G209" s="67"/>
      <c r="H209" s="60" t="s">
        <v>203</v>
      </c>
      <c r="I209" s="65" t="s">
        <v>685</v>
      </c>
      <c r="J209" s="53"/>
      <c r="K209" s="54" t="str">
        <f>IFERROR(__xludf.DUMMYFUNCTION("IF(T209=TRUE,""Deployed"",IF(I209&lt;&gt;"""",IFERROR(IMPORTXML(I209, ""//p[@class='status-date']""), ""Not loading""),IF(H209&lt;&gt;"""",""Reserved"","""")))"),"Deployed")</f>
        <v>Deployed</v>
      </c>
      <c r="L209" s="5"/>
      <c r="M209" s="5"/>
      <c r="N209" s="5"/>
      <c r="O209" s="5"/>
      <c r="P209" s="5"/>
      <c r="Q209" s="5"/>
      <c r="R209" s="5"/>
      <c r="S209" s="5"/>
      <c r="T209" s="55" t="b">
        <v>1</v>
      </c>
      <c r="U209" s="72" t="str">
        <f>IFERROR(__xludf.DUMMYFUNCTION("IF(I209 &lt;&gt; """" , IFERROR(IMPORTXML(I209 , ""//div[5]/a/span"") , ""lädt..."" ) , ""."")"),"lädt...")</f>
        <v>lädt...</v>
      </c>
      <c r="V209" s="6">
        <f t="shared" si="9"/>
        <v>11</v>
      </c>
      <c r="W209" s="5"/>
      <c r="X209" s="5"/>
      <c r="Y209" s="5"/>
      <c r="Z209" s="5"/>
      <c r="AA209" s="5"/>
      <c r="AB209" s="5"/>
    </row>
    <row r="210">
      <c r="A210" s="5"/>
      <c r="B210" s="79" t="s">
        <v>81</v>
      </c>
      <c r="C210" s="79" t="s">
        <v>116</v>
      </c>
      <c r="D210" s="80" t="s">
        <v>686</v>
      </c>
      <c r="E210" s="80" t="s">
        <v>687</v>
      </c>
      <c r="F210" s="66" t="s">
        <v>16</v>
      </c>
      <c r="G210" s="67"/>
      <c r="H210" s="60" t="s">
        <v>9</v>
      </c>
      <c r="I210" s="63" t="s">
        <v>688</v>
      </c>
      <c r="J210" s="53"/>
      <c r="K210" s="54" t="str">
        <f>IFERROR(__xludf.DUMMYFUNCTION("IF(T210=TRUE,""Deployed"",IF(I210&lt;&gt;"""",IFERROR(IMPORTXML(I210, ""//p[@class='status-date']""), ""Not loading""),IF(H210&lt;&gt;"""",""Reserved"","""")))"),"Deployed")</f>
        <v>Deployed</v>
      </c>
      <c r="L210" s="5"/>
      <c r="M210" s="5"/>
      <c r="N210" s="5"/>
      <c r="O210" s="5"/>
      <c r="P210" s="5"/>
      <c r="Q210" s="5"/>
      <c r="R210" s="5"/>
      <c r="S210" s="5"/>
      <c r="T210" s="55" t="b">
        <v>1</v>
      </c>
      <c r="U210" s="72" t="str">
        <f>IFERROR(__xludf.DUMMYFUNCTION("IF(I210 &lt;&gt; """" , IFERROR(IMPORTXML(I210 , ""//div[5]/a/span"") , ""lädt..."" ) , ""."")"),"lädt...")</f>
        <v>lädt...</v>
      </c>
      <c r="V210" s="6">
        <f t="shared" si="9"/>
        <v>12</v>
      </c>
      <c r="W210" s="5"/>
      <c r="X210" s="5"/>
      <c r="Y210" s="5"/>
      <c r="Z210" s="5"/>
      <c r="AA210" s="5"/>
      <c r="AB210" s="5"/>
    </row>
    <row r="211">
      <c r="A211" s="5"/>
      <c r="B211" s="79" t="s">
        <v>81</v>
      </c>
      <c r="C211" s="79" t="s">
        <v>120</v>
      </c>
      <c r="D211" s="80" t="s">
        <v>689</v>
      </c>
      <c r="E211" s="80" t="s">
        <v>690</v>
      </c>
      <c r="F211" s="81" t="s">
        <v>18</v>
      </c>
      <c r="G211" s="82"/>
      <c r="H211" s="60" t="s">
        <v>428</v>
      </c>
      <c r="I211" s="53"/>
      <c r="J211" s="53"/>
      <c r="K211" s="54" t="str">
        <f>IFERROR(__xludf.DUMMYFUNCTION("IF(T211=TRUE,""Deployed"",IF(I211&lt;&gt;"""",IFERROR(IMPORTXML(I211, ""//p[@class='status-date']""), ""Not loading""),IF(H211&lt;&gt;"""",""Reserved"","""")))"),"Reserved")</f>
        <v>Reserved</v>
      </c>
      <c r="L211" s="5"/>
      <c r="M211" s="5"/>
      <c r="N211" s="5"/>
      <c r="O211" s="5"/>
      <c r="P211" s="5"/>
      <c r="Q211" s="5"/>
      <c r="R211" s="5"/>
      <c r="S211" s="5"/>
      <c r="T211" s="5" t="b">
        <v>0</v>
      </c>
      <c r="U211" s="72" t="str">
        <f>IFERROR(__xludf.DUMMYFUNCTION("IF(I211 &lt;&gt; """" , IFERROR(IMPORTXML(I211 , ""//div[5]/a/span"") , ""lädt..."" ) , ""."")"),".")</f>
        <v>.</v>
      </c>
      <c r="V211" s="6">
        <f t="shared" si="9"/>
        <v>6</v>
      </c>
      <c r="W211" s="5"/>
      <c r="X211" s="5"/>
      <c r="Y211" s="5"/>
      <c r="Z211" s="5"/>
      <c r="AA211" s="5"/>
      <c r="AB211" s="5"/>
    </row>
    <row r="212">
      <c r="A212" s="5"/>
      <c r="B212" s="79" t="s">
        <v>81</v>
      </c>
      <c r="C212" s="79" t="s">
        <v>125</v>
      </c>
      <c r="D212" s="80" t="s">
        <v>691</v>
      </c>
      <c r="E212" s="80" t="s">
        <v>692</v>
      </c>
      <c r="F212" s="81" t="s">
        <v>18</v>
      </c>
      <c r="G212" s="82"/>
      <c r="H212" s="53"/>
      <c r="I212" s="53"/>
      <c r="J212" s="53"/>
      <c r="K212" s="54" t="str">
        <f>IFERROR(__xludf.DUMMYFUNCTION("IF(T212=TRUE,""Deployed"",IF(I212&lt;&gt;"""",IFERROR(IMPORTXML(I212, ""//p[@class='status-date']""), ""Not loading""),IF(H212&lt;&gt;"""",""Reserved"","""")))"),"")</f>
        <v/>
      </c>
      <c r="L212" s="5"/>
      <c r="M212" s="5"/>
      <c r="N212" s="5"/>
      <c r="O212" s="5"/>
      <c r="P212" s="5"/>
      <c r="Q212" s="5"/>
      <c r="R212" s="5"/>
      <c r="S212" s="5"/>
      <c r="T212" s="5" t="b">
        <v>0</v>
      </c>
      <c r="U212" s="72" t="str">
        <f>IFERROR(__xludf.DUMMYFUNCTION("IF(I212 &lt;&gt; """" , IFERROR(IMPORTXML(I212 , ""//div[5]/a/span"") , ""lädt..."" ) , ""."")"),".")</f>
        <v>.</v>
      </c>
      <c r="V212" s="6">
        <f t="shared" si="9"/>
        <v>0</v>
      </c>
      <c r="W212" s="5"/>
      <c r="X212" s="5"/>
      <c r="Y212" s="5"/>
      <c r="Z212" s="5"/>
      <c r="AA212" s="5"/>
      <c r="AB212" s="5"/>
    </row>
    <row r="213">
      <c r="A213" s="5"/>
      <c r="B213" s="79" t="s">
        <v>81</v>
      </c>
      <c r="C213" s="79" t="s">
        <v>50</v>
      </c>
      <c r="D213" s="80" t="s">
        <v>693</v>
      </c>
      <c r="E213" s="80" t="s">
        <v>694</v>
      </c>
      <c r="F213" s="66" t="s">
        <v>16</v>
      </c>
      <c r="G213" s="67"/>
      <c r="H213" s="60" t="s">
        <v>695</v>
      </c>
      <c r="I213" s="61" t="s">
        <v>696</v>
      </c>
      <c r="J213" s="53"/>
      <c r="K213" s="54" t="str">
        <f>IFERROR(__xludf.DUMMYFUNCTION("IF(T213=TRUE,""Deployed"",IF(I213&lt;&gt;"""",IFERROR(IMPORTXML(I213, ""//p[@class='status-date']""), ""Not loading""),IF(H213&lt;&gt;"""",""Reserved"","""")))"),"Deployed")</f>
        <v>Deployed</v>
      </c>
      <c r="L213" s="5"/>
      <c r="M213" s="5"/>
      <c r="N213" s="5"/>
      <c r="O213" s="5"/>
      <c r="P213" s="5"/>
      <c r="Q213" s="5"/>
      <c r="R213" s="5"/>
      <c r="S213" s="5"/>
      <c r="T213" s="55" t="b">
        <v>1</v>
      </c>
      <c r="U213" s="72" t="str">
        <f>IFERROR(__xludf.DUMMYFUNCTION("IF(I213 &lt;&gt; """" , IFERROR(IMPORTXML(I213 , ""//div[5]/a/span"") , ""lädt..."" ) , ""."")"),"lädt...")</f>
        <v>lädt...</v>
      </c>
      <c r="V213" s="6">
        <f t="shared" si="9"/>
        <v>1</v>
      </c>
      <c r="W213" s="5"/>
      <c r="X213" s="5"/>
      <c r="Y213" s="5"/>
      <c r="Z213" s="5"/>
      <c r="AA213" s="5"/>
      <c r="AB213" s="5"/>
    </row>
    <row r="214">
      <c r="A214" s="5"/>
      <c r="B214" s="79" t="s">
        <v>81</v>
      </c>
      <c r="C214" s="79" t="s">
        <v>56</v>
      </c>
      <c r="D214" s="80" t="s">
        <v>697</v>
      </c>
      <c r="E214" s="80" t="s">
        <v>698</v>
      </c>
      <c r="F214" s="66" t="s">
        <v>16</v>
      </c>
      <c r="G214" s="67"/>
      <c r="H214" s="60" t="s">
        <v>546</v>
      </c>
      <c r="I214" s="61" t="s">
        <v>699</v>
      </c>
      <c r="J214" s="53"/>
      <c r="K214" s="54" t="str">
        <f>IFERROR(__xludf.DUMMYFUNCTION("IF(T214=TRUE,""Deployed"",IF(I214&lt;&gt;"""",IFERROR(IMPORTXML(I214, ""//p[@class='status-date']""), ""Not loading""),IF(H214&lt;&gt;"""",""Reserved"","""")))"),"Deployed")</f>
        <v>Deployed</v>
      </c>
      <c r="L214" s="5"/>
      <c r="M214" s="5"/>
      <c r="N214" s="5"/>
      <c r="O214" s="5"/>
      <c r="P214" s="5"/>
      <c r="Q214" s="5"/>
      <c r="R214" s="5"/>
      <c r="S214" s="5"/>
      <c r="T214" s="55" t="b">
        <v>1</v>
      </c>
      <c r="U214" s="72" t="str">
        <f>IFERROR(__xludf.DUMMYFUNCTION("IF(I214 &lt;&gt; """" , IFERROR(IMPORTXML(I214 , ""//div[5]/a/span"") , ""lädt..."" ) , ""."")"),"lädt...")</f>
        <v>lädt...</v>
      </c>
      <c r="V214" s="6">
        <f t="shared" si="9"/>
        <v>8</v>
      </c>
      <c r="W214" s="5"/>
      <c r="X214" s="5"/>
      <c r="Y214" s="5"/>
      <c r="Z214" s="5"/>
      <c r="AA214" s="5"/>
      <c r="AB214" s="5"/>
    </row>
    <row r="215">
      <c r="A215" s="5"/>
      <c r="B215" s="79" t="s">
        <v>81</v>
      </c>
      <c r="C215" s="79" t="s">
        <v>61</v>
      </c>
      <c r="D215" s="80" t="s">
        <v>700</v>
      </c>
      <c r="E215" s="80" t="s">
        <v>701</v>
      </c>
      <c r="F215" s="81" t="s">
        <v>18</v>
      </c>
      <c r="G215" s="82"/>
      <c r="H215" s="53"/>
      <c r="I215" s="53"/>
      <c r="J215" s="53"/>
      <c r="K215" s="54" t="str">
        <f>IFERROR(__xludf.DUMMYFUNCTION("IF(T215=TRUE,""Deployed"",IF(I215&lt;&gt;"""",IFERROR(IMPORTXML(I215, ""//p[@class='status-date']""), ""Not loading""),IF(H215&lt;&gt;"""",""Reserved"","""")))"),"")</f>
        <v/>
      </c>
      <c r="L215" s="5"/>
      <c r="M215" s="5"/>
      <c r="N215" s="5"/>
      <c r="O215" s="5"/>
      <c r="P215" s="5"/>
      <c r="Q215" s="5"/>
      <c r="R215" s="5"/>
      <c r="S215" s="5"/>
      <c r="T215" s="5" t="b">
        <v>0</v>
      </c>
      <c r="U215" s="72" t="str">
        <f>IFERROR(__xludf.DUMMYFUNCTION("IF(I215 &lt;&gt; """" , IFERROR(IMPORTXML(I215 , ""//div[5]/a/span"") , ""lädt..."" ) , ""."")"),".")</f>
        <v>.</v>
      </c>
      <c r="V215" s="6">
        <f t="shared" si="9"/>
        <v>0</v>
      </c>
      <c r="W215" s="5"/>
      <c r="X215" s="5"/>
      <c r="Y215" s="5"/>
      <c r="Z215" s="5"/>
      <c r="AA215" s="5"/>
      <c r="AB215" s="5"/>
    </row>
    <row r="216">
      <c r="A216" s="5"/>
      <c r="B216" s="79" t="s">
        <v>81</v>
      </c>
      <c r="C216" s="79" t="s">
        <v>66</v>
      </c>
      <c r="D216" s="80" t="s">
        <v>702</v>
      </c>
      <c r="E216" s="80" t="s">
        <v>703</v>
      </c>
      <c r="F216" s="81" t="s">
        <v>18</v>
      </c>
      <c r="G216" s="82"/>
      <c r="H216" s="60" t="s">
        <v>54</v>
      </c>
      <c r="I216" s="61" t="s">
        <v>704</v>
      </c>
      <c r="J216" s="53"/>
      <c r="K216" s="54" t="str">
        <f>IFERROR(__xludf.DUMMYFUNCTION("IF(T216=TRUE,""Deployed"",IF(I216&lt;&gt;"""",IFERROR(IMPORTXML(I216, ""//p[@class='status-date']""), ""Not loading""),IF(H216&lt;&gt;"""",""Reserved"","""")))"),"Deployed")</f>
        <v>Deployed</v>
      </c>
      <c r="L216" s="5"/>
      <c r="M216" s="5"/>
      <c r="N216" s="5"/>
      <c r="O216" s="5"/>
      <c r="P216" s="5"/>
      <c r="Q216" s="5"/>
      <c r="R216" s="5"/>
      <c r="S216" s="5"/>
      <c r="T216" s="55" t="b">
        <v>1</v>
      </c>
      <c r="U216" s="72" t="str">
        <f>IFERROR(__xludf.DUMMYFUNCTION("IF(I216 &lt;&gt; """" , IFERROR(IMPORTXML(I216 , ""//div[5]/a/span"") , ""lädt..."" ) , ""."")"),"lädt...")</f>
        <v>lädt...</v>
      </c>
      <c r="V216" s="6">
        <f t="shared" si="9"/>
        <v>11</v>
      </c>
      <c r="W216" s="5"/>
      <c r="X216" s="5"/>
      <c r="Y216" s="5"/>
      <c r="Z216" s="5"/>
      <c r="AA216" s="5"/>
      <c r="AB216" s="5"/>
    </row>
    <row r="217">
      <c r="A217" s="5"/>
      <c r="B217" s="79" t="s">
        <v>81</v>
      </c>
      <c r="C217" s="79" t="s">
        <v>71</v>
      </c>
      <c r="D217" s="80" t="s">
        <v>705</v>
      </c>
      <c r="E217" s="80" t="s">
        <v>706</v>
      </c>
      <c r="F217" s="66" t="s">
        <v>16</v>
      </c>
      <c r="G217" s="67"/>
      <c r="H217" s="53" t="s">
        <v>185</v>
      </c>
      <c r="I217" s="74" t="s">
        <v>707</v>
      </c>
      <c r="J217" s="53"/>
      <c r="K217" s="54" t="str">
        <f>IFERROR(__xludf.DUMMYFUNCTION("IF(T217=TRUE,""Deployed"",IF(I217&lt;&gt;"""",IFERROR(IMPORTXML(I217, ""//p[@class='status-date']""), ""Not loading""),IF(H217&lt;&gt;"""",""Reserved"","""")))"),"Deployed")</f>
        <v>Deployed</v>
      </c>
      <c r="L217" s="5"/>
      <c r="M217" s="5"/>
      <c r="N217" s="5"/>
      <c r="O217" s="5"/>
      <c r="P217" s="5"/>
      <c r="Q217" s="5"/>
      <c r="R217" s="5"/>
      <c r="S217" s="5"/>
      <c r="T217" s="55" t="b">
        <v>1</v>
      </c>
      <c r="U217" s="72" t="str">
        <f>IFERROR(__xludf.DUMMYFUNCTION("IF(I217 &lt;&gt; """" , IFERROR(IMPORTXML(I217 , ""//div[5]/a/span"") , ""lädt..."" ) , ""."")"),"lädt...")</f>
        <v>lädt...</v>
      </c>
      <c r="V217" s="6">
        <f t="shared" si="9"/>
        <v>18</v>
      </c>
      <c r="W217" s="5"/>
      <c r="X217" s="5"/>
      <c r="Y217" s="5"/>
      <c r="Z217" s="5"/>
      <c r="AA217" s="5"/>
      <c r="AB217" s="5"/>
    </row>
    <row r="218">
      <c r="A218" s="5"/>
      <c r="B218" s="79" t="s">
        <v>81</v>
      </c>
      <c r="C218" s="79" t="s">
        <v>76</v>
      </c>
      <c r="D218" s="80" t="s">
        <v>708</v>
      </c>
      <c r="E218" s="80" t="s">
        <v>709</v>
      </c>
      <c r="F218" s="66" t="s">
        <v>16</v>
      </c>
      <c r="G218" s="67"/>
      <c r="H218" s="53" t="s">
        <v>79</v>
      </c>
      <c r="I218" s="74" t="s">
        <v>710</v>
      </c>
      <c r="J218" s="53"/>
      <c r="K218" s="54" t="str">
        <f>IFERROR(__xludf.DUMMYFUNCTION("IF(T218=TRUE,""Deployed"",IF(I218&lt;&gt;"""",IFERROR(IMPORTXML(I218, ""//p[@class='status-date']""), ""Not loading""),IF(H218&lt;&gt;"""",""Reserved"","""")))"),"Deployed")</f>
        <v>Deployed</v>
      </c>
      <c r="L218" s="5"/>
      <c r="M218" s="5"/>
      <c r="N218" s="5"/>
      <c r="O218" s="5"/>
      <c r="P218" s="5"/>
      <c r="Q218" s="5"/>
      <c r="R218" s="5"/>
      <c r="S218" s="5"/>
      <c r="T218" s="5" t="b">
        <v>1</v>
      </c>
      <c r="U218" s="72" t="str">
        <f>IFERROR(__xludf.DUMMYFUNCTION("IF(I218 &lt;&gt; """" , IFERROR(IMPORTXML(I218 , ""//div[5]/a/span"") , ""lädt..."" ) , ""."")"),"lädt...")</f>
        <v>lädt...</v>
      </c>
      <c r="V218" s="6">
        <f t="shared" si="9"/>
        <v>8</v>
      </c>
      <c r="W218" s="5"/>
      <c r="X218" s="5"/>
      <c r="Y218" s="5"/>
      <c r="Z218" s="5"/>
      <c r="AA218" s="5"/>
      <c r="AB218" s="5"/>
    </row>
    <row r="219">
      <c r="A219" s="5"/>
      <c r="B219" s="79" t="s">
        <v>711</v>
      </c>
      <c r="C219" s="79" t="s">
        <v>38</v>
      </c>
      <c r="D219" s="80" t="s">
        <v>712</v>
      </c>
      <c r="E219" s="80" t="s">
        <v>713</v>
      </c>
      <c r="F219" s="59" t="s">
        <v>19</v>
      </c>
      <c r="G219" s="59" t="s">
        <v>53</v>
      </c>
      <c r="H219" s="60" t="s">
        <v>714</v>
      </c>
      <c r="I219" s="63" t="s">
        <v>715</v>
      </c>
      <c r="J219" s="53"/>
      <c r="K219" s="54" t="str">
        <f>IFERROR(__xludf.DUMMYFUNCTION("IF(T219=TRUE,""Deployed"",IF(I219&lt;&gt;"""",IFERROR(IMPORTXML(I219, ""//p[@class='status-date']""), ""Not loading""),IF(H219&lt;&gt;"""",""Reserved"","""")))"),"Deployed")</f>
        <v>Deployed</v>
      </c>
      <c r="L219" s="5"/>
      <c r="M219" s="5"/>
      <c r="N219" s="5"/>
      <c r="O219" s="5"/>
      <c r="P219" s="5"/>
      <c r="Q219" s="5"/>
      <c r="R219" s="5"/>
      <c r="S219" s="5"/>
      <c r="T219" s="55" t="b">
        <v>1</v>
      </c>
      <c r="U219" s="72" t="str">
        <f>IFERROR(__xludf.DUMMYFUNCTION("IF(I219 &lt;&gt; """" , IFERROR(IMPORTXML(I219 , ""//div[5]/a/span"") , ""lädt..."" ) , ""."")"),"lädt...")</f>
        <v>lädt...</v>
      </c>
      <c r="V219" s="6">
        <f t="shared" si="9"/>
        <v>2</v>
      </c>
      <c r="W219" s="5"/>
      <c r="X219" s="5"/>
      <c r="Y219" s="5"/>
      <c r="Z219" s="5"/>
      <c r="AA219" s="5"/>
      <c r="AB219" s="5"/>
    </row>
    <row r="220">
      <c r="A220" s="5"/>
      <c r="B220" s="79" t="s">
        <v>711</v>
      </c>
      <c r="C220" s="79" t="s">
        <v>86</v>
      </c>
      <c r="D220" s="80" t="s">
        <v>716</v>
      </c>
      <c r="E220" s="80" t="s">
        <v>717</v>
      </c>
      <c r="F220" s="81" t="s">
        <v>18</v>
      </c>
      <c r="G220" s="82"/>
      <c r="H220" s="60" t="s">
        <v>266</v>
      </c>
      <c r="I220" s="61" t="s">
        <v>718</v>
      </c>
      <c r="J220" s="53"/>
      <c r="K220" s="54" t="str">
        <f>IFERROR(__xludf.DUMMYFUNCTION("IF(T220=TRUE,""Deployed"",IF(I220&lt;&gt;"""",IFERROR(IMPORTXML(I220, ""//p[@class='status-date']""), ""Not loading""),IF(H220&lt;&gt;"""",""Reserved"","""")))"),"Not loading")</f>
        <v>Not loading</v>
      </c>
      <c r="L220" s="5"/>
      <c r="M220" s="5"/>
      <c r="N220" s="5"/>
      <c r="O220" s="5"/>
      <c r="P220" s="5"/>
      <c r="Q220" s="5"/>
      <c r="R220" s="5"/>
      <c r="S220" s="5"/>
      <c r="T220" s="5" t="b">
        <v>0</v>
      </c>
      <c r="U220" s="72" t="str">
        <f>IFERROR(__xludf.DUMMYFUNCTION("IF(I220 &lt;&gt; """" , IFERROR(IMPORTXML(I220 , ""//div[5]/a/span"") , ""lädt..."" ) , ""."")"),"lädt...")</f>
        <v>lädt...</v>
      </c>
      <c r="V220" s="6">
        <f t="shared" si="9"/>
        <v>11</v>
      </c>
      <c r="W220" s="5"/>
      <c r="X220" s="5"/>
      <c r="Y220" s="5"/>
      <c r="Z220" s="5"/>
      <c r="AA220" s="5"/>
      <c r="AB220" s="5"/>
    </row>
    <row r="221">
      <c r="A221" s="5"/>
      <c r="B221" s="79" t="s">
        <v>711</v>
      </c>
      <c r="C221" s="79" t="s">
        <v>91</v>
      </c>
      <c r="D221" s="80" t="s">
        <v>719</v>
      </c>
      <c r="E221" s="80" t="s">
        <v>720</v>
      </c>
      <c r="F221" s="81" t="s">
        <v>18</v>
      </c>
      <c r="G221" s="82"/>
      <c r="H221" s="53"/>
      <c r="I221" s="53"/>
      <c r="J221" s="53"/>
      <c r="K221" s="54" t="str">
        <f>IFERROR(__xludf.DUMMYFUNCTION("IF(T221=TRUE,""Deployed"",IF(I221&lt;&gt;"""",IFERROR(IMPORTXML(I221, ""//p[@class='status-date']""), ""Not loading""),IF(H221&lt;&gt;"""",""Reserved"","""")))"),"")</f>
        <v/>
      </c>
      <c r="L221" s="5"/>
      <c r="M221" s="5"/>
      <c r="N221" s="5"/>
      <c r="O221" s="5"/>
      <c r="P221" s="5"/>
      <c r="Q221" s="5"/>
      <c r="R221" s="5"/>
      <c r="S221" s="5"/>
      <c r="T221" s="5" t="b">
        <v>0</v>
      </c>
      <c r="U221" s="72" t="str">
        <f>IFERROR(__xludf.DUMMYFUNCTION("IF(I221 &lt;&gt; """" , IFERROR(IMPORTXML(I221 , ""//div[5]/a/span"") , ""lädt..."" ) , ""."")"),".")</f>
        <v>.</v>
      </c>
      <c r="V221" s="6">
        <f t="shared" si="9"/>
        <v>0</v>
      </c>
      <c r="W221" s="5"/>
      <c r="X221" s="5"/>
      <c r="Y221" s="5"/>
      <c r="Z221" s="5"/>
      <c r="AA221" s="5"/>
      <c r="AB221" s="5"/>
    </row>
    <row r="222">
      <c r="A222" s="5"/>
      <c r="B222" s="79" t="s">
        <v>711</v>
      </c>
      <c r="C222" s="79" t="s">
        <v>96</v>
      </c>
      <c r="D222" s="80" t="s">
        <v>721</v>
      </c>
      <c r="E222" s="80" t="s">
        <v>722</v>
      </c>
      <c r="F222" s="66" t="s">
        <v>16</v>
      </c>
      <c r="G222" s="67"/>
      <c r="H222" s="60" t="s">
        <v>203</v>
      </c>
      <c r="I222" s="65" t="s">
        <v>723</v>
      </c>
      <c r="J222" s="53"/>
      <c r="K222" s="54" t="str">
        <f>IFERROR(__xludf.DUMMYFUNCTION("IF(T222=TRUE,""Deployed"",IF(I222&lt;&gt;"""",IFERROR(IMPORTXML(I222, ""//p[@class='status-date']""), ""Not loading""),IF(H222&lt;&gt;"""",""Reserved"","""")))"),"Deployed")</f>
        <v>Deployed</v>
      </c>
      <c r="L222" s="5"/>
      <c r="M222" s="5"/>
      <c r="N222" s="5"/>
      <c r="O222" s="5"/>
      <c r="P222" s="5"/>
      <c r="Q222" s="5"/>
      <c r="R222" s="5"/>
      <c r="S222" s="5"/>
      <c r="T222" s="55" t="b">
        <v>1</v>
      </c>
      <c r="U222" s="72" t="str">
        <f>IFERROR(__xludf.DUMMYFUNCTION("IF(I222 &lt;&gt; """" , IFERROR(IMPORTXML(I222 , ""//div[5]/a/span"") , ""lädt..."" ) , ""."")"),"lädt...")</f>
        <v>lädt...</v>
      </c>
      <c r="V222" s="6">
        <f t="shared" si="9"/>
        <v>11</v>
      </c>
      <c r="W222" s="5"/>
      <c r="X222" s="5"/>
      <c r="Y222" s="5"/>
      <c r="Z222" s="5"/>
      <c r="AA222" s="5"/>
      <c r="AB222" s="5"/>
    </row>
    <row r="223">
      <c r="A223" s="5"/>
      <c r="B223" s="79" t="s">
        <v>711</v>
      </c>
      <c r="C223" s="79" t="s">
        <v>100</v>
      </c>
      <c r="D223" s="80" t="s">
        <v>724</v>
      </c>
      <c r="E223" s="80" t="s">
        <v>725</v>
      </c>
      <c r="F223" s="66" t="s">
        <v>16</v>
      </c>
      <c r="G223" s="67"/>
      <c r="H223" s="60" t="s">
        <v>726</v>
      </c>
      <c r="I223" s="61" t="s">
        <v>727</v>
      </c>
      <c r="J223" s="53"/>
      <c r="K223" s="54" t="str">
        <f>IFERROR(__xludf.DUMMYFUNCTION("IF(T223=TRUE,""Deployed"",IF(I223&lt;&gt;"""",IFERROR(IMPORTXML(I223, ""//p[@class='status-date']""), ""Not loading""),IF(H223&lt;&gt;"""",""Reserved"","""")))"),"Deployed")</f>
        <v>Deployed</v>
      </c>
      <c r="L223" s="5"/>
      <c r="M223" s="5"/>
      <c r="N223" s="5"/>
      <c r="O223" s="5"/>
      <c r="P223" s="5"/>
      <c r="Q223" s="5"/>
      <c r="R223" s="5"/>
      <c r="S223" s="5"/>
      <c r="T223" s="55" t="b">
        <v>1</v>
      </c>
      <c r="U223" s="72" t="str">
        <f>IFERROR(__xludf.DUMMYFUNCTION("IF(I223 &lt;&gt; """" , IFERROR(IMPORTXML(I223 , ""//div[5]/a/span"") , ""lädt..."" ) , ""."")"),"lädt...")</f>
        <v>lädt...</v>
      </c>
      <c r="V223" s="6">
        <f t="shared" si="9"/>
        <v>1</v>
      </c>
      <c r="W223" s="5"/>
      <c r="X223" s="5"/>
      <c r="Y223" s="5"/>
      <c r="Z223" s="5"/>
      <c r="AA223" s="5"/>
      <c r="AB223" s="5"/>
    </row>
    <row r="224">
      <c r="A224" s="5"/>
      <c r="B224" s="79" t="s">
        <v>711</v>
      </c>
      <c r="C224" s="79" t="s">
        <v>39</v>
      </c>
      <c r="D224" s="80" t="s">
        <v>728</v>
      </c>
      <c r="E224" s="80" t="s">
        <v>729</v>
      </c>
      <c r="F224" s="81" t="s">
        <v>18</v>
      </c>
      <c r="G224" s="82"/>
      <c r="H224" s="60" t="s">
        <v>266</v>
      </c>
      <c r="I224" s="61" t="s">
        <v>730</v>
      </c>
      <c r="J224" s="53"/>
      <c r="K224" s="54" t="str">
        <f>IFERROR(__xludf.DUMMYFUNCTION("IF(T224=TRUE,""Deployed"",IF(I224&lt;&gt;"""",IFERROR(IMPORTXML(I224, ""//p[@class='status-date']""), ""Not loading""),IF(H224&lt;&gt;"""",""Reserved"","""")))"),"Not loading")</f>
        <v>Not loading</v>
      </c>
      <c r="L224" s="5"/>
      <c r="M224" s="5"/>
      <c r="N224" s="5"/>
      <c r="O224" s="5"/>
      <c r="P224" s="5"/>
      <c r="Q224" s="5"/>
      <c r="R224" s="5"/>
      <c r="S224" s="5"/>
      <c r="T224" s="5" t="b">
        <v>0</v>
      </c>
      <c r="U224" s="72" t="str">
        <f>IFERROR(__xludf.DUMMYFUNCTION("IF(I224 &lt;&gt; """" , IFERROR(IMPORTXML(I224 , ""//div[5]/a/span"") , ""lädt..."" ) , ""."")"),"lädt...")</f>
        <v>lädt...</v>
      </c>
      <c r="V224" s="6">
        <f t="shared" si="9"/>
        <v>11</v>
      </c>
      <c r="W224" s="5"/>
      <c r="X224" s="5"/>
      <c r="Y224" s="5"/>
      <c r="Z224" s="5"/>
      <c r="AA224" s="5"/>
      <c r="AB224" s="5"/>
    </row>
    <row r="225">
      <c r="A225" s="5"/>
      <c r="B225" s="79" t="s">
        <v>711</v>
      </c>
      <c r="C225" s="79" t="s">
        <v>44</v>
      </c>
      <c r="D225" s="80" t="s">
        <v>731</v>
      </c>
      <c r="E225" s="80" t="s">
        <v>732</v>
      </c>
      <c r="F225" s="81" t="s">
        <v>18</v>
      </c>
      <c r="G225" s="82"/>
      <c r="H225" s="53"/>
      <c r="I225" s="53"/>
      <c r="J225" s="53"/>
      <c r="K225" s="54" t="str">
        <f>IFERROR(__xludf.DUMMYFUNCTION("IF(T225=TRUE,""Deployed"",IF(I225&lt;&gt;"""",IFERROR(IMPORTXML(I225, ""//p[@class='status-date']""), ""Not loading""),IF(H225&lt;&gt;"""",""Reserved"","""")))"),"")</f>
        <v/>
      </c>
      <c r="L225" s="5"/>
      <c r="M225" s="5"/>
      <c r="N225" s="5"/>
      <c r="O225" s="5"/>
      <c r="P225" s="5"/>
      <c r="Q225" s="5"/>
      <c r="R225" s="5"/>
      <c r="S225" s="5"/>
      <c r="T225" s="5" t="b">
        <v>0</v>
      </c>
      <c r="U225" s="72" t="str">
        <f>IFERROR(__xludf.DUMMYFUNCTION("IF(I225 &lt;&gt; """" , IFERROR(IMPORTXML(I225 , ""//div[5]/a/span"") , ""lädt..."" ) , ""."")"),".")</f>
        <v>.</v>
      </c>
      <c r="V225" s="6">
        <f t="shared" si="9"/>
        <v>0</v>
      </c>
      <c r="W225" s="5"/>
      <c r="X225" s="5"/>
      <c r="Y225" s="5"/>
      <c r="Z225" s="5"/>
      <c r="AA225" s="5"/>
      <c r="AB225" s="5"/>
    </row>
    <row r="226">
      <c r="A226" s="5"/>
      <c r="B226" s="79" t="s">
        <v>711</v>
      </c>
      <c r="C226" s="79" t="s">
        <v>85</v>
      </c>
      <c r="D226" s="80" t="s">
        <v>733</v>
      </c>
      <c r="E226" s="80" t="s">
        <v>734</v>
      </c>
      <c r="F226" s="66" t="s">
        <v>16</v>
      </c>
      <c r="G226" s="67"/>
      <c r="H226" s="60" t="s">
        <v>242</v>
      </c>
      <c r="I226" s="65" t="s">
        <v>735</v>
      </c>
      <c r="J226" s="53"/>
      <c r="K226" s="54" t="str">
        <f>IFERROR(__xludf.DUMMYFUNCTION("IF(T226=TRUE,""Deployed"",IF(I226&lt;&gt;"""",IFERROR(IMPORTXML(I226, ""//p[@class='status-date']""), ""Not loading""),IF(H226&lt;&gt;"""",""Reserved"","""")))"),"Not loading")</f>
        <v>Not loading</v>
      </c>
      <c r="L226" s="5"/>
      <c r="M226" s="5"/>
      <c r="N226" s="5"/>
      <c r="O226" s="5"/>
      <c r="P226" s="5"/>
      <c r="Q226" s="5"/>
      <c r="R226" s="5"/>
      <c r="S226" s="5"/>
      <c r="T226" s="5" t="b">
        <v>0</v>
      </c>
      <c r="U226" s="72" t="str">
        <f>IFERROR(__xludf.DUMMYFUNCTION("IF(I226 &lt;&gt; """" , IFERROR(IMPORTXML(I226 , ""//div[5]/a/span"") , ""lädt..."" ) , ""."")"),"lädt...")</f>
        <v>lädt...</v>
      </c>
      <c r="V226" s="6">
        <f t="shared" si="9"/>
        <v>2</v>
      </c>
      <c r="W226" s="5"/>
      <c r="X226" s="5"/>
      <c r="Y226" s="5"/>
      <c r="Z226" s="5"/>
      <c r="AA226" s="5"/>
      <c r="AB226" s="5"/>
    </row>
    <row r="227">
      <c r="A227" s="5"/>
      <c r="B227" s="79" t="s">
        <v>711</v>
      </c>
      <c r="C227" s="79" t="s">
        <v>116</v>
      </c>
      <c r="D227" s="80" t="s">
        <v>736</v>
      </c>
      <c r="E227" s="80" t="s">
        <v>737</v>
      </c>
      <c r="F227" s="66" t="s">
        <v>16</v>
      </c>
      <c r="G227" s="67"/>
      <c r="H227" s="60"/>
      <c r="I227" s="53"/>
      <c r="J227" s="53"/>
      <c r="K227" s="54" t="str">
        <f>IFERROR(__xludf.DUMMYFUNCTION("IF(T227=TRUE,""Deployed"",IF(I227&lt;&gt;"""",IFERROR(IMPORTXML(I227, ""//p[@class='status-date']""), ""Not loading""),IF(H227&lt;&gt;"""",""Reserved"","""")))"),"")</f>
        <v/>
      </c>
      <c r="L227" s="5"/>
      <c r="M227" s="5"/>
      <c r="N227" s="5"/>
      <c r="O227" s="5"/>
      <c r="P227" s="5"/>
      <c r="Q227" s="5"/>
      <c r="R227" s="5"/>
      <c r="S227" s="5"/>
      <c r="T227" s="5" t="b">
        <v>0</v>
      </c>
      <c r="U227" s="72" t="str">
        <f>IFERROR(__xludf.DUMMYFUNCTION("IF(I227 &lt;&gt; """" , IFERROR(IMPORTXML(I227 , ""//div[5]/a/span"") , ""lädt..."" ) , ""."")"),".")</f>
        <v>.</v>
      </c>
      <c r="V227" s="6">
        <f t="shared" si="9"/>
        <v>0</v>
      </c>
      <c r="W227" s="5"/>
      <c r="X227" s="5"/>
      <c r="Y227" s="5"/>
      <c r="Z227" s="5"/>
      <c r="AA227" s="5"/>
      <c r="AB227" s="5"/>
    </row>
    <row r="228">
      <c r="A228" s="5"/>
      <c r="B228" s="79" t="s">
        <v>711</v>
      </c>
      <c r="C228" s="79" t="s">
        <v>120</v>
      </c>
      <c r="D228" s="80" t="s">
        <v>738</v>
      </c>
      <c r="E228" s="80" t="s">
        <v>739</v>
      </c>
      <c r="F228" s="81" t="s">
        <v>18</v>
      </c>
      <c r="G228" s="82"/>
      <c r="H228" s="53"/>
      <c r="I228" s="53"/>
      <c r="J228" s="53"/>
      <c r="K228" s="54" t="str">
        <f>IFERROR(__xludf.DUMMYFUNCTION("IF(T228=TRUE,""Deployed"",IF(I228&lt;&gt;"""",IFERROR(IMPORTXML(I228, ""//p[@class='status-date']""), ""Not loading""),IF(H228&lt;&gt;"""",""Reserved"","""")))"),"")</f>
        <v/>
      </c>
      <c r="L228" s="5"/>
      <c r="M228" s="5"/>
      <c r="N228" s="5"/>
      <c r="O228" s="5"/>
      <c r="P228" s="5"/>
      <c r="Q228" s="5"/>
      <c r="R228" s="5"/>
      <c r="S228" s="5"/>
      <c r="T228" s="5" t="b">
        <v>0</v>
      </c>
      <c r="U228" s="72" t="str">
        <f>IFERROR(__xludf.DUMMYFUNCTION("IF(I228 &lt;&gt; """" , IFERROR(IMPORTXML(I228 , ""//div[5]/a/span"") , ""lädt..."" ) , ""."")"),".")</f>
        <v>.</v>
      </c>
      <c r="V228" s="6">
        <f t="shared" si="9"/>
        <v>0</v>
      </c>
      <c r="W228" s="5"/>
      <c r="X228" s="5"/>
      <c r="Y228" s="5"/>
      <c r="Z228" s="5"/>
      <c r="AA228" s="5"/>
      <c r="AB228" s="5"/>
    </row>
    <row r="229">
      <c r="A229" s="5"/>
      <c r="B229" s="79" t="s">
        <v>711</v>
      </c>
      <c r="C229" s="79" t="s">
        <v>125</v>
      </c>
      <c r="D229" s="80" t="s">
        <v>740</v>
      </c>
      <c r="E229" s="80" t="s">
        <v>741</v>
      </c>
      <c r="F229" s="81" t="s">
        <v>18</v>
      </c>
      <c r="G229" s="82"/>
      <c r="H229" s="53"/>
      <c r="I229" s="53"/>
      <c r="J229" s="53"/>
      <c r="K229" s="54" t="str">
        <f>IFERROR(__xludf.DUMMYFUNCTION("IF(T229=TRUE,""Deployed"",IF(I229&lt;&gt;"""",IFERROR(IMPORTXML(I229, ""//p[@class='status-date']""), ""Not loading""),IF(H229&lt;&gt;"""",""Reserved"","""")))"),"")</f>
        <v/>
      </c>
      <c r="L229" s="5"/>
      <c r="M229" s="5"/>
      <c r="N229" s="5"/>
      <c r="O229" s="5"/>
      <c r="P229" s="5"/>
      <c r="Q229" s="5"/>
      <c r="R229" s="5"/>
      <c r="S229" s="5"/>
      <c r="T229" s="5" t="b">
        <v>0</v>
      </c>
      <c r="U229" s="72" t="str">
        <f>IFERROR(__xludf.DUMMYFUNCTION("IF(I229 &lt;&gt; """" , IFERROR(IMPORTXML(I229 , ""//div[5]/a/span"") , ""lädt..."" ) , ""."")"),".")</f>
        <v>.</v>
      </c>
      <c r="V229" s="6">
        <f t="shared" si="9"/>
        <v>0</v>
      </c>
      <c r="W229" s="5"/>
      <c r="X229" s="5"/>
      <c r="Y229" s="5"/>
      <c r="Z229" s="5"/>
      <c r="AA229" s="5"/>
      <c r="AB229" s="5"/>
    </row>
    <row r="230">
      <c r="A230" s="5"/>
      <c r="B230" s="79" t="s">
        <v>711</v>
      </c>
      <c r="C230" s="79" t="s">
        <v>50</v>
      </c>
      <c r="D230" s="80" t="s">
        <v>742</v>
      </c>
      <c r="E230" s="80" t="s">
        <v>743</v>
      </c>
      <c r="F230" s="66" t="s">
        <v>16</v>
      </c>
      <c r="G230" s="67"/>
      <c r="H230" s="60"/>
      <c r="I230" s="53"/>
      <c r="J230" s="53"/>
      <c r="K230" s="54" t="str">
        <f>IFERROR(__xludf.DUMMYFUNCTION("IF(T230=TRUE,""Deployed"",IF(I230&lt;&gt;"""",IFERROR(IMPORTXML(I230, ""//p[@class='status-date']""), ""Not loading""),IF(H230&lt;&gt;"""",""Reserved"","""")))"),"")</f>
        <v/>
      </c>
      <c r="L230" s="5"/>
      <c r="M230" s="5"/>
      <c r="N230" s="5"/>
      <c r="O230" s="5"/>
      <c r="P230" s="5"/>
      <c r="Q230" s="5"/>
      <c r="R230" s="5"/>
      <c r="S230" s="5"/>
      <c r="T230" s="5" t="b">
        <v>0</v>
      </c>
      <c r="U230" s="72" t="str">
        <f>IFERROR(__xludf.DUMMYFUNCTION("IF(I230 &lt;&gt; """" , IFERROR(IMPORTXML(I230 , ""//div[5]/a/span"") , ""lädt..."" ) , ""."")"),".")</f>
        <v>.</v>
      </c>
      <c r="V230" s="6">
        <f t="shared" si="9"/>
        <v>0</v>
      </c>
      <c r="W230" s="5"/>
      <c r="X230" s="5"/>
      <c r="Y230" s="5"/>
      <c r="Z230" s="5"/>
      <c r="AA230" s="5"/>
      <c r="AB230" s="5"/>
    </row>
    <row r="231">
      <c r="A231" s="5"/>
      <c r="B231" s="79" t="s">
        <v>711</v>
      </c>
      <c r="C231" s="79" t="s">
        <v>56</v>
      </c>
      <c r="D231" s="80" t="s">
        <v>744</v>
      </c>
      <c r="E231" s="80" t="s">
        <v>745</v>
      </c>
      <c r="F231" s="66" t="s">
        <v>16</v>
      </c>
      <c r="G231" s="67"/>
      <c r="H231" s="53"/>
      <c r="I231" s="53"/>
      <c r="J231" s="53"/>
      <c r="K231" s="54" t="str">
        <f>IFERROR(__xludf.DUMMYFUNCTION("IF(T231=TRUE,""Deployed"",IF(I231&lt;&gt;"""",IFERROR(IMPORTXML(I231, ""//p[@class='status-date']""), ""Not loading""),IF(H231&lt;&gt;"""",""Reserved"","""")))"),"")</f>
        <v/>
      </c>
      <c r="L231" s="5"/>
      <c r="M231" s="5"/>
      <c r="N231" s="5"/>
      <c r="O231" s="5"/>
      <c r="P231" s="5"/>
      <c r="Q231" s="5"/>
      <c r="R231" s="5"/>
      <c r="S231" s="5"/>
      <c r="T231" s="5" t="b">
        <v>0</v>
      </c>
      <c r="U231" s="72" t="str">
        <f>IFERROR(__xludf.DUMMYFUNCTION("IF(I231 &lt;&gt; """" , IFERROR(IMPORTXML(I231 , ""//div[5]/a/span"") , ""lädt..."" ) , ""."")"),".")</f>
        <v>.</v>
      </c>
      <c r="V231" s="6">
        <f t="shared" si="9"/>
        <v>0</v>
      </c>
      <c r="W231" s="5"/>
      <c r="X231" s="5"/>
      <c r="Y231" s="5"/>
      <c r="Z231" s="5"/>
      <c r="AA231" s="5"/>
      <c r="AB231" s="5"/>
    </row>
    <row r="232">
      <c r="A232" s="5"/>
      <c r="B232" s="79" t="s">
        <v>711</v>
      </c>
      <c r="C232" s="79" t="s">
        <v>61</v>
      </c>
      <c r="D232" s="80" t="s">
        <v>746</v>
      </c>
      <c r="E232" s="80" t="s">
        <v>747</v>
      </c>
      <c r="F232" s="81" t="s">
        <v>18</v>
      </c>
      <c r="G232" s="82"/>
      <c r="H232" s="60"/>
      <c r="I232" s="53"/>
      <c r="J232" s="53"/>
      <c r="K232" s="54" t="str">
        <f>IFERROR(__xludf.DUMMYFUNCTION("IF(T232=TRUE,""Deployed"",IF(I232&lt;&gt;"""",IFERROR(IMPORTXML(I232, ""//p[@class='status-date']""), ""Not loading""),IF(H232&lt;&gt;"""",""Reserved"","""")))"),"")</f>
        <v/>
      </c>
      <c r="L232" s="5"/>
      <c r="M232" s="5"/>
      <c r="N232" s="5"/>
      <c r="O232" s="5"/>
      <c r="P232" s="5"/>
      <c r="Q232" s="5"/>
      <c r="R232" s="5"/>
      <c r="S232" s="5"/>
      <c r="T232" s="5" t="b">
        <v>0</v>
      </c>
      <c r="U232" s="72" t="str">
        <f>IFERROR(__xludf.DUMMYFUNCTION("IF(I232 &lt;&gt; """" , IFERROR(IMPORTXML(I232 , ""//div[5]/a/span"") , ""lädt..."" ) , ""."")"),".")</f>
        <v>.</v>
      </c>
      <c r="V232" s="6">
        <f t="shared" si="9"/>
        <v>0</v>
      </c>
      <c r="W232" s="5"/>
      <c r="X232" s="5"/>
      <c r="Y232" s="5"/>
      <c r="Z232" s="5"/>
      <c r="AA232" s="5"/>
      <c r="AB232" s="5"/>
    </row>
    <row r="233">
      <c r="A233" s="5"/>
      <c r="B233" s="79" t="s">
        <v>711</v>
      </c>
      <c r="C233" s="79" t="s">
        <v>66</v>
      </c>
      <c r="D233" s="80" t="s">
        <v>748</v>
      </c>
      <c r="E233" s="80" t="s">
        <v>749</v>
      </c>
      <c r="F233" s="81" t="s">
        <v>18</v>
      </c>
      <c r="G233" s="82"/>
      <c r="H233" s="60" t="s">
        <v>750</v>
      </c>
      <c r="I233" s="83" t="s">
        <v>751</v>
      </c>
      <c r="J233" s="53"/>
      <c r="K233" s="54" t="str">
        <f>IFERROR(__xludf.DUMMYFUNCTION("IF(T233=TRUE,""Deployed"",IF(I233&lt;&gt;"""",IFERROR(IMPORTXML(I233, ""//p[@class='status-date']""), ""Not loading""),IF(H233&lt;&gt;"""",""Reserved"","""")))"),"Not loading")</f>
        <v>Not loading</v>
      </c>
      <c r="L233" s="5"/>
      <c r="M233" s="5"/>
      <c r="N233" s="5"/>
      <c r="O233" s="5"/>
      <c r="P233" s="5"/>
      <c r="Q233" s="5"/>
      <c r="R233" s="5"/>
      <c r="S233" s="5"/>
      <c r="T233" s="5" t="b">
        <v>0</v>
      </c>
      <c r="U233" s="72" t="str">
        <f>IFERROR(__xludf.DUMMYFUNCTION("IF(I233 &lt;&gt; """" , IFERROR(IMPORTXML(I233 , ""//div[5]/a/span"") , ""lädt..."" ) , ""."")"),"lädt...")</f>
        <v>lädt...</v>
      </c>
      <c r="V233" s="6">
        <f t="shared" si="9"/>
        <v>1</v>
      </c>
      <c r="W233" s="5"/>
      <c r="X233" s="5"/>
      <c r="Y233" s="5"/>
      <c r="Z233" s="5"/>
      <c r="AA233" s="5"/>
      <c r="AB233" s="5"/>
    </row>
    <row r="234">
      <c r="A234" s="5"/>
      <c r="B234" s="79" t="s">
        <v>711</v>
      </c>
      <c r="C234" s="79" t="s">
        <v>71</v>
      </c>
      <c r="D234" s="80" t="s">
        <v>752</v>
      </c>
      <c r="E234" s="80" t="s">
        <v>753</v>
      </c>
      <c r="F234" s="66" t="s">
        <v>16</v>
      </c>
      <c r="G234" s="67"/>
      <c r="H234" s="53"/>
      <c r="I234" s="53"/>
      <c r="J234" s="53"/>
      <c r="K234" s="54" t="str">
        <f>IFERROR(__xludf.DUMMYFUNCTION("IF(T234=TRUE,""Deployed"",IF(I234&lt;&gt;"""",IFERROR(IMPORTXML(I234, ""//p[@class='status-date']""), ""Not loading""),IF(H234&lt;&gt;"""",""Reserved"","""")))"),"")</f>
        <v/>
      </c>
      <c r="L234" s="5"/>
      <c r="M234" s="5"/>
      <c r="N234" s="5"/>
      <c r="O234" s="5"/>
      <c r="P234" s="5"/>
      <c r="Q234" s="5"/>
      <c r="R234" s="5"/>
      <c r="S234" s="5"/>
      <c r="T234" s="5" t="b">
        <v>0</v>
      </c>
      <c r="U234" s="72" t="str">
        <f>IFERROR(__xludf.DUMMYFUNCTION("IF(I234 &lt;&gt; """" , IFERROR(IMPORTXML(I234 , ""//div[5]/a/span"") , ""lädt..."" ) , ""."")"),".")</f>
        <v>.</v>
      </c>
      <c r="V234" s="6">
        <f t="shared" si="9"/>
        <v>0</v>
      </c>
      <c r="W234" s="5"/>
      <c r="X234" s="5"/>
      <c r="Y234" s="5"/>
      <c r="Z234" s="5"/>
      <c r="AA234" s="5"/>
      <c r="AB234" s="5"/>
    </row>
    <row r="235">
      <c r="A235" s="5"/>
      <c r="B235" s="79" t="s">
        <v>711</v>
      </c>
      <c r="C235" s="79" t="s">
        <v>76</v>
      </c>
      <c r="D235" s="80" t="s">
        <v>754</v>
      </c>
      <c r="E235" s="80" t="s">
        <v>755</v>
      </c>
      <c r="F235" s="66" t="s">
        <v>16</v>
      </c>
      <c r="G235" s="67"/>
      <c r="H235" s="60" t="s">
        <v>546</v>
      </c>
      <c r="I235" s="65" t="s">
        <v>756</v>
      </c>
      <c r="J235" s="53"/>
      <c r="K235" s="54" t="str">
        <f>IFERROR(__xludf.DUMMYFUNCTION("IF(T235=TRUE,""Deployed"",IF(I235&lt;&gt;"""",IFERROR(IMPORTXML(I235, ""//p[@class='status-date']""), ""Not loading""),IF(H235&lt;&gt;"""",""Reserved"","""")))"),"Deployed")</f>
        <v>Deployed</v>
      </c>
      <c r="L235" s="5"/>
      <c r="M235" s="5"/>
      <c r="N235" s="5"/>
      <c r="O235" s="5"/>
      <c r="P235" s="5"/>
      <c r="Q235" s="5"/>
      <c r="R235" s="5"/>
      <c r="S235" s="5"/>
      <c r="T235" s="55" t="b">
        <v>1</v>
      </c>
      <c r="U235" s="72" t="str">
        <f>IFERROR(__xludf.DUMMYFUNCTION("IF(I235 &lt;&gt; """" , IFERROR(IMPORTXML(I235 , ""//div[5]/a/span"") , ""lädt..."" ) , ""."")"),"lädt...")</f>
        <v>lädt...</v>
      </c>
      <c r="V235" s="6">
        <f t="shared" si="9"/>
        <v>8</v>
      </c>
      <c r="W235" s="5"/>
      <c r="X235" s="5"/>
      <c r="Y235" s="5"/>
      <c r="Z235" s="5"/>
      <c r="AA235" s="5"/>
      <c r="AB235" s="5"/>
    </row>
    <row r="236">
      <c r="A236" s="5"/>
      <c r="B236" s="79" t="s">
        <v>757</v>
      </c>
      <c r="C236" s="79" t="s">
        <v>38</v>
      </c>
      <c r="D236" s="80" t="s">
        <v>758</v>
      </c>
      <c r="E236" s="80" t="s">
        <v>759</v>
      </c>
      <c r="F236" s="59" t="s">
        <v>19</v>
      </c>
      <c r="G236" s="59" t="s">
        <v>53</v>
      </c>
      <c r="H236" s="60" t="s">
        <v>760</v>
      </c>
      <c r="I236" s="61" t="s">
        <v>761</v>
      </c>
      <c r="J236" s="53"/>
      <c r="K236" s="54" t="str">
        <f>IFERROR(__xludf.DUMMYFUNCTION("IF(T236=TRUE,""Deployed"",IF(I236&lt;&gt;"""",IFERROR(IMPORTXML(I236, ""//p[@class='status-date']""), ""Not loading""),IF(H236&lt;&gt;"""",""Reserved"","""")))"),"Deployed")</f>
        <v>Deployed</v>
      </c>
      <c r="L236" s="5"/>
      <c r="M236" s="5"/>
      <c r="N236" s="5"/>
      <c r="O236" s="5"/>
      <c r="P236" s="5"/>
      <c r="Q236" s="5"/>
      <c r="R236" s="5"/>
      <c r="S236" s="5"/>
      <c r="T236" s="55" t="b">
        <v>1</v>
      </c>
      <c r="U236" s="72" t="str">
        <f>IFERROR(__xludf.DUMMYFUNCTION("IF(I236 &lt;&gt; """" , IFERROR(IMPORTXML(I236 , ""//div[5]/a/span"") , ""lädt..."" ) , ""."")"),"lädt...")</f>
        <v>lädt...</v>
      </c>
      <c r="V236" s="6">
        <f t="shared" si="9"/>
        <v>1</v>
      </c>
      <c r="W236" s="5"/>
      <c r="X236" s="5"/>
      <c r="Y236" s="5"/>
      <c r="Z236" s="5"/>
      <c r="AA236" s="5"/>
      <c r="AB236" s="5"/>
    </row>
    <row r="237">
      <c r="A237" s="5"/>
      <c r="B237" s="79" t="s">
        <v>757</v>
      </c>
      <c r="C237" s="79" t="s">
        <v>86</v>
      </c>
      <c r="D237" s="80" t="s">
        <v>762</v>
      </c>
      <c r="E237" s="80" t="s">
        <v>763</v>
      </c>
      <c r="F237" s="66" t="s">
        <v>16</v>
      </c>
      <c r="G237" s="67"/>
      <c r="H237" s="60" t="s">
        <v>9</v>
      </c>
      <c r="I237" s="63" t="s">
        <v>764</v>
      </c>
      <c r="J237" s="53"/>
      <c r="K237" s="54" t="str">
        <f>IFERROR(__xludf.DUMMYFUNCTION("IF(T237=TRUE,""Deployed"",IF(I237&lt;&gt;"""",IFERROR(IMPORTXML(I237, ""//p[@class='status-date']""), ""Not loading""),IF(H237&lt;&gt;"""",""Reserved"","""")))"),"Deployed")</f>
        <v>Deployed</v>
      </c>
      <c r="L237" s="5"/>
      <c r="M237" s="5"/>
      <c r="N237" s="5"/>
      <c r="O237" s="5"/>
      <c r="P237" s="5"/>
      <c r="Q237" s="5"/>
      <c r="R237" s="5"/>
      <c r="S237" s="5"/>
      <c r="T237" s="55" t="b">
        <v>1</v>
      </c>
      <c r="U237" s="72" t="str">
        <f>IFERROR(__xludf.DUMMYFUNCTION("IF(I237 &lt;&gt; """" , IFERROR(IMPORTXML(I237 , ""//div[5]/a/span"") , ""lädt..."" ) , ""."")"),"lädt...")</f>
        <v>lädt...</v>
      </c>
      <c r="V237" s="6">
        <f t="shared" si="9"/>
        <v>12</v>
      </c>
      <c r="W237" s="5"/>
      <c r="X237" s="5"/>
      <c r="Y237" s="5"/>
      <c r="Z237" s="5"/>
      <c r="AA237" s="5"/>
      <c r="AB237" s="5"/>
    </row>
    <row r="238">
      <c r="A238" s="5"/>
      <c r="B238" s="79" t="s">
        <v>757</v>
      </c>
      <c r="C238" s="79" t="s">
        <v>91</v>
      </c>
      <c r="D238" s="80" t="s">
        <v>765</v>
      </c>
      <c r="E238" s="80" t="s">
        <v>766</v>
      </c>
      <c r="F238" s="66" t="s">
        <v>16</v>
      </c>
      <c r="G238" s="67"/>
      <c r="H238" s="60" t="s">
        <v>54</v>
      </c>
      <c r="I238" s="61" t="s">
        <v>767</v>
      </c>
      <c r="J238" s="53"/>
      <c r="K238" s="54" t="str">
        <f>IFERROR(__xludf.DUMMYFUNCTION("IF(T238=TRUE,""Deployed"",IF(I238&lt;&gt;"""",IFERROR(IMPORTXML(I238, ""//p[@class='status-date']""), ""Not loading""),IF(H238&lt;&gt;"""",""Reserved"","""")))"),"Not loading")</f>
        <v>Not loading</v>
      </c>
      <c r="L238" s="5"/>
      <c r="M238" s="5"/>
      <c r="N238" s="5"/>
      <c r="O238" s="5"/>
      <c r="P238" s="5"/>
      <c r="Q238" s="5"/>
      <c r="R238" s="5"/>
      <c r="S238" s="5"/>
      <c r="T238" s="5" t="b">
        <v>0</v>
      </c>
      <c r="U238" s="72" t="str">
        <f>IFERROR(__xludf.DUMMYFUNCTION("IF(I238 &lt;&gt; """" , IFERROR(IMPORTXML(I238 , ""//div[5]/a/span"") , ""lädt..."" ) , ""."")"),"lädt...")</f>
        <v>lädt...</v>
      </c>
      <c r="V238" s="6">
        <f t="shared" si="9"/>
        <v>11</v>
      </c>
      <c r="W238" s="5"/>
      <c r="X238" s="5"/>
      <c r="Y238" s="5"/>
      <c r="Z238" s="5"/>
      <c r="AA238" s="5"/>
      <c r="AB238" s="5"/>
    </row>
    <row r="239">
      <c r="A239" s="5"/>
      <c r="B239" s="79" t="s">
        <v>757</v>
      </c>
      <c r="C239" s="79" t="s">
        <v>96</v>
      </c>
      <c r="D239" s="80" t="s">
        <v>768</v>
      </c>
      <c r="E239" s="80" t="s">
        <v>769</v>
      </c>
      <c r="F239" s="81" t="s">
        <v>18</v>
      </c>
      <c r="G239" s="82"/>
      <c r="H239" s="53"/>
      <c r="I239" s="53"/>
      <c r="J239" s="53"/>
      <c r="K239" s="54" t="str">
        <f>IFERROR(__xludf.DUMMYFUNCTION("IF(T239=TRUE,""Deployed"",IF(I239&lt;&gt;"""",IFERROR(IMPORTXML(I239, ""//p[@class='status-date']""), ""Not loading""),IF(H239&lt;&gt;"""",""Reserved"","""")))"),"")</f>
        <v/>
      </c>
      <c r="L239" s="5"/>
      <c r="M239" s="5"/>
      <c r="N239" s="5"/>
      <c r="O239" s="5"/>
      <c r="P239" s="5"/>
      <c r="Q239" s="5"/>
      <c r="R239" s="5"/>
      <c r="S239" s="5"/>
      <c r="T239" s="5" t="b">
        <v>0</v>
      </c>
      <c r="U239" s="72" t="str">
        <f>IFERROR(__xludf.DUMMYFUNCTION("IF(I239 &lt;&gt; """" , IFERROR(IMPORTXML(I239 , ""//div[5]/a/span"") , ""lädt..."" ) , ""."")"),".")</f>
        <v>.</v>
      </c>
      <c r="V239" s="6">
        <f t="shared" si="9"/>
        <v>0</v>
      </c>
      <c r="W239" s="5"/>
      <c r="X239" s="5"/>
      <c r="Y239" s="5"/>
      <c r="Z239" s="5"/>
      <c r="AA239" s="5"/>
      <c r="AB239" s="5"/>
    </row>
    <row r="240">
      <c r="A240" s="5"/>
      <c r="B240" s="79" t="s">
        <v>757</v>
      </c>
      <c r="C240" s="79" t="s">
        <v>100</v>
      </c>
      <c r="D240" s="80" t="s">
        <v>770</v>
      </c>
      <c r="E240" s="80" t="s">
        <v>771</v>
      </c>
      <c r="F240" s="81" t="s">
        <v>18</v>
      </c>
      <c r="G240" s="82"/>
      <c r="H240" s="53"/>
      <c r="I240" s="53"/>
      <c r="J240" s="53"/>
      <c r="K240" s="54" t="str">
        <f>IFERROR(__xludf.DUMMYFUNCTION("IF(T240=TRUE,""Deployed"",IF(I240&lt;&gt;"""",IFERROR(IMPORTXML(I240, ""//p[@class='status-date']""), ""Not loading""),IF(H240&lt;&gt;"""",""Reserved"","""")))"),"")</f>
        <v/>
      </c>
      <c r="L240" s="5"/>
      <c r="M240" s="5"/>
      <c r="N240" s="5"/>
      <c r="O240" s="5"/>
      <c r="P240" s="5"/>
      <c r="Q240" s="5"/>
      <c r="R240" s="5"/>
      <c r="S240" s="5"/>
      <c r="T240" s="5" t="b">
        <v>0</v>
      </c>
      <c r="U240" s="72" t="str">
        <f>IFERROR(__xludf.DUMMYFUNCTION("IF(I240 &lt;&gt; """" , IFERROR(IMPORTXML(I240 , ""//div[5]/a/span"") , ""lädt..."" ) , ""."")"),".")</f>
        <v>.</v>
      </c>
      <c r="V240" s="6">
        <f t="shared" si="9"/>
        <v>0</v>
      </c>
      <c r="W240" s="5"/>
      <c r="X240" s="5"/>
      <c r="Y240" s="5"/>
      <c r="Z240" s="5"/>
      <c r="AA240" s="5"/>
      <c r="AB240" s="5"/>
    </row>
    <row r="241">
      <c r="A241" s="5"/>
      <c r="B241" s="79" t="s">
        <v>757</v>
      </c>
      <c r="C241" s="79" t="s">
        <v>39</v>
      </c>
      <c r="D241" s="80" t="s">
        <v>772</v>
      </c>
      <c r="E241" s="80" t="s">
        <v>773</v>
      </c>
      <c r="F241" s="66" t="s">
        <v>16</v>
      </c>
      <c r="G241" s="67"/>
      <c r="H241" s="53"/>
      <c r="I241" s="53"/>
      <c r="J241" s="53"/>
      <c r="K241" s="54" t="str">
        <f>IFERROR(__xludf.DUMMYFUNCTION("IF(T241=TRUE,""Deployed"",IF(I241&lt;&gt;"""",IFERROR(IMPORTXML(I241, ""//p[@class='status-date']""), ""Not loading""),IF(H241&lt;&gt;"""",""Reserved"","""")))"),"")</f>
        <v/>
      </c>
      <c r="L241" s="5"/>
      <c r="M241" s="5"/>
      <c r="N241" s="5"/>
      <c r="O241" s="5"/>
      <c r="P241" s="5"/>
      <c r="Q241" s="5"/>
      <c r="R241" s="5"/>
      <c r="S241" s="5"/>
      <c r="T241" s="5" t="b">
        <v>0</v>
      </c>
      <c r="U241" s="72" t="str">
        <f>IFERROR(__xludf.DUMMYFUNCTION("IF(I241 &lt;&gt; """" , IFERROR(IMPORTXML(I241 , ""//div[5]/a/span"") , ""lädt..."" ) , ""."")"),".")</f>
        <v>.</v>
      </c>
      <c r="V241" s="6">
        <f t="shared" si="9"/>
        <v>0</v>
      </c>
      <c r="W241" s="5"/>
      <c r="X241" s="5"/>
      <c r="Y241" s="5"/>
      <c r="Z241" s="5"/>
      <c r="AA241" s="5"/>
      <c r="AB241" s="5"/>
    </row>
    <row r="242">
      <c r="A242" s="5"/>
      <c r="B242" s="79" t="s">
        <v>757</v>
      </c>
      <c r="C242" s="79" t="s">
        <v>44</v>
      </c>
      <c r="D242" s="80" t="s">
        <v>774</v>
      </c>
      <c r="E242" s="80" t="s">
        <v>775</v>
      </c>
      <c r="F242" s="66" t="s">
        <v>16</v>
      </c>
      <c r="G242" s="67"/>
      <c r="H242" s="53"/>
      <c r="I242" s="53"/>
      <c r="J242" s="53"/>
      <c r="K242" s="54" t="str">
        <f>IFERROR(__xludf.DUMMYFUNCTION("IF(T242=TRUE,""Deployed"",IF(I242&lt;&gt;"""",IFERROR(IMPORTXML(I242, ""//p[@class='status-date']""), ""Not loading""),IF(H242&lt;&gt;"""",""Reserved"","""")))"),"")</f>
        <v/>
      </c>
      <c r="L242" s="5"/>
      <c r="M242" s="5"/>
      <c r="N242" s="5"/>
      <c r="O242" s="5"/>
      <c r="P242" s="5"/>
      <c r="Q242" s="5"/>
      <c r="R242" s="5"/>
      <c r="S242" s="5"/>
      <c r="T242" s="5" t="b">
        <v>0</v>
      </c>
      <c r="U242" s="72" t="str">
        <f>IFERROR(__xludf.DUMMYFUNCTION("IF(I242 &lt;&gt; """" , IFERROR(IMPORTXML(I242 , ""//div[5]/a/span"") , ""lädt..."" ) , ""."")"),".")</f>
        <v>.</v>
      </c>
      <c r="V242" s="6">
        <f t="shared" si="9"/>
        <v>0</v>
      </c>
      <c r="W242" s="5"/>
      <c r="X242" s="5"/>
      <c r="Y242" s="5"/>
      <c r="Z242" s="5"/>
      <c r="AA242" s="5"/>
      <c r="AB242" s="5"/>
    </row>
    <row r="243">
      <c r="A243" s="5"/>
      <c r="B243" s="79" t="s">
        <v>757</v>
      </c>
      <c r="C243" s="79" t="s">
        <v>85</v>
      </c>
      <c r="D243" s="80" t="s">
        <v>776</v>
      </c>
      <c r="E243" s="80" t="s">
        <v>777</v>
      </c>
      <c r="F243" s="81" t="s">
        <v>18</v>
      </c>
      <c r="G243" s="82"/>
      <c r="H243" s="53"/>
      <c r="I243" s="53"/>
      <c r="J243" s="53"/>
      <c r="K243" s="54" t="str">
        <f>IFERROR(__xludf.DUMMYFUNCTION("IF(T243=TRUE,""Deployed"",IF(I243&lt;&gt;"""",IFERROR(IMPORTXML(I243, ""//p[@class='status-date']""), ""Not loading""),IF(H243&lt;&gt;"""",""Reserved"","""")))"),"")</f>
        <v/>
      </c>
      <c r="L243" s="5"/>
      <c r="M243" s="5"/>
      <c r="N243" s="5"/>
      <c r="O243" s="5"/>
      <c r="P243" s="5"/>
      <c r="Q243" s="5"/>
      <c r="R243" s="5"/>
      <c r="S243" s="5"/>
      <c r="T243" s="5" t="b">
        <v>0</v>
      </c>
      <c r="U243" s="72" t="str">
        <f>IFERROR(__xludf.DUMMYFUNCTION("IF(I243 &lt;&gt; """" , IFERROR(IMPORTXML(I243 , ""//div[5]/a/span"") , ""lädt..."" ) , ""."")"),".")</f>
        <v>.</v>
      </c>
      <c r="V243" s="6">
        <f t="shared" si="9"/>
        <v>0</v>
      </c>
      <c r="W243" s="5"/>
      <c r="X243" s="5"/>
      <c r="Y243" s="5"/>
      <c r="Z243" s="5"/>
      <c r="AA243" s="5"/>
      <c r="AB243" s="5"/>
    </row>
    <row r="244">
      <c r="A244" s="5"/>
      <c r="B244" s="79" t="s">
        <v>757</v>
      </c>
      <c r="C244" s="79" t="s">
        <v>116</v>
      </c>
      <c r="D244" s="80" t="s">
        <v>778</v>
      </c>
      <c r="E244" s="80" t="s">
        <v>779</v>
      </c>
      <c r="F244" s="81" t="s">
        <v>18</v>
      </c>
      <c r="G244" s="82"/>
      <c r="H244" s="53"/>
      <c r="I244" s="53"/>
      <c r="J244" s="53"/>
      <c r="K244" s="54" t="str">
        <f>IFERROR(__xludf.DUMMYFUNCTION("IF(T244=TRUE,""Deployed"",IF(I244&lt;&gt;"""",IFERROR(IMPORTXML(I244, ""//p[@class='status-date']""), ""Not loading""),IF(H244&lt;&gt;"""",""Reserved"","""")))"),"")</f>
        <v/>
      </c>
      <c r="L244" s="5"/>
      <c r="M244" s="5"/>
      <c r="N244" s="5"/>
      <c r="O244" s="5"/>
      <c r="P244" s="5"/>
      <c r="Q244" s="5"/>
      <c r="R244" s="5"/>
      <c r="S244" s="5"/>
      <c r="T244" s="5" t="b">
        <v>0</v>
      </c>
      <c r="U244" s="72" t="str">
        <f>IFERROR(__xludf.DUMMYFUNCTION("IF(I244 &lt;&gt; """" , IFERROR(IMPORTXML(I244 , ""//div[5]/a/span"") , ""lädt..."" ) , ""."")"),".")</f>
        <v>.</v>
      </c>
      <c r="V244" s="6">
        <f t="shared" si="9"/>
        <v>0</v>
      </c>
      <c r="W244" s="5"/>
      <c r="X244" s="5"/>
      <c r="Y244" s="5"/>
      <c r="Z244" s="5"/>
      <c r="AA244" s="5"/>
      <c r="AB244" s="5"/>
    </row>
    <row r="245">
      <c r="A245" s="5"/>
      <c r="B245" s="79" t="s">
        <v>757</v>
      </c>
      <c r="C245" s="79" t="s">
        <v>120</v>
      </c>
      <c r="D245" s="80" t="s">
        <v>780</v>
      </c>
      <c r="E245" s="80" t="s">
        <v>781</v>
      </c>
      <c r="F245" s="66" t="s">
        <v>16</v>
      </c>
      <c r="G245" s="67"/>
      <c r="H245" s="53"/>
      <c r="I245" s="53"/>
      <c r="J245" s="53"/>
      <c r="K245" s="54" t="str">
        <f>IFERROR(__xludf.DUMMYFUNCTION("IF(T245=TRUE,""Deployed"",IF(I245&lt;&gt;"""",IFERROR(IMPORTXML(I245, ""//p[@class='status-date']""), ""Not loading""),IF(H245&lt;&gt;"""",""Reserved"","""")))"),"")</f>
        <v/>
      </c>
      <c r="L245" s="5"/>
      <c r="M245" s="5"/>
      <c r="N245" s="5"/>
      <c r="O245" s="5"/>
      <c r="P245" s="5"/>
      <c r="Q245" s="5"/>
      <c r="R245" s="5"/>
      <c r="S245" s="5"/>
      <c r="T245" s="5" t="b">
        <v>0</v>
      </c>
      <c r="U245" s="72" t="str">
        <f>IFERROR(__xludf.DUMMYFUNCTION("IF(I245 &lt;&gt; """" , IFERROR(IMPORTXML(I245 , ""//div[5]/a/span"") , ""lädt..."" ) , ""."")"),".")</f>
        <v>.</v>
      </c>
      <c r="V245" s="6">
        <f t="shared" si="9"/>
        <v>0</v>
      </c>
      <c r="W245" s="5"/>
      <c r="X245" s="5"/>
      <c r="Y245" s="5"/>
      <c r="Z245" s="5"/>
      <c r="AA245" s="5"/>
      <c r="AB245" s="5"/>
    </row>
    <row r="246">
      <c r="A246" s="5"/>
      <c r="B246" s="79" t="s">
        <v>757</v>
      </c>
      <c r="C246" s="79" t="s">
        <v>125</v>
      </c>
      <c r="D246" s="80" t="s">
        <v>782</v>
      </c>
      <c r="E246" s="80" t="s">
        <v>783</v>
      </c>
      <c r="F246" s="66" t="s">
        <v>16</v>
      </c>
      <c r="G246" s="67"/>
      <c r="H246" s="53"/>
      <c r="I246" s="53"/>
      <c r="J246" s="53"/>
      <c r="K246" s="54" t="str">
        <f>IFERROR(__xludf.DUMMYFUNCTION("IF(T246=TRUE,""Deployed"",IF(I246&lt;&gt;"""",IFERROR(IMPORTXML(I246, ""//p[@class='status-date']""), ""Not loading""),IF(H246&lt;&gt;"""",""Reserved"","""")))"),"")</f>
        <v/>
      </c>
      <c r="L246" s="5"/>
      <c r="M246" s="5"/>
      <c r="N246" s="5"/>
      <c r="O246" s="5"/>
      <c r="P246" s="5"/>
      <c r="Q246" s="5"/>
      <c r="R246" s="5"/>
      <c r="S246" s="5"/>
      <c r="T246" s="5" t="b">
        <v>0</v>
      </c>
      <c r="U246" s="72" t="str">
        <f>IFERROR(__xludf.DUMMYFUNCTION("IF(I246 &lt;&gt; """" , IFERROR(IMPORTXML(I246 , ""//div[5]/a/span"") , ""lädt..."" ) , ""."")"),".")</f>
        <v>.</v>
      </c>
      <c r="V246" s="6">
        <f t="shared" si="9"/>
        <v>0</v>
      </c>
      <c r="W246" s="5"/>
      <c r="X246" s="5"/>
      <c r="Y246" s="5"/>
      <c r="Z246" s="5"/>
      <c r="AA246" s="5"/>
      <c r="AB246" s="5"/>
    </row>
    <row r="247">
      <c r="A247" s="5"/>
      <c r="B247" s="79" t="s">
        <v>757</v>
      </c>
      <c r="C247" s="79" t="s">
        <v>50</v>
      </c>
      <c r="D247" s="80" t="s">
        <v>784</v>
      </c>
      <c r="E247" s="80" t="s">
        <v>785</v>
      </c>
      <c r="F247" s="81" t="s">
        <v>18</v>
      </c>
      <c r="G247" s="82"/>
      <c r="H247" s="60" t="s">
        <v>266</v>
      </c>
      <c r="I247" s="61" t="s">
        <v>786</v>
      </c>
      <c r="J247" s="53"/>
      <c r="K247" s="54" t="str">
        <f>IFERROR(__xludf.DUMMYFUNCTION("IF(T247=TRUE,""Deployed"",IF(I247&lt;&gt;"""",IFERROR(IMPORTXML(I247, ""//p[@class='status-date']""), ""Not loading""),IF(H247&lt;&gt;"""",""Reserved"","""")))"),"Not loading")</f>
        <v>Not loading</v>
      </c>
      <c r="L247" s="5"/>
      <c r="M247" s="5"/>
      <c r="N247" s="5"/>
      <c r="O247" s="5"/>
      <c r="P247" s="5"/>
      <c r="Q247" s="5"/>
      <c r="R247" s="5"/>
      <c r="S247" s="5"/>
      <c r="T247" s="5" t="b">
        <v>0</v>
      </c>
      <c r="U247" s="72" t="str">
        <f>IFERROR(__xludf.DUMMYFUNCTION("IF(I247 &lt;&gt; """" , IFERROR(IMPORTXML(I247 , ""//div[5]/a/span"") , ""lädt..."" ) , ""."")"),"lädt...")</f>
        <v>lädt...</v>
      </c>
      <c r="V247" s="6">
        <f t="shared" si="9"/>
        <v>11</v>
      </c>
      <c r="W247" s="5"/>
      <c r="X247" s="5"/>
      <c r="Y247" s="5"/>
      <c r="Z247" s="5"/>
      <c r="AA247" s="5"/>
      <c r="AB247" s="5"/>
    </row>
    <row r="248">
      <c r="A248" s="5"/>
      <c r="B248" s="79" t="s">
        <v>757</v>
      </c>
      <c r="C248" s="79" t="s">
        <v>56</v>
      </c>
      <c r="D248" s="80" t="s">
        <v>787</v>
      </c>
      <c r="E248" s="80" t="s">
        <v>788</v>
      </c>
      <c r="F248" s="81" t="s">
        <v>18</v>
      </c>
      <c r="G248" s="82"/>
      <c r="H248" s="60" t="s">
        <v>203</v>
      </c>
      <c r="I248" s="65" t="s">
        <v>789</v>
      </c>
      <c r="J248" s="53"/>
      <c r="K248" s="54" t="str">
        <f>IFERROR(__xludf.DUMMYFUNCTION("IF(T248=TRUE,""Deployed"",IF(I248&lt;&gt;"""",IFERROR(IMPORTXML(I248, ""//p[@class='status-date']""), ""Not loading""),IF(H248&lt;&gt;"""",""Reserved"","""")))"),"Deployed")</f>
        <v>Deployed</v>
      </c>
      <c r="L248" s="5"/>
      <c r="M248" s="5"/>
      <c r="N248" s="5"/>
      <c r="O248" s="5"/>
      <c r="P248" s="5"/>
      <c r="Q248" s="5"/>
      <c r="R248" s="5"/>
      <c r="S248" s="5"/>
      <c r="T248" s="55" t="b">
        <v>1</v>
      </c>
      <c r="U248" s="72" t="str">
        <f>IFERROR(__xludf.DUMMYFUNCTION("IF(I248 &lt;&gt; """" , IFERROR(IMPORTXML(I248 , ""//div[5]/a/span"") , ""lädt..."" ) , ""."")"),"lädt...")</f>
        <v>lädt...</v>
      </c>
      <c r="V248" s="6">
        <f t="shared" si="9"/>
        <v>11</v>
      </c>
      <c r="W248" s="5"/>
      <c r="X248" s="5"/>
      <c r="Y248" s="5"/>
      <c r="Z248" s="5"/>
      <c r="AA248" s="5"/>
      <c r="AB248" s="5"/>
    </row>
    <row r="249">
      <c r="A249" s="5"/>
      <c r="B249" s="79" t="s">
        <v>757</v>
      </c>
      <c r="C249" s="79" t="s">
        <v>61</v>
      </c>
      <c r="D249" s="80" t="s">
        <v>790</v>
      </c>
      <c r="E249" s="80" t="s">
        <v>791</v>
      </c>
      <c r="F249" s="66" t="s">
        <v>16</v>
      </c>
      <c r="G249" s="66"/>
      <c r="H249" s="53" t="s">
        <v>9</v>
      </c>
      <c r="I249" s="74" t="s">
        <v>792</v>
      </c>
      <c r="J249" s="53"/>
      <c r="K249" s="54" t="str">
        <f>IFERROR(__xludf.DUMMYFUNCTION("IF(T249=TRUE,""Deployed"",IF(I249&lt;&gt;"""",IFERROR(IMPORTXML(I249, ""//p[@class='status-date']""), ""Not loading""),IF(H249&lt;&gt;"""",""Reserved"","""")))"),"Deployed")</f>
        <v>Deployed</v>
      </c>
      <c r="L249" s="5"/>
      <c r="M249" s="5"/>
      <c r="N249" s="5"/>
      <c r="O249" s="5"/>
      <c r="P249" s="5"/>
      <c r="Q249" s="5"/>
      <c r="R249" s="5"/>
      <c r="S249" s="5"/>
      <c r="T249" s="55" t="b">
        <v>1</v>
      </c>
      <c r="U249" s="72" t="str">
        <f>IFERROR(__xludf.DUMMYFUNCTION("IF(I249 &lt;&gt; """" , IFERROR(IMPORTXML(I249 , ""//div[5]/a/span"") , ""lädt..."" ) , ""."")"),"lädt...")</f>
        <v>lädt...</v>
      </c>
      <c r="V249" s="6">
        <f t="shared" si="9"/>
        <v>12</v>
      </c>
      <c r="W249" s="5"/>
      <c r="X249" s="5"/>
      <c r="Y249" s="5"/>
      <c r="Z249" s="5"/>
      <c r="AA249" s="5"/>
      <c r="AB249" s="5"/>
    </row>
    <row r="250">
      <c r="A250" s="5"/>
      <c r="B250" s="79" t="s">
        <v>757</v>
      </c>
      <c r="C250" s="79" t="s">
        <v>66</v>
      </c>
      <c r="D250" s="80" t="s">
        <v>793</v>
      </c>
      <c r="E250" s="80" t="s">
        <v>794</v>
      </c>
      <c r="F250" s="66" t="s">
        <v>16</v>
      </c>
      <c r="G250" s="66"/>
      <c r="H250" s="53" t="s">
        <v>323</v>
      </c>
      <c r="I250" s="74" t="s">
        <v>795</v>
      </c>
      <c r="J250" s="53"/>
      <c r="K250" s="54" t="str">
        <f>IFERROR(__xludf.DUMMYFUNCTION("IF(T250=TRUE,""Deployed"",IF(I250&lt;&gt;"""",IFERROR(IMPORTXML(I250, ""//p[@class='status-date']""), ""Not loading""),IF(H250&lt;&gt;"""",""Reserved"","""")))"),"Deployed")</f>
        <v>Deployed</v>
      </c>
      <c r="L250" s="5"/>
      <c r="M250" s="5"/>
      <c r="N250" s="5"/>
      <c r="O250" s="5"/>
      <c r="P250" s="5"/>
      <c r="Q250" s="5"/>
      <c r="R250" s="5"/>
      <c r="S250" s="5"/>
      <c r="T250" s="5" t="b">
        <v>1</v>
      </c>
      <c r="U250" s="72" t="str">
        <f>IFERROR(__xludf.DUMMYFUNCTION("IF(I250 &lt;&gt; """" , IFERROR(IMPORTXML(I250 , ""//div[5]/a/span"") , ""lädt..."" ) , ""."")"),"lädt...")</f>
        <v>lädt...</v>
      </c>
      <c r="V250" s="6">
        <f t="shared" si="9"/>
        <v>3</v>
      </c>
      <c r="W250" s="5"/>
      <c r="X250" s="5"/>
      <c r="Y250" s="5"/>
      <c r="Z250" s="5"/>
      <c r="AA250" s="5"/>
      <c r="AB250" s="5"/>
    </row>
    <row r="251">
      <c r="A251" s="5"/>
      <c r="B251" s="79" t="s">
        <v>757</v>
      </c>
      <c r="C251" s="79" t="s">
        <v>71</v>
      </c>
      <c r="D251" s="80" t="s">
        <v>796</v>
      </c>
      <c r="E251" s="80" t="s">
        <v>797</v>
      </c>
      <c r="F251" s="81" t="s">
        <v>18</v>
      </c>
      <c r="G251" s="82"/>
      <c r="H251" s="60" t="s">
        <v>223</v>
      </c>
      <c r="I251" s="61" t="s">
        <v>798</v>
      </c>
      <c r="J251" s="53"/>
      <c r="K251" s="54" t="str">
        <f>IFERROR(__xludf.DUMMYFUNCTION("IF(T251=TRUE,""Deployed"",IF(I251&lt;&gt;"""",IFERROR(IMPORTXML(I251, ""//p[@class='status-date']""), ""Not loading""),IF(H251&lt;&gt;"""",""Reserved"","""")))"),"Deployed")</f>
        <v>Deployed</v>
      </c>
      <c r="L251" s="5"/>
      <c r="M251" s="5"/>
      <c r="N251" s="5"/>
      <c r="O251" s="5"/>
      <c r="P251" s="5"/>
      <c r="Q251" s="5"/>
      <c r="R251" s="5"/>
      <c r="S251" s="5"/>
      <c r="T251" s="55" t="b">
        <v>1</v>
      </c>
      <c r="U251" s="72" t="str">
        <f>IFERROR(__xludf.DUMMYFUNCTION("IF(I251 &lt;&gt; """" , IFERROR(IMPORTXML(I251 , ""//div[5]/a/span"") , ""lädt..."" ) , ""."")"),"lädt...")</f>
        <v>lädt...</v>
      </c>
      <c r="V251" s="6">
        <f t="shared" si="9"/>
        <v>4</v>
      </c>
      <c r="W251" s="5"/>
      <c r="X251" s="5"/>
      <c r="Y251" s="5"/>
      <c r="Z251" s="5"/>
      <c r="AA251" s="5"/>
      <c r="AB251" s="5"/>
    </row>
    <row r="252">
      <c r="A252" s="5"/>
      <c r="B252" s="79" t="s">
        <v>757</v>
      </c>
      <c r="C252" s="79" t="s">
        <v>76</v>
      </c>
      <c r="D252" s="80" t="s">
        <v>799</v>
      </c>
      <c r="E252" s="80" t="s">
        <v>800</v>
      </c>
      <c r="F252" s="81" t="s">
        <v>18</v>
      </c>
      <c r="G252" s="82"/>
      <c r="H252" s="60" t="s">
        <v>9</v>
      </c>
      <c r="I252" s="61" t="s">
        <v>801</v>
      </c>
      <c r="J252" s="53"/>
      <c r="K252" s="54" t="str">
        <f>IFERROR(__xludf.DUMMYFUNCTION("IF(T252=TRUE,""Deployed"",IF(I252&lt;&gt;"""",IFERROR(IMPORTXML(I252, ""//p[@class='status-date']""), ""Not loading""),IF(H252&lt;&gt;"""",""Reserved"","""")))"),"Deployed")</f>
        <v>Deployed</v>
      </c>
      <c r="L252" s="5"/>
      <c r="M252" s="5"/>
      <c r="N252" s="5"/>
      <c r="O252" s="5"/>
      <c r="P252" s="5"/>
      <c r="Q252" s="5"/>
      <c r="R252" s="5"/>
      <c r="S252" s="5"/>
      <c r="T252" s="55" t="b">
        <v>1</v>
      </c>
      <c r="U252" s="72" t="str">
        <f>IFERROR(__xludf.DUMMYFUNCTION("IF(I252 &lt;&gt; """" , IFERROR(IMPORTXML(I252 , ""//div[5]/a/span"") , ""lädt..."" ) , ""."")"),"lädt...")</f>
        <v>lädt...</v>
      </c>
      <c r="V252" s="6">
        <f t="shared" si="9"/>
        <v>12</v>
      </c>
      <c r="W252" s="5"/>
      <c r="X252" s="5"/>
      <c r="Y252" s="5"/>
      <c r="Z252" s="5"/>
      <c r="AA252" s="5"/>
      <c r="AB252" s="5"/>
    </row>
    <row r="253">
      <c r="A253" s="5"/>
      <c r="B253" s="79" t="s">
        <v>802</v>
      </c>
      <c r="C253" s="79" t="s">
        <v>38</v>
      </c>
      <c r="D253" s="80" t="s">
        <v>803</v>
      </c>
      <c r="E253" s="80" t="s">
        <v>804</v>
      </c>
      <c r="F253" s="59" t="s">
        <v>19</v>
      </c>
      <c r="G253" s="59" t="s">
        <v>53</v>
      </c>
      <c r="H253" s="60" t="s">
        <v>805</v>
      </c>
      <c r="I253" s="61" t="s">
        <v>806</v>
      </c>
      <c r="J253" s="53"/>
      <c r="K253" s="54" t="str">
        <f>IFERROR(__xludf.DUMMYFUNCTION("IF(T253=TRUE,""Deployed"",IF(I253&lt;&gt;"""",IFERROR(IMPORTXML(I253, ""//p[@class='status-date']""), ""Not loading""),IF(H253&lt;&gt;"""",""Reserved"","""")))"),"Deployed")</f>
        <v>Deployed</v>
      </c>
      <c r="L253" s="5"/>
      <c r="M253" s="5"/>
      <c r="N253" s="5"/>
      <c r="O253" s="5"/>
      <c r="P253" s="5"/>
      <c r="Q253" s="5"/>
      <c r="R253" s="5"/>
      <c r="S253" s="5"/>
      <c r="T253" s="55" t="b">
        <v>1</v>
      </c>
      <c r="U253" s="72" t="str">
        <f>IFERROR(__xludf.DUMMYFUNCTION("IF(I253 &lt;&gt; """" , IFERROR(IMPORTXML(I253 , ""//div[5]/a/span"") , ""lädt..."" ) , ""."")"),"lädt...")</f>
        <v>lädt...</v>
      </c>
      <c r="V253" s="6">
        <f t="shared" si="9"/>
        <v>1</v>
      </c>
      <c r="W253" s="5"/>
      <c r="X253" s="5"/>
      <c r="Y253" s="5"/>
      <c r="Z253" s="5"/>
      <c r="AA253" s="5"/>
      <c r="AB253" s="5"/>
    </row>
    <row r="254">
      <c r="A254" s="5"/>
      <c r="B254" s="79" t="s">
        <v>802</v>
      </c>
      <c r="C254" s="79" t="s">
        <v>86</v>
      </c>
      <c r="D254" s="80" t="s">
        <v>807</v>
      </c>
      <c r="E254" s="80" t="s">
        <v>808</v>
      </c>
      <c r="F254" s="66" t="s">
        <v>16</v>
      </c>
      <c r="G254" s="67"/>
      <c r="H254" s="60" t="s">
        <v>546</v>
      </c>
      <c r="I254" s="61" t="s">
        <v>809</v>
      </c>
      <c r="J254" s="53"/>
      <c r="K254" s="54" t="str">
        <f>IFERROR(__xludf.DUMMYFUNCTION("IF(T254=TRUE,""Deployed"",IF(I254&lt;&gt;"""",IFERROR(IMPORTXML(I254, ""//p[@class='status-date']""), ""Not loading""),IF(H254&lt;&gt;"""",""Reserved"","""")))"),"Deployed")</f>
        <v>Deployed</v>
      </c>
      <c r="L254" s="5"/>
      <c r="M254" s="5"/>
      <c r="N254" s="5"/>
      <c r="O254" s="5"/>
      <c r="P254" s="5"/>
      <c r="Q254" s="5"/>
      <c r="R254" s="5"/>
      <c r="S254" s="5"/>
      <c r="T254" s="55" t="b">
        <v>1</v>
      </c>
      <c r="U254" s="72" t="str">
        <f>IFERROR(__xludf.DUMMYFUNCTION("IF(I254 &lt;&gt; """" , IFERROR(IMPORTXML(I254 , ""//div[5]/a/span"") , ""lädt..."" ) , ""."")"),"lädt...")</f>
        <v>lädt...</v>
      </c>
      <c r="V254" s="6">
        <f t="shared" si="9"/>
        <v>8</v>
      </c>
      <c r="W254" s="5"/>
      <c r="X254" s="5"/>
      <c r="Y254" s="5"/>
      <c r="Z254" s="5"/>
      <c r="AA254" s="5"/>
      <c r="AB254" s="5"/>
    </row>
    <row r="255">
      <c r="A255" s="5"/>
      <c r="B255" s="79" t="s">
        <v>802</v>
      </c>
      <c r="C255" s="79" t="s">
        <v>91</v>
      </c>
      <c r="D255" s="80" t="s">
        <v>810</v>
      </c>
      <c r="E255" s="80" t="s">
        <v>811</v>
      </c>
      <c r="F255" s="66" t="s">
        <v>16</v>
      </c>
      <c r="G255" s="67"/>
      <c r="H255" s="53"/>
      <c r="I255" s="53"/>
      <c r="J255" s="53"/>
      <c r="K255" s="54" t="str">
        <f>IFERROR(__xludf.DUMMYFUNCTION("IF(T255=TRUE,""Deployed"",IF(I255&lt;&gt;"""",IFERROR(IMPORTXML(I255, ""//p[@class='status-date']""), ""Not loading""),IF(H255&lt;&gt;"""",""Reserved"","""")))"),"")</f>
        <v/>
      </c>
      <c r="L255" s="5"/>
      <c r="M255" s="5"/>
      <c r="N255" s="5"/>
      <c r="O255" s="5"/>
      <c r="P255" s="5"/>
      <c r="Q255" s="5"/>
      <c r="R255" s="5"/>
      <c r="S255" s="5"/>
      <c r="T255" s="5" t="b">
        <v>0</v>
      </c>
      <c r="U255" s="72" t="str">
        <f>IFERROR(__xludf.DUMMYFUNCTION("IF(I255 &lt;&gt; """" , IFERROR(IMPORTXML(I255 , ""//div[5]/a/span"") , ""lädt..."" ) , ""."")"),".")</f>
        <v>.</v>
      </c>
      <c r="V255" s="6">
        <f t="shared" si="9"/>
        <v>0</v>
      </c>
      <c r="W255" s="5"/>
      <c r="X255" s="5"/>
      <c r="Y255" s="5"/>
      <c r="Z255" s="5"/>
      <c r="AA255" s="5"/>
      <c r="AB255" s="5"/>
    </row>
    <row r="256">
      <c r="A256" s="5"/>
      <c r="B256" s="79" t="s">
        <v>802</v>
      </c>
      <c r="C256" s="79" t="s">
        <v>96</v>
      </c>
      <c r="D256" s="80" t="s">
        <v>812</v>
      </c>
      <c r="E256" s="80" t="s">
        <v>813</v>
      </c>
      <c r="F256" s="81" t="s">
        <v>18</v>
      </c>
      <c r="G256" s="82"/>
      <c r="H256" s="60" t="s">
        <v>185</v>
      </c>
      <c r="I256" s="61" t="s">
        <v>814</v>
      </c>
      <c r="J256" s="53"/>
      <c r="K256" s="54" t="str">
        <f>IFERROR(__xludf.DUMMYFUNCTION("IF(T256=TRUE,""Deployed"",IF(I256&lt;&gt;"""",IFERROR(IMPORTXML(I256, ""//p[@class='status-date']""), ""Not loading""),IF(H256&lt;&gt;"""",""Reserved"","""")))"),"Deployed")</f>
        <v>Deployed</v>
      </c>
      <c r="L256" s="5"/>
      <c r="M256" s="5"/>
      <c r="N256" s="5"/>
      <c r="O256" s="5"/>
      <c r="P256" s="5"/>
      <c r="Q256" s="5"/>
      <c r="R256" s="5"/>
      <c r="S256" s="5"/>
      <c r="T256" s="55" t="b">
        <v>1</v>
      </c>
      <c r="U256" s="72" t="str">
        <f>IFERROR(__xludf.DUMMYFUNCTION("IF(I256 &lt;&gt; """" , IFERROR(IMPORTXML(I256 , ""//div[5]/a/span"") , ""lädt..."" ) , ""."")"),"lädt...")</f>
        <v>lädt...</v>
      </c>
      <c r="V256" s="6">
        <f t="shared" si="9"/>
        <v>18</v>
      </c>
      <c r="W256" s="5"/>
      <c r="X256" s="5"/>
      <c r="Y256" s="5"/>
      <c r="Z256" s="5"/>
      <c r="AA256" s="5"/>
      <c r="AB256" s="5"/>
    </row>
    <row r="257">
      <c r="A257" s="5"/>
      <c r="B257" s="79" t="s">
        <v>802</v>
      </c>
      <c r="C257" s="79" t="s">
        <v>100</v>
      </c>
      <c r="D257" s="80" t="s">
        <v>815</v>
      </c>
      <c r="E257" s="80" t="s">
        <v>816</v>
      </c>
      <c r="F257" s="81" t="s">
        <v>18</v>
      </c>
      <c r="G257" s="82"/>
      <c r="H257" s="53"/>
      <c r="I257" s="53"/>
      <c r="J257" s="53"/>
      <c r="K257" s="54" t="str">
        <f>IFERROR(__xludf.DUMMYFUNCTION("IF(T257=TRUE,""Deployed"",IF(I257&lt;&gt;"""",IFERROR(IMPORTXML(I257, ""//p[@class='status-date']""), ""Not loading""),IF(H257&lt;&gt;"""",""Reserved"","""")))"),"")</f>
        <v/>
      </c>
      <c r="L257" s="5"/>
      <c r="M257" s="5"/>
      <c r="N257" s="5"/>
      <c r="O257" s="5"/>
      <c r="P257" s="5"/>
      <c r="Q257" s="5"/>
      <c r="R257" s="5"/>
      <c r="S257" s="5"/>
      <c r="T257" s="5" t="b">
        <v>0</v>
      </c>
      <c r="U257" s="72" t="str">
        <f>IFERROR(__xludf.DUMMYFUNCTION("IF(I257 &lt;&gt; """" , IFERROR(IMPORTXML(I257 , ""//div[5]/a/span"") , ""lädt..."" ) , ""."")"),".")</f>
        <v>.</v>
      </c>
      <c r="V257" s="6">
        <f t="shared" si="9"/>
        <v>0</v>
      </c>
      <c r="W257" s="5"/>
      <c r="X257" s="5"/>
      <c r="Y257" s="5"/>
      <c r="Z257" s="5"/>
      <c r="AA257" s="5"/>
      <c r="AB257" s="5"/>
    </row>
    <row r="258">
      <c r="A258" s="5"/>
      <c r="B258" s="79" t="s">
        <v>802</v>
      </c>
      <c r="C258" s="79" t="s">
        <v>39</v>
      </c>
      <c r="D258" s="80" t="s">
        <v>817</v>
      </c>
      <c r="E258" s="80" t="s">
        <v>818</v>
      </c>
      <c r="F258" s="66" t="s">
        <v>16</v>
      </c>
      <c r="G258" s="67"/>
      <c r="H258" s="53"/>
      <c r="I258" s="53"/>
      <c r="J258" s="53"/>
      <c r="K258" s="54" t="str">
        <f>IFERROR(__xludf.DUMMYFUNCTION("IF(T258=TRUE,""Deployed"",IF(I258&lt;&gt;"""",IFERROR(IMPORTXML(I258, ""//p[@class='status-date']""), ""Not loading""),IF(H258&lt;&gt;"""",""Reserved"","""")))"),"")</f>
        <v/>
      </c>
      <c r="L258" s="5"/>
      <c r="M258" s="5"/>
      <c r="N258" s="5"/>
      <c r="O258" s="5"/>
      <c r="P258" s="5"/>
      <c r="Q258" s="5"/>
      <c r="R258" s="5"/>
      <c r="S258" s="5"/>
      <c r="T258" s="5" t="b">
        <v>0</v>
      </c>
      <c r="U258" s="72" t="str">
        <f>IFERROR(__xludf.DUMMYFUNCTION("IF(I258 &lt;&gt; """" , IFERROR(IMPORTXML(I258 , ""//div[5]/a/span"") , ""lädt..."" ) , ""."")"),".")</f>
        <v>.</v>
      </c>
      <c r="V258" s="6">
        <f t="shared" si="9"/>
        <v>0</v>
      </c>
      <c r="W258" s="5"/>
      <c r="X258" s="5"/>
      <c r="Y258" s="5"/>
      <c r="Z258" s="5"/>
      <c r="AA258" s="5"/>
      <c r="AB258" s="5"/>
    </row>
    <row r="259">
      <c r="A259" s="5"/>
      <c r="B259" s="79" t="s">
        <v>802</v>
      </c>
      <c r="C259" s="79" t="s">
        <v>44</v>
      </c>
      <c r="D259" s="80" t="s">
        <v>819</v>
      </c>
      <c r="E259" s="80" t="s">
        <v>820</v>
      </c>
      <c r="F259" s="66" t="s">
        <v>16</v>
      </c>
      <c r="G259" s="67"/>
      <c r="H259" s="53"/>
      <c r="I259" s="53"/>
      <c r="J259" s="53"/>
      <c r="K259" s="54" t="str">
        <f>IFERROR(__xludf.DUMMYFUNCTION("IF(T259=TRUE,""Deployed"",IF(I259&lt;&gt;"""",IFERROR(IMPORTXML(I259, ""//p[@class='status-date']""), ""Not loading""),IF(H259&lt;&gt;"""",""Reserved"","""")))"),"")</f>
        <v/>
      </c>
      <c r="L259" s="5"/>
      <c r="M259" s="5"/>
      <c r="N259" s="5"/>
      <c r="O259" s="5"/>
      <c r="P259" s="5"/>
      <c r="Q259" s="5"/>
      <c r="R259" s="5"/>
      <c r="S259" s="5"/>
      <c r="T259" s="5" t="b">
        <v>0</v>
      </c>
      <c r="U259" s="72" t="str">
        <f>IFERROR(__xludf.DUMMYFUNCTION("IF(I259 &lt;&gt; """" , IFERROR(IMPORTXML(I259 , ""//div[5]/a/span"") , ""lädt..."" ) , ""."")"),".")</f>
        <v>.</v>
      </c>
      <c r="V259" s="6">
        <f t="shared" si="9"/>
        <v>0</v>
      </c>
      <c r="W259" s="5"/>
      <c r="X259" s="5"/>
      <c r="Y259" s="5"/>
      <c r="Z259" s="5"/>
      <c r="AA259" s="5"/>
      <c r="AB259" s="5"/>
    </row>
    <row r="260">
      <c r="A260" s="5"/>
      <c r="B260" s="79" t="s">
        <v>802</v>
      </c>
      <c r="C260" s="79" t="s">
        <v>85</v>
      </c>
      <c r="D260" s="80" t="s">
        <v>821</v>
      </c>
      <c r="E260" s="80" t="s">
        <v>822</v>
      </c>
      <c r="F260" s="81" t="s">
        <v>18</v>
      </c>
      <c r="G260" s="82"/>
      <c r="H260" s="60" t="s">
        <v>185</v>
      </c>
      <c r="I260" s="61" t="s">
        <v>823</v>
      </c>
      <c r="J260" s="53"/>
      <c r="K260" s="54" t="str">
        <f>IFERROR(__xludf.DUMMYFUNCTION("IF(T260=TRUE,""Deployed"",IF(I260&lt;&gt;"""",IFERROR(IMPORTXML(I260, ""//p[@class='status-date']""), ""Not loading""),IF(H260&lt;&gt;"""",""Reserved"","""")))"),"Deployed")</f>
        <v>Deployed</v>
      </c>
      <c r="L260" s="5"/>
      <c r="M260" s="5"/>
      <c r="N260" s="5"/>
      <c r="O260" s="5"/>
      <c r="P260" s="5"/>
      <c r="Q260" s="5"/>
      <c r="R260" s="5"/>
      <c r="S260" s="5"/>
      <c r="T260" s="55" t="b">
        <v>1</v>
      </c>
      <c r="U260" s="72" t="str">
        <f>IFERROR(__xludf.DUMMYFUNCTION("IF(I260 &lt;&gt; """" , IFERROR(IMPORTXML(I260 , ""//div[5]/a/span"") , ""lädt..."" ) , ""."")"),"lädt...")</f>
        <v>lädt...</v>
      </c>
      <c r="V260" s="6">
        <f t="shared" si="9"/>
        <v>18</v>
      </c>
      <c r="W260" s="5"/>
      <c r="X260" s="5"/>
      <c r="Y260" s="5"/>
      <c r="Z260" s="5"/>
      <c r="AA260" s="5"/>
      <c r="AB260" s="5"/>
    </row>
    <row r="261">
      <c r="A261" s="5"/>
      <c r="B261" s="79" t="s">
        <v>802</v>
      </c>
      <c r="C261" s="79" t="s">
        <v>116</v>
      </c>
      <c r="D261" s="80" t="s">
        <v>824</v>
      </c>
      <c r="E261" s="80" t="s">
        <v>825</v>
      </c>
      <c r="F261" s="81" t="s">
        <v>18</v>
      </c>
      <c r="G261" s="82"/>
      <c r="H261" s="53"/>
      <c r="I261" s="53"/>
      <c r="J261" s="53"/>
      <c r="K261" s="54" t="str">
        <f>IFERROR(__xludf.DUMMYFUNCTION("IF(T261=TRUE,""Deployed"",IF(I261&lt;&gt;"""",IFERROR(IMPORTXML(I261, ""//p[@class='status-date']""), ""Not loading""),IF(H261&lt;&gt;"""",""Reserved"","""")))"),"")</f>
        <v/>
      </c>
      <c r="L261" s="5"/>
      <c r="M261" s="5"/>
      <c r="N261" s="5"/>
      <c r="O261" s="5"/>
      <c r="P261" s="5"/>
      <c r="Q261" s="5"/>
      <c r="R261" s="5"/>
      <c r="S261" s="5"/>
      <c r="T261" s="5" t="b">
        <v>0</v>
      </c>
      <c r="U261" s="72" t="str">
        <f>IFERROR(__xludf.DUMMYFUNCTION("IF(I261 &lt;&gt; """" , IFERROR(IMPORTXML(I261 , ""//div[5]/a/span"") , ""lädt..."" ) , ""."")"),".")</f>
        <v>.</v>
      </c>
      <c r="V261" s="6">
        <f t="shared" si="9"/>
        <v>0</v>
      </c>
      <c r="W261" s="5"/>
      <c r="X261" s="5"/>
      <c r="Y261" s="5"/>
      <c r="Z261" s="5"/>
      <c r="AA261" s="5"/>
      <c r="AB261" s="5"/>
    </row>
    <row r="262">
      <c r="A262" s="5"/>
      <c r="B262" s="79" t="s">
        <v>802</v>
      </c>
      <c r="C262" s="79" t="s">
        <v>120</v>
      </c>
      <c r="D262" s="80" t="s">
        <v>826</v>
      </c>
      <c r="E262" s="80" t="s">
        <v>827</v>
      </c>
      <c r="F262" s="66" t="s">
        <v>16</v>
      </c>
      <c r="G262" s="67"/>
      <c r="H262" s="53"/>
      <c r="I262" s="53"/>
      <c r="J262" s="53"/>
      <c r="K262" s="54" t="str">
        <f>IFERROR(__xludf.DUMMYFUNCTION("IF(T262=TRUE,""Deployed"",IF(I262&lt;&gt;"""",IFERROR(IMPORTXML(I262, ""//p[@class='status-date']""), ""Not loading""),IF(H262&lt;&gt;"""",""Reserved"","""")))"),"")</f>
        <v/>
      </c>
      <c r="L262" s="5"/>
      <c r="M262" s="5"/>
      <c r="N262" s="5"/>
      <c r="O262" s="5"/>
      <c r="P262" s="5"/>
      <c r="Q262" s="5"/>
      <c r="R262" s="5"/>
      <c r="S262" s="5"/>
      <c r="T262" s="5" t="b">
        <v>0</v>
      </c>
      <c r="U262" s="72" t="str">
        <f>IFERROR(__xludf.DUMMYFUNCTION("IF(I262 &lt;&gt; """" , IFERROR(IMPORTXML(I262 , ""//div[5]/a/span"") , ""lädt..."" ) , ""."")"),".")</f>
        <v>.</v>
      </c>
      <c r="V262" s="6">
        <f t="shared" si="9"/>
        <v>0</v>
      </c>
      <c r="W262" s="5"/>
      <c r="X262" s="5"/>
      <c r="Y262" s="5"/>
      <c r="Z262" s="5"/>
      <c r="AA262" s="5"/>
      <c r="AB262" s="5"/>
    </row>
    <row r="263">
      <c r="A263" s="5"/>
      <c r="B263" s="79" t="s">
        <v>802</v>
      </c>
      <c r="C263" s="79" t="s">
        <v>125</v>
      </c>
      <c r="D263" s="80" t="s">
        <v>828</v>
      </c>
      <c r="E263" s="80" t="s">
        <v>829</v>
      </c>
      <c r="F263" s="66" t="s">
        <v>16</v>
      </c>
      <c r="G263" s="67"/>
      <c r="H263" s="53"/>
      <c r="I263" s="53"/>
      <c r="J263" s="53"/>
      <c r="K263" s="54" t="str">
        <f>IFERROR(__xludf.DUMMYFUNCTION("IF(T263=TRUE,""Deployed"",IF(I263&lt;&gt;"""",IFERROR(IMPORTXML(I263, ""//p[@class='status-date']""), ""Not loading""),IF(H263&lt;&gt;"""",""Reserved"","""")))"),"")</f>
        <v/>
      </c>
      <c r="L263" s="5"/>
      <c r="M263" s="5"/>
      <c r="N263" s="5"/>
      <c r="O263" s="5"/>
      <c r="P263" s="5"/>
      <c r="Q263" s="5"/>
      <c r="R263" s="5"/>
      <c r="S263" s="5"/>
      <c r="T263" s="5" t="b">
        <v>0</v>
      </c>
      <c r="U263" s="72" t="str">
        <f>IFERROR(__xludf.DUMMYFUNCTION("IF(I263 &lt;&gt; """" , IFERROR(IMPORTXML(I263 , ""//div[5]/a/span"") , ""lädt..."" ) , ""."")"),".")</f>
        <v>.</v>
      </c>
      <c r="V263" s="6">
        <f t="shared" si="9"/>
        <v>0</v>
      </c>
      <c r="W263" s="5"/>
      <c r="X263" s="5"/>
      <c r="Y263" s="5"/>
      <c r="Z263" s="5"/>
      <c r="AA263" s="5"/>
      <c r="AB263" s="5"/>
    </row>
    <row r="264">
      <c r="A264" s="5"/>
      <c r="B264" s="79" t="s">
        <v>802</v>
      </c>
      <c r="C264" s="79" t="s">
        <v>50</v>
      </c>
      <c r="D264" s="80" t="s">
        <v>830</v>
      </c>
      <c r="E264" s="80" t="s">
        <v>831</v>
      </c>
      <c r="F264" s="81" t="s">
        <v>18</v>
      </c>
      <c r="G264" s="82"/>
      <c r="H264" s="60" t="s">
        <v>832</v>
      </c>
      <c r="I264" s="61" t="s">
        <v>833</v>
      </c>
      <c r="J264" s="53"/>
      <c r="K264" s="54" t="str">
        <f>IFERROR(__xludf.DUMMYFUNCTION("IF(T264=TRUE,""Deployed"",IF(I264&lt;&gt;"""",IFERROR(IMPORTXML(I264, ""//p[@class='status-date']""), ""Not loading""),IF(H264&lt;&gt;"""",""Reserved"","""")))"),"Deployed")</f>
        <v>Deployed</v>
      </c>
      <c r="L264" s="5"/>
      <c r="M264" s="5"/>
      <c r="N264" s="5"/>
      <c r="O264" s="5"/>
      <c r="P264" s="5"/>
      <c r="Q264" s="5"/>
      <c r="R264" s="5"/>
      <c r="S264" s="5"/>
      <c r="T264" s="55" t="b">
        <v>1</v>
      </c>
      <c r="U264" s="72" t="str">
        <f>IFERROR(__xludf.DUMMYFUNCTION("IF(I264 &lt;&gt; """" , IFERROR(IMPORTXML(I264 , ""//div[5]/a/span"") , ""lädt..."" ) , ""."")"),"lädt...")</f>
        <v>lädt...</v>
      </c>
      <c r="V264" s="6">
        <f t="shared" si="9"/>
        <v>1</v>
      </c>
      <c r="W264" s="5"/>
      <c r="X264" s="5"/>
      <c r="Y264" s="5"/>
      <c r="Z264" s="5"/>
      <c r="AA264" s="5"/>
      <c r="AB264" s="5"/>
    </row>
    <row r="265">
      <c r="A265" s="5"/>
      <c r="B265" s="79" t="s">
        <v>802</v>
      </c>
      <c r="C265" s="79" t="s">
        <v>56</v>
      </c>
      <c r="D265" s="80" t="s">
        <v>834</v>
      </c>
      <c r="E265" s="80" t="s">
        <v>835</v>
      </c>
      <c r="F265" s="81" t="s">
        <v>18</v>
      </c>
      <c r="G265" s="82"/>
      <c r="H265" s="53"/>
      <c r="I265" s="53"/>
      <c r="J265" s="53"/>
      <c r="K265" s="54" t="str">
        <f>IFERROR(__xludf.DUMMYFUNCTION("IF(T265=TRUE,""Deployed"",IF(I265&lt;&gt;"""",IFERROR(IMPORTXML(I265, ""//p[@class='status-date']""), ""Not loading""),IF(H265&lt;&gt;"""",""Reserved"","""")))"),"")</f>
        <v/>
      </c>
      <c r="L265" s="5"/>
      <c r="M265" s="5"/>
      <c r="N265" s="5"/>
      <c r="O265" s="5"/>
      <c r="P265" s="5"/>
      <c r="Q265" s="5"/>
      <c r="R265" s="5"/>
      <c r="S265" s="5"/>
      <c r="T265" s="5" t="b">
        <v>0</v>
      </c>
      <c r="U265" s="72" t="str">
        <f>IFERROR(__xludf.DUMMYFUNCTION("IF(I265 &lt;&gt; """" , IFERROR(IMPORTXML(I265 , ""//div[5]/a/span"") , ""lädt..."" ) , ""."")"),".")</f>
        <v>.</v>
      </c>
      <c r="V265" s="6">
        <f t="shared" si="9"/>
        <v>0</v>
      </c>
      <c r="W265" s="5"/>
      <c r="X265" s="5"/>
      <c r="Y265" s="5"/>
      <c r="Z265" s="5"/>
      <c r="AA265" s="5"/>
      <c r="AB265" s="5"/>
    </row>
    <row r="266">
      <c r="A266" s="5"/>
      <c r="B266" s="79" t="s">
        <v>802</v>
      </c>
      <c r="C266" s="79" t="s">
        <v>61</v>
      </c>
      <c r="D266" s="80" t="s">
        <v>836</v>
      </c>
      <c r="E266" s="80" t="s">
        <v>837</v>
      </c>
      <c r="F266" s="66" t="s">
        <v>16</v>
      </c>
      <c r="G266" s="67"/>
      <c r="H266" s="53"/>
      <c r="I266" s="53"/>
      <c r="J266" s="53"/>
      <c r="K266" s="54" t="str">
        <f>IFERROR(__xludf.DUMMYFUNCTION("IF(T266=TRUE,""Deployed"",IF(I266&lt;&gt;"""",IFERROR(IMPORTXML(I266, ""//p[@class='status-date']""), ""Not loading""),IF(H266&lt;&gt;"""",""Reserved"","""")))"),"")</f>
        <v/>
      </c>
      <c r="L266" s="5"/>
      <c r="M266" s="5"/>
      <c r="N266" s="5"/>
      <c r="O266" s="5"/>
      <c r="P266" s="5"/>
      <c r="Q266" s="5"/>
      <c r="R266" s="5"/>
      <c r="S266" s="5"/>
      <c r="T266" s="5" t="b">
        <v>0</v>
      </c>
      <c r="U266" s="72" t="str">
        <f>IFERROR(__xludf.DUMMYFUNCTION("IF(I266 &lt;&gt; """" , IFERROR(IMPORTXML(I266 , ""//div[5]/a/span"") , ""lädt..."" ) , ""."")"),".")</f>
        <v>.</v>
      </c>
      <c r="V266" s="6">
        <f t="shared" si="9"/>
        <v>0</v>
      </c>
      <c r="W266" s="5"/>
      <c r="X266" s="5"/>
      <c r="Y266" s="5"/>
      <c r="Z266" s="5"/>
      <c r="AA266" s="5"/>
      <c r="AB266" s="5"/>
    </row>
    <row r="267">
      <c r="A267" s="5"/>
      <c r="B267" s="79" t="s">
        <v>802</v>
      </c>
      <c r="C267" s="79" t="s">
        <v>66</v>
      </c>
      <c r="D267" s="80" t="s">
        <v>838</v>
      </c>
      <c r="E267" s="80" t="s">
        <v>839</v>
      </c>
      <c r="F267" s="66" t="s">
        <v>16</v>
      </c>
      <c r="G267" s="67"/>
      <c r="H267" s="53"/>
      <c r="I267" s="53"/>
      <c r="J267" s="53"/>
      <c r="K267" s="54" t="str">
        <f>IFERROR(__xludf.DUMMYFUNCTION("IF(T267=TRUE,""Deployed"",IF(I267&lt;&gt;"""",IFERROR(IMPORTXML(I267, ""//p[@class='status-date']""), ""Not loading""),IF(H267&lt;&gt;"""",""Reserved"","""")))"),"")</f>
        <v/>
      </c>
      <c r="L267" s="5"/>
      <c r="M267" s="5"/>
      <c r="N267" s="5"/>
      <c r="O267" s="5"/>
      <c r="P267" s="5"/>
      <c r="Q267" s="5"/>
      <c r="R267" s="5"/>
      <c r="S267" s="5"/>
      <c r="T267" s="5" t="b">
        <v>0</v>
      </c>
      <c r="U267" s="72" t="str">
        <f>IFERROR(__xludf.DUMMYFUNCTION("IF(I267 &lt;&gt; """" , IFERROR(IMPORTXML(I267 , ""//div[5]/a/span"") , ""lädt..."" ) , ""."")"),".")</f>
        <v>.</v>
      </c>
      <c r="V267" s="6">
        <f t="shared" si="9"/>
        <v>0</v>
      </c>
      <c r="W267" s="5"/>
      <c r="X267" s="5"/>
      <c r="Y267" s="5"/>
      <c r="Z267" s="5"/>
      <c r="AA267" s="5"/>
      <c r="AB267" s="5"/>
    </row>
    <row r="268">
      <c r="A268" s="5"/>
      <c r="B268" s="79" t="s">
        <v>802</v>
      </c>
      <c r="C268" s="79" t="s">
        <v>71</v>
      </c>
      <c r="D268" s="80" t="s">
        <v>840</v>
      </c>
      <c r="E268" s="80" t="s">
        <v>841</v>
      </c>
      <c r="F268" s="81" t="s">
        <v>18</v>
      </c>
      <c r="G268" s="82"/>
      <c r="H268" s="60" t="s">
        <v>842</v>
      </c>
      <c r="I268" s="61" t="s">
        <v>843</v>
      </c>
      <c r="J268" s="53"/>
      <c r="K268" s="54" t="str">
        <f>IFERROR(__xludf.DUMMYFUNCTION("IF(T268=TRUE,""Deployed"",IF(I268&lt;&gt;"""",IFERROR(IMPORTXML(I268, ""//p[@class='status-date']""), ""Not loading""),IF(H268&lt;&gt;"""",""Reserved"","""")))"),"Not loading")</f>
        <v>Not loading</v>
      </c>
      <c r="L268" s="5"/>
      <c r="M268" s="5"/>
      <c r="N268" s="5"/>
      <c r="O268" s="5"/>
      <c r="P268" s="5"/>
      <c r="Q268" s="5"/>
      <c r="R268" s="5"/>
      <c r="S268" s="5"/>
      <c r="T268" s="5" t="b">
        <v>0</v>
      </c>
      <c r="U268" s="72" t="str">
        <f>IFERROR(__xludf.DUMMYFUNCTION("IF(I268 &lt;&gt; """" , IFERROR(IMPORTXML(I268 , ""//div[5]/a/span"") , ""lädt..."" ) , ""."")"),"lädt...")</f>
        <v>lädt...</v>
      </c>
      <c r="V268" s="6">
        <f t="shared" si="9"/>
        <v>1</v>
      </c>
      <c r="W268" s="5"/>
      <c r="X268" s="5"/>
      <c r="Y268" s="5"/>
      <c r="Z268" s="5"/>
      <c r="AA268" s="5"/>
      <c r="AB268" s="5"/>
    </row>
    <row r="269">
      <c r="A269" s="5"/>
      <c r="B269" s="79" t="s">
        <v>802</v>
      </c>
      <c r="C269" s="79" t="s">
        <v>76</v>
      </c>
      <c r="D269" s="80" t="s">
        <v>844</v>
      </c>
      <c r="E269" s="80" t="s">
        <v>845</v>
      </c>
      <c r="F269" s="81" t="s">
        <v>18</v>
      </c>
      <c r="G269" s="82"/>
      <c r="H269" s="60" t="s">
        <v>266</v>
      </c>
      <c r="I269" s="61" t="s">
        <v>846</v>
      </c>
      <c r="J269" s="53"/>
      <c r="K269" s="54" t="str">
        <f>IFERROR(__xludf.DUMMYFUNCTION("IF(T269=TRUE,""Deployed"",IF(I269&lt;&gt;"""",IFERROR(IMPORTXML(I269, ""//p[@class='status-date']""), ""Not loading""),IF(H269&lt;&gt;"""",""Reserved"","""")))"),"Not loading")</f>
        <v>Not loading</v>
      </c>
      <c r="L269" s="5"/>
      <c r="M269" s="5"/>
      <c r="N269" s="5"/>
      <c r="O269" s="5"/>
      <c r="P269" s="5"/>
      <c r="Q269" s="5"/>
      <c r="R269" s="5"/>
      <c r="S269" s="5"/>
      <c r="T269" s="5" t="b">
        <v>0</v>
      </c>
      <c r="U269" s="72" t="str">
        <f>IFERROR(__xludf.DUMMYFUNCTION("IF(I269 &lt;&gt; """" , IFERROR(IMPORTXML(I269 , ""//div[5]/a/span"") , ""lädt..."" ) , ""."")"),"lädt...")</f>
        <v>lädt...</v>
      </c>
      <c r="V269" s="6">
        <f t="shared" si="9"/>
        <v>11</v>
      </c>
      <c r="W269" s="5"/>
      <c r="X269" s="5"/>
      <c r="Y269" s="5"/>
      <c r="Z269" s="5"/>
      <c r="AA269" s="5"/>
      <c r="AB269" s="5"/>
    </row>
    <row r="270">
      <c r="A270" s="5"/>
      <c r="B270" s="79" t="s">
        <v>847</v>
      </c>
      <c r="C270" s="79" t="s">
        <v>38</v>
      </c>
      <c r="D270" s="80" t="s">
        <v>848</v>
      </c>
      <c r="E270" s="80" t="s">
        <v>849</v>
      </c>
      <c r="F270" s="59" t="s">
        <v>19</v>
      </c>
      <c r="G270" s="59" t="s">
        <v>53</v>
      </c>
      <c r="H270" s="60" t="s">
        <v>850</v>
      </c>
      <c r="I270" s="61" t="s">
        <v>851</v>
      </c>
      <c r="J270" s="53"/>
      <c r="K270" s="54" t="str">
        <f>IFERROR(__xludf.DUMMYFUNCTION("IF(T270=TRUE,""Deployed"",IF(I270&lt;&gt;"""",IFERROR(IMPORTXML(I270, ""//p[@class='status-date']""), ""Not loading""),IF(H270&lt;&gt;"""",""Reserved"","""")))"),"Deployed")</f>
        <v>Deployed</v>
      </c>
      <c r="L270" s="5"/>
      <c r="M270" s="5"/>
      <c r="N270" s="5"/>
      <c r="O270" s="5"/>
      <c r="P270" s="5"/>
      <c r="Q270" s="5"/>
      <c r="R270" s="5"/>
      <c r="S270" s="5"/>
      <c r="T270" s="55" t="b">
        <v>1</v>
      </c>
      <c r="U270" s="72" t="str">
        <f>IFERROR(__xludf.DUMMYFUNCTION("IF(I270 &lt;&gt; """" , IFERROR(IMPORTXML(I270 , ""//div[5]/a/span"") , ""lädt..."" ) , ""."")"),"lädt...")</f>
        <v>lädt...</v>
      </c>
      <c r="V270" s="6">
        <f t="shared" si="9"/>
        <v>1</v>
      </c>
      <c r="W270" s="5"/>
      <c r="X270" s="5"/>
      <c r="Y270" s="5"/>
      <c r="Z270" s="5"/>
      <c r="AA270" s="5"/>
      <c r="AB270" s="5"/>
    </row>
    <row r="271">
      <c r="A271" s="5"/>
      <c r="B271" s="79" t="s">
        <v>847</v>
      </c>
      <c r="C271" s="79" t="s">
        <v>86</v>
      </c>
      <c r="D271" s="80" t="s">
        <v>852</v>
      </c>
      <c r="E271" s="80" t="s">
        <v>853</v>
      </c>
      <c r="F271" s="81" t="s">
        <v>18</v>
      </c>
      <c r="G271" s="82"/>
      <c r="H271" s="53"/>
      <c r="I271" s="53"/>
      <c r="J271" s="53"/>
      <c r="K271" s="54" t="str">
        <f>IFERROR(__xludf.DUMMYFUNCTION("IF(T271=TRUE,""Deployed"",IF(I271&lt;&gt;"""",IFERROR(IMPORTXML(I271, ""//p[@class='status-date']""), ""Not loading""),IF(H271&lt;&gt;"""",""Reserved"","""")))"),"")</f>
        <v/>
      </c>
      <c r="L271" s="5"/>
      <c r="M271" s="5"/>
      <c r="N271" s="5"/>
      <c r="O271" s="5"/>
      <c r="P271" s="5"/>
      <c r="Q271" s="5"/>
      <c r="R271" s="5"/>
      <c r="S271" s="5"/>
      <c r="T271" s="5" t="b">
        <v>0</v>
      </c>
      <c r="U271" s="72" t="str">
        <f>IFERROR(__xludf.DUMMYFUNCTION("IF(I271 &lt;&gt; """" , IFERROR(IMPORTXML(I271 , ""//div[5]/a/span"") , ""lädt..."" ) , ""."")"),".")</f>
        <v>.</v>
      </c>
      <c r="V271" s="6">
        <f t="shared" si="9"/>
        <v>0</v>
      </c>
      <c r="W271" s="5"/>
      <c r="X271" s="5"/>
      <c r="Y271" s="5"/>
      <c r="Z271" s="5"/>
      <c r="AA271" s="5"/>
      <c r="AB271" s="5"/>
    </row>
    <row r="272">
      <c r="A272" s="5"/>
      <c r="B272" s="79" t="s">
        <v>847</v>
      </c>
      <c r="C272" s="79" t="s">
        <v>91</v>
      </c>
      <c r="D272" s="80" t="s">
        <v>854</v>
      </c>
      <c r="E272" s="80" t="s">
        <v>855</v>
      </c>
      <c r="F272" s="81" t="s">
        <v>18</v>
      </c>
      <c r="G272" s="82"/>
      <c r="H272" s="60" t="s">
        <v>266</v>
      </c>
      <c r="I272" s="61" t="s">
        <v>856</v>
      </c>
      <c r="J272" s="53"/>
      <c r="K272" s="54" t="str">
        <f>IFERROR(__xludf.DUMMYFUNCTION("IF(T272=TRUE,""Deployed"",IF(I272&lt;&gt;"""",IFERROR(IMPORTXML(I272, ""//p[@class='status-date']""), ""Not loading""),IF(H272&lt;&gt;"""",""Reserved"","""")))"),"Not loading")</f>
        <v>Not loading</v>
      </c>
      <c r="L272" s="5"/>
      <c r="M272" s="5"/>
      <c r="N272" s="5"/>
      <c r="O272" s="5"/>
      <c r="P272" s="5"/>
      <c r="Q272" s="5"/>
      <c r="R272" s="5"/>
      <c r="S272" s="5"/>
      <c r="T272" s="5" t="b">
        <v>0</v>
      </c>
      <c r="U272" s="72" t="str">
        <f>IFERROR(__xludf.DUMMYFUNCTION("IF(I272 &lt;&gt; """" , IFERROR(IMPORTXML(I272 , ""//div[5]/a/span"") , ""lädt..."" ) , ""."")"),"lädt...")</f>
        <v>lädt...</v>
      </c>
      <c r="V272" s="6">
        <f t="shared" si="9"/>
        <v>11</v>
      </c>
      <c r="W272" s="5"/>
      <c r="X272" s="5"/>
      <c r="Y272" s="5"/>
      <c r="Z272" s="5"/>
      <c r="AA272" s="5"/>
      <c r="AB272" s="5"/>
    </row>
    <row r="273">
      <c r="A273" s="5"/>
      <c r="B273" s="79" t="s">
        <v>847</v>
      </c>
      <c r="C273" s="79" t="s">
        <v>96</v>
      </c>
      <c r="D273" s="80" t="s">
        <v>857</v>
      </c>
      <c r="E273" s="80" t="s">
        <v>858</v>
      </c>
      <c r="F273" s="66" t="s">
        <v>16</v>
      </c>
      <c r="G273" s="67"/>
      <c r="H273" s="60" t="s">
        <v>203</v>
      </c>
      <c r="I273" s="65" t="s">
        <v>859</v>
      </c>
      <c r="J273" s="53"/>
      <c r="K273" s="54" t="str">
        <f>IFERROR(__xludf.DUMMYFUNCTION("IF(T273=TRUE,""Deployed"",IF(I273&lt;&gt;"""",IFERROR(IMPORTXML(I273, ""//p[@class='status-date']""), ""Not loading""),IF(H273&lt;&gt;"""",""Reserved"","""")))"),"Deployed")</f>
        <v>Deployed</v>
      </c>
      <c r="L273" s="5"/>
      <c r="M273" s="5"/>
      <c r="N273" s="5"/>
      <c r="O273" s="5"/>
      <c r="P273" s="5"/>
      <c r="Q273" s="5"/>
      <c r="R273" s="5"/>
      <c r="S273" s="5"/>
      <c r="T273" s="55" t="b">
        <v>1</v>
      </c>
      <c r="U273" s="72" t="str">
        <f>IFERROR(__xludf.DUMMYFUNCTION("IF(I273 &lt;&gt; """" , IFERROR(IMPORTXML(I273 , ""//div[5]/a/span"") , ""lädt..."" ) , ""."")"),"lädt...")</f>
        <v>lädt...</v>
      </c>
      <c r="V273" s="6">
        <f t="shared" si="9"/>
        <v>11</v>
      </c>
      <c r="W273" s="5"/>
      <c r="X273" s="5"/>
      <c r="Y273" s="5"/>
      <c r="Z273" s="5"/>
      <c r="AA273" s="5"/>
      <c r="AB273" s="5"/>
    </row>
    <row r="274">
      <c r="A274" s="5"/>
      <c r="B274" s="79" t="s">
        <v>847</v>
      </c>
      <c r="C274" s="79" t="s">
        <v>100</v>
      </c>
      <c r="D274" s="80" t="s">
        <v>860</v>
      </c>
      <c r="E274" s="80" t="s">
        <v>861</v>
      </c>
      <c r="F274" s="66" t="s">
        <v>16</v>
      </c>
      <c r="G274" s="67"/>
      <c r="H274" s="53"/>
      <c r="I274" s="53"/>
      <c r="J274" s="53"/>
      <c r="K274" s="54" t="str">
        <f>IFERROR(__xludf.DUMMYFUNCTION("IF(T274=TRUE,""Deployed"",IF(I274&lt;&gt;"""",IFERROR(IMPORTXML(I274, ""//p[@class='status-date']""), ""Not loading""),IF(H274&lt;&gt;"""",""Reserved"","""")))"),"")</f>
        <v/>
      </c>
      <c r="L274" s="5"/>
      <c r="M274" s="5"/>
      <c r="N274" s="5"/>
      <c r="O274" s="5"/>
      <c r="P274" s="5"/>
      <c r="Q274" s="5"/>
      <c r="R274" s="5"/>
      <c r="S274" s="5"/>
      <c r="T274" s="5" t="b">
        <v>0</v>
      </c>
      <c r="U274" s="72" t="str">
        <f>IFERROR(__xludf.DUMMYFUNCTION("IF(I274 &lt;&gt; """" , IFERROR(IMPORTXML(I274 , ""//div[5]/a/span"") , ""lädt..."" ) , ""."")"),".")</f>
        <v>.</v>
      </c>
      <c r="V274" s="6">
        <f t="shared" si="9"/>
        <v>0</v>
      </c>
      <c r="W274" s="5"/>
      <c r="X274" s="5"/>
      <c r="Y274" s="5"/>
      <c r="Z274" s="5"/>
      <c r="AA274" s="5"/>
      <c r="AB274" s="5"/>
    </row>
    <row r="275">
      <c r="A275" s="5"/>
      <c r="B275" s="79" t="s">
        <v>847</v>
      </c>
      <c r="C275" s="79" t="s">
        <v>39</v>
      </c>
      <c r="D275" s="80" t="s">
        <v>862</v>
      </c>
      <c r="E275" s="80" t="s">
        <v>863</v>
      </c>
      <c r="F275" s="81" t="s">
        <v>18</v>
      </c>
      <c r="G275" s="82"/>
      <c r="H275" s="53"/>
      <c r="I275" s="53"/>
      <c r="J275" s="53"/>
      <c r="K275" s="54" t="str">
        <f>IFERROR(__xludf.DUMMYFUNCTION("IF(T275=TRUE,""Deployed"",IF(I275&lt;&gt;"""",IFERROR(IMPORTXML(I275, ""//p[@class='status-date']""), ""Not loading""),IF(H275&lt;&gt;"""",""Reserved"","""")))"),"")</f>
        <v/>
      </c>
      <c r="L275" s="5"/>
      <c r="M275" s="5"/>
      <c r="N275" s="5"/>
      <c r="O275" s="5"/>
      <c r="P275" s="5"/>
      <c r="Q275" s="5"/>
      <c r="R275" s="5"/>
      <c r="S275" s="5"/>
      <c r="T275" s="5" t="b">
        <v>0</v>
      </c>
      <c r="U275" s="72" t="str">
        <f>IFERROR(__xludf.DUMMYFUNCTION("IF(I275 &lt;&gt; """" , IFERROR(IMPORTXML(I275 , ""//div[5]/a/span"") , ""lädt..."" ) , ""."")"),".")</f>
        <v>.</v>
      </c>
      <c r="V275" s="6">
        <f t="shared" si="9"/>
        <v>0</v>
      </c>
      <c r="W275" s="5"/>
      <c r="X275" s="5"/>
      <c r="Y275" s="5"/>
      <c r="Z275" s="5"/>
      <c r="AA275" s="5"/>
      <c r="AB275" s="5"/>
    </row>
    <row r="276">
      <c r="A276" s="5"/>
      <c r="B276" s="79" t="s">
        <v>847</v>
      </c>
      <c r="C276" s="79" t="s">
        <v>44</v>
      </c>
      <c r="D276" s="80" t="s">
        <v>864</v>
      </c>
      <c r="E276" s="80" t="s">
        <v>865</v>
      </c>
      <c r="F276" s="81" t="s">
        <v>18</v>
      </c>
      <c r="G276" s="82"/>
      <c r="H276" s="53"/>
      <c r="I276" s="53"/>
      <c r="J276" s="53"/>
      <c r="K276" s="54" t="str">
        <f>IFERROR(__xludf.DUMMYFUNCTION("IF(T276=TRUE,""Deployed"",IF(I276&lt;&gt;"""",IFERROR(IMPORTXML(I276, ""//p[@class='status-date']""), ""Not loading""),IF(H276&lt;&gt;"""",""Reserved"","""")))"),"")</f>
        <v/>
      </c>
      <c r="L276" s="5"/>
      <c r="M276" s="5"/>
      <c r="N276" s="5"/>
      <c r="O276" s="5"/>
      <c r="P276" s="5"/>
      <c r="Q276" s="5"/>
      <c r="R276" s="5"/>
      <c r="S276" s="5"/>
      <c r="T276" s="5" t="b">
        <v>0</v>
      </c>
      <c r="U276" s="72" t="str">
        <f>IFERROR(__xludf.DUMMYFUNCTION("IF(I276 &lt;&gt; """" , IFERROR(IMPORTXML(I276 , ""//div[5]/a/span"") , ""lädt..."" ) , ""."")"),".")</f>
        <v>.</v>
      </c>
      <c r="V276" s="6">
        <f t="shared" si="9"/>
        <v>0</v>
      </c>
      <c r="W276" s="5"/>
      <c r="X276" s="5"/>
      <c r="Y276" s="5"/>
      <c r="Z276" s="5"/>
      <c r="AA276" s="5"/>
      <c r="AB276" s="5"/>
    </row>
    <row r="277">
      <c r="A277" s="5"/>
      <c r="B277" s="79" t="s">
        <v>847</v>
      </c>
      <c r="C277" s="79" t="s">
        <v>85</v>
      </c>
      <c r="D277" s="80" t="s">
        <v>866</v>
      </c>
      <c r="E277" s="80" t="s">
        <v>867</v>
      </c>
      <c r="F277" s="66" t="s">
        <v>16</v>
      </c>
      <c r="G277" s="67"/>
      <c r="H277" s="60" t="s">
        <v>203</v>
      </c>
      <c r="I277" s="65" t="s">
        <v>868</v>
      </c>
      <c r="J277" s="53"/>
      <c r="K277" s="54" t="str">
        <f>IFERROR(__xludf.DUMMYFUNCTION("IF(T277=TRUE,""Deployed"",IF(I277&lt;&gt;"""",IFERROR(IMPORTXML(I277, ""//p[@class='status-date']""), ""Not loading""),IF(H277&lt;&gt;"""",""Reserved"","""")))"),"Deployed")</f>
        <v>Deployed</v>
      </c>
      <c r="L277" s="5"/>
      <c r="M277" s="5"/>
      <c r="N277" s="5"/>
      <c r="O277" s="5"/>
      <c r="P277" s="5"/>
      <c r="Q277" s="5"/>
      <c r="R277" s="5"/>
      <c r="S277" s="5"/>
      <c r="T277" s="55" t="b">
        <v>1</v>
      </c>
      <c r="U277" s="72" t="str">
        <f>IFERROR(__xludf.DUMMYFUNCTION("IF(I277 &lt;&gt; """" , IFERROR(IMPORTXML(I277 , ""//div[5]/a/span"") , ""lädt..."" ) , ""."")"),"lädt...")</f>
        <v>lädt...</v>
      </c>
      <c r="V277" s="6">
        <f t="shared" si="9"/>
        <v>11</v>
      </c>
      <c r="W277" s="5"/>
      <c r="X277" s="5"/>
      <c r="Y277" s="5"/>
      <c r="Z277" s="5"/>
      <c r="AA277" s="5"/>
      <c r="AB277" s="5"/>
    </row>
    <row r="278">
      <c r="A278" s="5"/>
      <c r="B278" s="79" t="s">
        <v>847</v>
      </c>
      <c r="C278" s="79" t="s">
        <v>116</v>
      </c>
      <c r="D278" s="80" t="s">
        <v>869</v>
      </c>
      <c r="E278" s="80" t="s">
        <v>870</v>
      </c>
      <c r="F278" s="66" t="s">
        <v>16</v>
      </c>
      <c r="G278" s="67"/>
      <c r="H278" s="53"/>
      <c r="I278" s="53"/>
      <c r="J278" s="53"/>
      <c r="K278" s="54" t="str">
        <f>IFERROR(__xludf.DUMMYFUNCTION("IF(T278=TRUE,""Deployed"",IF(I278&lt;&gt;"""",IFERROR(IMPORTXML(I278, ""//p[@class='status-date']""), ""Not loading""),IF(H278&lt;&gt;"""",""Reserved"","""")))"),"")</f>
        <v/>
      </c>
      <c r="L278" s="5"/>
      <c r="M278" s="5"/>
      <c r="N278" s="5"/>
      <c r="O278" s="5"/>
      <c r="P278" s="5"/>
      <c r="Q278" s="5"/>
      <c r="R278" s="5"/>
      <c r="S278" s="5"/>
      <c r="T278" s="5" t="b">
        <v>0</v>
      </c>
      <c r="U278" s="72" t="str">
        <f>IFERROR(__xludf.DUMMYFUNCTION("IF(I278 &lt;&gt; """" , IFERROR(IMPORTXML(I278 , ""//div[5]/a/span"") , ""lädt..."" ) , ""."")"),".")</f>
        <v>.</v>
      </c>
      <c r="V278" s="6">
        <f t="shared" si="9"/>
        <v>0</v>
      </c>
      <c r="W278" s="5"/>
      <c r="X278" s="5"/>
      <c r="Y278" s="5"/>
      <c r="Z278" s="5"/>
      <c r="AA278" s="5"/>
      <c r="AB278" s="5"/>
    </row>
    <row r="279">
      <c r="A279" s="5"/>
      <c r="B279" s="79" t="s">
        <v>847</v>
      </c>
      <c r="C279" s="79" t="s">
        <v>120</v>
      </c>
      <c r="D279" s="80" t="s">
        <v>871</v>
      </c>
      <c r="E279" s="80" t="s">
        <v>872</v>
      </c>
      <c r="F279" s="81" t="s">
        <v>18</v>
      </c>
      <c r="G279" s="82"/>
      <c r="H279" s="53"/>
      <c r="I279" s="53"/>
      <c r="J279" s="53"/>
      <c r="K279" s="54" t="str">
        <f>IFERROR(__xludf.DUMMYFUNCTION("IF(T279=TRUE,""Deployed"",IF(I279&lt;&gt;"""",IFERROR(IMPORTXML(I279, ""//p[@class='status-date']""), ""Not loading""),IF(H279&lt;&gt;"""",""Reserved"","""")))"),"")</f>
        <v/>
      </c>
      <c r="L279" s="5"/>
      <c r="M279" s="5"/>
      <c r="N279" s="5"/>
      <c r="O279" s="5"/>
      <c r="P279" s="5"/>
      <c r="Q279" s="5"/>
      <c r="R279" s="5"/>
      <c r="S279" s="5"/>
      <c r="T279" s="5" t="b">
        <v>0</v>
      </c>
      <c r="U279" s="72" t="str">
        <f>IFERROR(__xludf.DUMMYFUNCTION("IF(I279 &lt;&gt; """" , IFERROR(IMPORTXML(I279 , ""//div[5]/a/span"") , ""lädt..."" ) , ""."")"),".")</f>
        <v>.</v>
      </c>
      <c r="V279" s="6">
        <f t="shared" si="9"/>
        <v>0</v>
      </c>
      <c r="W279" s="5"/>
      <c r="X279" s="5"/>
      <c r="Y279" s="5"/>
      <c r="Z279" s="5"/>
      <c r="AA279" s="5"/>
      <c r="AB279" s="5"/>
    </row>
    <row r="280">
      <c r="A280" s="5"/>
      <c r="B280" s="79" t="s">
        <v>847</v>
      </c>
      <c r="C280" s="79" t="s">
        <v>125</v>
      </c>
      <c r="D280" s="80" t="s">
        <v>873</v>
      </c>
      <c r="E280" s="80" t="s">
        <v>874</v>
      </c>
      <c r="F280" s="81" t="s">
        <v>18</v>
      </c>
      <c r="G280" s="82"/>
      <c r="H280" s="60" t="s">
        <v>875</v>
      </c>
      <c r="I280" s="61" t="s">
        <v>876</v>
      </c>
      <c r="J280" s="53"/>
      <c r="K280" s="54" t="str">
        <f>IFERROR(__xludf.DUMMYFUNCTION("IF(T280=TRUE,""Deployed"",IF(I280&lt;&gt;"""",IFERROR(IMPORTXML(I280, ""//p[@class='status-date']""), ""Not loading""),IF(H280&lt;&gt;"""",""Reserved"","""")))"),"Not loading")</f>
        <v>Not loading</v>
      </c>
      <c r="L280" s="5"/>
      <c r="M280" s="5"/>
      <c r="N280" s="5"/>
      <c r="O280" s="5"/>
      <c r="P280" s="5"/>
      <c r="Q280" s="5"/>
      <c r="R280" s="5"/>
      <c r="S280" s="5"/>
      <c r="T280" s="5" t="b">
        <v>0</v>
      </c>
      <c r="U280" s="72" t="str">
        <f>IFERROR(__xludf.DUMMYFUNCTION("IF(I280 &lt;&gt; """" , IFERROR(IMPORTXML(I280 , ""//div[5]/a/span"") , ""lädt..."" ) , ""."")"),"lädt...")</f>
        <v>lädt...</v>
      </c>
      <c r="V280" s="6">
        <f t="shared" si="9"/>
        <v>1</v>
      </c>
      <c r="W280" s="5"/>
      <c r="X280" s="5"/>
      <c r="Y280" s="5"/>
      <c r="Z280" s="5"/>
      <c r="AA280" s="5"/>
      <c r="AB280" s="5"/>
    </row>
    <row r="281">
      <c r="A281" s="5"/>
      <c r="B281" s="79" t="s">
        <v>847</v>
      </c>
      <c r="C281" s="79" t="s">
        <v>50</v>
      </c>
      <c r="D281" s="80" t="s">
        <v>877</v>
      </c>
      <c r="E281" s="80" t="s">
        <v>878</v>
      </c>
      <c r="F281" s="66" t="s">
        <v>16</v>
      </c>
      <c r="G281" s="67"/>
      <c r="H281" s="60" t="s">
        <v>203</v>
      </c>
      <c r="I281" s="53"/>
      <c r="J281" s="53"/>
      <c r="K281" s="54" t="str">
        <f>IFERROR(__xludf.DUMMYFUNCTION("IF(T281=TRUE,""Deployed"",IF(I281&lt;&gt;"""",IFERROR(IMPORTXML(I281, ""//p[@class='status-date']""), ""Not loading""),IF(H281&lt;&gt;"""",""Reserved"","""")))"),"Reserved")</f>
        <v>Reserved</v>
      </c>
      <c r="L281" s="5"/>
      <c r="M281" s="5"/>
      <c r="N281" s="5"/>
      <c r="O281" s="5"/>
      <c r="P281" s="5"/>
      <c r="Q281" s="5"/>
      <c r="R281" s="5"/>
      <c r="S281" s="5"/>
      <c r="T281" s="5" t="b">
        <v>0</v>
      </c>
      <c r="U281" s="72" t="str">
        <f>IFERROR(__xludf.DUMMYFUNCTION("IF(I281 &lt;&gt; """" , IFERROR(IMPORTXML(I281 , ""//div[5]/a/span"") , ""lädt..."" ) , ""."")"),".")</f>
        <v>.</v>
      </c>
      <c r="V281" s="6">
        <f t="shared" si="9"/>
        <v>11</v>
      </c>
      <c r="W281" s="5"/>
      <c r="X281" s="5"/>
      <c r="Y281" s="5"/>
      <c r="Z281" s="5"/>
      <c r="AA281" s="5"/>
      <c r="AB281" s="5"/>
    </row>
    <row r="282">
      <c r="A282" s="5"/>
      <c r="B282" s="79" t="s">
        <v>847</v>
      </c>
      <c r="C282" s="79" t="s">
        <v>56</v>
      </c>
      <c r="D282" s="80" t="s">
        <v>879</v>
      </c>
      <c r="E282" s="80" t="s">
        <v>880</v>
      </c>
      <c r="F282" s="66" t="s">
        <v>16</v>
      </c>
      <c r="G282" s="67"/>
      <c r="H282" s="53"/>
      <c r="I282" s="53"/>
      <c r="J282" s="53"/>
      <c r="K282" s="54" t="str">
        <f>IFERROR(__xludf.DUMMYFUNCTION("IF(T282=TRUE,""Deployed"",IF(I282&lt;&gt;"""",IFERROR(IMPORTXML(I282, ""//p[@class='status-date']""), ""Not loading""),IF(H282&lt;&gt;"""",""Reserved"","""")))"),"")</f>
        <v/>
      </c>
      <c r="L282" s="5"/>
      <c r="M282" s="5"/>
      <c r="N282" s="5"/>
      <c r="O282" s="5"/>
      <c r="P282" s="5"/>
      <c r="Q282" s="5"/>
      <c r="R282" s="5"/>
      <c r="S282" s="5"/>
      <c r="T282" s="5" t="b">
        <v>0</v>
      </c>
      <c r="U282" s="72" t="str">
        <f>IFERROR(__xludf.DUMMYFUNCTION("IF(I282 &lt;&gt; """" , IFERROR(IMPORTXML(I282 , ""//div[5]/a/span"") , ""lädt..."" ) , ""."")"),".")</f>
        <v>.</v>
      </c>
      <c r="V282" s="6">
        <f t="shared" si="9"/>
        <v>0</v>
      </c>
      <c r="W282" s="5"/>
      <c r="X282" s="5"/>
      <c r="Y282" s="5"/>
      <c r="Z282" s="5"/>
      <c r="AA282" s="5"/>
      <c r="AB282" s="5"/>
    </row>
    <row r="283">
      <c r="A283" s="5"/>
      <c r="B283" s="79" t="s">
        <v>847</v>
      </c>
      <c r="C283" s="79" t="s">
        <v>61</v>
      </c>
      <c r="D283" s="80" t="s">
        <v>881</v>
      </c>
      <c r="E283" s="80" t="s">
        <v>882</v>
      </c>
      <c r="F283" s="81" t="s">
        <v>18</v>
      </c>
      <c r="G283" s="82"/>
      <c r="H283" s="60" t="s">
        <v>185</v>
      </c>
      <c r="I283" s="61" t="s">
        <v>883</v>
      </c>
      <c r="J283" s="53"/>
      <c r="K283" s="54" t="str">
        <f>IFERROR(__xludf.DUMMYFUNCTION("IF(T283=TRUE,""Deployed"",IF(I283&lt;&gt;"""",IFERROR(IMPORTXML(I283, ""//p[@class='status-date']""), ""Not loading""),IF(H283&lt;&gt;"""",""Reserved"","""")))"),"Deployed")</f>
        <v>Deployed</v>
      </c>
      <c r="L283" s="5"/>
      <c r="M283" s="5"/>
      <c r="N283" s="5"/>
      <c r="O283" s="5"/>
      <c r="P283" s="5"/>
      <c r="Q283" s="5"/>
      <c r="R283" s="5"/>
      <c r="S283" s="5"/>
      <c r="T283" s="55" t="b">
        <v>1</v>
      </c>
      <c r="U283" s="72" t="str">
        <f>IFERROR(__xludf.DUMMYFUNCTION("IF(I283 &lt;&gt; """" , IFERROR(IMPORTXML(I283 , ""//div[5]/a/span"") , ""lädt..."" ) , ""."")"),"lädt...")</f>
        <v>lädt...</v>
      </c>
      <c r="V283" s="6">
        <f t="shared" si="9"/>
        <v>18</v>
      </c>
      <c r="W283" s="5"/>
      <c r="X283" s="5"/>
      <c r="Y283" s="5"/>
      <c r="Z283" s="5"/>
      <c r="AA283" s="5"/>
      <c r="AB283" s="5"/>
    </row>
    <row r="284">
      <c r="A284" s="5"/>
      <c r="B284" s="79" t="s">
        <v>847</v>
      </c>
      <c r="C284" s="79" t="s">
        <v>66</v>
      </c>
      <c r="D284" s="80" t="s">
        <v>884</v>
      </c>
      <c r="E284" s="80" t="s">
        <v>885</v>
      </c>
      <c r="F284" s="81" t="s">
        <v>18</v>
      </c>
      <c r="G284" s="82"/>
      <c r="H284" s="60" t="s">
        <v>79</v>
      </c>
      <c r="I284" s="61" t="s">
        <v>886</v>
      </c>
      <c r="J284" s="53"/>
      <c r="K284" s="54" t="str">
        <f>IFERROR(__xludf.DUMMYFUNCTION("IF(T284=TRUE,""Deployed"",IF(I284&lt;&gt;"""",IFERROR(IMPORTXML(I284, ""//p[@class='status-date']""), ""Not loading""),IF(H284&lt;&gt;"""",""Reserved"","""")))"),"Deployed")</f>
        <v>Deployed</v>
      </c>
      <c r="L284" s="5"/>
      <c r="M284" s="5"/>
      <c r="N284" s="5"/>
      <c r="O284" s="5"/>
      <c r="P284" s="5"/>
      <c r="Q284" s="5"/>
      <c r="R284" s="5"/>
      <c r="S284" s="5"/>
      <c r="T284" s="55" t="b">
        <v>1</v>
      </c>
      <c r="U284" s="72" t="str">
        <f>IFERROR(__xludf.DUMMYFUNCTION("IF(I284 &lt;&gt; """" , IFERROR(IMPORTXML(I284 , ""//div[5]/a/span"") , ""lädt..."" ) , ""."")"),"lädt...")</f>
        <v>lädt...</v>
      </c>
      <c r="V284" s="6">
        <f t="shared" si="9"/>
        <v>8</v>
      </c>
      <c r="W284" s="5"/>
      <c r="X284" s="5"/>
      <c r="Y284" s="5"/>
      <c r="Z284" s="5"/>
      <c r="AA284" s="5"/>
      <c r="AB284" s="5"/>
    </row>
    <row r="285">
      <c r="A285" s="5"/>
      <c r="B285" s="79" t="s">
        <v>847</v>
      </c>
      <c r="C285" s="79" t="s">
        <v>71</v>
      </c>
      <c r="D285" s="80" t="s">
        <v>887</v>
      </c>
      <c r="E285" s="80" t="s">
        <v>888</v>
      </c>
      <c r="F285" s="66" t="s">
        <v>16</v>
      </c>
      <c r="G285" s="67"/>
      <c r="H285" s="53" t="s">
        <v>455</v>
      </c>
      <c r="I285" s="74" t="s">
        <v>889</v>
      </c>
      <c r="J285" s="53"/>
      <c r="K285" s="54" t="str">
        <f>IFERROR(__xludf.DUMMYFUNCTION("IF(T285=TRUE,""Deployed"",IF(I285&lt;&gt;"""",IFERROR(IMPORTXML(I285, ""//p[@class='status-date']""), ""Not loading""),IF(H285&lt;&gt;"""",""Reserved"","""")))"),"Deployed")</f>
        <v>Deployed</v>
      </c>
      <c r="L285" s="5"/>
      <c r="M285" s="5"/>
      <c r="N285" s="5"/>
      <c r="O285" s="5"/>
      <c r="P285" s="5"/>
      <c r="Q285" s="5"/>
      <c r="R285" s="5"/>
      <c r="S285" s="5"/>
      <c r="T285" s="5" t="b">
        <v>1</v>
      </c>
      <c r="U285" s="72" t="str">
        <f>IFERROR(__xludf.DUMMYFUNCTION("IF(I285 &lt;&gt; """" , IFERROR(IMPORTXML(I285 , ""//div[5]/a/span"") , ""lädt..."" ) , ""."")"),"lädt...")</f>
        <v>lädt...</v>
      </c>
      <c r="V285" s="6">
        <f t="shared" si="9"/>
        <v>3</v>
      </c>
      <c r="W285" s="5"/>
      <c r="X285" s="5"/>
      <c r="Y285" s="5"/>
      <c r="Z285" s="5"/>
      <c r="AA285" s="5"/>
      <c r="AB285" s="5"/>
    </row>
    <row r="286">
      <c r="A286" s="5"/>
      <c r="B286" s="79" t="s">
        <v>847</v>
      </c>
      <c r="C286" s="79" t="s">
        <v>76</v>
      </c>
      <c r="D286" s="80" t="s">
        <v>890</v>
      </c>
      <c r="E286" s="80" t="s">
        <v>891</v>
      </c>
      <c r="F286" s="66" t="s">
        <v>16</v>
      </c>
      <c r="G286" s="67"/>
      <c r="H286" s="53" t="s">
        <v>185</v>
      </c>
      <c r="I286" s="74" t="s">
        <v>892</v>
      </c>
      <c r="J286" s="53"/>
      <c r="K286" s="54" t="str">
        <f>IFERROR(__xludf.DUMMYFUNCTION("IF(T286=TRUE,""Deployed"",IF(I286&lt;&gt;"""",IFERROR(IMPORTXML(I286, ""//p[@class='status-date']""), ""Not loading""),IF(H286&lt;&gt;"""",""Reserved"","""")))"),"Deployed")</f>
        <v>Deployed</v>
      </c>
      <c r="L286" s="5"/>
      <c r="M286" s="5"/>
      <c r="N286" s="5"/>
      <c r="O286" s="5"/>
      <c r="P286" s="5"/>
      <c r="Q286" s="5"/>
      <c r="R286" s="5"/>
      <c r="S286" s="5"/>
      <c r="T286" s="5" t="b">
        <v>1</v>
      </c>
      <c r="U286" s="72" t="str">
        <f>IFERROR(__xludf.DUMMYFUNCTION("IF(I286 &lt;&gt; """" , IFERROR(IMPORTXML(I286 , ""//div[5]/a/span"") , ""lädt..."" ) , ""."")"),"lädt...")</f>
        <v>lädt...</v>
      </c>
      <c r="V286" s="6">
        <f t="shared" si="9"/>
        <v>18</v>
      </c>
      <c r="W286" s="5"/>
      <c r="X286" s="5"/>
      <c r="Y286" s="5"/>
      <c r="Z286" s="5"/>
      <c r="AA286" s="5"/>
      <c r="AB286" s="5"/>
    </row>
    <row r="287">
      <c r="A287" s="5"/>
      <c r="B287" s="79" t="s">
        <v>893</v>
      </c>
      <c r="C287" s="79" t="s">
        <v>38</v>
      </c>
      <c r="D287" s="80" t="s">
        <v>894</v>
      </c>
      <c r="E287" s="80" t="s">
        <v>895</v>
      </c>
      <c r="F287" s="59" t="s">
        <v>19</v>
      </c>
      <c r="G287" s="59" t="s">
        <v>53</v>
      </c>
      <c r="H287" s="53" t="s">
        <v>896</v>
      </c>
      <c r="I287" s="61" t="s">
        <v>897</v>
      </c>
      <c r="J287" s="53"/>
      <c r="K287" s="54" t="str">
        <f>IFERROR(__xludf.DUMMYFUNCTION("IF(T287=TRUE,""Deployed"",IF(I287&lt;&gt;"""",IFERROR(IMPORTXML(I287, ""//p[@class='status-date']""), ""Not loading""),IF(#REF!&lt;&gt;"""",""Reserved"","""")))"),"Deployed")</f>
        <v>Deployed</v>
      </c>
      <c r="L287" s="5"/>
      <c r="M287" s="5"/>
      <c r="N287" s="5"/>
      <c r="O287" s="5"/>
      <c r="P287" s="5"/>
      <c r="Q287" s="5"/>
      <c r="R287" s="5"/>
      <c r="S287" s="5"/>
      <c r="T287" s="55" t="b">
        <v>1</v>
      </c>
      <c r="U287" s="72" t="str">
        <f>IFERROR(__xludf.DUMMYFUNCTION("IF(I287 &lt;&gt; """" , IFERROR(IMPORTXML(I287 , ""//div[5]/a/span"") , ""lädt..."" ) , ""."")"),"lädt...")</f>
        <v>lädt...</v>
      </c>
      <c r="V287" s="6">
        <f t="shared" si="9"/>
        <v>2</v>
      </c>
      <c r="W287" s="5"/>
      <c r="X287" s="5"/>
      <c r="Y287" s="5"/>
      <c r="Z287" s="5"/>
      <c r="AA287" s="5"/>
      <c r="AB287" s="5"/>
    </row>
    <row r="288">
      <c r="A288" s="5"/>
      <c r="B288" s="79" t="s">
        <v>893</v>
      </c>
      <c r="C288" s="79" t="s">
        <v>86</v>
      </c>
      <c r="D288" s="80" t="s">
        <v>898</v>
      </c>
      <c r="E288" s="80" t="s">
        <v>899</v>
      </c>
      <c r="F288" s="81" t="s">
        <v>18</v>
      </c>
      <c r="G288" s="82"/>
      <c r="H288" s="53"/>
      <c r="I288" s="53"/>
      <c r="J288" s="53"/>
      <c r="K288" s="54" t="str">
        <f>IFERROR(__xludf.DUMMYFUNCTION("IF(T288=TRUE,""Deployed"",IF(I288&lt;&gt;"""",IFERROR(IMPORTXML(I288, ""//p[@class='status-date']""), ""Not loading""),IF(H288&lt;&gt;"""",""Reserved"","""")))"),"")</f>
        <v/>
      </c>
      <c r="L288" s="5"/>
      <c r="M288" s="5"/>
      <c r="N288" s="5"/>
      <c r="O288" s="5"/>
      <c r="P288" s="5"/>
      <c r="Q288" s="5"/>
      <c r="R288" s="5"/>
      <c r="S288" s="5"/>
      <c r="T288" s="5" t="b">
        <v>0</v>
      </c>
      <c r="U288" s="72" t="str">
        <f>IFERROR(__xludf.DUMMYFUNCTION("IF(I288 &lt;&gt; """" , IFERROR(IMPORTXML(I288 , ""//div[5]/a/span"") , ""lädt..."" ) , ""."")"),".")</f>
        <v>.</v>
      </c>
      <c r="V288" s="6">
        <f t="shared" si="9"/>
        <v>0</v>
      </c>
      <c r="W288" s="5"/>
      <c r="X288" s="5"/>
      <c r="Y288" s="5"/>
      <c r="Z288" s="5"/>
      <c r="AA288" s="5"/>
      <c r="AB288" s="5"/>
    </row>
    <row r="289">
      <c r="A289" s="5"/>
      <c r="B289" s="79" t="s">
        <v>893</v>
      </c>
      <c r="C289" s="79" t="s">
        <v>91</v>
      </c>
      <c r="D289" s="80" t="s">
        <v>900</v>
      </c>
      <c r="E289" s="80" t="s">
        <v>901</v>
      </c>
      <c r="F289" s="81" t="s">
        <v>18</v>
      </c>
      <c r="G289" s="82"/>
      <c r="H289" s="53"/>
      <c r="I289" s="53"/>
      <c r="J289" s="53"/>
      <c r="K289" s="54" t="str">
        <f>IFERROR(__xludf.DUMMYFUNCTION("IF(T289=TRUE,""Deployed"",IF(I289&lt;&gt;"""",IFERROR(IMPORTXML(I289, ""//p[@class='status-date']""), ""Not loading""),IF(H289&lt;&gt;"""",""Reserved"","""")))"),"")</f>
        <v/>
      </c>
      <c r="L289" s="5"/>
      <c r="M289" s="5"/>
      <c r="N289" s="5"/>
      <c r="O289" s="5"/>
      <c r="P289" s="5"/>
      <c r="Q289" s="5"/>
      <c r="R289" s="5"/>
      <c r="S289" s="5"/>
      <c r="T289" s="5" t="b">
        <v>0</v>
      </c>
      <c r="U289" s="72" t="str">
        <f>IFERROR(__xludf.DUMMYFUNCTION("IF(I289 &lt;&gt; """" , IFERROR(IMPORTXML(I289 , ""//div[5]/a/span"") , ""lädt..."" ) , ""."")"),".")</f>
        <v>.</v>
      </c>
      <c r="V289" s="6">
        <f t="shared" si="9"/>
        <v>0</v>
      </c>
      <c r="W289" s="5"/>
      <c r="X289" s="5"/>
      <c r="Y289" s="5"/>
      <c r="Z289" s="5"/>
      <c r="AA289" s="5"/>
      <c r="AB289" s="5"/>
    </row>
    <row r="290">
      <c r="A290" s="5"/>
      <c r="B290" s="79" t="s">
        <v>893</v>
      </c>
      <c r="C290" s="79" t="s">
        <v>96</v>
      </c>
      <c r="D290" s="80" t="s">
        <v>902</v>
      </c>
      <c r="E290" s="80" t="s">
        <v>903</v>
      </c>
      <c r="F290" s="66" t="s">
        <v>16</v>
      </c>
      <c r="G290" s="67"/>
      <c r="H290" s="60" t="s">
        <v>9</v>
      </c>
      <c r="I290" s="61" t="s">
        <v>904</v>
      </c>
      <c r="J290" s="53"/>
      <c r="K290" s="54" t="str">
        <f>IFERROR(__xludf.DUMMYFUNCTION("IF(T290=TRUE,""Deployed"",IF(I290&lt;&gt;"""",IFERROR(IMPORTXML(I290, ""//p[@class='status-date']""), ""Not loading""),IF(H290&lt;&gt;"""",""Reserved"","""")))"),"Deployed")</f>
        <v>Deployed</v>
      </c>
      <c r="L290" s="5"/>
      <c r="M290" s="5"/>
      <c r="N290" s="5"/>
      <c r="O290" s="5"/>
      <c r="P290" s="5"/>
      <c r="Q290" s="5"/>
      <c r="R290" s="5"/>
      <c r="S290" s="5"/>
      <c r="T290" s="55" t="b">
        <v>1</v>
      </c>
      <c r="U290" s="72" t="str">
        <f>IFERROR(__xludf.DUMMYFUNCTION("IF(I290 &lt;&gt; """" , IFERROR(IMPORTXML(I290 , ""//div[5]/a/span"") , ""lädt..."" ) , ""."")"),"lädt...")</f>
        <v>lädt...</v>
      </c>
      <c r="V290" s="6">
        <f t="shared" si="9"/>
        <v>12</v>
      </c>
      <c r="W290" s="5"/>
      <c r="X290" s="5"/>
      <c r="Y290" s="5"/>
      <c r="Z290" s="5"/>
      <c r="AA290" s="5"/>
      <c r="AB290" s="5"/>
    </row>
    <row r="291">
      <c r="A291" s="5"/>
      <c r="B291" s="79" t="s">
        <v>893</v>
      </c>
      <c r="C291" s="79" t="s">
        <v>100</v>
      </c>
      <c r="D291" s="80" t="s">
        <v>905</v>
      </c>
      <c r="E291" s="80" t="s">
        <v>906</v>
      </c>
      <c r="F291" s="66" t="s">
        <v>16</v>
      </c>
      <c r="G291" s="67"/>
      <c r="H291" s="53"/>
      <c r="I291" s="53"/>
      <c r="J291" s="53"/>
      <c r="K291" s="54" t="str">
        <f>IFERROR(__xludf.DUMMYFUNCTION("IF(T291=TRUE,""Deployed"",IF(I291&lt;&gt;"""",IFERROR(IMPORTXML(I291, ""//p[@class='status-date']""), ""Not loading""),IF(H291&lt;&gt;"""",""Reserved"","""")))"),"")</f>
        <v/>
      </c>
      <c r="L291" s="5"/>
      <c r="M291" s="5"/>
      <c r="N291" s="5"/>
      <c r="O291" s="5"/>
      <c r="P291" s="5"/>
      <c r="Q291" s="5"/>
      <c r="R291" s="5"/>
      <c r="S291" s="5"/>
      <c r="T291" s="5" t="b">
        <v>0</v>
      </c>
      <c r="U291" s="72" t="str">
        <f>IFERROR(__xludf.DUMMYFUNCTION("IF(I291 &lt;&gt; """" , IFERROR(IMPORTXML(I291 , ""//div[5]/a/span"") , ""lädt..."" ) , ""."")"),".")</f>
        <v>.</v>
      </c>
      <c r="V291" s="6">
        <f t="shared" si="9"/>
        <v>0</v>
      </c>
      <c r="W291" s="5"/>
      <c r="X291" s="5"/>
      <c r="Y291" s="5"/>
      <c r="Z291" s="5"/>
      <c r="AA291" s="5"/>
      <c r="AB291" s="5"/>
    </row>
    <row r="292">
      <c r="A292" s="5"/>
      <c r="B292" s="79" t="s">
        <v>893</v>
      </c>
      <c r="C292" s="79" t="s">
        <v>39</v>
      </c>
      <c r="D292" s="80" t="s">
        <v>907</v>
      </c>
      <c r="E292" s="80" t="s">
        <v>908</v>
      </c>
      <c r="F292" s="81" t="s">
        <v>18</v>
      </c>
      <c r="G292" s="82"/>
      <c r="H292" s="53"/>
      <c r="I292" s="53"/>
      <c r="J292" s="53"/>
      <c r="K292" s="54" t="str">
        <f>IFERROR(__xludf.DUMMYFUNCTION("IF(T292=TRUE,""Deployed"",IF(I292&lt;&gt;"""",IFERROR(IMPORTXML(I292, ""//p[@class='status-date']""), ""Not loading""),IF(H292&lt;&gt;"""",""Reserved"","""")))"),"")</f>
        <v/>
      </c>
      <c r="L292" s="5"/>
      <c r="M292" s="5"/>
      <c r="N292" s="5"/>
      <c r="O292" s="5"/>
      <c r="P292" s="5"/>
      <c r="Q292" s="5"/>
      <c r="R292" s="5"/>
      <c r="S292" s="5"/>
      <c r="T292" s="5" t="b">
        <v>0</v>
      </c>
      <c r="U292" s="72" t="str">
        <f>IFERROR(__xludf.DUMMYFUNCTION("IF(I292 &lt;&gt; """" , IFERROR(IMPORTXML(I292 , ""//div[5]/a/span"") , ""lädt..."" ) , ""."")"),".")</f>
        <v>.</v>
      </c>
      <c r="V292" s="6">
        <f t="shared" si="9"/>
        <v>0</v>
      </c>
      <c r="W292" s="5"/>
      <c r="X292" s="5"/>
      <c r="Y292" s="5"/>
      <c r="Z292" s="5"/>
      <c r="AA292" s="5"/>
      <c r="AB292" s="5"/>
    </row>
    <row r="293">
      <c r="A293" s="5"/>
      <c r="B293" s="79" t="s">
        <v>893</v>
      </c>
      <c r="C293" s="79" t="s">
        <v>44</v>
      </c>
      <c r="D293" s="80" t="s">
        <v>909</v>
      </c>
      <c r="E293" s="80" t="s">
        <v>910</v>
      </c>
      <c r="F293" s="81" t="s">
        <v>18</v>
      </c>
      <c r="G293" s="82"/>
      <c r="H293" s="53"/>
      <c r="I293" s="53"/>
      <c r="J293" s="53"/>
      <c r="K293" s="54" t="str">
        <f>IFERROR(__xludf.DUMMYFUNCTION("IF(T293=TRUE,""Deployed"",IF(I293&lt;&gt;"""",IFERROR(IMPORTXML(I293, ""//p[@class='status-date']""), ""Not loading""),IF(H293&lt;&gt;"""",""Reserved"","""")))"),"")</f>
        <v/>
      </c>
      <c r="L293" s="5"/>
      <c r="M293" s="5"/>
      <c r="N293" s="5"/>
      <c r="O293" s="5"/>
      <c r="P293" s="5"/>
      <c r="Q293" s="5"/>
      <c r="R293" s="5"/>
      <c r="S293" s="5"/>
      <c r="T293" s="5" t="b">
        <v>0</v>
      </c>
      <c r="U293" s="72" t="str">
        <f>IFERROR(__xludf.DUMMYFUNCTION("IF(I293 &lt;&gt; """" , IFERROR(IMPORTXML(I293 , ""//div[5]/a/span"") , ""lädt..."" ) , ""."")"),".")</f>
        <v>.</v>
      </c>
      <c r="V293" s="6">
        <f t="shared" si="9"/>
        <v>0</v>
      </c>
      <c r="W293" s="5"/>
      <c r="X293" s="5"/>
      <c r="Y293" s="5"/>
      <c r="Z293" s="5"/>
      <c r="AA293" s="5"/>
      <c r="AB293" s="5"/>
    </row>
    <row r="294">
      <c r="A294" s="5"/>
      <c r="B294" s="79" t="s">
        <v>893</v>
      </c>
      <c r="C294" s="79" t="s">
        <v>85</v>
      </c>
      <c r="D294" s="80" t="s">
        <v>911</v>
      </c>
      <c r="E294" s="80" t="s">
        <v>912</v>
      </c>
      <c r="F294" s="66" t="s">
        <v>16</v>
      </c>
      <c r="G294" s="67"/>
      <c r="H294" s="60" t="s">
        <v>896</v>
      </c>
      <c r="I294" s="61" t="s">
        <v>913</v>
      </c>
      <c r="J294" s="60" t="s">
        <v>914</v>
      </c>
      <c r="K294" s="54" t="str">
        <f>IFERROR(__xludf.DUMMYFUNCTION("IF(T294=TRUE,""Deployed"",IF(I294&lt;&gt;"""",IFERROR(IMPORTXML(I294, ""//p[@class='status-date']""), ""Not loading""),IF(H294&lt;&gt;"""",""Reserved"","""")))"),"Deployed")</f>
        <v>Deployed</v>
      </c>
      <c r="L294" s="5"/>
      <c r="M294" s="5"/>
      <c r="N294" s="5"/>
      <c r="O294" s="5"/>
      <c r="P294" s="5"/>
      <c r="Q294" s="5"/>
      <c r="R294" s="5"/>
      <c r="S294" s="5"/>
      <c r="T294" s="55" t="b">
        <v>1</v>
      </c>
      <c r="U294" s="72" t="str">
        <f>IFERROR(__xludf.DUMMYFUNCTION("IF(I294 &lt;&gt; """" , IFERROR(IMPORTXML(I294 , ""//div[5]/a/span"") , ""lädt..."" ) , ""."")"),"lädt...")</f>
        <v>lädt...</v>
      </c>
      <c r="V294" s="6">
        <f t="shared" si="9"/>
        <v>2</v>
      </c>
      <c r="W294" s="5"/>
      <c r="X294" s="5"/>
      <c r="Y294" s="5"/>
      <c r="Z294" s="5"/>
      <c r="AA294" s="5"/>
      <c r="AB294" s="5"/>
    </row>
    <row r="295">
      <c r="A295" s="5"/>
      <c r="B295" s="79" t="s">
        <v>893</v>
      </c>
      <c r="C295" s="79" t="s">
        <v>116</v>
      </c>
      <c r="D295" s="80" t="s">
        <v>915</v>
      </c>
      <c r="E295" s="80" t="s">
        <v>916</v>
      </c>
      <c r="F295" s="66" t="s">
        <v>16</v>
      </c>
      <c r="G295" s="67"/>
      <c r="H295" s="60" t="s">
        <v>546</v>
      </c>
      <c r="I295" s="61" t="s">
        <v>917</v>
      </c>
      <c r="J295" s="53"/>
      <c r="K295" s="54" t="str">
        <f>IFERROR(__xludf.DUMMYFUNCTION("IF(T295=TRUE,""Deployed"",IF(I295&lt;&gt;"""",IFERROR(IMPORTXML(I295, ""//p[@class='status-date']""), ""Not loading""),IF(H295&lt;&gt;"""",""Reserved"","""")))"),"Deployed")</f>
        <v>Deployed</v>
      </c>
      <c r="L295" s="5"/>
      <c r="M295" s="5"/>
      <c r="N295" s="5"/>
      <c r="O295" s="5"/>
      <c r="P295" s="5"/>
      <c r="Q295" s="5"/>
      <c r="R295" s="5"/>
      <c r="S295" s="5"/>
      <c r="T295" s="55" t="b">
        <v>1</v>
      </c>
      <c r="U295" s="72" t="str">
        <f>IFERROR(__xludf.DUMMYFUNCTION("IF(I295 &lt;&gt; """" , IFERROR(IMPORTXML(I295 , ""//div[5]/a/span"") , ""lädt..."" ) , ""."")"),"lädt...")</f>
        <v>lädt...</v>
      </c>
      <c r="V295" s="6">
        <f t="shared" si="9"/>
        <v>8</v>
      </c>
      <c r="W295" s="5"/>
      <c r="X295" s="5"/>
      <c r="Y295" s="5"/>
      <c r="Z295" s="5"/>
      <c r="AA295" s="5"/>
      <c r="AB295" s="5"/>
    </row>
    <row r="296">
      <c r="A296" s="5"/>
      <c r="B296" s="79" t="s">
        <v>893</v>
      </c>
      <c r="C296" s="79" t="s">
        <v>120</v>
      </c>
      <c r="D296" s="80" t="s">
        <v>918</v>
      </c>
      <c r="E296" s="80" t="s">
        <v>919</v>
      </c>
      <c r="F296" s="81" t="s">
        <v>18</v>
      </c>
      <c r="G296" s="82"/>
      <c r="H296" s="60" t="s">
        <v>266</v>
      </c>
      <c r="I296" s="61" t="s">
        <v>920</v>
      </c>
      <c r="J296" s="53"/>
      <c r="K296" s="54" t="str">
        <f>IFERROR(__xludf.DUMMYFUNCTION("IF(T296=TRUE,""Deployed"",IF(I296&lt;&gt;"""",IFERROR(IMPORTXML(I296, ""//p[@class='status-date']""), ""Not loading""),IF(H296&lt;&gt;"""",""Reserved"","""")))"),"Not loading")</f>
        <v>Not loading</v>
      </c>
      <c r="L296" s="5"/>
      <c r="M296" s="5"/>
      <c r="N296" s="5"/>
      <c r="O296" s="5"/>
      <c r="P296" s="5"/>
      <c r="Q296" s="5"/>
      <c r="R296" s="5"/>
      <c r="S296" s="5"/>
      <c r="T296" s="5" t="b">
        <v>0</v>
      </c>
      <c r="U296" s="72" t="str">
        <f>IFERROR(__xludf.DUMMYFUNCTION("IF(I296 &lt;&gt; """" , IFERROR(IMPORTXML(I296 , ""//div[5]/a/span"") , ""lädt..."" ) , ""."")"),"lädt...")</f>
        <v>lädt...</v>
      </c>
      <c r="V296" s="6">
        <f t="shared" si="9"/>
        <v>11</v>
      </c>
      <c r="W296" s="5"/>
      <c r="X296" s="5"/>
      <c r="Y296" s="5"/>
      <c r="Z296" s="5"/>
      <c r="AA296" s="5"/>
      <c r="AB296" s="5"/>
    </row>
    <row r="297">
      <c r="A297" s="5"/>
      <c r="B297" s="79" t="s">
        <v>893</v>
      </c>
      <c r="C297" s="79" t="s">
        <v>125</v>
      </c>
      <c r="D297" s="80" t="s">
        <v>921</v>
      </c>
      <c r="E297" s="80" t="s">
        <v>922</v>
      </c>
      <c r="F297" s="81" t="s">
        <v>18</v>
      </c>
      <c r="G297" s="82"/>
      <c r="H297" s="60" t="s">
        <v>185</v>
      </c>
      <c r="I297" s="61" t="s">
        <v>923</v>
      </c>
      <c r="J297" s="53"/>
      <c r="K297" s="54" t="str">
        <f>IFERROR(__xludf.DUMMYFUNCTION("IF(T297=TRUE,""Deployed"",IF(I297&lt;&gt;"""",IFERROR(IMPORTXML(I297, ""//p[@class='status-date']""), ""Not loading""),IF(H297&lt;&gt;"""",""Reserved"","""")))"),"Deployed")</f>
        <v>Deployed</v>
      </c>
      <c r="L297" s="5"/>
      <c r="M297" s="5"/>
      <c r="N297" s="5"/>
      <c r="O297" s="5"/>
      <c r="P297" s="5"/>
      <c r="Q297" s="5"/>
      <c r="R297" s="5"/>
      <c r="S297" s="5"/>
      <c r="T297" s="55" t="b">
        <v>1</v>
      </c>
      <c r="U297" s="72" t="str">
        <f>IFERROR(__xludf.DUMMYFUNCTION("IF(I297 &lt;&gt; """" , IFERROR(IMPORTXML(I297 , ""//div[5]/a/span"") , ""lädt..."" ) , ""."")"),"lädt...")</f>
        <v>lädt...</v>
      </c>
      <c r="V297" s="6">
        <f t="shared" si="9"/>
        <v>18</v>
      </c>
      <c r="W297" s="5"/>
      <c r="X297" s="5"/>
      <c r="Y297" s="5"/>
      <c r="Z297" s="5"/>
      <c r="AA297" s="5"/>
      <c r="AB297" s="5"/>
    </row>
    <row r="298">
      <c r="A298" s="5"/>
      <c r="B298" s="79" t="s">
        <v>893</v>
      </c>
      <c r="C298" s="79" t="s">
        <v>50</v>
      </c>
      <c r="D298" s="80" t="s">
        <v>924</v>
      </c>
      <c r="E298" s="80" t="s">
        <v>925</v>
      </c>
      <c r="F298" s="66" t="s">
        <v>16</v>
      </c>
      <c r="G298" s="67"/>
      <c r="H298" s="53" t="s">
        <v>323</v>
      </c>
      <c r="I298" s="74" t="s">
        <v>926</v>
      </c>
      <c r="J298" s="53"/>
      <c r="K298" s="54" t="str">
        <f>IFERROR(__xludf.DUMMYFUNCTION("IF(T298=TRUE,""Deployed"",IF(I298&lt;&gt;"""",IFERROR(IMPORTXML(I298, ""//p[@class='status-date']""), ""Not loading""),IF(H298&lt;&gt;"""",""Reserved"","""")))"),"Deployed")</f>
        <v>Deployed</v>
      </c>
      <c r="L298" s="5"/>
      <c r="M298" s="5"/>
      <c r="N298" s="5"/>
      <c r="O298" s="5"/>
      <c r="P298" s="5"/>
      <c r="Q298" s="5"/>
      <c r="R298" s="5"/>
      <c r="S298" s="5"/>
      <c r="T298" s="55" t="b">
        <v>1</v>
      </c>
      <c r="U298" s="72" t="str">
        <f>IFERROR(__xludf.DUMMYFUNCTION("IF(I298 &lt;&gt; """" , IFERROR(IMPORTXML(I298 , ""//div[5]/a/span"") , ""lädt..."" ) , ""."")"),"lädt...")</f>
        <v>lädt...</v>
      </c>
      <c r="V298" s="6">
        <f t="shared" si="9"/>
        <v>3</v>
      </c>
      <c r="W298" s="5"/>
      <c r="X298" s="5"/>
      <c r="Y298" s="5"/>
      <c r="Z298" s="5"/>
      <c r="AA298" s="5"/>
      <c r="AB298" s="5"/>
    </row>
    <row r="299">
      <c r="A299" s="5"/>
      <c r="B299" s="79" t="s">
        <v>893</v>
      </c>
      <c r="C299" s="79" t="s">
        <v>56</v>
      </c>
      <c r="D299" s="80" t="s">
        <v>927</v>
      </c>
      <c r="E299" s="80" t="s">
        <v>928</v>
      </c>
      <c r="F299" s="66" t="s">
        <v>16</v>
      </c>
      <c r="G299" s="67"/>
      <c r="H299" s="53" t="s">
        <v>929</v>
      </c>
      <c r="I299" s="74" t="s">
        <v>930</v>
      </c>
      <c r="J299" s="53"/>
      <c r="K299" s="54" t="str">
        <f>IFERROR(__xludf.DUMMYFUNCTION("IF(T299=TRUE,""Deployed"",IF(I299&lt;&gt;"""",IFERROR(IMPORTXML(I299, ""//p[@class='status-date']""), ""Not loading""),IF(H299&lt;&gt;"""",""Reserved"","""")))"),"Deployed")</f>
        <v>Deployed</v>
      </c>
      <c r="L299" s="5"/>
      <c r="M299" s="5"/>
      <c r="N299" s="5"/>
      <c r="O299" s="5"/>
      <c r="P299" s="5"/>
      <c r="Q299" s="5"/>
      <c r="R299" s="5"/>
      <c r="S299" s="5"/>
      <c r="T299" s="5" t="b">
        <v>1</v>
      </c>
      <c r="U299" s="72" t="str">
        <f>IFERROR(__xludf.DUMMYFUNCTION("IF(I299 &lt;&gt; """" , IFERROR(IMPORTXML(I299 , ""//div[5]/a/span"") , ""lädt..."" ) , ""."")"),"lädt...")</f>
        <v>lädt...</v>
      </c>
      <c r="V299" s="6">
        <f t="shared" si="9"/>
        <v>1</v>
      </c>
      <c r="W299" s="5"/>
      <c r="X299" s="5"/>
      <c r="Y299" s="5"/>
      <c r="Z299" s="5"/>
      <c r="AA299" s="5"/>
      <c r="AB299" s="5"/>
    </row>
    <row r="300">
      <c r="A300" s="5"/>
      <c r="B300" s="79" t="s">
        <v>893</v>
      </c>
      <c r="C300" s="79" t="s">
        <v>61</v>
      </c>
      <c r="D300" s="80" t="s">
        <v>931</v>
      </c>
      <c r="E300" s="80" t="s">
        <v>932</v>
      </c>
      <c r="F300" s="81" t="s">
        <v>18</v>
      </c>
      <c r="G300" s="82"/>
      <c r="H300" s="60" t="s">
        <v>54</v>
      </c>
      <c r="I300" s="61" t="s">
        <v>933</v>
      </c>
      <c r="J300" s="53"/>
      <c r="K300" s="54" t="str">
        <f>IFERROR(__xludf.DUMMYFUNCTION("IF(T300=TRUE,""Deployed"",IF(I300&lt;&gt;"""",IFERROR(IMPORTXML(I300, ""//p[@class='status-date']""), ""Not loading""),IF(H300&lt;&gt;"""",""Reserved"","""")))"),"Deployed")</f>
        <v>Deployed</v>
      </c>
      <c r="L300" s="5"/>
      <c r="M300" s="5"/>
      <c r="N300" s="5"/>
      <c r="O300" s="5"/>
      <c r="P300" s="5"/>
      <c r="Q300" s="5"/>
      <c r="R300" s="5"/>
      <c r="S300" s="5"/>
      <c r="T300" s="55" t="b">
        <v>1</v>
      </c>
      <c r="U300" s="72" t="str">
        <f>IFERROR(__xludf.DUMMYFUNCTION("IF(I300 &lt;&gt; """" , IFERROR(IMPORTXML(I300 , ""//div[5]/a/span"") , ""lädt..."" ) , ""."")"),"lädt...")</f>
        <v>lädt...</v>
      </c>
      <c r="V300" s="6">
        <f t="shared" si="9"/>
        <v>11</v>
      </c>
      <c r="W300" s="5"/>
      <c r="X300" s="5"/>
      <c r="Y300" s="5"/>
      <c r="Z300" s="5"/>
      <c r="AA300" s="5"/>
      <c r="AB300" s="5"/>
    </row>
    <row r="301">
      <c r="A301" s="5"/>
      <c r="B301" s="79" t="s">
        <v>893</v>
      </c>
      <c r="C301" s="79" t="s">
        <v>66</v>
      </c>
      <c r="D301" s="80" t="s">
        <v>934</v>
      </c>
      <c r="E301" s="80" t="s">
        <v>935</v>
      </c>
      <c r="F301" s="81" t="s">
        <v>18</v>
      </c>
      <c r="G301" s="82"/>
      <c r="H301" s="60" t="s">
        <v>203</v>
      </c>
      <c r="I301" s="65" t="s">
        <v>936</v>
      </c>
      <c r="J301" s="53"/>
      <c r="K301" s="54" t="str">
        <f>IFERROR(__xludf.DUMMYFUNCTION("IF(T301=TRUE,""Deployed"",IF(I301&lt;&gt;"""",IFERROR(IMPORTXML(I301, ""//p[@class='status-date']""), ""Not loading""),IF(H301&lt;&gt;"""",""Reserved"","""")))"),"Deployed")</f>
        <v>Deployed</v>
      </c>
      <c r="L301" s="5"/>
      <c r="M301" s="5"/>
      <c r="N301" s="5"/>
      <c r="O301" s="5"/>
      <c r="P301" s="5"/>
      <c r="Q301" s="5"/>
      <c r="R301" s="5"/>
      <c r="S301" s="5"/>
      <c r="T301" s="55" t="b">
        <v>1</v>
      </c>
      <c r="U301" s="72" t="str">
        <f>IFERROR(__xludf.DUMMYFUNCTION("IF(I301 &lt;&gt; """" , IFERROR(IMPORTXML(I301 , ""//div[5]/a/span"") , ""lädt..."" ) , ""."")"),"lädt...")</f>
        <v>lädt...</v>
      </c>
      <c r="V301" s="6">
        <f t="shared" si="9"/>
        <v>11</v>
      </c>
      <c r="W301" s="5"/>
      <c r="X301" s="5"/>
      <c r="Y301" s="5"/>
      <c r="Z301" s="5"/>
      <c r="AA301" s="5"/>
      <c r="AB301" s="5"/>
    </row>
    <row r="302">
      <c r="A302" s="5"/>
      <c r="B302" s="79" t="s">
        <v>893</v>
      </c>
      <c r="C302" s="79" t="s">
        <v>71</v>
      </c>
      <c r="D302" s="80" t="s">
        <v>937</v>
      </c>
      <c r="E302" s="80" t="s">
        <v>938</v>
      </c>
      <c r="F302" s="66" t="s">
        <v>16</v>
      </c>
      <c r="G302" s="67"/>
      <c r="H302" s="53" t="s">
        <v>401</v>
      </c>
      <c r="I302" s="74" t="s">
        <v>939</v>
      </c>
      <c r="J302" s="53"/>
      <c r="K302" s="54" t="str">
        <f>IFERROR(__xludf.DUMMYFUNCTION("IF(T302=TRUE,""Deployed"",IF(I302&lt;&gt;"""",IFERROR(IMPORTXML(I302, ""//p[@class='status-date']""), ""Not loading""),IF(H302&lt;&gt;"""",""Reserved"","""")))"),"Deployed")</f>
        <v>Deployed</v>
      </c>
      <c r="L302" s="5"/>
      <c r="M302" s="5"/>
      <c r="N302" s="5"/>
      <c r="O302" s="5"/>
      <c r="P302" s="5"/>
      <c r="Q302" s="5"/>
      <c r="R302" s="5"/>
      <c r="S302" s="5"/>
      <c r="T302" s="55" t="b">
        <v>1</v>
      </c>
      <c r="U302" s="72" t="str">
        <f>IFERROR(__xludf.DUMMYFUNCTION("IF(I302 &lt;&gt; """" , IFERROR(IMPORTXML(I302 , ""//div[5]/a/span"") , ""lädt..."" ) , ""."")"),"lädt...")</f>
        <v>lädt...</v>
      </c>
      <c r="V302" s="6">
        <f t="shared" si="9"/>
        <v>3</v>
      </c>
      <c r="W302" s="5"/>
      <c r="X302" s="5"/>
      <c r="Y302" s="5"/>
      <c r="Z302" s="5"/>
      <c r="AA302" s="5"/>
      <c r="AB302" s="5"/>
    </row>
    <row r="303">
      <c r="A303" s="5"/>
      <c r="B303" s="79" t="s">
        <v>893</v>
      </c>
      <c r="C303" s="79" t="s">
        <v>76</v>
      </c>
      <c r="D303" s="80" t="s">
        <v>940</v>
      </c>
      <c r="E303" s="80" t="s">
        <v>941</v>
      </c>
      <c r="F303" s="66" t="s">
        <v>16</v>
      </c>
      <c r="G303" s="67"/>
      <c r="H303" s="53" t="s">
        <v>942</v>
      </c>
      <c r="I303" s="74" t="s">
        <v>943</v>
      </c>
      <c r="J303" s="53"/>
      <c r="K303" s="54" t="str">
        <f>IFERROR(__xludf.DUMMYFUNCTION("IF(T303=TRUE,""Deployed"",IF(I303&lt;&gt;"""",IFERROR(IMPORTXML(I303, ""//p[@class='status-date']""), ""Not loading""),IF(H303&lt;&gt;"""",""Reserved"","""")))"),"Deployed")</f>
        <v>Deployed</v>
      </c>
      <c r="L303" s="5"/>
      <c r="M303" s="5"/>
      <c r="N303" s="5"/>
      <c r="O303" s="5"/>
      <c r="P303" s="5"/>
      <c r="Q303" s="5"/>
      <c r="R303" s="5"/>
      <c r="S303" s="5"/>
      <c r="T303" s="5" t="b">
        <v>1</v>
      </c>
      <c r="U303" s="72" t="str">
        <f>IFERROR(__xludf.DUMMYFUNCTION("IF(I303 &lt;&gt; """" , IFERROR(IMPORTXML(I303 , ""//div[5]/a/span"") , ""lädt..."" ) , ""."")"),"lädt...")</f>
        <v>lädt...</v>
      </c>
      <c r="V303" s="6">
        <f t="shared" si="9"/>
        <v>1</v>
      </c>
      <c r="W303" s="5"/>
      <c r="X303" s="5"/>
      <c r="Y303" s="5"/>
      <c r="Z303" s="5"/>
      <c r="AA303" s="5"/>
      <c r="AB303" s="5"/>
    </row>
    <row r="304">
      <c r="A304" s="5"/>
      <c r="B304" s="79" t="s">
        <v>944</v>
      </c>
      <c r="C304" s="79" t="s">
        <v>38</v>
      </c>
      <c r="D304" s="80" t="s">
        <v>945</v>
      </c>
      <c r="E304" s="80" t="s">
        <v>946</v>
      </c>
      <c r="F304" s="84" t="s">
        <v>17</v>
      </c>
      <c r="G304" s="85" t="s">
        <v>47</v>
      </c>
      <c r="H304" s="53" t="s">
        <v>947</v>
      </c>
      <c r="I304" s="74" t="s">
        <v>948</v>
      </c>
      <c r="J304" s="53"/>
      <c r="K304" s="54" t="str">
        <f>IFERROR(__xludf.DUMMYFUNCTION("IF(T304=TRUE,""Deployed"",IF(I304&lt;&gt;"""",IFERROR(IMPORTXML(I304, ""//p[@class='status-date']""), ""Not loading""),IF(H304&lt;&gt;"""",""Reserved"","""")))"),"Deployed")</f>
        <v>Deployed</v>
      </c>
      <c r="L304" s="5"/>
      <c r="M304" s="5"/>
      <c r="N304" s="5"/>
      <c r="O304" s="5"/>
      <c r="P304" s="5"/>
      <c r="Q304" s="5"/>
      <c r="R304" s="5"/>
      <c r="S304" s="5"/>
      <c r="T304" s="5" t="b">
        <v>1</v>
      </c>
      <c r="U304" s="72">
        <f>IFERROR(__xludf.DUMMYFUNCTION("IF(I304 &lt;&gt; """" , IFERROR(IMPORTXML(I304 , ""//div[5]/a/span"") , ""lädt..."" ) , ""."")"),14.0)</f>
        <v>14</v>
      </c>
      <c r="V304" s="6">
        <f t="shared" si="9"/>
        <v>1</v>
      </c>
      <c r="W304" s="5"/>
      <c r="X304" s="5"/>
      <c r="Y304" s="5"/>
      <c r="Z304" s="5"/>
      <c r="AA304" s="5"/>
      <c r="AB304" s="5"/>
    </row>
    <row r="305">
      <c r="A305" s="5"/>
      <c r="B305" s="79" t="s">
        <v>944</v>
      </c>
      <c r="C305" s="79" t="s">
        <v>86</v>
      </c>
      <c r="D305" s="80" t="s">
        <v>949</v>
      </c>
      <c r="E305" s="80" t="s">
        <v>950</v>
      </c>
      <c r="F305" s="59" t="s">
        <v>19</v>
      </c>
      <c r="G305" s="59" t="s">
        <v>53</v>
      </c>
      <c r="H305" s="53" t="s">
        <v>714</v>
      </c>
      <c r="I305" s="63" t="s">
        <v>951</v>
      </c>
      <c r="J305" s="53"/>
      <c r="K305" s="54" t="str">
        <f>IFERROR(__xludf.DUMMYFUNCTION("IF(T305=TRUE,""Deployed"",IF(I305&lt;&gt;"""",IFERROR(IMPORTXML(I305, ""//p[@class='status-date']""), ""Not loading""),IF(H305&lt;&gt;"""",""Reserved"","""")))"),"Deployed")</f>
        <v>Deployed</v>
      </c>
      <c r="L305" s="5"/>
      <c r="M305" s="5"/>
      <c r="N305" s="5"/>
      <c r="O305" s="5"/>
      <c r="P305" s="5"/>
      <c r="Q305" s="5"/>
      <c r="R305" s="5"/>
      <c r="S305" s="5"/>
      <c r="T305" s="55" t="b">
        <v>1</v>
      </c>
      <c r="U305" s="72" t="str">
        <f>IFERROR(__xludf.DUMMYFUNCTION("IF(I305 &lt;&gt; """" , IFERROR(IMPORTXML(I305 , ""//div[5]/a/span"") , ""lädt..."" ) , ""."")"),"lädt...")</f>
        <v>lädt...</v>
      </c>
      <c r="V305" s="6">
        <f t="shared" si="9"/>
        <v>2</v>
      </c>
      <c r="W305" s="5"/>
      <c r="X305" s="5"/>
      <c r="Y305" s="5"/>
      <c r="Z305" s="5"/>
      <c r="AA305" s="5"/>
      <c r="AB305" s="5"/>
    </row>
    <row r="306">
      <c r="A306" s="5"/>
      <c r="B306" s="79" t="s">
        <v>944</v>
      </c>
      <c r="C306" s="79" t="s">
        <v>91</v>
      </c>
      <c r="D306" s="80" t="s">
        <v>952</v>
      </c>
      <c r="E306" s="80" t="s">
        <v>953</v>
      </c>
      <c r="F306" s="59" t="s">
        <v>19</v>
      </c>
      <c r="G306" s="59" t="s">
        <v>53</v>
      </c>
      <c r="H306" s="60" t="s">
        <v>954</v>
      </c>
      <c r="I306" s="65" t="s">
        <v>955</v>
      </c>
      <c r="J306" s="53"/>
      <c r="K306" s="54" t="str">
        <f>IFERROR(__xludf.DUMMYFUNCTION("IF(T306=TRUE,""Deployed"",IF(I306&lt;&gt;"""",IFERROR(IMPORTXML(I306, ""//p[@class='status-date']""), ""Not loading""),IF(H306&lt;&gt;"""",""Reserved"","""")))"),"Deployed")</f>
        <v>Deployed</v>
      </c>
      <c r="L306" s="5"/>
      <c r="M306" s="5"/>
      <c r="N306" s="5"/>
      <c r="O306" s="5"/>
      <c r="P306" s="5"/>
      <c r="Q306" s="5"/>
      <c r="R306" s="5"/>
      <c r="S306" s="5"/>
      <c r="T306" s="55" t="b">
        <v>1</v>
      </c>
      <c r="U306" s="72" t="str">
        <f>IFERROR(__xludf.DUMMYFUNCTION("IF(I306 &lt;&gt; """" , IFERROR(IMPORTXML(I306 , ""//div[5]/a/span"") , ""lädt..."" ) , ""."")"),"lädt...")</f>
        <v>lädt...</v>
      </c>
      <c r="V306" s="6">
        <f t="shared" si="9"/>
        <v>1</v>
      </c>
      <c r="W306" s="5"/>
      <c r="X306" s="5"/>
      <c r="Y306" s="5"/>
      <c r="Z306" s="5"/>
      <c r="AA306" s="5"/>
      <c r="AB306" s="5"/>
    </row>
    <row r="307">
      <c r="A307" s="5"/>
      <c r="B307" s="79" t="s">
        <v>944</v>
      </c>
      <c r="C307" s="79" t="s">
        <v>96</v>
      </c>
      <c r="D307" s="80" t="s">
        <v>956</v>
      </c>
      <c r="E307" s="80" t="s">
        <v>957</v>
      </c>
      <c r="F307" s="59" t="s">
        <v>19</v>
      </c>
      <c r="G307" s="59" t="s">
        <v>53</v>
      </c>
      <c r="H307" s="60" t="s">
        <v>958</v>
      </c>
      <c r="I307" s="61" t="s">
        <v>959</v>
      </c>
      <c r="J307" s="53"/>
      <c r="K307" s="54" t="str">
        <f>IFERROR(__xludf.DUMMYFUNCTION("IF(T307=TRUE,""Deployed"",IF(I307&lt;&gt;"""",IFERROR(IMPORTXML(I307, ""//p[@class='status-date']""), ""Not loading""),IF(H307&lt;&gt;"""",""Reserved"","""")))"),"Deployed")</f>
        <v>Deployed</v>
      </c>
      <c r="L307" s="5"/>
      <c r="M307" s="5"/>
      <c r="N307" s="5"/>
      <c r="O307" s="5"/>
      <c r="P307" s="5"/>
      <c r="Q307" s="5"/>
      <c r="R307" s="5"/>
      <c r="S307" s="5"/>
      <c r="T307" s="55" t="b">
        <v>1</v>
      </c>
      <c r="U307" s="72">
        <f>IFERROR(__xludf.DUMMYFUNCTION("IF(I307 &lt;&gt; """" , IFERROR(IMPORTXML(I307 , ""//div[5]/a/span"") , ""lädt..."" ) , ""."")"),28.0)</f>
        <v>28</v>
      </c>
      <c r="V307" s="6">
        <f t="shared" si="9"/>
        <v>1</v>
      </c>
      <c r="W307" s="5"/>
      <c r="X307" s="5"/>
      <c r="Y307" s="5"/>
      <c r="Z307" s="5"/>
      <c r="AA307" s="5"/>
      <c r="AB307" s="5"/>
    </row>
    <row r="308">
      <c r="A308" s="5"/>
      <c r="B308" s="79" t="s">
        <v>944</v>
      </c>
      <c r="C308" s="79" t="s">
        <v>100</v>
      </c>
      <c r="D308" s="80" t="s">
        <v>960</v>
      </c>
      <c r="E308" s="80" t="s">
        <v>961</v>
      </c>
      <c r="F308" s="59" t="s">
        <v>19</v>
      </c>
      <c r="G308" s="59" t="s">
        <v>53</v>
      </c>
      <c r="H308" s="60" t="s">
        <v>962</v>
      </c>
      <c r="I308" s="61" t="s">
        <v>963</v>
      </c>
      <c r="J308" s="53"/>
      <c r="K308" s="54" t="str">
        <f>IFERROR(__xludf.DUMMYFUNCTION("IF(T308=TRUE,""Deployed"",IF(I308&lt;&gt;"""",IFERROR(IMPORTXML(I308, ""//p[@class='status-date']""), ""Not loading""),IF(H308&lt;&gt;"""",""Reserved"","""")))"),"Deployed")</f>
        <v>Deployed</v>
      </c>
      <c r="L308" s="5"/>
      <c r="M308" s="5"/>
      <c r="N308" s="5"/>
      <c r="O308" s="5"/>
      <c r="P308" s="5"/>
      <c r="Q308" s="5"/>
      <c r="R308" s="5"/>
      <c r="S308" s="5"/>
      <c r="T308" s="55" t="b">
        <v>1</v>
      </c>
      <c r="U308" s="72" t="str">
        <f>IFERROR(__xludf.DUMMYFUNCTION("IF(I308 &lt;&gt; """" , IFERROR(IMPORTXML(I308 , ""//div[5]/a/span"") , ""lädt..."" ) , ""."")"),"lädt...")</f>
        <v>lädt...</v>
      </c>
      <c r="V308" s="6">
        <f t="shared" si="9"/>
        <v>1</v>
      </c>
      <c r="W308" s="5"/>
      <c r="X308" s="5"/>
      <c r="Y308" s="5"/>
      <c r="Z308" s="5"/>
      <c r="AA308" s="5"/>
      <c r="AB308" s="5"/>
    </row>
    <row r="309">
      <c r="A309" s="5"/>
      <c r="B309" s="79" t="s">
        <v>944</v>
      </c>
      <c r="C309" s="79" t="s">
        <v>39</v>
      </c>
      <c r="D309" s="80" t="s">
        <v>964</v>
      </c>
      <c r="E309" s="80" t="s">
        <v>965</v>
      </c>
      <c r="F309" s="59" t="s">
        <v>19</v>
      </c>
      <c r="G309" s="59" t="s">
        <v>53</v>
      </c>
      <c r="H309" s="60" t="s">
        <v>966</v>
      </c>
      <c r="I309" s="61" t="s">
        <v>967</v>
      </c>
      <c r="J309" s="53"/>
      <c r="K309" s="54" t="str">
        <f>IFERROR(__xludf.DUMMYFUNCTION("IF(T309=TRUE,""Deployed"",IF(I309&lt;&gt;"""",IFERROR(IMPORTXML(I309, ""//p[@class='status-date']""), ""Not loading""),IF(H309&lt;&gt;"""",""Reserved"","""")))"),"Deployed")</f>
        <v>Deployed</v>
      </c>
      <c r="L309" s="5"/>
      <c r="M309" s="5"/>
      <c r="N309" s="5"/>
      <c r="O309" s="5"/>
      <c r="P309" s="5"/>
      <c r="Q309" s="5"/>
      <c r="R309" s="5"/>
      <c r="S309" s="5"/>
      <c r="T309" s="55" t="b">
        <v>1</v>
      </c>
      <c r="U309" s="72" t="str">
        <f>IFERROR(__xludf.DUMMYFUNCTION("IF(I309 &lt;&gt; """" , IFERROR(IMPORTXML(I309 , ""//div[5]/a/span"") , ""lädt..."" ) , ""."")"),"lädt...")</f>
        <v>lädt...</v>
      </c>
      <c r="V309" s="6">
        <f t="shared" si="9"/>
        <v>1</v>
      </c>
      <c r="W309" s="5"/>
      <c r="X309" s="5"/>
      <c r="Y309" s="5"/>
      <c r="Z309" s="5"/>
      <c r="AA309" s="5"/>
      <c r="AB309" s="5"/>
    </row>
    <row r="310">
      <c r="A310" s="5"/>
      <c r="B310" s="79" t="s">
        <v>944</v>
      </c>
      <c r="C310" s="79" t="s">
        <v>44</v>
      </c>
      <c r="D310" s="80" t="s">
        <v>968</v>
      </c>
      <c r="E310" s="80" t="s">
        <v>969</v>
      </c>
      <c r="F310" s="59" t="s">
        <v>19</v>
      </c>
      <c r="G310" s="59" t="s">
        <v>53</v>
      </c>
      <c r="H310" s="60" t="s">
        <v>185</v>
      </c>
      <c r="I310" s="61" t="s">
        <v>970</v>
      </c>
      <c r="J310" s="53"/>
      <c r="K310" s="54" t="str">
        <f>IFERROR(__xludf.DUMMYFUNCTION("IF(T310=TRUE,""Deployed"",IF(I310&lt;&gt;"""",IFERROR(IMPORTXML(I310, ""//p[@class='status-date']""), ""Not loading""),IF(H310&lt;&gt;"""",""Reserved"","""")))"),"Deployed")</f>
        <v>Deployed</v>
      </c>
      <c r="L310" s="5"/>
      <c r="M310" s="5"/>
      <c r="N310" s="5"/>
      <c r="O310" s="5"/>
      <c r="P310" s="5"/>
      <c r="Q310" s="5"/>
      <c r="R310" s="5"/>
      <c r="S310" s="5"/>
      <c r="T310" s="55" t="b">
        <v>1</v>
      </c>
      <c r="U310" s="72" t="str">
        <f>IFERROR(__xludf.DUMMYFUNCTION("IF(I310 &lt;&gt; """" , IFERROR(IMPORTXML(I310 , ""//div[5]/a/span"") , ""lädt..."" ) , ""."")"),"lädt...")</f>
        <v>lädt...</v>
      </c>
      <c r="V310" s="6">
        <f t="shared" si="9"/>
        <v>18</v>
      </c>
      <c r="W310" s="5"/>
      <c r="X310" s="5"/>
      <c r="Y310" s="5"/>
      <c r="Z310" s="5"/>
      <c r="AA310" s="5"/>
      <c r="AB310" s="5"/>
    </row>
    <row r="311">
      <c r="A311" s="5"/>
      <c r="B311" s="79" t="s">
        <v>944</v>
      </c>
      <c r="C311" s="79" t="s">
        <v>81</v>
      </c>
      <c r="D311" s="80" t="s">
        <v>971</v>
      </c>
      <c r="E311" s="80" t="s">
        <v>972</v>
      </c>
      <c r="F311" s="84" t="s">
        <v>17</v>
      </c>
      <c r="G311" s="85" t="s">
        <v>47</v>
      </c>
      <c r="H311" s="53" t="s">
        <v>79</v>
      </c>
      <c r="I311" s="74" t="s">
        <v>973</v>
      </c>
      <c r="J311" s="53"/>
      <c r="K311" s="54" t="str">
        <f>IFERROR(__xludf.DUMMYFUNCTION("IF(T311=TRUE,""Deployed"",IF(I311&lt;&gt;"""",IFERROR(IMPORTXML(I311, ""//p[@class='status-date']""), ""Not loading""),IF(H311&lt;&gt;"""",""Reserved"","""")))"),"Deployed")</f>
        <v>Deployed</v>
      </c>
      <c r="L311" s="5"/>
      <c r="M311" s="5"/>
      <c r="N311" s="5"/>
      <c r="O311" s="5"/>
      <c r="P311" s="5"/>
      <c r="Q311" s="5"/>
      <c r="R311" s="5"/>
      <c r="S311" s="5"/>
      <c r="T311" s="5" t="b">
        <v>1</v>
      </c>
      <c r="U311" s="72" t="str">
        <f>IFERROR(__xludf.DUMMYFUNCTION("IF(I311 &lt;&gt; """" , IFERROR(IMPORTXML(I311 , ""//div[5]/a/span"") , ""lädt..."" ) , ""."")"),"lädt...")</f>
        <v>lädt...</v>
      </c>
      <c r="V311" s="6">
        <f t="shared" si="9"/>
        <v>8</v>
      </c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72"/>
      <c r="V312" s="6"/>
      <c r="W312" s="5"/>
      <c r="X312" s="5"/>
      <c r="Y312" s="5"/>
      <c r="Z312" s="5"/>
      <c r="AA312" s="5"/>
      <c r="AB312" s="5"/>
    </row>
    <row r="313">
      <c r="A313" s="86"/>
      <c r="B313" s="87" t="s">
        <v>974</v>
      </c>
      <c r="C313" s="86"/>
      <c r="D313" s="8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72"/>
      <c r="V313" s="6"/>
      <c r="W313" s="5"/>
      <c r="X313" s="5"/>
      <c r="Y313" s="5"/>
      <c r="Z313" s="5"/>
      <c r="AA313" s="5"/>
      <c r="AB313" s="5"/>
    </row>
    <row r="314">
      <c r="A314" s="86"/>
      <c r="B314" s="88" t="s">
        <v>975</v>
      </c>
      <c r="C314" s="89" t="s">
        <v>976</v>
      </c>
      <c r="D314" s="90" t="s">
        <v>977</v>
      </c>
      <c r="E314" s="90" t="s">
        <v>76</v>
      </c>
      <c r="F314" s="90" t="s">
        <v>847</v>
      </c>
      <c r="G314" s="90" t="s">
        <v>978</v>
      </c>
      <c r="H314" s="90" t="s">
        <v>979</v>
      </c>
      <c r="I314" s="90" t="s">
        <v>980</v>
      </c>
      <c r="J314" s="90" t="s">
        <v>76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72"/>
      <c r="V314" s="6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72"/>
      <c r="V315" s="6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72"/>
      <c r="V316" s="6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72"/>
      <c r="V317" s="6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72"/>
      <c r="V318" s="6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72"/>
      <c r="V319" s="6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72"/>
      <c r="V320" s="6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72"/>
      <c r="V321" s="6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72"/>
      <c r="V322" s="6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72"/>
      <c r="V323" s="6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72"/>
      <c r="V324" s="6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72"/>
      <c r="V325" s="6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72"/>
      <c r="V326" s="6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72"/>
      <c r="V327" s="6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72"/>
      <c r="V328" s="6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72"/>
      <c r="V329" s="6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72"/>
      <c r="V330" s="6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72"/>
      <c r="V331" s="6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72"/>
      <c r="V332" s="6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72"/>
      <c r="V333" s="6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72"/>
      <c r="V334" s="6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72"/>
      <c r="V335" s="6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72"/>
      <c r="V336" s="6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72"/>
      <c r="V337" s="6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72"/>
      <c r="V338" s="6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72"/>
      <c r="V339" s="6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72"/>
      <c r="V340" s="6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72"/>
      <c r="V341" s="6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72"/>
      <c r="V342" s="6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72"/>
      <c r="V343" s="6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72"/>
      <c r="V344" s="6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72"/>
      <c r="V345" s="6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72"/>
      <c r="V346" s="6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72"/>
      <c r="V347" s="6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72"/>
      <c r="V348" s="6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72"/>
      <c r="V349" s="6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72"/>
      <c r="V350" s="6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72"/>
      <c r="V351" s="6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72"/>
      <c r="V352" s="6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72"/>
      <c r="V353" s="6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72"/>
      <c r="V354" s="6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72"/>
      <c r="V355" s="6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72"/>
      <c r="V356" s="6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72"/>
      <c r="V357" s="6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72"/>
      <c r="V358" s="6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72"/>
      <c r="V359" s="6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72"/>
      <c r="V360" s="6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72"/>
      <c r="V361" s="6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72"/>
      <c r="V362" s="6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72"/>
      <c r="V363" s="6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72"/>
      <c r="V364" s="6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72"/>
      <c r="V365" s="6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72"/>
      <c r="V366" s="6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72"/>
      <c r="V367" s="6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72"/>
      <c r="V368" s="6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72"/>
      <c r="V369" s="6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72"/>
      <c r="V370" s="6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72"/>
      <c r="V371" s="6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72"/>
      <c r="V372" s="6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72"/>
      <c r="V373" s="6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72"/>
      <c r="V374" s="6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72"/>
      <c r="V375" s="6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72"/>
      <c r="V376" s="6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72"/>
      <c r="V377" s="6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72"/>
      <c r="V378" s="6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72"/>
      <c r="V379" s="6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72"/>
      <c r="V380" s="6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72"/>
      <c r="V381" s="6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72"/>
      <c r="V382" s="6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72"/>
      <c r="V383" s="6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72"/>
      <c r="V384" s="6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72"/>
      <c r="V385" s="6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72"/>
      <c r="V386" s="6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72"/>
      <c r="V387" s="6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72"/>
      <c r="V388" s="6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72"/>
      <c r="V389" s="6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72"/>
      <c r="V390" s="6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72"/>
      <c r="V391" s="6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72"/>
      <c r="V392" s="6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72"/>
      <c r="V393" s="6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72"/>
      <c r="V394" s="6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72"/>
      <c r="V395" s="6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72"/>
      <c r="V396" s="6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72"/>
      <c r="V397" s="6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72"/>
      <c r="V398" s="6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72"/>
      <c r="V399" s="6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72"/>
      <c r="V400" s="6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72"/>
      <c r="V401" s="6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72"/>
      <c r="V402" s="6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72"/>
      <c r="V403" s="6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72"/>
      <c r="V404" s="6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72"/>
      <c r="V405" s="6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72"/>
      <c r="V406" s="6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72"/>
      <c r="V407" s="6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72"/>
      <c r="V408" s="6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72"/>
      <c r="V409" s="6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72"/>
      <c r="V410" s="6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72"/>
      <c r="V411" s="6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72"/>
      <c r="V412" s="6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72"/>
      <c r="V413" s="6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72"/>
      <c r="V414" s="6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72"/>
      <c r="V415" s="6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72"/>
      <c r="V416" s="6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72"/>
      <c r="V417" s="6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72"/>
      <c r="V418" s="6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72"/>
      <c r="V419" s="6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72"/>
      <c r="V420" s="6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72"/>
      <c r="V421" s="6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72"/>
      <c r="V422" s="6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72"/>
      <c r="V423" s="6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72"/>
      <c r="V424" s="6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72"/>
      <c r="V425" s="6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72"/>
      <c r="V426" s="6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72"/>
      <c r="V427" s="6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72"/>
      <c r="V428" s="6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72"/>
      <c r="V429" s="6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72"/>
      <c r="V430" s="6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72"/>
      <c r="V431" s="6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72"/>
      <c r="V432" s="6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72"/>
      <c r="V433" s="6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72"/>
      <c r="V434" s="6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72"/>
      <c r="V435" s="6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72"/>
      <c r="V436" s="6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72"/>
      <c r="V437" s="6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72"/>
      <c r="V438" s="6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72"/>
      <c r="V439" s="6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72"/>
      <c r="V440" s="6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72"/>
      <c r="V441" s="6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72"/>
      <c r="V442" s="6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72"/>
      <c r="V443" s="6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72"/>
      <c r="V444" s="6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72"/>
      <c r="V445" s="6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72"/>
      <c r="V446" s="6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72"/>
      <c r="V447" s="6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72"/>
      <c r="V448" s="6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72"/>
      <c r="V449" s="6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72"/>
      <c r="V450" s="6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72"/>
      <c r="V451" s="6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72"/>
      <c r="V452" s="6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72"/>
      <c r="V453" s="6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72"/>
      <c r="V454" s="6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72"/>
      <c r="V455" s="6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72"/>
      <c r="V456" s="6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72"/>
      <c r="V457" s="6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72"/>
      <c r="V458" s="6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72"/>
      <c r="V459" s="6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72"/>
      <c r="V460" s="6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72"/>
      <c r="V461" s="6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72"/>
      <c r="V462" s="6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72"/>
      <c r="V463" s="6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72"/>
      <c r="V464" s="6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72"/>
      <c r="V465" s="6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72"/>
      <c r="V466" s="6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72"/>
      <c r="V467" s="6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72"/>
      <c r="V468" s="6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72"/>
      <c r="V469" s="6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72"/>
      <c r="V470" s="6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72"/>
      <c r="V471" s="6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72"/>
      <c r="V472" s="6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72"/>
      <c r="V473" s="6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72"/>
      <c r="V474" s="6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72"/>
      <c r="V475" s="6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72"/>
      <c r="V476" s="6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72"/>
      <c r="V477" s="6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72"/>
      <c r="V478" s="6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72"/>
      <c r="V479" s="6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72"/>
      <c r="V480" s="6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72"/>
      <c r="V481" s="6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72"/>
      <c r="V482" s="6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72"/>
      <c r="V483" s="6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72"/>
      <c r="V484" s="6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72"/>
      <c r="V485" s="6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72"/>
      <c r="V486" s="6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72"/>
      <c r="V487" s="6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72"/>
      <c r="V488" s="6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72"/>
      <c r="V489" s="6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72"/>
      <c r="V490" s="6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72"/>
      <c r="V491" s="6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72"/>
      <c r="V492" s="6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72"/>
      <c r="V493" s="6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72"/>
      <c r="V494" s="6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72"/>
      <c r="V495" s="6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72"/>
      <c r="V496" s="6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72"/>
      <c r="V497" s="6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72"/>
      <c r="V498" s="6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72"/>
      <c r="V499" s="6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72"/>
      <c r="V500" s="6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72"/>
      <c r="V501" s="6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72"/>
      <c r="V502" s="6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72"/>
      <c r="V503" s="6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72"/>
      <c r="V504" s="6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72"/>
      <c r="V505" s="6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72"/>
      <c r="V506" s="6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72"/>
      <c r="V507" s="6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72"/>
      <c r="V508" s="6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72"/>
      <c r="V509" s="6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72"/>
      <c r="V510" s="6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72"/>
      <c r="V511" s="6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72"/>
      <c r="V512" s="6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72"/>
      <c r="V513" s="6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72"/>
      <c r="V514" s="6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2"/>
      <c r="V515" s="6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72"/>
      <c r="V516" s="6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2"/>
      <c r="V517" s="6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72"/>
      <c r="V518" s="6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72"/>
      <c r="V519" s="6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72"/>
      <c r="V520" s="6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72"/>
      <c r="V521" s="6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72"/>
      <c r="V522" s="6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72"/>
      <c r="V523" s="6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72"/>
      <c r="V524" s="6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72"/>
      <c r="V525" s="6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72"/>
      <c r="V526" s="6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72"/>
      <c r="V527" s="6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72"/>
      <c r="V528" s="6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72"/>
      <c r="V529" s="6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72"/>
      <c r="V530" s="6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72"/>
      <c r="V531" s="6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72"/>
      <c r="V532" s="6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72"/>
      <c r="V533" s="6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72"/>
      <c r="V534" s="6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72"/>
      <c r="V535" s="6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72"/>
      <c r="V536" s="6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72"/>
      <c r="V537" s="6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72"/>
      <c r="V538" s="6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72"/>
      <c r="V539" s="6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72"/>
      <c r="V540" s="6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72"/>
      <c r="V541" s="6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72"/>
      <c r="V542" s="6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72"/>
      <c r="V543" s="6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72"/>
      <c r="V544" s="6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72"/>
      <c r="V545" s="6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72"/>
      <c r="V546" s="6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72"/>
      <c r="V547" s="6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72"/>
      <c r="V548" s="6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72"/>
      <c r="V549" s="6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72"/>
      <c r="V550" s="6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72"/>
      <c r="V551" s="6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72"/>
      <c r="V552" s="6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72"/>
      <c r="V553" s="6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72"/>
      <c r="V554" s="6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72"/>
      <c r="V555" s="6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72"/>
      <c r="V556" s="6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72"/>
      <c r="V557" s="6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72"/>
      <c r="V558" s="6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72"/>
      <c r="V559" s="6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72"/>
      <c r="V560" s="6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72"/>
      <c r="V561" s="6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72"/>
      <c r="V562" s="6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72"/>
      <c r="V563" s="6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72"/>
      <c r="V564" s="6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72"/>
      <c r="V565" s="6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72"/>
      <c r="V566" s="6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72"/>
      <c r="V567" s="6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72"/>
      <c r="V568" s="6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72"/>
      <c r="V569" s="6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72"/>
      <c r="V570" s="6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72"/>
      <c r="V571" s="6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72"/>
      <c r="V572" s="6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72"/>
      <c r="V573" s="6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72"/>
      <c r="V574" s="6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72"/>
      <c r="V575" s="6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72"/>
      <c r="V576" s="6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72"/>
      <c r="V577" s="6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72"/>
      <c r="V578" s="6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72"/>
      <c r="V579" s="6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72"/>
      <c r="V580" s="6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72"/>
      <c r="V581" s="6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72"/>
      <c r="V582" s="6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72"/>
      <c r="V583" s="6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2"/>
      <c r="V584" s="6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2"/>
      <c r="V585" s="6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2"/>
      <c r="V586" s="6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2"/>
      <c r="V587" s="6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2"/>
      <c r="V588" s="6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2"/>
      <c r="V589" s="6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2"/>
      <c r="V590" s="6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2"/>
      <c r="V591" s="6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2"/>
      <c r="V592" s="6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2"/>
      <c r="V593" s="6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2"/>
      <c r="V594" s="6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2"/>
      <c r="V595" s="6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2"/>
      <c r="V596" s="6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2"/>
      <c r="V597" s="6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2"/>
      <c r="V598" s="6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2"/>
      <c r="V599" s="6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2"/>
      <c r="V600" s="6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2"/>
      <c r="V601" s="6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2"/>
      <c r="V602" s="6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2"/>
      <c r="V603" s="6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2"/>
      <c r="V604" s="6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2"/>
      <c r="V605" s="6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2"/>
      <c r="V606" s="6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2"/>
      <c r="V607" s="6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2"/>
      <c r="V608" s="6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2"/>
      <c r="V609" s="6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2"/>
      <c r="V610" s="6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2"/>
      <c r="V611" s="6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2"/>
      <c r="V612" s="6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2"/>
      <c r="V613" s="6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2"/>
      <c r="V614" s="6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2"/>
      <c r="V615" s="6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2"/>
      <c r="V616" s="6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2"/>
      <c r="V617" s="6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2"/>
      <c r="V618" s="6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2"/>
      <c r="V619" s="6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2"/>
      <c r="V620" s="6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2"/>
      <c r="V621" s="6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2"/>
      <c r="V622" s="6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2"/>
      <c r="V623" s="6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2"/>
      <c r="V624" s="6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2"/>
      <c r="V625" s="6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2"/>
      <c r="V626" s="6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2"/>
      <c r="V627" s="6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2"/>
      <c r="V628" s="6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2"/>
      <c r="V629" s="6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2"/>
      <c r="V630" s="6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2"/>
      <c r="V631" s="6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2"/>
      <c r="V632" s="6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2"/>
      <c r="V633" s="6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2"/>
      <c r="V634" s="6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2"/>
      <c r="V635" s="6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2"/>
      <c r="V636" s="6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2"/>
      <c r="V637" s="6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2"/>
      <c r="V638" s="6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2"/>
      <c r="V639" s="6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2"/>
      <c r="V640" s="6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2"/>
      <c r="V641" s="6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2"/>
      <c r="V642" s="6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2"/>
      <c r="V643" s="6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2"/>
      <c r="V644" s="6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2"/>
      <c r="V645" s="6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2"/>
      <c r="V646" s="6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2"/>
      <c r="V647" s="6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2"/>
      <c r="V648" s="6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2"/>
      <c r="V649" s="6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2"/>
      <c r="V650" s="6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2"/>
      <c r="V651" s="6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2"/>
      <c r="V652" s="6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2"/>
      <c r="V653" s="6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2"/>
      <c r="V654" s="6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2"/>
      <c r="V655" s="6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2"/>
      <c r="V656" s="6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2"/>
      <c r="V657" s="6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2"/>
      <c r="V658" s="6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2"/>
      <c r="V659" s="6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2"/>
      <c r="V660" s="6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2"/>
      <c r="V661" s="6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2"/>
      <c r="V662" s="6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2"/>
      <c r="V663" s="6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2"/>
      <c r="V664" s="6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2"/>
      <c r="V665" s="6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2"/>
      <c r="V666" s="6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2"/>
      <c r="V667" s="6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2"/>
      <c r="V668" s="6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2"/>
      <c r="V669" s="6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2"/>
      <c r="V670" s="6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2"/>
      <c r="V671" s="6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2"/>
      <c r="V672" s="6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2"/>
      <c r="V673" s="6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2"/>
      <c r="V674" s="6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2"/>
      <c r="V675" s="6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2"/>
      <c r="V676" s="6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2"/>
      <c r="V677" s="6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2"/>
      <c r="V678" s="6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2"/>
      <c r="V679" s="6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2"/>
      <c r="V680" s="6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2"/>
      <c r="V681" s="6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2"/>
      <c r="V682" s="6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2"/>
      <c r="V683" s="6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2"/>
      <c r="V684" s="6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2"/>
      <c r="V685" s="6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2"/>
      <c r="V686" s="6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2"/>
      <c r="V687" s="6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2"/>
      <c r="V688" s="6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2"/>
      <c r="V689" s="6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2"/>
      <c r="V690" s="6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2"/>
      <c r="V691" s="6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2"/>
      <c r="V692" s="6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2"/>
      <c r="V693" s="6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2"/>
      <c r="V694" s="6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2"/>
      <c r="V695" s="6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2"/>
      <c r="V696" s="6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2"/>
      <c r="V697" s="6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2"/>
      <c r="V698" s="6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2"/>
      <c r="V699" s="6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2"/>
      <c r="V700" s="6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2"/>
      <c r="V701" s="6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2"/>
      <c r="V702" s="6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2"/>
      <c r="V703" s="6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2"/>
      <c r="V704" s="6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2"/>
      <c r="V705" s="6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2"/>
      <c r="V706" s="6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2"/>
      <c r="V707" s="6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2"/>
      <c r="V708" s="6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2"/>
      <c r="V709" s="6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2"/>
      <c r="V710" s="6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2"/>
      <c r="V711" s="6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2"/>
      <c r="V712" s="6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2"/>
      <c r="V713" s="6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2"/>
      <c r="V714" s="6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2"/>
      <c r="V715" s="6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2"/>
      <c r="V716" s="6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2"/>
      <c r="V717" s="6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2"/>
      <c r="V718" s="6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2"/>
      <c r="V719" s="6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2"/>
      <c r="V720" s="6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2"/>
      <c r="V721" s="6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2"/>
      <c r="V722" s="6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2"/>
      <c r="V723" s="6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2"/>
      <c r="V724" s="6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2"/>
      <c r="V725" s="6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2"/>
      <c r="V726" s="6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2"/>
      <c r="V727" s="6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2"/>
      <c r="V728" s="6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2"/>
      <c r="V729" s="6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2"/>
      <c r="V730" s="6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2"/>
      <c r="V731" s="6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2"/>
      <c r="V732" s="6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2"/>
      <c r="V733" s="6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2"/>
      <c r="V734" s="6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2"/>
      <c r="V735" s="6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2"/>
      <c r="V736" s="6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2"/>
      <c r="V737" s="6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2"/>
      <c r="V738" s="6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2"/>
      <c r="V739" s="6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2"/>
      <c r="V740" s="6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2"/>
      <c r="V741" s="6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2"/>
      <c r="V742" s="6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2"/>
      <c r="V743" s="6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2"/>
      <c r="V744" s="6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2"/>
      <c r="V745" s="6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2"/>
      <c r="V746" s="6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2"/>
      <c r="V747" s="6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2"/>
      <c r="V748" s="6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2"/>
      <c r="V749" s="6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2"/>
      <c r="V750" s="6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2"/>
      <c r="V751" s="6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2"/>
      <c r="V752" s="6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2"/>
      <c r="V753" s="6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2"/>
      <c r="V754" s="6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2"/>
      <c r="V755" s="6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2"/>
      <c r="V756" s="6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2"/>
      <c r="V757" s="6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2"/>
      <c r="V758" s="6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2"/>
      <c r="V759" s="6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2"/>
      <c r="V760" s="6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2"/>
      <c r="V761" s="6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2"/>
      <c r="V762" s="6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2"/>
      <c r="V763" s="6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2"/>
      <c r="V764" s="6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2"/>
      <c r="V765" s="6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2"/>
      <c r="V766" s="6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2"/>
      <c r="V767" s="6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2"/>
      <c r="V768" s="6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2"/>
      <c r="V769" s="6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2"/>
      <c r="V770" s="6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2"/>
      <c r="V771" s="6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2"/>
      <c r="V772" s="6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2"/>
      <c r="V773" s="6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2"/>
      <c r="V774" s="6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2"/>
      <c r="V775" s="6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2"/>
      <c r="V776" s="6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2"/>
      <c r="V777" s="6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2"/>
      <c r="V778" s="6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2"/>
      <c r="V779" s="6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2"/>
      <c r="V780" s="6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2"/>
      <c r="V781" s="6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2"/>
      <c r="V782" s="6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2"/>
      <c r="V783" s="6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2"/>
      <c r="V784" s="6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2"/>
      <c r="V785" s="6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2"/>
      <c r="V786" s="6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2"/>
      <c r="V787" s="6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2"/>
      <c r="V788" s="6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2"/>
      <c r="V789" s="6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2"/>
      <c r="V790" s="6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2"/>
      <c r="V791" s="6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2"/>
      <c r="V792" s="6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2"/>
      <c r="V793" s="6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2"/>
      <c r="V794" s="6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2"/>
      <c r="V795" s="6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2"/>
      <c r="V796" s="6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2"/>
      <c r="V797" s="6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2"/>
      <c r="V798" s="6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2"/>
      <c r="V799" s="6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2"/>
      <c r="V800" s="6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2"/>
      <c r="V801" s="6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2"/>
      <c r="V802" s="6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2"/>
      <c r="V803" s="6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2"/>
      <c r="V804" s="6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2"/>
      <c r="V805" s="6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2"/>
      <c r="V806" s="6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2"/>
      <c r="V807" s="6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2"/>
      <c r="V808" s="6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2"/>
      <c r="V809" s="6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2"/>
      <c r="V810" s="6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2"/>
      <c r="V811" s="6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2"/>
      <c r="V812" s="6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2"/>
      <c r="V813" s="6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2"/>
      <c r="V814" s="6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2"/>
      <c r="V815" s="6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2"/>
      <c r="V816" s="6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2"/>
      <c r="V817" s="6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2"/>
      <c r="V818" s="6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2"/>
      <c r="V819" s="6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2"/>
      <c r="V820" s="6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2"/>
      <c r="V821" s="6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2"/>
      <c r="V822" s="6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2"/>
      <c r="V823" s="6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2"/>
      <c r="V824" s="6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2"/>
      <c r="V825" s="6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2"/>
      <c r="V826" s="6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2"/>
      <c r="V827" s="6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2"/>
      <c r="V828" s="6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2"/>
      <c r="V829" s="6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2"/>
      <c r="V830" s="6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2"/>
      <c r="V831" s="6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2"/>
      <c r="V832" s="6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2"/>
      <c r="V833" s="6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2"/>
      <c r="V834" s="6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2"/>
      <c r="V835" s="6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2"/>
      <c r="V836" s="6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2"/>
      <c r="V837" s="6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2"/>
      <c r="V838" s="6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2"/>
      <c r="V839" s="6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2"/>
      <c r="V840" s="6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2"/>
      <c r="V841" s="6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2"/>
      <c r="V842" s="6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2"/>
      <c r="V843" s="6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2"/>
      <c r="V844" s="6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2"/>
      <c r="V845" s="6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2"/>
      <c r="V846" s="6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2"/>
      <c r="V847" s="6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2"/>
      <c r="V848" s="6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2"/>
      <c r="V849" s="6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2"/>
      <c r="V850" s="6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2"/>
      <c r="V851" s="6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2"/>
      <c r="V852" s="6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2"/>
      <c r="V853" s="6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2"/>
      <c r="V854" s="6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6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6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6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6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6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6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6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6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6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6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6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6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6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6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6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6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6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6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6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6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6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6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6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6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6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6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6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6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6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6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6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6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6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6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6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6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6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6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6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6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6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6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6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6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6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6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6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6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6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6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6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6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6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6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6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6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6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6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6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6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6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6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6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6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6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6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6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6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6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6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6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6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6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6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6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6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6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6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6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6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6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6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6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6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6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6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6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6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6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6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6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6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6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6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6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6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6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6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6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6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6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6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6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6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6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6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6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6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6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6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6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6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6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6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6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6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6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6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6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6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6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6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6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6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6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6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6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6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6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6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6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6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6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6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6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6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6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6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6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6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6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6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6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6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6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6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6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6"/>
      <c r="W1002" s="5"/>
      <c r="X1002" s="5"/>
      <c r="Y1002" s="5"/>
      <c r="Z1002" s="5"/>
      <c r="AA1002" s="5"/>
      <c r="AB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6"/>
      <c r="W1003" s="5"/>
      <c r="X1003" s="5"/>
      <c r="Y1003" s="5"/>
      <c r="Z1003" s="5"/>
      <c r="AA1003" s="5"/>
      <c r="AB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6"/>
      <c r="W1004" s="5"/>
      <c r="X1004" s="5"/>
      <c r="Y1004" s="5"/>
      <c r="Z1004" s="5"/>
      <c r="AA1004" s="5"/>
      <c r="AB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6"/>
      <c r="W1005" s="5"/>
      <c r="X1005" s="5"/>
      <c r="Y1005" s="5"/>
      <c r="Z1005" s="5"/>
      <c r="AA1005" s="5"/>
      <c r="AB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6"/>
      <c r="W1006" s="5"/>
      <c r="X1006" s="5"/>
      <c r="Y1006" s="5"/>
      <c r="Z1006" s="5"/>
      <c r="AA1006" s="5"/>
      <c r="AB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6"/>
      <c r="W1007" s="5"/>
      <c r="X1007" s="5"/>
      <c r="Y1007" s="5"/>
      <c r="Z1007" s="5"/>
      <c r="AA1007" s="5"/>
      <c r="AB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6"/>
      <c r="W1008" s="5"/>
      <c r="X1008" s="5"/>
      <c r="Y1008" s="5"/>
      <c r="Z1008" s="5"/>
      <c r="AA1008" s="5"/>
      <c r="AB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6"/>
      <c r="W1009" s="5"/>
      <c r="X1009" s="5"/>
      <c r="Y1009" s="5"/>
      <c r="Z1009" s="5"/>
      <c r="AA1009" s="5"/>
      <c r="AB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6"/>
      <c r="W1010" s="5"/>
      <c r="X1010" s="5"/>
      <c r="Y1010" s="5"/>
      <c r="Z1010" s="5"/>
      <c r="AA1010" s="5"/>
      <c r="AB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6"/>
      <c r="W1011" s="5"/>
      <c r="X1011" s="5"/>
      <c r="Y1011" s="5"/>
      <c r="Z1011" s="5"/>
      <c r="AA1011" s="5"/>
      <c r="AB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6"/>
      <c r="W1012" s="5"/>
      <c r="X1012" s="5"/>
      <c r="Y1012" s="5"/>
      <c r="Z1012" s="5"/>
      <c r="AA1012" s="5"/>
      <c r="AB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6"/>
      <c r="W1013" s="5"/>
      <c r="X1013" s="5"/>
      <c r="Y1013" s="5"/>
      <c r="Z1013" s="5"/>
      <c r="AA1013" s="5"/>
      <c r="AB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6"/>
      <c r="W1014" s="5"/>
      <c r="X1014" s="5"/>
      <c r="Y1014" s="5"/>
      <c r="Z1014" s="5"/>
      <c r="AA1014" s="5"/>
      <c r="AB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6"/>
      <c r="W1015" s="5"/>
      <c r="X1015" s="5"/>
      <c r="Y1015" s="5"/>
      <c r="Z1015" s="5"/>
      <c r="AA1015" s="5"/>
      <c r="AB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6"/>
      <c r="W1016" s="5"/>
      <c r="X1016" s="5"/>
      <c r="Y1016" s="5"/>
      <c r="Z1016" s="5"/>
      <c r="AA1016" s="5"/>
      <c r="AB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6"/>
      <c r="W1017" s="5"/>
      <c r="X1017" s="5"/>
      <c r="Y1017" s="5"/>
      <c r="Z1017" s="5"/>
      <c r="AA1017" s="5"/>
      <c r="AB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6"/>
      <c r="W1018" s="5"/>
      <c r="X1018" s="5"/>
      <c r="Y1018" s="5"/>
      <c r="Z1018" s="5"/>
      <c r="AA1018" s="5"/>
      <c r="AB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6"/>
      <c r="W1019" s="5"/>
      <c r="X1019" s="5"/>
      <c r="Y1019" s="5"/>
      <c r="Z1019" s="5"/>
      <c r="AA1019" s="5"/>
      <c r="AB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6"/>
      <c r="W1020" s="5"/>
      <c r="X1020" s="5"/>
      <c r="Y1020" s="5"/>
      <c r="Z1020" s="5"/>
      <c r="AA1020" s="5"/>
      <c r="AB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6"/>
      <c r="W1021" s="5"/>
      <c r="X1021" s="5"/>
      <c r="Y1021" s="5"/>
      <c r="Z1021" s="5"/>
      <c r="AA1021" s="5"/>
      <c r="AB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6"/>
      <c r="W1022" s="5"/>
      <c r="X1022" s="5"/>
      <c r="Y1022" s="5"/>
      <c r="Z1022" s="5"/>
      <c r="AA1022" s="5"/>
      <c r="AB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6"/>
      <c r="W1023" s="5"/>
      <c r="X1023" s="5"/>
      <c r="Y1023" s="5"/>
      <c r="Z1023" s="5"/>
      <c r="AA1023" s="5"/>
      <c r="AB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6"/>
      <c r="W1024" s="5"/>
      <c r="X1024" s="5"/>
      <c r="Y1024" s="5"/>
      <c r="Z1024" s="5"/>
      <c r="AA1024" s="5"/>
      <c r="AB1024" s="5"/>
    </row>
  </sheetData>
  <autoFilter ref="$B$26:$U$311"/>
  <mergeCells count="1">
    <mergeCell ref="B2:I2"/>
  </mergeCells>
  <conditionalFormatting sqref="U27:U311">
    <cfRule type="colorScale" priority="1">
      <colorScale>
        <cfvo type="min"/>
        <cfvo type="max"/>
        <color rgb="FFFFFFFF"/>
        <color rgb="FF57BB8A"/>
      </colorScale>
    </cfRule>
  </conditionalFormatting>
  <conditionalFormatting sqref="I11:K11">
    <cfRule type="colorScale" priority="2">
      <colorScale>
        <cfvo type="min"/>
        <cfvo type="max"/>
        <color rgb="FFFFFFFF"/>
        <color rgb="FF57BB8A"/>
      </colorScale>
    </cfRule>
  </conditionalFormatting>
  <conditionalFormatting sqref="I12:I13 J12:J14 K12">
    <cfRule type="colorScale" priority="3">
      <colorScale>
        <cfvo type="min"/>
        <cfvo type="max"/>
        <color rgb="FFFFFFFF"/>
        <color rgb="FF57BB8A"/>
      </colorScale>
    </cfRule>
  </conditionalFormatting>
  <conditionalFormatting sqref="I13:K13">
    <cfRule type="colorScale" priority="4">
      <colorScale>
        <cfvo type="min"/>
        <cfvo type="max"/>
        <color rgb="FFFFFFFF"/>
        <color rgb="FF57BB8A"/>
      </colorScale>
    </cfRule>
  </conditionalFormatting>
  <conditionalFormatting sqref="I14:K14">
    <cfRule type="colorScale" priority="5">
      <colorScale>
        <cfvo type="min"/>
        <cfvo type="max"/>
        <color rgb="FFFFFFFF"/>
        <color rgb="FF57BB8A"/>
      </colorScale>
    </cfRule>
  </conditionalFormatting>
  <conditionalFormatting sqref="V1:V1024">
    <cfRule type="cellIs" dxfId="0" priority="6" operator="equal">
      <formula>0</formula>
    </cfRule>
  </conditionalFormatting>
  <conditionalFormatting sqref="B27:J311">
    <cfRule type="expression" dxfId="1" priority="7">
      <formula>$T27=TRUE</formula>
    </cfRule>
  </conditionalFormatting>
  <conditionalFormatting sqref="I15:K15">
    <cfRule type="colorScale" priority="8">
      <colorScale>
        <cfvo type="min"/>
        <cfvo type="max"/>
        <color rgb="FFFFFFFF"/>
        <color rgb="FF57BB8A"/>
      </colorScale>
    </cfRule>
  </conditionalFormatting>
  <hyperlinks>
    <hyperlink r:id="rId2" ref="H4"/>
    <hyperlink r:id="rId3" ref="H5"/>
    <hyperlink r:id="rId4" ref="I27"/>
    <hyperlink r:id="rId5" ref="I28"/>
    <hyperlink r:id="rId6" ref="I29"/>
    <hyperlink r:id="rId7" ref="I30"/>
    <hyperlink r:id="rId8" ref="I31"/>
    <hyperlink r:id="rId9" ref="I32"/>
    <hyperlink r:id="rId10" ref="I33"/>
    <hyperlink r:id="rId11" ref="I34"/>
    <hyperlink r:id="rId12" ref="I35"/>
    <hyperlink r:id="rId13" ref="I36"/>
    <hyperlink r:id="rId14" ref="I37"/>
    <hyperlink r:id="rId15" ref="I38"/>
    <hyperlink r:id="rId16" ref="I39"/>
    <hyperlink r:id="rId17" ref="I40"/>
    <hyperlink r:id="rId18" ref="I41"/>
    <hyperlink r:id="rId19" ref="I42"/>
    <hyperlink r:id="rId20" ref="I43"/>
    <hyperlink r:id="rId21" ref="I44"/>
    <hyperlink r:id="rId22" ref="I45"/>
    <hyperlink r:id="rId23" ref="I46"/>
    <hyperlink r:id="rId24" ref="I47"/>
    <hyperlink r:id="rId25" ref="I48"/>
    <hyperlink r:id="rId26" ref="I49"/>
    <hyperlink r:id="rId27" ref="I50"/>
    <hyperlink r:id="rId28" ref="I51"/>
    <hyperlink r:id="rId29" ref="I52"/>
    <hyperlink r:id="rId30" ref="I53"/>
    <hyperlink r:id="rId31" ref="I55"/>
    <hyperlink r:id="rId32" ref="I56"/>
    <hyperlink r:id="rId33" ref="I57"/>
    <hyperlink r:id="rId34" ref="I58"/>
    <hyperlink r:id="rId35" ref="I59"/>
    <hyperlink r:id="rId36" ref="I60"/>
    <hyperlink r:id="rId37" ref="I61"/>
    <hyperlink r:id="rId38" ref="I62"/>
    <hyperlink r:id="rId39" ref="I63"/>
    <hyperlink r:id="rId40" ref="I64"/>
    <hyperlink r:id="rId41" ref="I65"/>
    <hyperlink r:id="rId42" ref="I66"/>
    <hyperlink r:id="rId43" ref="I67"/>
    <hyperlink r:id="rId44" ref="I68"/>
    <hyperlink r:id="rId45" ref="I69"/>
    <hyperlink r:id="rId46" ref="I70"/>
    <hyperlink r:id="rId47" ref="I71"/>
    <hyperlink r:id="rId48" ref="I72"/>
    <hyperlink r:id="rId49" ref="I73"/>
    <hyperlink r:id="rId50" ref="I74"/>
    <hyperlink r:id="rId51" ref="I75"/>
    <hyperlink r:id="rId52" ref="I76"/>
    <hyperlink r:id="rId53" ref="I77"/>
    <hyperlink r:id="rId54" ref="I78"/>
    <hyperlink r:id="rId55" ref="I79"/>
    <hyperlink r:id="rId56" ref="I80"/>
    <hyperlink r:id="rId57" ref="I81"/>
    <hyperlink r:id="rId58" ref="I82"/>
    <hyperlink r:id="rId59" ref="I83"/>
    <hyperlink r:id="rId60" ref="I84"/>
    <hyperlink r:id="rId61" ref="I85"/>
    <hyperlink r:id="rId62" ref="I86"/>
    <hyperlink r:id="rId63" ref="I87"/>
    <hyperlink r:id="rId64" ref="I88"/>
    <hyperlink r:id="rId65" ref="I89"/>
    <hyperlink r:id="rId66" ref="I90"/>
    <hyperlink r:id="rId67" ref="I91"/>
    <hyperlink r:id="rId68" ref="I92"/>
    <hyperlink r:id="rId69" ref="I93"/>
    <hyperlink r:id="rId70" ref="I94"/>
    <hyperlink r:id="rId71" ref="I95"/>
    <hyperlink r:id="rId72" ref="I96"/>
    <hyperlink r:id="rId73" ref="I97"/>
    <hyperlink r:id="rId74" ref="I98"/>
    <hyperlink r:id="rId75" ref="I99"/>
    <hyperlink r:id="rId76" ref="I100"/>
    <hyperlink r:id="rId77" ref="I101"/>
    <hyperlink r:id="rId78" ref="I102"/>
    <hyperlink r:id="rId79" ref="I103"/>
    <hyperlink r:id="rId80" ref="I104"/>
    <hyperlink r:id="rId81" ref="I105"/>
    <hyperlink r:id="rId82" ref="I106"/>
    <hyperlink r:id="rId83" ref="I107"/>
    <hyperlink r:id="rId84" ref="I108"/>
    <hyperlink r:id="rId85" ref="I109"/>
    <hyperlink r:id="rId86" ref="I110"/>
    <hyperlink r:id="rId87" ref="I111"/>
    <hyperlink r:id="rId88" ref="I112"/>
    <hyperlink r:id="rId89" ref="I113"/>
    <hyperlink r:id="rId90" ref="I114"/>
    <hyperlink r:id="rId91" ref="I115"/>
    <hyperlink r:id="rId92" ref="I116"/>
    <hyperlink r:id="rId93" ref="I117"/>
    <hyperlink r:id="rId94" ref="I118"/>
    <hyperlink r:id="rId95" ref="I119"/>
    <hyperlink r:id="rId96" ref="I120"/>
    <hyperlink r:id="rId97" ref="I121"/>
    <hyperlink r:id="rId98" ref="I122"/>
    <hyperlink r:id="rId99" ref="I123"/>
    <hyperlink r:id="rId100" ref="I124"/>
    <hyperlink r:id="rId101" ref="I125"/>
    <hyperlink r:id="rId102" ref="I126"/>
    <hyperlink r:id="rId103" ref="I127"/>
    <hyperlink r:id="rId104" ref="I128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7"/>
    <hyperlink r:id="rId112" ref="I138"/>
    <hyperlink r:id="rId113" ref="I139"/>
    <hyperlink r:id="rId114" ref="I140"/>
    <hyperlink r:id="rId115" ref="I141"/>
    <hyperlink r:id="rId116" ref="I142"/>
    <hyperlink r:id="rId117" ref="I143"/>
    <hyperlink r:id="rId118" ref="I144"/>
    <hyperlink r:id="rId119" ref="I145"/>
    <hyperlink r:id="rId120" ref="I146"/>
    <hyperlink r:id="rId121" ref="I147"/>
    <hyperlink r:id="rId122" ref="I148"/>
    <hyperlink r:id="rId123" ref="I149"/>
    <hyperlink r:id="rId124" ref="I150"/>
    <hyperlink r:id="rId125" ref="I151"/>
    <hyperlink r:id="rId126" ref="I152"/>
    <hyperlink r:id="rId127" ref="I153"/>
    <hyperlink r:id="rId128" ref="I154"/>
    <hyperlink r:id="rId129" ref="I155"/>
    <hyperlink r:id="rId130" ref="I156"/>
    <hyperlink r:id="rId131" ref="I157"/>
    <hyperlink r:id="rId132" ref="I158"/>
    <hyperlink r:id="rId133" ref="I159"/>
    <hyperlink r:id="rId134" ref="I160"/>
    <hyperlink r:id="rId135" ref="I161"/>
    <hyperlink r:id="rId136" ref="I162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6"/>
    <hyperlink r:id="rId150" ref="I177"/>
    <hyperlink r:id="rId151" ref="I178"/>
    <hyperlink r:id="rId152" ref="I179"/>
    <hyperlink r:id="rId153" ref="I180"/>
    <hyperlink r:id="rId154" ref="I181"/>
    <hyperlink r:id="rId155" ref="I182"/>
    <hyperlink r:id="rId156" ref="I183"/>
    <hyperlink r:id="rId157" ref="I184"/>
    <hyperlink r:id="rId158" ref="I185"/>
    <hyperlink r:id="rId159" ref="I186"/>
    <hyperlink r:id="rId160" ref="I187"/>
    <hyperlink r:id="rId161" ref="I188"/>
    <hyperlink r:id="rId162" ref="I190"/>
    <hyperlink r:id="rId163" ref="I191"/>
    <hyperlink r:id="rId164" ref="I192"/>
    <hyperlink r:id="rId165" ref="I194"/>
    <hyperlink r:id="rId166" ref="I195"/>
    <hyperlink r:id="rId167" ref="I196"/>
    <hyperlink r:id="rId168" ref="I197"/>
    <hyperlink r:id="rId169" ref="I198"/>
    <hyperlink r:id="rId170" ref="I199"/>
    <hyperlink r:id="rId171" ref="I200"/>
    <hyperlink r:id="rId172" ref="I201"/>
    <hyperlink r:id="rId173" ref="I202"/>
    <hyperlink r:id="rId174" ref="I203"/>
    <hyperlink r:id="rId175" ref="I204"/>
    <hyperlink r:id="rId176" ref="I205"/>
    <hyperlink r:id="rId177" ref="I206"/>
    <hyperlink r:id="rId178" ref="I207"/>
    <hyperlink r:id="rId179" ref="I209"/>
    <hyperlink r:id="rId180" ref="I210"/>
    <hyperlink r:id="rId181" ref="I213"/>
    <hyperlink r:id="rId182" ref="I214"/>
    <hyperlink r:id="rId183" ref="I216"/>
    <hyperlink r:id="rId184" ref="I217"/>
    <hyperlink r:id="rId185" ref="I218"/>
    <hyperlink r:id="rId186" ref="I219"/>
    <hyperlink r:id="rId187" ref="I220"/>
    <hyperlink r:id="rId188" ref="I222"/>
    <hyperlink r:id="rId189" ref="I223"/>
    <hyperlink r:id="rId190" ref="I224"/>
    <hyperlink r:id="rId191" ref="I226"/>
    <hyperlink r:id="rId192" ref="I233"/>
    <hyperlink r:id="rId193" ref="I235"/>
    <hyperlink r:id="rId194" ref="I236"/>
    <hyperlink r:id="rId195" ref="I237"/>
    <hyperlink r:id="rId196" ref="I238"/>
    <hyperlink r:id="rId197" ref="I247"/>
    <hyperlink r:id="rId198" ref="I248"/>
    <hyperlink r:id="rId199" ref="I249"/>
    <hyperlink r:id="rId200" ref="I250"/>
    <hyperlink r:id="rId201" ref="I251"/>
    <hyperlink r:id="rId202" ref="I252"/>
    <hyperlink r:id="rId203" ref="I253"/>
    <hyperlink r:id="rId204" ref="I254"/>
    <hyperlink r:id="rId205" ref="I256"/>
    <hyperlink r:id="rId206" ref="I260"/>
    <hyperlink r:id="rId207" ref="I264"/>
    <hyperlink r:id="rId208" ref="I268"/>
    <hyperlink r:id="rId209" ref="I269"/>
    <hyperlink r:id="rId210" ref="I270"/>
    <hyperlink r:id="rId211" ref="I272"/>
    <hyperlink r:id="rId212" ref="I273"/>
    <hyperlink r:id="rId213" ref="I277"/>
    <hyperlink r:id="rId214" ref="I280"/>
    <hyperlink r:id="rId215" ref="I283"/>
    <hyperlink r:id="rId216" ref="I284"/>
    <hyperlink r:id="rId217" ref="I285"/>
    <hyperlink r:id="rId218" ref="I286"/>
    <hyperlink r:id="rId219" ref="I287"/>
    <hyperlink r:id="rId220" ref="I290"/>
    <hyperlink r:id="rId221" ref="I294"/>
    <hyperlink r:id="rId222" ref="I295"/>
    <hyperlink r:id="rId223" ref="I296"/>
    <hyperlink r:id="rId224" ref="I297"/>
    <hyperlink r:id="rId225" ref="I298"/>
    <hyperlink r:id="rId226" ref="I299"/>
    <hyperlink r:id="rId227" ref="I300"/>
    <hyperlink r:id="rId228" ref="I301"/>
    <hyperlink r:id="rId229" ref="I302"/>
    <hyperlink r:id="rId230" ref="I303"/>
    <hyperlink r:id="rId231" ref="I304"/>
    <hyperlink r:id="rId232" ref="I305"/>
    <hyperlink r:id="rId233" ref="I306"/>
    <hyperlink r:id="rId234" ref="I307"/>
    <hyperlink r:id="rId235" ref="I308"/>
    <hyperlink r:id="rId236" ref="I309"/>
    <hyperlink r:id="rId237" ref="I310"/>
    <hyperlink r:id="rId238" ref="I311"/>
  </hyperlinks>
  <drawing r:id="rId239"/>
  <legacyDrawing r:id="rId2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8.5"/>
    <col customWidth="1" min="4" max="5" width="21.5"/>
    <col customWidth="1" min="8" max="10" width="20.75"/>
    <col hidden="1" min="12" max="19" width="12.63"/>
    <col customWidth="1" min="21" max="21" width="8.5"/>
  </cols>
  <sheetData>
    <row r="1">
      <c r="A1" s="1"/>
      <c r="B1" s="2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5"/>
      <c r="W1" s="5"/>
      <c r="X1" s="5"/>
      <c r="Y1" s="5"/>
      <c r="Z1" s="5"/>
      <c r="AA1" s="5"/>
      <c r="AB1" s="5"/>
    </row>
    <row r="2">
      <c r="A2" s="11"/>
      <c r="B2" s="91" t="s">
        <v>981</v>
      </c>
      <c r="C2" s="9"/>
      <c r="D2" s="9"/>
      <c r="E2" s="9"/>
      <c r="F2" s="9"/>
      <c r="G2" s="9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6"/>
      <c r="V2" s="5"/>
      <c r="W2" s="5"/>
      <c r="X2" s="5"/>
      <c r="Y2" s="5"/>
      <c r="Z2" s="5"/>
      <c r="AA2" s="5"/>
      <c r="AB2" s="5"/>
    </row>
    <row r="3">
      <c r="A3" s="12"/>
      <c r="B3" s="12"/>
      <c r="C3" s="11"/>
      <c r="D3" s="11"/>
      <c r="E3" s="11"/>
      <c r="F3" s="11"/>
      <c r="G3" s="13" t="s">
        <v>1</v>
      </c>
      <c r="H3" s="42" t="s">
        <v>2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6"/>
      <c r="V3" s="5"/>
      <c r="W3" s="5"/>
      <c r="X3" s="5"/>
      <c r="Y3" s="5"/>
      <c r="Z3" s="5"/>
      <c r="AA3" s="5"/>
      <c r="AB3" s="5"/>
    </row>
    <row r="4">
      <c r="A4" s="12"/>
      <c r="B4" s="12"/>
      <c r="C4" s="11"/>
      <c r="D4" s="11"/>
      <c r="E4" s="11"/>
      <c r="F4" s="11"/>
      <c r="G4" s="13" t="s">
        <v>3</v>
      </c>
      <c r="H4" s="92" t="s">
        <v>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6"/>
      <c r="V4" s="5"/>
      <c r="W4" s="5"/>
      <c r="X4" s="5"/>
      <c r="Y4" s="5"/>
      <c r="Z4" s="5"/>
      <c r="AA4" s="5"/>
      <c r="AB4" s="5"/>
    </row>
    <row r="5">
      <c r="A5" s="12"/>
      <c r="B5" s="93"/>
      <c r="C5" s="11"/>
      <c r="D5" s="11"/>
      <c r="E5" s="11"/>
      <c r="F5" s="11"/>
      <c r="G5" s="13" t="s">
        <v>5</v>
      </c>
      <c r="H5" s="92" t="s">
        <v>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6"/>
      <c r="V5" s="5"/>
      <c r="W5" s="5"/>
      <c r="X5" s="5"/>
      <c r="Y5" s="5"/>
      <c r="Z5" s="5"/>
      <c r="AA5" s="5"/>
      <c r="AB5" s="5"/>
    </row>
    <row r="6">
      <c r="A6" s="12"/>
      <c r="B6" s="12"/>
      <c r="C6" s="11"/>
      <c r="D6" s="11"/>
      <c r="E6" s="11"/>
      <c r="F6" s="11"/>
      <c r="G6" s="13" t="s">
        <v>7</v>
      </c>
      <c r="H6" s="94">
        <v>44442.0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6"/>
      <c r="V6" s="5"/>
      <c r="W6" s="5"/>
      <c r="X6" s="5"/>
      <c r="Y6" s="5"/>
      <c r="Z6" s="5"/>
      <c r="AA6" s="5"/>
      <c r="AB6" s="5"/>
    </row>
    <row r="7">
      <c r="A7" s="12"/>
      <c r="B7" s="12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6"/>
      <c r="V7" s="5"/>
      <c r="W7" s="5"/>
      <c r="X7" s="5"/>
      <c r="Y7" s="5"/>
      <c r="Z7" s="5"/>
      <c r="AA7" s="5"/>
      <c r="AB7" s="5"/>
    </row>
    <row r="8">
      <c r="A8" s="12"/>
      <c r="B8" s="12"/>
      <c r="C8" s="11"/>
      <c r="D8" s="11"/>
      <c r="E8" s="11"/>
      <c r="F8" s="11"/>
      <c r="G8" s="13" t="s">
        <v>8</v>
      </c>
      <c r="H8" s="19" t="s">
        <v>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6"/>
      <c r="V8" s="5"/>
      <c r="W8" s="5"/>
      <c r="X8" s="5"/>
      <c r="Y8" s="5"/>
      <c r="Z8" s="5"/>
      <c r="AA8" s="5"/>
      <c r="AB8" s="5"/>
    </row>
    <row r="9">
      <c r="A9" s="12"/>
      <c r="B9" s="12"/>
      <c r="C9" s="11"/>
      <c r="D9" s="11"/>
      <c r="E9" s="11"/>
      <c r="F9" s="11"/>
      <c r="G9" s="13" t="s">
        <v>10</v>
      </c>
      <c r="H9" s="27">
        <f>IFERROR(__xludf.DUMMYFUNCTION("countunique($H$27:$H$159)"),39.0)</f>
        <v>39</v>
      </c>
      <c r="I9" s="11"/>
      <c r="J9" s="95" t="s">
        <v>11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6"/>
      <c r="V9" s="5"/>
      <c r="W9" s="5"/>
      <c r="X9" s="5"/>
      <c r="Y9" s="5"/>
      <c r="Z9" s="5"/>
      <c r="AA9" s="5"/>
      <c r="AB9" s="5"/>
    </row>
    <row r="10">
      <c r="A10" s="12"/>
      <c r="B10" s="12"/>
      <c r="C10" s="11"/>
      <c r="D10" s="11"/>
      <c r="E10" s="11"/>
      <c r="F10" s="11"/>
      <c r="G10" s="11"/>
      <c r="H10" s="26" t="s">
        <v>12</v>
      </c>
      <c r="I10" s="26" t="s">
        <v>13</v>
      </c>
      <c r="J10" s="26" t="s">
        <v>14</v>
      </c>
      <c r="K10" s="26" t="s">
        <v>15</v>
      </c>
      <c r="L10" s="11"/>
      <c r="M10" s="11"/>
      <c r="N10" s="11"/>
      <c r="O10" s="11"/>
      <c r="P10" s="11"/>
      <c r="Q10" s="11"/>
      <c r="R10" s="11"/>
      <c r="S10" s="11"/>
      <c r="T10" s="19">
        <f>COUNTIF(K27:K159,"Deployed ")</f>
        <v>0</v>
      </c>
      <c r="U10" s="6"/>
      <c r="V10" s="5"/>
      <c r="W10" s="5"/>
      <c r="X10" s="5"/>
      <c r="Y10" s="5"/>
      <c r="Z10" s="5"/>
      <c r="AA10" s="5"/>
      <c r="AB10" s="5"/>
    </row>
    <row r="11">
      <c r="A11" s="12"/>
      <c r="B11" s="12"/>
      <c r="C11" s="11"/>
      <c r="D11" s="11"/>
      <c r="E11" s="11"/>
      <c r="F11" s="11"/>
      <c r="G11" s="7"/>
      <c r="H11" s="28">
        <f t="shared" ref="H11:K11" si="1">SUM(H12:H22)</f>
        <v>133</v>
      </c>
      <c r="I11" s="28">
        <f t="shared" si="1"/>
        <v>57</v>
      </c>
      <c r="J11" s="28">
        <f t="shared" si="1"/>
        <v>3</v>
      </c>
      <c r="K11" s="28">
        <f t="shared" si="1"/>
        <v>72</v>
      </c>
      <c r="L11" s="11"/>
      <c r="M11" s="11"/>
      <c r="N11" s="11"/>
      <c r="O11" s="11"/>
      <c r="P11" s="11"/>
      <c r="Q11" s="11"/>
      <c r="R11" s="11"/>
      <c r="S11" s="11"/>
      <c r="T11" s="11"/>
      <c r="U11" s="6"/>
      <c r="V11" s="5"/>
      <c r="W11" s="5"/>
      <c r="X11" s="5"/>
      <c r="Y11" s="5"/>
      <c r="Z11" s="5"/>
      <c r="AA11" s="5"/>
      <c r="AB11" s="5"/>
    </row>
    <row r="12">
      <c r="A12" s="12"/>
      <c r="B12" s="93"/>
      <c r="C12" s="96"/>
      <c r="D12" s="11"/>
      <c r="E12" s="11"/>
      <c r="F12" s="11"/>
      <c r="G12" s="97" t="s">
        <v>16</v>
      </c>
      <c r="H12" s="32">
        <f t="shared" ref="H12:H14" si="2">countifs($F$27:$F$159,G12)</f>
        <v>128</v>
      </c>
      <c r="I12" s="32">
        <f t="shared" ref="I12:I13" si="3">countifs($F$27:$F$159,G12,$K$27:$K$159, "")</f>
        <v>57</v>
      </c>
      <c r="J12" s="32">
        <f t="shared" ref="J12:J14" si="4">countifs($F$27:$F$159,G12,$K$27:$K$159, "Reserved")+countifs($F$27:$F$159,G12,$K$27:$K$159, "Not Deployed")</f>
        <v>3</v>
      </c>
      <c r="K12" s="34">
        <f t="shared" ref="K12:K14" si="5">countifs($F$27:$F$159,G12,$T$27:$T$159,TRUE)</f>
        <v>67</v>
      </c>
      <c r="L12" s="11"/>
      <c r="M12" s="11"/>
      <c r="N12" s="11"/>
      <c r="O12" s="11"/>
      <c r="P12" s="11"/>
      <c r="Q12" s="11"/>
      <c r="R12" s="11"/>
      <c r="S12" s="11"/>
      <c r="T12" s="11"/>
      <c r="U12" s="6"/>
      <c r="V12" s="5"/>
      <c r="W12" s="5"/>
      <c r="X12" s="5"/>
      <c r="Y12" s="5"/>
      <c r="Z12" s="5"/>
      <c r="AA12" s="5"/>
      <c r="AB12" s="5"/>
    </row>
    <row r="13">
      <c r="A13" s="12"/>
      <c r="B13" s="12"/>
      <c r="C13" s="11"/>
      <c r="D13" s="11"/>
      <c r="E13" s="11"/>
      <c r="F13" s="11"/>
      <c r="G13" s="97" t="s">
        <v>17</v>
      </c>
      <c r="H13" s="32">
        <f t="shared" si="2"/>
        <v>4</v>
      </c>
      <c r="I13" s="32">
        <f t="shared" si="3"/>
        <v>0</v>
      </c>
      <c r="J13" s="32">
        <f t="shared" si="4"/>
        <v>0</v>
      </c>
      <c r="K13" s="34">
        <f t="shared" si="5"/>
        <v>4</v>
      </c>
      <c r="L13" s="11"/>
      <c r="M13" s="11"/>
      <c r="N13" s="11"/>
      <c r="O13" s="11"/>
      <c r="P13" s="11"/>
      <c r="Q13" s="11"/>
      <c r="R13" s="11"/>
      <c r="S13" s="11"/>
      <c r="T13" s="11"/>
      <c r="U13" s="6"/>
      <c r="V13" s="5"/>
      <c r="W13" s="5"/>
      <c r="X13" s="5"/>
      <c r="Y13" s="5"/>
      <c r="Z13" s="5"/>
      <c r="AA13" s="5"/>
      <c r="AB13" s="5"/>
    </row>
    <row r="14">
      <c r="A14" s="12"/>
      <c r="B14" s="12"/>
      <c r="C14" s="11"/>
      <c r="D14" s="11"/>
      <c r="E14" s="11"/>
      <c r="F14" s="11"/>
      <c r="G14" s="97" t="s">
        <v>20</v>
      </c>
      <c r="H14" s="32">
        <f t="shared" si="2"/>
        <v>1</v>
      </c>
      <c r="I14" s="32">
        <f>COUNTIFS($F$27:$F$159,G14,$K$27:$K$159, "")</f>
        <v>0</v>
      </c>
      <c r="J14" s="32">
        <f t="shared" si="4"/>
        <v>0</v>
      </c>
      <c r="K14" s="34">
        <f t="shared" si="5"/>
        <v>1</v>
      </c>
      <c r="L14" s="11"/>
      <c r="M14" s="11"/>
      <c r="N14" s="11"/>
      <c r="O14" s="11"/>
      <c r="P14" s="11"/>
      <c r="Q14" s="11"/>
      <c r="R14" s="11"/>
      <c r="S14" s="11"/>
      <c r="T14" s="11"/>
      <c r="U14" s="6"/>
      <c r="V14" s="5"/>
      <c r="W14" s="5"/>
      <c r="X14" s="5"/>
      <c r="Y14" s="5"/>
      <c r="Z14" s="5"/>
      <c r="AA14" s="5"/>
      <c r="AB14" s="5"/>
    </row>
    <row r="15">
      <c r="A15" s="12"/>
      <c r="B15" s="12"/>
      <c r="C15" s="11"/>
      <c r="D15" s="11"/>
      <c r="E15" s="11"/>
      <c r="F15" s="11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6"/>
      <c r="V15" s="5"/>
      <c r="W15" s="5"/>
      <c r="X15" s="5"/>
      <c r="Y15" s="5"/>
      <c r="Z15" s="5"/>
      <c r="AA15" s="5"/>
      <c r="AB15" s="5"/>
    </row>
    <row r="16">
      <c r="A16" s="12"/>
      <c r="B16" s="12"/>
      <c r="C16" s="11"/>
      <c r="D16" s="11"/>
      <c r="E16" s="11"/>
      <c r="F16" s="11"/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6"/>
      <c r="V16" s="5"/>
      <c r="W16" s="5"/>
      <c r="X16" s="5"/>
      <c r="Y16" s="5"/>
      <c r="Z16" s="5"/>
      <c r="AA16" s="5"/>
      <c r="AB16" s="5"/>
    </row>
    <row r="17">
      <c r="A17" s="12"/>
      <c r="B17" s="12"/>
      <c r="C17" s="11"/>
      <c r="D17" s="11"/>
      <c r="E17" s="11"/>
      <c r="F17" s="11"/>
      <c r="G17" s="98" t="s">
        <v>21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6"/>
      <c r="V17" s="5"/>
      <c r="W17" s="5"/>
      <c r="X17" s="5"/>
      <c r="Y17" s="5"/>
      <c r="Z17" s="5"/>
      <c r="AA17" s="5"/>
      <c r="AB17" s="5"/>
    </row>
    <row r="18">
      <c r="A18" s="12"/>
      <c r="B18" s="12"/>
      <c r="C18" s="11"/>
      <c r="D18" s="11"/>
      <c r="E18" s="11"/>
      <c r="F18" s="11"/>
      <c r="G18" s="98" t="s">
        <v>22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6"/>
      <c r="V18" s="5"/>
      <c r="W18" s="5"/>
      <c r="X18" s="5"/>
      <c r="Y18" s="5"/>
      <c r="Z18" s="5"/>
      <c r="AA18" s="5"/>
      <c r="AB18" s="5"/>
    </row>
    <row r="19">
      <c r="A19" s="12"/>
      <c r="B19" s="12"/>
      <c r="C19" s="11"/>
      <c r="D19" s="11"/>
      <c r="E19" s="11"/>
      <c r="F19" s="11"/>
      <c r="G19" s="1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6"/>
      <c r="V19" s="5"/>
      <c r="W19" s="5"/>
      <c r="X19" s="5"/>
      <c r="Y19" s="5"/>
      <c r="Z19" s="5"/>
      <c r="AA19" s="5"/>
      <c r="AB19" s="5"/>
    </row>
    <row r="20">
      <c r="A20" s="12"/>
      <c r="B20" s="12"/>
      <c r="C20" s="11"/>
      <c r="D20" s="11"/>
      <c r="E20" s="11"/>
      <c r="F20" s="11"/>
      <c r="G20" s="98" t="s">
        <v>23</v>
      </c>
      <c r="H20" s="96"/>
      <c r="I20" s="11"/>
      <c r="J20" s="4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6"/>
      <c r="V20" s="5"/>
      <c r="W20" s="5"/>
      <c r="X20" s="5"/>
      <c r="Y20" s="5"/>
      <c r="Z20" s="5"/>
      <c r="AA20" s="5"/>
      <c r="AB20" s="5"/>
    </row>
    <row r="21">
      <c r="A21" s="12"/>
      <c r="B21" s="12"/>
      <c r="C21" s="11"/>
      <c r="D21" s="11"/>
      <c r="E21" s="11"/>
      <c r="F21" s="11"/>
      <c r="G21" s="1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6"/>
      <c r="V21" s="5"/>
      <c r="W21" s="5"/>
      <c r="X21" s="5"/>
      <c r="Y21" s="5"/>
      <c r="Z21" s="5"/>
      <c r="AA21" s="5"/>
      <c r="AB21" s="5"/>
    </row>
    <row r="22">
      <c r="A22" s="12"/>
      <c r="B22" s="12"/>
      <c r="C22" s="11"/>
      <c r="D22" s="11"/>
      <c r="E22" s="11"/>
      <c r="F22" s="11"/>
      <c r="G22" s="9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6"/>
      <c r="V22" s="5"/>
      <c r="W22" s="5"/>
      <c r="X22" s="5"/>
      <c r="Y22" s="5"/>
      <c r="Z22" s="5"/>
      <c r="AA22" s="5"/>
      <c r="AB22" s="5"/>
    </row>
    <row r="23">
      <c r="A23" s="12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6"/>
      <c r="V23" s="5"/>
      <c r="W23" s="5"/>
      <c r="X23" s="5"/>
      <c r="Y23" s="5"/>
      <c r="Z23" s="5"/>
      <c r="AA23" s="5"/>
      <c r="AB23" s="5"/>
    </row>
    <row r="24">
      <c r="A24" s="1"/>
      <c r="B24" s="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5"/>
      <c r="W24" s="5"/>
      <c r="X24" s="5"/>
      <c r="Y24" s="5"/>
      <c r="Z24" s="5"/>
      <c r="AA24" s="5"/>
      <c r="AB24" s="5"/>
    </row>
    <row r="25">
      <c r="A25" s="100"/>
      <c r="B25" s="100" t="s">
        <v>982</v>
      </c>
      <c r="C25" s="101"/>
      <c r="H25" s="102"/>
    </row>
    <row r="26">
      <c r="A26" s="100"/>
      <c r="B26" s="103" t="s">
        <v>25</v>
      </c>
      <c r="C26" s="103" t="s">
        <v>26</v>
      </c>
      <c r="D26" s="104" t="s">
        <v>27</v>
      </c>
      <c r="E26" s="104" t="s">
        <v>28</v>
      </c>
      <c r="F26" s="104" t="s">
        <v>29</v>
      </c>
      <c r="G26" s="104" t="s">
        <v>30</v>
      </c>
      <c r="H26" s="104" t="s">
        <v>31</v>
      </c>
      <c r="I26" s="104" t="s">
        <v>32</v>
      </c>
      <c r="J26" s="104" t="s">
        <v>33</v>
      </c>
      <c r="K26" s="46" t="s">
        <v>34</v>
      </c>
      <c r="L26" s="105"/>
      <c r="M26" s="105"/>
      <c r="N26" s="105"/>
      <c r="O26" s="105"/>
      <c r="P26" s="105"/>
      <c r="Q26" s="105"/>
      <c r="R26" s="105"/>
      <c r="S26" s="105"/>
      <c r="T26" s="105" t="s">
        <v>35</v>
      </c>
      <c r="U26" s="46" t="s">
        <v>36</v>
      </c>
    </row>
    <row r="27">
      <c r="A27" s="100"/>
      <c r="B27" s="106" t="s">
        <v>38</v>
      </c>
      <c r="C27" s="106" t="s">
        <v>39</v>
      </c>
      <c r="D27" s="49" t="s">
        <v>40</v>
      </c>
      <c r="E27" s="49" t="s">
        <v>41</v>
      </c>
      <c r="F27" s="107" t="s">
        <v>20</v>
      </c>
      <c r="G27" s="107" t="s">
        <v>42</v>
      </c>
      <c r="H27" s="108" t="s">
        <v>9</v>
      </c>
      <c r="I27" s="109" t="s">
        <v>43</v>
      </c>
      <c r="K27" s="54" t="str">
        <f>IFERROR(__xludf.DUMMYFUNCTION("if(T27=true,""Deployed"",IF(I27&lt;&gt;"""",IFERROR(IMPORTXML(I27, ""//p[@class='status-date']""), ""Not loading""),if(H27&lt;&gt;"""",""Reserved"","""")))"),"Deployed")</f>
        <v>Deployed</v>
      </c>
      <c r="T27" s="110" t="b">
        <v>1</v>
      </c>
      <c r="U27" s="101" t="str">
        <f>IFERROR(__xludf.DUMMYFUNCTION("IF(I27 &lt;&gt; """" , IFERROR(IMPORTXML(I27 , ""//div[5]/a/span"") , ""lädt..."" ) , ""."")"),"lädt...")</f>
        <v>lädt...</v>
      </c>
    </row>
    <row r="28">
      <c r="A28" s="100"/>
      <c r="B28" s="106" t="s">
        <v>44</v>
      </c>
      <c r="C28" s="106" t="s">
        <v>38</v>
      </c>
      <c r="D28" s="49" t="s">
        <v>45</v>
      </c>
      <c r="E28" s="49" t="s">
        <v>46</v>
      </c>
      <c r="F28" s="107" t="s">
        <v>17</v>
      </c>
      <c r="G28" s="107" t="s">
        <v>47</v>
      </c>
      <c r="H28" s="108" t="s">
        <v>48</v>
      </c>
      <c r="I28" s="109" t="s">
        <v>49</v>
      </c>
      <c r="K28" s="54" t="str">
        <f>IFERROR(__xludf.DUMMYFUNCTION("if(T28=true,""Deployed"",IF(I28&lt;&gt;"""",IFERROR(IMPORTXML(I28, ""//p[@class='status-date']""), ""Not loading""),if(H28&lt;&gt;"""",""Reserved"","""")))"),"Deployed")</f>
        <v>Deployed</v>
      </c>
      <c r="T28" s="110" t="b">
        <v>1</v>
      </c>
      <c r="U28" s="101" t="str">
        <f>IFERROR(__xludf.DUMMYFUNCTION("IF(I28 &lt;&gt; """" , IFERROR(IMPORTXML(I28 , ""//div[5]/a/span"") , ""lädt..."" ) , ""."")"),"lädt...")</f>
        <v>lädt...</v>
      </c>
    </row>
    <row r="29">
      <c r="A29" s="100"/>
      <c r="B29" s="106" t="s">
        <v>44</v>
      </c>
      <c r="C29" s="106" t="s">
        <v>81</v>
      </c>
      <c r="D29" s="49" t="s">
        <v>82</v>
      </c>
      <c r="E29" s="49" t="s">
        <v>83</v>
      </c>
      <c r="F29" s="107" t="s">
        <v>17</v>
      </c>
      <c r="G29" s="107" t="s">
        <v>47</v>
      </c>
      <c r="H29" s="108" t="s">
        <v>9</v>
      </c>
      <c r="I29" s="83" t="s">
        <v>84</v>
      </c>
      <c r="K29" s="54" t="str">
        <f>IFERROR(__xludf.DUMMYFUNCTION("if(T29=true,""Deployed"",IF(I29&lt;&gt;"""",IFERROR(IMPORTXML(I29, ""//p[@class='status-date']""), ""Not loading""),if(H29&lt;&gt;"""",""Reserved"","""")))"),"Deployed")</f>
        <v>Deployed</v>
      </c>
      <c r="T29" s="110" t="b">
        <v>1</v>
      </c>
      <c r="U29" s="101" t="str">
        <f>IFERROR(__xludf.DUMMYFUNCTION("IF(I29 &lt;&gt; """" , IFERROR(IMPORTXML(I29 , ""//div[5]/a/span"") , ""lädt..."" ) , ""."")"),"lädt...")</f>
        <v>lädt...</v>
      </c>
    </row>
    <row r="30">
      <c r="A30" s="111"/>
      <c r="B30" s="106" t="s">
        <v>85</v>
      </c>
      <c r="C30" s="106" t="s">
        <v>86</v>
      </c>
      <c r="D30" s="49" t="s">
        <v>87</v>
      </c>
      <c r="E30" s="49" t="s">
        <v>88</v>
      </c>
      <c r="F30" s="107" t="s">
        <v>16</v>
      </c>
      <c r="G30" s="107"/>
      <c r="H30" s="108" t="s">
        <v>89</v>
      </c>
      <c r="I30" s="109" t="s">
        <v>90</v>
      </c>
      <c r="K30" s="54" t="str">
        <f>IFERROR(__xludf.DUMMYFUNCTION("if(T30=true,""Deployed"",IF(I30&lt;&gt;"""",IFERROR(IMPORTXML(I30, ""//p[@class='status-date']""), ""Not loading""),if(H30&lt;&gt;"""",""Reserved"","""")))"),"Deployed")</f>
        <v>Deployed</v>
      </c>
      <c r="T30" s="110" t="b">
        <v>1</v>
      </c>
      <c r="U30" s="101" t="str">
        <f>IFERROR(__xludf.DUMMYFUNCTION("IF(I30 &lt;&gt; """" , IFERROR(IMPORTXML(I30 , ""//div[5]/a/span"") , ""lädt..."" ) , ""."")"),"lädt...")</f>
        <v>lädt...</v>
      </c>
    </row>
    <row r="31">
      <c r="A31" s="111"/>
      <c r="B31" s="106" t="s">
        <v>85</v>
      </c>
      <c r="C31" s="106" t="s">
        <v>91</v>
      </c>
      <c r="D31" s="49" t="s">
        <v>92</v>
      </c>
      <c r="E31" s="49" t="s">
        <v>93</v>
      </c>
      <c r="F31" s="107" t="s">
        <v>16</v>
      </c>
      <c r="G31" s="107"/>
      <c r="H31" s="108" t="s">
        <v>94</v>
      </c>
      <c r="I31" s="109" t="s">
        <v>95</v>
      </c>
      <c r="K31" s="54" t="str">
        <f>IFERROR(__xludf.DUMMYFUNCTION("if(T31=true,""Deployed"",IF(I31&lt;&gt;"""",IFERROR(IMPORTXML(I31, ""//p[@class='status-date']""), ""Not loading""),if(H31&lt;&gt;"""",""Reserved"","""")))"),"Deployed")</f>
        <v>Deployed</v>
      </c>
      <c r="T31" s="110" t="b">
        <v>1</v>
      </c>
      <c r="U31" s="101" t="str">
        <f>IFERROR(__xludf.DUMMYFUNCTION("IF(I31 &lt;&gt; """" , IFERROR(IMPORTXML(I31 , ""//div[5]/a/span"") , ""lädt..."" ) , ""."")"),"lädt...")</f>
        <v>lädt...</v>
      </c>
    </row>
    <row r="32">
      <c r="A32" s="111"/>
      <c r="B32" s="106" t="s">
        <v>85</v>
      </c>
      <c r="C32" s="106" t="s">
        <v>39</v>
      </c>
      <c r="D32" s="49" t="s">
        <v>104</v>
      </c>
      <c r="E32" s="49" t="s">
        <v>105</v>
      </c>
      <c r="F32" s="107" t="s">
        <v>16</v>
      </c>
      <c r="G32" s="107"/>
      <c r="H32" s="108" t="s">
        <v>106</v>
      </c>
      <c r="I32" s="83" t="s">
        <v>107</v>
      </c>
      <c r="K32" s="54" t="str">
        <f>IFERROR(__xludf.DUMMYFUNCTION("if(T32=true,""Deployed"",IF(I32&lt;&gt;"""",IFERROR(IMPORTXML(I32, ""//p[@class='status-date']""), ""Not loading""),if(H32&lt;&gt;"""",""Reserved"","""")))"),"Deployed")</f>
        <v>Deployed</v>
      </c>
      <c r="T32" s="110" t="b">
        <v>1</v>
      </c>
      <c r="U32" s="101" t="str">
        <f>IFERROR(__xludf.DUMMYFUNCTION("IF(I32 &lt;&gt; """" , IFERROR(IMPORTXML(I32 , ""//div[5]/a/span"") , ""lädt..."" ) , ""."")"),"lädt...")</f>
        <v>lädt...</v>
      </c>
    </row>
    <row r="33">
      <c r="A33" s="111"/>
      <c r="B33" s="106" t="s">
        <v>85</v>
      </c>
      <c r="C33" s="106" t="s">
        <v>44</v>
      </c>
      <c r="D33" s="49" t="s">
        <v>108</v>
      </c>
      <c r="E33" s="49" t="s">
        <v>109</v>
      </c>
      <c r="F33" s="107" t="s">
        <v>16</v>
      </c>
      <c r="G33" s="107"/>
      <c r="H33" s="108" t="s">
        <v>110</v>
      </c>
      <c r="I33" s="109" t="s">
        <v>111</v>
      </c>
      <c r="K33" s="54" t="str">
        <f>IFERROR(__xludf.DUMMYFUNCTION("if(T33=true,""Deployed"",IF(I33&lt;&gt;"""",IFERROR(IMPORTXML(I33, ""//p[@class='status-date']""), ""Not loading""),if(H33&lt;&gt;"""",""Reserved"","""")))"),"Deployed")</f>
        <v>Deployed</v>
      </c>
      <c r="T33" s="110" t="b">
        <v>1</v>
      </c>
      <c r="U33" s="101" t="str">
        <f>IFERROR(__xludf.DUMMYFUNCTION("IF(I33 &lt;&gt; """" , IFERROR(IMPORTXML(I33 , ""//div[5]/a/span"") , ""lädt..."" ) , ""."")"),"lädt...")</f>
        <v>lädt...</v>
      </c>
    </row>
    <row r="34">
      <c r="A34" s="111"/>
      <c r="B34" s="106" t="s">
        <v>85</v>
      </c>
      <c r="C34" s="106" t="s">
        <v>120</v>
      </c>
      <c r="D34" s="49" t="s">
        <v>121</v>
      </c>
      <c r="E34" s="49" t="s">
        <v>122</v>
      </c>
      <c r="F34" s="107" t="s">
        <v>16</v>
      </c>
      <c r="G34" s="107"/>
      <c r="H34" s="108" t="s">
        <v>123</v>
      </c>
      <c r="I34" s="109" t="s">
        <v>124</v>
      </c>
      <c r="K34" s="54" t="str">
        <f>IFERROR(__xludf.DUMMYFUNCTION("if(T34=true,""Deployed"",IF(I34&lt;&gt;"""",IFERROR(IMPORTXML(I34, ""//p[@class='status-date']""), ""Not loading""),if(H34&lt;&gt;"""",""Reserved"","""")))"),"Deployed")</f>
        <v>Deployed</v>
      </c>
      <c r="T34" s="110" t="b">
        <v>1</v>
      </c>
      <c r="U34" s="101" t="str">
        <f>IFERROR(__xludf.DUMMYFUNCTION("IF(I34 &lt;&gt; """" , IFERROR(IMPORTXML(I34 , ""//div[5]/a/span"") , ""lädt..."" ) , ""."")"),"lädt...")</f>
        <v>lädt...</v>
      </c>
    </row>
    <row r="35">
      <c r="A35" s="111"/>
      <c r="B35" s="106" t="s">
        <v>85</v>
      </c>
      <c r="C35" s="106" t="s">
        <v>125</v>
      </c>
      <c r="D35" s="49" t="s">
        <v>126</v>
      </c>
      <c r="E35" s="49" t="s">
        <v>127</v>
      </c>
      <c r="F35" s="107" t="s">
        <v>16</v>
      </c>
      <c r="G35" s="107"/>
      <c r="H35" s="108" t="s">
        <v>128</v>
      </c>
      <c r="I35" s="109" t="s">
        <v>129</v>
      </c>
      <c r="K35" s="54" t="str">
        <f>IFERROR(__xludf.DUMMYFUNCTION("if(T35=true,""Deployed"",IF(I35&lt;&gt;"""",IFERROR(IMPORTXML(I35, ""//p[@class='status-date']""), ""Not loading""),if(H35&lt;&gt;"""",""Reserved"","""")))"),"Deployed")</f>
        <v>Deployed</v>
      </c>
      <c r="T35" s="110" t="b">
        <v>1</v>
      </c>
      <c r="U35" s="101" t="str">
        <f>IFERROR(__xludf.DUMMYFUNCTION("IF(I35 &lt;&gt; """" , IFERROR(IMPORTXML(I35 , ""//div[5]/a/span"") , ""lädt..."" ) , ""."")"),"lädt...")</f>
        <v>lädt...</v>
      </c>
    </row>
    <row r="36">
      <c r="A36" s="111"/>
      <c r="B36" s="106" t="s">
        <v>85</v>
      </c>
      <c r="C36" s="106" t="s">
        <v>61</v>
      </c>
      <c r="D36" s="49" t="s">
        <v>136</v>
      </c>
      <c r="E36" s="49" t="s">
        <v>137</v>
      </c>
      <c r="F36" s="107" t="s">
        <v>16</v>
      </c>
      <c r="G36" s="107"/>
      <c r="H36" s="108" t="s">
        <v>9</v>
      </c>
      <c r="I36" s="109" t="s">
        <v>138</v>
      </c>
      <c r="K36" s="54" t="str">
        <f>IFERROR(__xludf.DUMMYFUNCTION("if(T36=true,""Deployed"",IF(I36&lt;&gt;"""",IFERROR(IMPORTXML(I36, ""//p[@class='status-date']""), ""Not loading""),if(H36&lt;&gt;"""",""Reserved"","""")))"),"Deployed")</f>
        <v>Deployed</v>
      </c>
      <c r="T36" s="110" t="b">
        <v>1</v>
      </c>
      <c r="U36" s="101" t="str">
        <f>IFERROR(__xludf.DUMMYFUNCTION("IF(I36 &lt;&gt; """" , IFERROR(IMPORTXML(I36 , ""//div[5]/a/span"") , ""lädt..."" ) , ""."")"),"lädt...")</f>
        <v>lädt...</v>
      </c>
    </row>
    <row r="37">
      <c r="A37" s="111"/>
      <c r="B37" s="106" t="s">
        <v>85</v>
      </c>
      <c r="C37" s="106" t="s">
        <v>66</v>
      </c>
      <c r="D37" s="49" t="s">
        <v>139</v>
      </c>
      <c r="E37" s="49" t="s">
        <v>140</v>
      </c>
      <c r="F37" s="107" t="s">
        <v>16</v>
      </c>
      <c r="G37" s="107"/>
      <c r="H37" s="108" t="s">
        <v>54</v>
      </c>
      <c r="I37" s="83" t="s">
        <v>141</v>
      </c>
      <c r="K37" s="54" t="str">
        <f>IFERROR(__xludf.DUMMYFUNCTION("if(T37=true,""Deployed"",IF(I37&lt;&gt;"""",IFERROR(IMPORTXML(I37, ""//p[@class='status-date']""), ""Not loading""),if(H37&lt;&gt;"""",""Reserved"","""")))"),"Deployed")</f>
        <v>Deployed</v>
      </c>
      <c r="T37" s="110" t="b">
        <v>1</v>
      </c>
      <c r="U37" s="101" t="str">
        <f>IFERROR(__xludf.DUMMYFUNCTION("IF(I37 &lt;&gt; """" , IFERROR(IMPORTXML(I37 , ""//div[5]/a/span"") , ""lädt..."" ) , ""."")"),"lädt...")</f>
        <v>lädt...</v>
      </c>
    </row>
    <row r="38">
      <c r="A38" s="111"/>
      <c r="B38" s="106" t="s">
        <v>116</v>
      </c>
      <c r="C38" s="106" t="s">
        <v>86</v>
      </c>
      <c r="D38" s="49" t="s">
        <v>152</v>
      </c>
      <c r="E38" s="49" t="s">
        <v>153</v>
      </c>
      <c r="F38" s="107" t="s">
        <v>16</v>
      </c>
      <c r="G38" s="107"/>
      <c r="H38" s="108" t="s">
        <v>154</v>
      </c>
      <c r="I38" s="109" t="s">
        <v>155</v>
      </c>
      <c r="K38" s="54" t="str">
        <f>IFERROR(__xludf.DUMMYFUNCTION("if(T38=true,""Deployed"",IF(I38&lt;&gt;"""",IFERROR(IMPORTXML(I38, ""//p[@class='status-date']""), ""Not loading""),if(H38&lt;&gt;"""",""Reserved"","""")))"),"Deployed")</f>
        <v>Deployed</v>
      </c>
      <c r="T38" s="110" t="b">
        <v>1</v>
      </c>
      <c r="U38" s="101" t="str">
        <f>IFERROR(__xludf.DUMMYFUNCTION("IF(I38 &lt;&gt; """" , IFERROR(IMPORTXML(I38 , ""//div[5]/a/span"") , ""lädt..."" ) , ""."")"),"lädt...")</f>
        <v>lädt...</v>
      </c>
    </row>
    <row r="39">
      <c r="A39" s="111"/>
      <c r="B39" s="106" t="s">
        <v>116</v>
      </c>
      <c r="C39" s="106" t="s">
        <v>91</v>
      </c>
      <c r="D39" s="49" t="s">
        <v>156</v>
      </c>
      <c r="E39" s="49" t="s">
        <v>157</v>
      </c>
      <c r="F39" s="107" t="s">
        <v>16</v>
      </c>
      <c r="G39" s="107"/>
      <c r="H39" s="108" t="s">
        <v>158</v>
      </c>
      <c r="I39" s="109"/>
      <c r="K39" s="54" t="str">
        <f>IFERROR(__xludf.DUMMYFUNCTION("if(T39=true,""Deployed"",IF(I39&lt;&gt;"""",IFERROR(IMPORTXML(I39, ""//p[@class='status-date']""), ""Not loading""),if(H39&lt;&gt;"""",""Reserved"","""")))"),"Reserved")</f>
        <v>Reserved</v>
      </c>
      <c r="T39" s="110" t="b">
        <v>0</v>
      </c>
      <c r="U39" s="101" t="str">
        <f>IFERROR(__xludf.DUMMYFUNCTION("IF(I39 &lt;&gt; """" , IFERROR(IMPORTXML(I39 , ""//div[5]/a/span"") , ""lädt..."" ) , ""."")"),".")</f>
        <v>.</v>
      </c>
    </row>
    <row r="40">
      <c r="A40" s="111"/>
      <c r="B40" s="106" t="s">
        <v>116</v>
      </c>
      <c r="C40" s="106" t="s">
        <v>39</v>
      </c>
      <c r="D40" s="49" t="s">
        <v>167</v>
      </c>
      <c r="E40" s="49" t="s">
        <v>168</v>
      </c>
      <c r="F40" s="107" t="s">
        <v>16</v>
      </c>
      <c r="G40" s="107"/>
      <c r="H40" s="108" t="s">
        <v>169</v>
      </c>
      <c r="I40" s="109" t="s">
        <v>170</v>
      </c>
      <c r="K40" s="54" t="str">
        <f>IFERROR(__xludf.DUMMYFUNCTION("if(T40=true,""Deployed"",IF(I40&lt;&gt;"""",IFERROR(IMPORTXML(I40, ""//p[@class='status-date']""), ""Not loading""),if(H40&lt;&gt;"""",""Reserved"","""")))"),"Deployed")</f>
        <v>Deployed</v>
      </c>
      <c r="T40" s="110" t="b">
        <v>1</v>
      </c>
      <c r="U40" s="101" t="str">
        <f>IFERROR(__xludf.DUMMYFUNCTION("IF(I40 &lt;&gt; """" , IFERROR(IMPORTXML(I40 , ""//div[5]/a/span"") , ""lädt..."" ) , ""."")"),"lädt...")</f>
        <v>lädt...</v>
      </c>
    </row>
    <row r="41">
      <c r="A41" s="111"/>
      <c r="B41" s="106" t="s">
        <v>116</v>
      </c>
      <c r="C41" s="106" t="s">
        <v>44</v>
      </c>
      <c r="D41" s="49" t="s">
        <v>171</v>
      </c>
      <c r="E41" s="49" t="s">
        <v>172</v>
      </c>
      <c r="F41" s="107" t="s">
        <v>16</v>
      </c>
      <c r="G41" s="107"/>
      <c r="H41" s="108" t="s">
        <v>173</v>
      </c>
      <c r="I41" s="109" t="s">
        <v>174</v>
      </c>
      <c r="K41" s="54" t="str">
        <f>IFERROR(__xludf.DUMMYFUNCTION("if(T41=true,""Deployed"",IF(I41&lt;&gt;"""",IFERROR(IMPORTXML(I41, ""//p[@class='status-date']""), ""Not loading""),if(H41&lt;&gt;"""",""Reserved"","""")))"),"Deployed")</f>
        <v>Deployed</v>
      </c>
      <c r="T41" s="110" t="b">
        <v>1</v>
      </c>
      <c r="U41" s="101" t="str">
        <f>IFERROR(__xludf.DUMMYFUNCTION("IF(I41 &lt;&gt; """" , IFERROR(IMPORTXML(I41 , ""//div[5]/a/span"") , ""lädt..."" ) , ""."")"),"lädt...")</f>
        <v>lädt...</v>
      </c>
    </row>
    <row r="42">
      <c r="A42" s="111"/>
      <c r="B42" s="106" t="s">
        <v>116</v>
      </c>
      <c r="C42" s="106" t="s">
        <v>120</v>
      </c>
      <c r="D42" s="49" t="s">
        <v>183</v>
      </c>
      <c r="E42" s="49" t="s">
        <v>184</v>
      </c>
      <c r="F42" s="107" t="s">
        <v>16</v>
      </c>
      <c r="G42" s="107"/>
      <c r="H42" s="108" t="s">
        <v>185</v>
      </c>
      <c r="I42" s="109" t="s">
        <v>186</v>
      </c>
      <c r="K42" s="54" t="str">
        <f>IFERROR(__xludf.DUMMYFUNCTION("if(T42=true,""Deployed"",IF(I42&lt;&gt;"""",IFERROR(IMPORTXML(I42, ""//p[@class='status-date']""), ""Not loading""),if(H42&lt;&gt;"""",""Reserved"","""")))"),"Deployed")</f>
        <v>Deployed</v>
      </c>
      <c r="T42" s="110" t="b">
        <v>1</v>
      </c>
      <c r="U42" s="101">
        <f>IFERROR(__xludf.DUMMYFUNCTION("IF(I42 &lt;&gt; """" , IFERROR(IMPORTXML(I42 , ""//div[5]/a/span"") , ""lädt..."" ) , ""."")"),14.0)</f>
        <v>14</v>
      </c>
    </row>
    <row r="43">
      <c r="A43" s="111"/>
      <c r="B43" s="106" t="s">
        <v>116</v>
      </c>
      <c r="C43" s="106" t="s">
        <v>125</v>
      </c>
      <c r="D43" s="49" t="s">
        <v>187</v>
      </c>
      <c r="E43" s="49" t="s">
        <v>188</v>
      </c>
      <c r="F43" s="107" t="s">
        <v>16</v>
      </c>
      <c r="G43" s="107"/>
      <c r="H43" s="108" t="s">
        <v>189</v>
      </c>
      <c r="I43" s="83" t="s">
        <v>190</v>
      </c>
      <c r="K43" s="54" t="str">
        <f>IFERROR(__xludf.DUMMYFUNCTION("if(T43=true,""Deployed"",IF(I43&lt;&gt;"""",IFERROR(IMPORTXML(I43, ""//p[@class='status-date']""), ""Not loading""),if(H43&lt;&gt;"""",""Reserved"","""")))"),"Deployed")</f>
        <v>Deployed</v>
      </c>
      <c r="T43" s="110" t="b">
        <v>1</v>
      </c>
      <c r="U43" s="101" t="str">
        <f>IFERROR(__xludf.DUMMYFUNCTION("IF(I43 &lt;&gt; """" , IFERROR(IMPORTXML(I43 , ""//div[5]/a/span"") , ""lädt..."" ) , ""."")"),"lädt...")</f>
        <v>lädt...</v>
      </c>
    </row>
    <row r="44">
      <c r="A44" s="111"/>
      <c r="B44" s="106" t="s">
        <v>116</v>
      </c>
      <c r="C44" s="106" t="s">
        <v>61</v>
      </c>
      <c r="D44" s="49" t="s">
        <v>198</v>
      </c>
      <c r="E44" s="49" t="s">
        <v>199</v>
      </c>
      <c r="F44" s="107" t="s">
        <v>16</v>
      </c>
      <c r="G44" s="107"/>
      <c r="H44" s="108" t="s">
        <v>185</v>
      </c>
      <c r="I44" s="109" t="s">
        <v>200</v>
      </c>
      <c r="K44" s="54" t="str">
        <f>IFERROR(__xludf.DUMMYFUNCTION("if(T44=true,""Deployed"",IF(I44&lt;&gt;"""",IFERROR(IMPORTXML(I44, ""//p[@class='status-date']""), ""Not loading""),if(H44&lt;&gt;"""",""Reserved"","""")))"),"Deployed")</f>
        <v>Deployed</v>
      </c>
      <c r="T44" s="110" t="b">
        <v>1</v>
      </c>
      <c r="U44" s="101">
        <f>IFERROR(__xludf.DUMMYFUNCTION("IF(I44 &lt;&gt; """" , IFERROR(IMPORTXML(I44 , ""//div[5]/a/span"") , ""lädt..."" ) , ""."")"),16.0)</f>
        <v>16</v>
      </c>
    </row>
    <row r="45">
      <c r="A45" s="111"/>
      <c r="B45" s="106" t="s">
        <v>116</v>
      </c>
      <c r="C45" s="106" t="s">
        <v>66</v>
      </c>
      <c r="D45" s="49" t="s">
        <v>201</v>
      </c>
      <c r="E45" s="49" t="s">
        <v>202</v>
      </c>
      <c r="F45" s="107" t="s">
        <v>16</v>
      </c>
      <c r="G45" s="107"/>
      <c r="H45" s="108" t="s">
        <v>203</v>
      </c>
      <c r="I45" s="109" t="s">
        <v>204</v>
      </c>
      <c r="K45" s="54" t="str">
        <f>IFERROR(__xludf.DUMMYFUNCTION("if(T45=true,""Deployed"",IF(I45&lt;&gt;"""",IFERROR(IMPORTXML(I45, ""//p[@class='status-date']""), ""Not loading""),if(H45&lt;&gt;"""",""Reserved"","""")))"),"Deployed")</f>
        <v>Deployed</v>
      </c>
      <c r="T45" s="110" t="b">
        <v>1</v>
      </c>
      <c r="U45" s="101" t="str">
        <f>IFERROR(__xludf.DUMMYFUNCTION("IF(I45 &lt;&gt; """" , IFERROR(IMPORTXML(I45 , ""//div[5]/a/span"") , ""lädt..."" ) , ""."")"),"lädt...")</f>
        <v>lädt...</v>
      </c>
    </row>
    <row r="46">
      <c r="A46" s="100"/>
      <c r="B46" s="106" t="s">
        <v>120</v>
      </c>
      <c r="C46" s="106" t="s">
        <v>96</v>
      </c>
      <c r="D46" s="49" t="s">
        <v>225</v>
      </c>
      <c r="E46" s="49" t="s">
        <v>226</v>
      </c>
      <c r="F46" s="107" t="s">
        <v>16</v>
      </c>
      <c r="G46" s="107"/>
      <c r="H46" s="76" t="s">
        <v>227</v>
      </c>
      <c r="I46" s="109" t="s">
        <v>228</v>
      </c>
      <c r="K46" s="54" t="str">
        <f>IFERROR(__xludf.DUMMYFUNCTION("if(T46=true,""Deployed"",IF(I46&lt;&gt;"""",IFERROR(IMPORTXML(I46, ""//p[@class='status-date']""), ""Not loading""),if(H46&lt;&gt;"""",""Reserved"","""")))"),"Deployed")</f>
        <v>Deployed</v>
      </c>
      <c r="T46" s="110" t="b">
        <v>1</v>
      </c>
      <c r="U46" s="101" t="str">
        <f>IFERROR(__xludf.DUMMYFUNCTION("IF(I46 &lt;&gt; """" , IFERROR(IMPORTXML(I46 , ""//div[5]/a/span"") , ""lädt..."" ) , ""."")"),"lädt...")</f>
        <v>lädt...</v>
      </c>
    </row>
    <row r="47">
      <c r="A47" s="100"/>
      <c r="B47" s="106" t="s">
        <v>120</v>
      </c>
      <c r="C47" s="106" t="s">
        <v>100</v>
      </c>
      <c r="D47" s="49" t="s">
        <v>229</v>
      </c>
      <c r="E47" s="49" t="s">
        <v>230</v>
      </c>
      <c r="F47" s="107" t="s">
        <v>16</v>
      </c>
      <c r="G47" s="107"/>
      <c r="H47" s="76" t="s">
        <v>185</v>
      </c>
      <c r="I47" s="109" t="s">
        <v>231</v>
      </c>
      <c r="K47" s="54" t="str">
        <f>IFERROR(__xludf.DUMMYFUNCTION("if(T47=true,""Deployed"",IF(I47&lt;&gt;"""",IFERROR(IMPORTXML(I47, ""//p[@class='status-date']""), ""Not loading""),if(H47&lt;&gt;"""",""Reserved"","""")))"),"Deployed")</f>
        <v>Deployed</v>
      </c>
      <c r="T47" s="110" t="b">
        <v>1</v>
      </c>
      <c r="U47" s="101">
        <f>IFERROR(__xludf.DUMMYFUNCTION("IF(I47 &lt;&gt; """" , IFERROR(IMPORTXML(I47 , ""//div[5]/a/span"") , ""lädt..."" ) , ""."")"),15.0)</f>
        <v>15</v>
      </c>
    </row>
    <row r="48">
      <c r="A48" s="100"/>
      <c r="B48" s="106" t="s">
        <v>120</v>
      </c>
      <c r="C48" s="106" t="s">
        <v>85</v>
      </c>
      <c r="D48" s="49" t="s">
        <v>240</v>
      </c>
      <c r="E48" s="49" t="s">
        <v>241</v>
      </c>
      <c r="F48" s="107" t="s">
        <v>16</v>
      </c>
      <c r="G48" s="107"/>
      <c r="H48" s="108" t="s">
        <v>242</v>
      </c>
      <c r="I48" s="83" t="s">
        <v>243</v>
      </c>
      <c r="K48" s="54" t="str">
        <f>IFERROR(__xludf.DUMMYFUNCTION("if(T48=true,""Deployed"",IF(I48&lt;&gt;"""",IFERROR(IMPORTXML(I48, ""//p[@class='status-date']""), ""Not loading""),if(H48&lt;&gt;"""",""Reserved"","""")))"),"Deployed")</f>
        <v>Deployed</v>
      </c>
      <c r="T48" s="110" t="b">
        <v>1</v>
      </c>
      <c r="U48" s="101" t="str">
        <f>IFERROR(__xludf.DUMMYFUNCTION("IF(I48 &lt;&gt; """" , IFERROR(IMPORTXML(I48 , ""//div[5]/a/span"") , ""lädt..."" ) , ""."")"),"lädt...")</f>
        <v>lädt...</v>
      </c>
    </row>
    <row r="49">
      <c r="A49" s="100"/>
      <c r="B49" s="106" t="s">
        <v>120</v>
      </c>
      <c r="C49" s="106" t="s">
        <v>116</v>
      </c>
      <c r="D49" s="49" t="s">
        <v>244</v>
      </c>
      <c r="E49" s="49" t="s">
        <v>245</v>
      </c>
      <c r="F49" s="107" t="s">
        <v>16</v>
      </c>
      <c r="G49" s="107"/>
      <c r="H49" s="108" t="s">
        <v>246</v>
      </c>
      <c r="I49" s="83" t="s">
        <v>247</v>
      </c>
      <c r="K49" s="54" t="str">
        <f>IFERROR(__xludf.DUMMYFUNCTION("if(T49=true,""Deployed"",IF(I49&lt;&gt;"""",IFERROR(IMPORTXML(I49, ""//p[@class='status-date']""), ""Not loading""),if(H49&lt;&gt;"""",""Reserved"","""")))"),"Deployed")</f>
        <v>Deployed</v>
      </c>
      <c r="T49" s="110" t="b">
        <v>1</v>
      </c>
      <c r="U49" s="101" t="str">
        <f>IFERROR(__xludf.DUMMYFUNCTION("IF(I49 &lt;&gt; """" , IFERROR(IMPORTXML(I49 , ""//div[5]/a/span"") , ""lädt..."" ) , ""."")"),"lädt...")</f>
        <v>lädt...</v>
      </c>
    </row>
    <row r="50">
      <c r="A50" s="100"/>
      <c r="B50" s="106" t="s">
        <v>120</v>
      </c>
      <c r="C50" s="106" t="s">
        <v>50</v>
      </c>
      <c r="D50" s="49" t="s">
        <v>256</v>
      </c>
      <c r="E50" s="49" t="s">
        <v>257</v>
      </c>
      <c r="F50" s="107" t="s">
        <v>16</v>
      </c>
      <c r="G50" s="107"/>
      <c r="H50" s="76" t="s">
        <v>258</v>
      </c>
      <c r="I50" s="109" t="s">
        <v>259</v>
      </c>
      <c r="K50" s="54" t="str">
        <f>IFERROR(__xludf.DUMMYFUNCTION("if(T50=true,""Deployed"",IF(I50&lt;&gt;"""",IFERROR(IMPORTXML(I50, ""//p[@class='status-date']""), ""Not loading""),if(H50&lt;&gt;"""",""Reserved"","""")))"),"Deployed")</f>
        <v>Deployed</v>
      </c>
      <c r="T50" s="110" t="b">
        <v>1</v>
      </c>
      <c r="U50" s="101" t="str">
        <f>IFERROR(__xludf.DUMMYFUNCTION("IF(I50 &lt;&gt; """" , IFERROR(IMPORTXML(I50 , ""//div[5]/a/span"") , ""lädt..."" ) , ""."")"),"lädt...")</f>
        <v>lädt...</v>
      </c>
    </row>
    <row r="51">
      <c r="A51" s="100"/>
      <c r="B51" s="106" t="s">
        <v>120</v>
      </c>
      <c r="C51" s="106" t="s">
        <v>56</v>
      </c>
      <c r="D51" s="49" t="s">
        <v>260</v>
      </c>
      <c r="E51" s="49" t="s">
        <v>261</v>
      </c>
      <c r="F51" s="107" t="s">
        <v>16</v>
      </c>
      <c r="G51" s="107"/>
      <c r="H51" s="108" t="s">
        <v>262</v>
      </c>
      <c r="I51" s="112" t="s">
        <v>263</v>
      </c>
      <c r="K51" s="54" t="str">
        <f>IFERROR(__xludf.DUMMYFUNCTION("if(T51=true,""Deployed"",IF(I51&lt;&gt;"""",IFERROR(IMPORTXML(I51, ""//p[@class='status-date']""), ""Not loading""),if(H51&lt;&gt;"""",""Reserved"","""")))"),"Deployed")</f>
        <v>Deployed</v>
      </c>
      <c r="T51" s="110" t="b">
        <v>1</v>
      </c>
      <c r="U51" s="101" t="str">
        <f>IFERROR(__xludf.DUMMYFUNCTION("IF(I51 &lt;&gt; """" , IFERROR(IMPORTXML(I51 , ""//div[5]/a/span"") , ""lädt..."" ) , ""."")"),"lädt...")</f>
        <v>lädt...</v>
      </c>
    </row>
    <row r="52">
      <c r="A52" s="100"/>
      <c r="B52" s="106" t="s">
        <v>120</v>
      </c>
      <c r="C52" s="106" t="s">
        <v>71</v>
      </c>
      <c r="D52" s="49" t="s">
        <v>272</v>
      </c>
      <c r="E52" s="49" t="s">
        <v>273</v>
      </c>
      <c r="F52" s="107" t="s">
        <v>16</v>
      </c>
      <c r="G52" s="107"/>
      <c r="H52" s="108" t="s">
        <v>94</v>
      </c>
      <c r="I52" s="109"/>
      <c r="K52" s="54" t="str">
        <f>IFERROR(__xludf.DUMMYFUNCTION("if(T52=true,""Deployed"",IF(I52&lt;&gt;"""",IFERROR(IMPORTXML(I52, ""//p[@class='status-date']""), ""Not loading""),if(H52&lt;&gt;"""",""Reserved"","""")))"),"Reserved")</f>
        <v>Reserved</v>
      </c>
      <c r="T52" s="110" t="b">
        <v>0</v>
      </c>
      <c r="U52" s="101" t="str">
        <f>IFERROR(__xludf.DUMMYFUNCTION("IF(I52 &lt;&gt; """" , IFERROR(IMPORTXML(I52 , ""//div[5]/a/span"") , ""lädt..."" ) , ""."")"),".")</f>
        <v>.</v>
      </c>
    </row>
    <row r="53">
      <c r="A53" s="100"/>
      <c r="B53" s="106" t="s">
        <v>120</v>
      </c>
      <c r="C53" s="106" t="s">
        <v>76</v>
      </c>
      <c r="D53" s="49" t="s">
        <v>275</v>
      </c>
      <c r="E53" s="49" t="s">
        <v>276</v>
      </c>
      <c r="F53" s="107" t="s">
        <v>16</v>
      </c>
      <c r="G53" s="107"/>
      <c r="H53" s="108" t="s">
        <v>277</v>
      </c>
      <c r="I53" s="83" t="s">
        <v>278</v>
      </c>
      <c r="K53" s="54" t="str">
        <f>IFERROR(__xludf.DUMMYFUNCTION("if(T53=true,""Deployed"",IF(I53&lt;&gt;"""",IFERROR(IMPORTXML(I53, ""//p[@class='status-date']""), ""Not loading""),if(H53&lt;&gt;"""",""Reserved"","""")))"),"Deployed")</f>
        <v>Deployed</v>
      </c>
      <c r="T53" s="110" t="b">
        <v>1</v>
      </c>
      <c r="U53" s="101" t="str">
        <f>IFERROR(__xludf.DUMMYFUNCTION("IF(I53 &lt;&gt; """" , IFERROR(IMPORTXML(I53 , ""//div[5]/a/span"") , ""lädt..."" ) , ""."")"),"lädt...")</f>
        <v>lädt...</v>
      </c>
    </row>
    <row r="54">
      <c r="A54" s="100"/>
      <c r="B54" s="106" t="s">
        <v>125</v>
      </c>
      <c r="C54" s="106" t="s">
        <v>96</v>
      </c>
      <c r="D54" s="49" t="s">
        <v>289</v>
      </c>
      <c r="E54" s="49" t="s">
        <v>290</v>
      </c>
      <c r="F54" s="107" t="s">
        <v>16</v>
      </c>
      <c r="G54" s="107"/>
      <c r="H54" s="108" t="s">
        <v>291</v>
      </c>
      <c r="I54" s="83" t="s">
        <v>292</v>
      </c>
      <c r="K54" s="54" t="str">
        <f>IFERROR(__xludf.DUMMYFUNCTION("if(T54=true,""Deployed"",IF(I54&lt;&gt;"""",IFERROR(IMPORTXML(I54, ""//p[@class='status-date']""), ""Not loading""),if(H54&lt;&gt;"""",""Reserved"","""")))"),"Deployed")</f>
        <v>Deployed</v>
      </c>
      <c r="T54" s="110" t="b">
        <v>1</v>
      </c>
      <c r="U54" s="101" t="str">
        <f>IFERROR(__xludf.DUMMYFUNCTION("IF(I54 &lt;&gt; """" , IFERROR(IMPORTXML(I54 , ""//div[5]/a/span"") , ""lädt..."" ) , ""."")"),"lädt...")</f>
        <v>lädt...</v>
      </c>
    </row>
    <row r="55">
      <c r="A55" s="100"/>
      <c r="B55" s="106" t="s">
        <v>125</v>
      </c>
      <c r="C55" s="106" t="s">
        <v>100</v>
      </c>
      <c r="D55" s="49" t="s">
        <v>293</v>
      </c>
      <c r="E55" s="49" t="s">
        <v>294</v>
      </c>
      <c r="F55" s="107" t="s">
        <v>16</v>
      </c>
      <c r="G55" s="107"/>
      <c r="H55" s="108" t="s">
        <v>123</v>
      </c>
      <c r="I55" s="83" t="s">
        <v>295</v>
      </c>
      <c r="K55" s="54" t="str">
        <f>IFERROR(__xludf.DUMMYFUNCTION("if(T55=true,""Deployed"",IF(I55&lt;&gt;"""",IFERROR(IMPORTXML(I55, ""//p[@class='status-date']""), ""Not loading""),if(H55&lt;&gt;"""",""Reserved"","""")))"),"Deployed")</f>
        <v>Deployed</v>
      </c>
      <c r="T55" s="110" t="b">
        <v>1</v>
      </c>
      <c r="U55" s="101">
        <f>IFERROR(__xludf.DUMMYFUNCTION("IF(I55 &lt;&gt; """" , IFERROR(IMPORTXML(I55 , ""//div[5]/a/span"") , ""lädt..."" ) , ""."")"),15.0)</f>
        <v>15</v>
      </c>
    </row>
    <row r="56">
      <c r="A56" s="100"/>
      <c r="B56" s="106" t="s">
        <v>125</v>
      </c>
      <c r="C56" s="106" t="s">
        <v>85</v>
      </c>
      <c r="D56" s="49" t="s">
        <v>304</v>
      </c>
      <c r="E56" s="49" t="s">
        <v>305</v>
      </c>
      <c r="F56" s="107" t="s">
        <v>16</v>
      </c>
      <c r="G56" s="107"/>
      <c r="H56" s="108" t="s">
        <v>291</v>
      </c>
      <c r="I56" s="109" t="s">
        <v>306</v>
      </c>
      <c r="K56" s="54" t="str">
        <f>IFERROR(__xludf.DUMMYFUNCTION("if(T56=true,""Deployed"",IF(I56&lt;&gt;"""",IFERROR(IMPORTXML(I56, ""//p[@class='status-date']""), ""Not loading""),if(H56&lt;&gt;"""",""Reserved"","""")))"),"Deployed")</f>
        <v>Deployed</v>
      </c>
      <c r="T56" s="110" t="b">
        <v>1</v>
      </c>
      <c r="U56" s="101" t="str">
        <f>IFERROR(__xludf.DUMMYFUNCTION("IF(I56 &lt;&gt; """" , IFERROR(IMPORTXML(I56 , ""//div[5]/a/span"") , ""lädt..."" ) , ""."")"),"lädt...")</f>
        <v>lädt...</v>
      </c>
    </row>
    <row r="57">
      <c r="A57" s="100"/>
      <c r="B57" s="106" t="s">
        <v>125</v>
      </c>
      <c r="C57" s="106" t="s">
        <v>116</v>
      </c>
      <c r="D57" s="49" t="s">
        <v>307</v>
      </c>
      <c r="E57" s="49" t="s">
        <v>308</v>
      </c>
      <c r="F57" s="107" t="s">
        <v>16</v>
      </c>
      <c r="G57" s="107"/>
      <c r="H57" s="108" t="s">
        <v>309</v>
      </c>
      <c r="I57" s="83" t="s">
        <v>310</v>
      </c>
      <c r="K57" s="54" t="str">
        <f>IFERROR(__xludf.DUMMYFUNCTION("if(T57=true,""Deployed"",IF(I57&lt;&gt;"""",IFERROR(IMPORTXML(I57, ""//p[@class='status-date']""), ""Not loading""),if(H57&lt;&gt;"""",""Reserved"","""")))"),"Deployed")</f>
        <v>Deployed</v>
      </c>
      <c r="T57" s="110" t="b">
        <v>1</v>
      </c>
      <c r="U57" s="101" t="str">
        <f>IFERROR(__xludf.DUMMYFUNCTION("IF(I57 &lt;&gt; """" , IFERROR(IMPORTXML(I57 , ""//div[5]/a/span"") , ""lädt..."" ) , ""."")"),"lädt...")</f>
        <v>lädt...</v>
      </c>
    </row>
    <row r="58">
      <c r="A58" s="100"/>
      <c r="B58" s="106" t="s">
        <v>125</v>
      </c>
      <c r="C58" s="106" t="s">
        <v>50</v>
      </c>
      <c r="D58" s="49" t="s">
        <v>318</v>
      </c>
      <c r="E58" s="49" t="s">
        <v>319</v>
      </c>
      <c r="F58" s="107" t="s">
        <v>16</v>
      </c>
      <c r="G58" s="107"/>
      <c r="H58" s="108" t="s">
        <v>291</v>
      </c>
      <c r="I58" s="109" t="s">
        <v>320</v>
      </c>
      <c r="K58" s="54" t="str">
        <f>IFERROR(__xludf.DUMMYFUNCTION("if(T58=true,""Deployed"",IF(I58&lt;&gt;"""",IFERROR(IMPORTXML(I58, ""//p[@class='status-date']""), ""Not loading""),if(H58&lt;&gt;"""",""Reserved"","""")))"),"Deployed")</f>
        <v>Deployed</v>
      </c>
      <c r="T58" s="110" t="b">
        <v>1</v>
      </c>
      <c r="U58" s="101" t="str">
        <f>IFERROR(__xludf.DUMMYFUNCTION("IF(I58 &lt;&gt; """" , IFERROR(IMPORTXML(I58 , ""//div[5]/a/span"") , ""lädt..."" ) , ""."")"),"lädt...")</f>
        <v>lädt...</v>
      </c>
    </row>
    <row r="59">
      <c r="A59" s="100"/>
      <c r="B59" s="106" t="s">
        <v>125</v>
      </c>
      <c r="C59" s="106" t="s">
        <v>56</v>
      </c>
      <c r="D59" s="49" t="s">
        <v>321</v>
      </c>
      <c r="E59" s="49" t="s">
        <v>322</v>
      </c>
      <c r="F59" s="107" t="s">
        <v>16</v>
      </c>
      <c r="G59" s="107"/>
      <c r="H59" s="108" t="s">
        <v>323</v>
      </c>
      <c r="I59" s="113" t="s">
        <v>324</v>
      </c>
      <c r="K59" s="54" t="str">
        <f>IFERROR(__xludf.DUMMYFUNCTION("if(T59=true,""Deployed"",IF(I59&lt;&gt;"""",IFERROR(IMPORTXML(I59, ""//p[@class='status-date']""), ""Not loading""),if(H59&lt;&gt;"""",""Reserved"","""")))"),"Deployed")</f>
        <v>Deployed</v>
      </c>
      <c r="T59" s="110" t="b">
        <v>1</v>
      </c>
      <c r="U59" s="101" t="str">
        <f>IFERROR(__xludf.DUMMYFUNCTION("IF(I59 &lt;&gt; """" , IFERROR(IMPORTXML(I59 , ""//div[5]/a/span"") , ""lädt..."" ) , ""."")"),"lädt...")</f>
        <v>lädt...</v>
      </c>
    </row>
    <row r="60">
      <c r="A60" s="100"/>
      <c r="B60" s="106" t="s">
        <v>125</v>
      </c>
      <c r="C60" s="106" t="s">
        <v>71</v>
      </c>
      <c r="D60" s="49" t="s">
        <v>333</v>
      </c>
      <c r="E60" s="49" t="s">
        <v>334</v>
      </c>
      <c r="F60" s="107" t="s">
        <v>16</v>
      </c>
      <c r="G60" s="107"/>
      <c r="H60" s="108" t="s">
        <v>9</v>
      </c>
      <c r="I60" s="109" t="s">
        <v>335</v>
      </c>
      <c r="K60" s="54" t="str">
        <f>IFERROR(__xludf.DUMMYFUNCTION("if(T60=true,""Deployed"",IF(I60&lt;&gt;"""",IFERROR(IMPORTXML(I60, ""//p[@class='status-date']""), ""Not loading""),if(H60&lt;&gt;"""",""Reserved"","""")))"),"Deployed")</f>
        <v>Deployed</v>
      </c>
      <c r="T60" s="110" t="b">
        <v>1</v>
      </c>
      <c r="U60" s="101" t="str">
        <f>IFERROR(__xludf.DUMMYFUNCTION("IF(I60 &lt;&gt; """" , IFERROR(IMPORTXML(I60 , ""//div[5]/a/span"") , ""lädt..."" ) , ""."")"),"lädt...")</f>
        <v>lädt...</v>
      </c>
    </row>
    <row r="61">
      <c r="A61" s="100"/>
      <c r="B61" s="106" t="s">
        <v>125</v>
      </c>
      <c r="C61" s="106" t="s">
        <v>76</v>
      </c>
      <c r="D61" s="49" t="s">
        <v>336</v>
      </c>
      <c r="E61" s="49" t="s">
        <v>337</v>
      </c>
      <c r="F61" s="107" t="s">
        <v>16</v>
      </c>
      <c r="G61" s="107"/>
      <c r="H61" s="108" t="s">
        <v>79</v>
      </c>
      <c r="I61" s="83" t="s">
        <v>338</v>
      </c>
      <c r="K61" s="54" t="str">
        <f>IFERROR(__xludf.DUMMYFUNCTION("if(T61=true,""Deployed"",IF(I61&lt;&gt;"""",IFERROR(IMPORTXML(I61, ""//p[@class='status-date']""), ""Not loading""),if(H61&lt;&gt;"""",""Reserved"","""")))"),"Not loading")</f>
        <v>Not loading</v>
      </c>
      <c r="T61" s="110" t="b">
        <v>0</v>
      </c>
      <c r="U61" s="101" t="str">
        <f>IFERROR(__xludf.DUMMYFUNCTION("IF(I61 &lt;&gt; """" , IFERROR(IMPORTXML(I61 , ""//div[5]/a/span"") , ""lädt..."" ) , ""."")"),"lädt...")</f>
        <v>lädt...</v>
      </c>
    </row>
    <row r="62">
      <c r="A62" s="111"/>
      <c r="B62" s="106" t="s">
        <v>50</v>
      </c>
      <c r="C62" s="106" t="s">
        <v>86</v>
      </c>
      <c r="D62" s="49" t="s">
        <v>343</v>
      </c>
      <c r="E62" s="49" t="s">
        <v>344</v>
      </c>
      <c r="F62" s="107" t="s">
        <v>16</v>
      </c>
      <c r="G62" s="107"/>
      <c r="H62" s="108" t="s">
        <v>185</v>
      </c>
      <c r="I62" s="83" t="s">
        <v>345</v>
      </c>
      <c r="K62" s="54" t="str">
        <f>IFERROR(__xludf.DUMMYFUNCTION("if(T62=true,""Deployed"",IF(I62&lt;&gt;"""",IFERROR(IMPORTXML(I62, ""//p[@class='status-date']""), ""Not loading""),if(H62&lt;&gt;"""",""Reserved"","""")))"),"Deployed")</f>
        <v>Deployed</v>
      </c>
      <c r="T62" s="110" t="b">
        <v>1</v>
      </c>
      <c r="U62" s="101">
        <f>IFERROR(__xludf.DUMMYFUNCTION("IF(I62 &lt;&gt; """" , IFERROR(IMPORTXML(I62 , ""//div[5]/a/span"") , ""lädt..."" ) , ""."")"),16.0)</f>
        <v>16</v>
      </c>
    </row>
    <row r="63">
      <c r="A63" s="111"/>
      <c r="B63" s="106" t="s">
        <v>50</v>
      </c>
      <c r="C63" s="106" t="s">
        <v>91</v>
      </c>
      <c r="D63" s="49" t="s">
        <v>346</v>
      </c>
      <c r="E63" s="49" t="s">
        <v>347</v>
      </c>
      <c r="F63" s="107" t="s">
        <v>16</v>
      </c>
      <c r="G63" s="107"/>
      <c r="H63" s="76" t="s">
        <v>348</v>
      </c>
      <c r="I63" s="109" t="s">
        <v>349</v>
      </c>
      <c r="K63" s="54" t="str">
        <f>IFERROR(__xludf.DUMMYFUNCTION("if(T63=true,""Deployed"",IF(I63&lt;&gt;"""",IFERROR(IMPORTXML(I63, ""//p[@class='status-date']""), ""Not loading""),if(H63&lt;&gt;"""",""Reserved"","""")))"),"Deployed")</f>
        <v>Deployed</v>
      </c>
      <c r="T63" s="110" t="b">
        <v>1</v>
      </c>
      <c r="U63" s="101" t="str">
        <f>IFERROR(__xludf.DUMMYFUNCTION("IF(I63 &lt;&gt; """" , IFERROR(IMPORTXML(I63 , ""//div[5]/a/span"") , ""lädt..."" ) , ""."")"),"lädt...")</f>
        <v>lädt...</v>
      </c>
    </row>
    <row r="64">
      <c r="A64" s="111"/>
      <c r="B64" s="106" t="s">
        <v>50</v>
      </c>
      <c r="C64" s="106" t="s">
        <v>39</v>
      </c>
      <c r="D64" s="49" t="s">
        <v>358</v>
      </c>
      <c r="E64" s="49" t="s">
        <v>359</v>
      </c>
      <c r="F64" s="107" t="s">
        <v>16</v>
      </c>
      <c r="G64" s="107"/>
      <c r="H64" s="108" t="s">
        <v>360</v>
      </c>
      <c r="I64" s="109" t="s">
        <v>361</v>
      </c>
      <c r="K64" s="54" t="str">
        <f>IFERROR(__xludf.DUMMYFUNCTION("if(T64=true,""Deployed"",IF(I64&lt;&gt;"""",IFERROR(IMPORTXML(I64, ""//p[@class='status-date']""), ""Not loading""),if(H64&lt;&gt;"""",""Reserved"","""")))"),"Deployed")</f>
        <v>Deployed</v>
      </c>
      <c r="T64" s="110" t="b">
        <v>1</v>
      </c>
      <c r="U64" s="101" t="str">
        <f>IFERROR(__xludf.DUMMYFUNCTION("IF(I64 &lt;&gt; """" , IFERROR(IMPORTXML(I64 , ""//div[5]/a/span"") , ""lädt..."" ) , ""."")"),"lädt...")</f>
        <v>lädt...</v>
      </c>
    </row>
    <row r="65">
      <c r="A65" s="111"/>
      <c r="B65" s="106" t="s">
        <v>50</v>
      </c>
      <c r="C65" s="106" t="s">
        <v>44</v>
      </c>
      <c r="D65" s="49" t="s">
        <v>362</v>
      </c>
      <c r="E65" s="49" t="s">
        <v>363</v>
      </c>
      <c r="F65" s="107" t="s">
        <v>16</v>
      </c>
      <c r="G65" s="107"/>
      <c r="H65" s="108" t="s">
        <v>364</v>
      </c>
      <c r="I65" s="83" t="s">
        <v>365</v>
      </c>
      <c r="K65" s="54" t="str">
        <f>IFERROR(__xludf.DUMMYFUNCTION("if(T65=true,""Deployed"",IF(I65&lt;&gt;"""",IFERROR(IMPORTXML(I65, ""//p[@class='status-date']""), ""Not loading""),if(H65&lt;&gt;"""",""Reserved"","""")))"),"Deployed")</f>
        <v>Deployed</v>
      </c>
      <c r="T65" s="110" t="b">
        <v>1</v>
      </c>
      <c r="U65" s="101" t="str">
        <f>IFERROR(__xludf.DUMMYFUNCTION("IF(I65 &lt;&gt; """" , IFERROR(IMPORTXML(I65 , ""//div[5]/a/span"") , ""lädt..."" ) , ""."")"),"lädt...")</f>
        <v>lädt...</v>
      </c>
    </row>
    <row r="66">
      <c r="A66" s="111"/>
      <c r="B66" s="106" t="s">
        <v>50</v>
      </c>
      <c r="C66" s="106" t="s">
        <v>120</v>
      </c>
      <c r="D66" s="49" t="s">
        <v>373</v>
      </c>
      <c r="E66" s="49" t="s">
        <v>374</v>
      </c>
      <c r="F66" s="107" t="s">
        <v>16</v>
      </c>
      <c r="G66" s="107"/>
      <c r="H66" s="108" t="s">
        <v>348</v>
      </c>
      <c r="I66" s="83" t="s">
        <v>375</v>
      </c>
      <c r="K66" s="54" t="str">
        <f>IFERROR(__xludf.DUMMYFUNCTION("if(T66=true,""Deployed"",IF(I66&lt;&gt;"""",IFERROR(IMPORTXML(I66, ""//p[@class='status-date']""), ""Not loading""),if(H66&lt;&gt;"""",""Reserved"","""")))"),"Deployed")</f>
        <v>Deployed</v>
      </c>
      <c r="T66" s="110" t="b">
        <v>1</v>
      </c>
      <c r="U66" s="101" t="str">
        <f>IFERROR(__xludf.DUMMYFUNCTION("IF(I66 &lt;&gt; """" , IFERROR(IMPORTXML(I66 , ""//div[5]/a/span"") , ""lädt..."" ) , ""."")"),"lädt...")</f>
        <v>lädt...</v>
      </c>
    </row>
    <row r="67">
      <c r="A67" s="111"/>
      <c r="B67" s="106" t="s">
        <v>50</v>
      </c>
      <c r="C67" s="106" t="s">
        <v>125</v>
      </c>
      <c r="D67" s="49" t="s">
        <v>376</v>
      </c>
      <c r="E67" s="49" t="s">
        <v>377</v>
      </c>
      <c r="F67" s="107" t="s">
        <v>16</v>
      </c>
      <c r="G67" s="107"/>
      <c r="H67" s="108" t="s">
        <v>185</v>
      </c>
      <c r="I67" s="109" t="s">
        <v>378</v>
      </c>
      <c r="K67" s="54" t="str">
        <f>IFERROR(__xludf.DUMMYFUNCTION("if(T67=true,""Deployed"",IF(I67&lt;&gt;"""",IFERROR(IMPORTXML(I67, ""//p[@class='status-date']""), ""Not loading""),if(H67&lt;&gt;"""",""Reserved"","""")))"),"Deployed")</f>
        <v>Deployed</v>
      </c>
      <c r="T67" s="110" t="b">
        <v>1</v>
      </c>
      <c r="U67" s="101" t="str">
        <f>IFERROR(__xludf.DUMMYFUNCTION("IF(I67 &lt;&gt; """" , IFERROR(IMPORTXML(I67 , ""//div[5]/a/span"") , ""lädt..."" ) , ""."")"),"lädt...")</f>
        <v>lädt...</v>
      </c>
    </row>
    <row r="68">
      <c r="A68" s="111"/>
      <c r="B68" s="106" t="s">
        <v>50</v>
      </c>
      <c r="C68" s="106" t="s">
        <v>61</v>
      </c>
      <c r="D68" s="49" t="s">
        <v>386</v>
      </c>
      <c r="E68" s="49" t="s">
        <v>387</v>
      </c>
      <c r="F68" s="107" t="s">
        <v>16</v>
      </c>
      <c r="G68" s="107"/>
      <c r="H68" s="108" t="s">
        <v>185</v>
      </c>
      <c r="I68" s="109" t="s">
        <v>388</v>
      </c>
      <c r="K68" s="54" t="str">
        <f>IFERROR(__xludf.DUMMYFUNCTION("if(T68=true,""Deployed"",IF(I68&lt;&gt;"""",IFERROR(IMPORTXML(I68, ""//p[@class='status-date']""), ""Not loading""),if(H68&lt;&gt;"""",""Reserved"","""")))"),"Deployed")</f>
        <v>Deployed</v>
      </c>
      <c r="T68" s="110" t="b">
        <v>1</v>
      </c>
      <c r="U68" s="101" t="str">
        <f>IFERROR(__xludf.DUMMYFUNCTION("IF(I68 &lt;&gt; """" , IFERROR(IMPORTXML(I68 , ""//div[5]/a/span"") , ""lädt..."" ) , ""."")"),"lädt...")</f>
        <v>lädt...</v>
      </c>
    </row>
    <row r="69">
      <c r="A69" s="111"/>
      <c r="B69" s="106" t="s">
        <v>50</v>
      </c>
      <c r="C69" s="106" t="s">
        <v>66</v>
      </c>
      <c r="D69" s="49" t="s">
        <v>389</v>
      </c>
      <c r="E69" s="49" t="s">
        <v>390</v>
      </c>
      <c r="F69" s="107" t="s">
        <v>16</v>
      </c>
      <c r="G69" s="107"/>
      <c r="H69" s="108" t="s">
        <v>54</v>
      </c>
      <c r="I69" s="83" t="s">
        <v>391</v>
      </c>
      <c r="K69" s="54" t="str">
        <f>IFERROR(__xludf.DUMMYFUNCTION("if(T69=true,""Deployed"",IF(I69&lt;&gt;"""",IFERROR(IMPORTXML(I69, ""//p[@class='status-date']""), ""Not loading""),if(H69&lt;&gt;"""",""Reserved"","""")))"),"Deployed")</f>
        <v>Deployed</v>
      </c>
      <c r="T69" s="110" t="b">
        <v>1</v>
      </c>
      <c r="U69" s="101" t="str">
        <f>IFERROR(__xludf.DUMMYFUNCTION("IF(I69 &lt;&gt; """" , IFERROR(IMPORTXML(I69 , ""//div[5]/a/span"") , ""lädt..."" ) , ""."")"),"lädt...")</f>
        <v>lädt...</v>
      </c>
    </row>
    <row r="70">
      <c r="A70" s="111"/>
      <c r="B70" s="106" t="s">
        <v>56</v>
      </c>
      <c r="C70" s="106" t="s">
        <v>86</v>
      </c>
      <c r="D70" s="49" t="s">
        <v>403</v>
      </c>
      <c r="E70" s="49" t="s">
        <v>404</v>
      </c>
      <c r="F70" s="107" t="s">
        <v>16</v>
      </c>
      <c r="G70" s="107"/>
      <c r="H70" s="108" t="s">
        <v>89</v>
      </c>
      <c r="I70" s="83" t="s">
        <v>405</v>
      </c>
      <c r="K70" s="54" t="str">
        <f>IFERROR(__xludf.DUMMYFUNCTION("if(T70=true,""Deployed"",IF(I70&lt;&gt;"""",IFERROR(IMPORTXML(I70, ""//p[@class='status-date']""), ""Not loading""),if(H70&lt;&gt;"""",""Reserved"","""")))"),"Deployed")</f>
        <v>Deployed</v>
      </c>
      <c r="T70" s="110" t="b">
        <v>1</v>
      </c>
      <c r="U70" s="101" t="str">
        <f>IFERROR(__xludf.DUMMYFUNCTION("IF(I70 &lt;&gt; """" , IFERROR(IMPORTXML(I70 , ""//div[5]/a/span"") , ""lädt..."" ) , ""."")"),"lädt...")</f>
        <v>lädt...</v>
      </c>
    </row>
    <row r="71">
      <c r="A71" s="111"/>
      <c r="B71" s="106" t="s">
        <v>56</v>
      </c>
      <c r="C71" s="106" t="s">
        <v>91</v>
      </c>
      <c r="D71" s="49" t="s">
        <v>406</v>
      </c>
      <c r="E71" s="49" t="s">
        <v>407</v>
      </c>
      <c r="F71" s="107" t="s">
        <v>16</v>
      </c>
      <c r="G71" s="107"/>
      <c r="H71" s="108" t="s">
        <v>360</v>
      </c>
      <c r="I71" s="83" t="s">
        <v>408</v>
      </c>
      <c r="K71" s="54" t="str">
        <f>IFERROR(__xludf.DUMMYFUNCTION("if(T71=true,""Deployed"",IF(I71&lt;&gt;"""",IFERROR(IMPORTXML(I71, ""//p[@class='status-date']""), ""Not loading""),if(H71&lt;&gt;"""",""Reserved"","""")))"),"Deployed")</f>
        <v>Deployed</v>
      </c>
      <c r="T71" s="110" t="b">
        <v>1</v>
      </c>
      <c r="U71" s="101" t="str">
        <f>IFERROR(__xludf.DUMMYFUNCTION("IF(I71 &lt;&gt; """" , IFERROR(IMPORTXML(I71 , ""//div[5]/a/span"") , ""lädt..."" ) , ""."")"),"lädt...")</f>
        <v>lädt...</v>
      </c>
    </row>
    <row r="72">
      <c r="A72" s="111"/>
      <c r="B72" s="106" t="s">
        <v>56</v>
      </c>
      <c r="C72" s="106" t="s">
        <v>39</v>
      </c>
      <c r="D72" s="49" t="s">
        <v>416</v>
      </c>
      <c r="E72" s="49" t="s">
        <v>417</v>
      </c>
      <c r="F72" s="107" t="s">
        <v>16</v>
      </c>
      <c r="G72" s="107"/>
      <c r="H72" s="108" t="s">
        <v>89</v>
      </c>
      <c r="I72" s="83" t="s">
        <v>418</v>
      </c>
      <c r="K72" s="54" t="str">
        <f>IFERROR(__xludf.DUMMYFUNCTION("if(T72=true,""Deployed"",IF(I72&lt;&gt;"""",IFERROR(IMPORTXML(I72, ""//p[@class='status-date']""), ""Not loading""),if(H72&lt;&gt;"""",""Reserved"","""")))"),"Deployed")</f>
        <v>Deployed</v>
      </c>
      <c r="T72" s="110" t="b">
        <v>1</v>
      </c>
      <c r="U72" s="101" t="str">
        <f>IFERROR(__xludf.DUMMYFUNCTION("IF(I72 &lt;&gt; """" , IFERROR(IMPORTXML(I72 , ""//div[5]/a/span"") , ""lädt..."" ) , ""."")"),"lädt...")</f>
        <v>lädt...</v>
      </c>
    </row>
    <row r="73">
      <c r="A73" s="111"/>
      <c r="B73" s="106" t="s">
        <v>56</v>
      </c>
      <c r="C73" s="106" t="s">
        <v>44</v>
      </c>
      <c r="D73" s="49" t="s">
        <v>419</v>
      </c>
      <c r="E73" s="49" t="s">
        <v>420</v>
      </c>
      <c r="F73" s="107" t="s">
        <v>16</v>
      </c>
      <c r="G73" s="107"/>
      <c r="H73" s="108" t="s">
        <v>421</v>
      </c>
      <c r="I73" s="109" t="s">
        <v>422</v>
      </c>
      <c r="K73" s="54" t="str">
        <f>IFERROR(__xludf.DUMMYFUNCTION("if(T73=true,""Deployed"",IF(I73&lt;&gt;"""",IFERROR(IMPORTXML(I73, ""//p[@class='status-date']""), ""Not loading""),if(H73&lt;&gt;"""",""Reserved"","""")))"),"Deployed")</f>
        <v>Deployed</v>
      </c>
      <c r="T73" s="110" t="b">
        <v>1</v>
      </c>
      <c r="U73" s="101" t="str">
        <f>IFERROR(__xludf.DUMMYFUNCTION("IF(I73 &lt;&gt; """" , IFERROR(IMPORTXML(I73 , ""//div[5]/a/span"") , ""lädt..."" ) , ""."")"),"lädt...")</f>
        <v>lädt...</v>
      </c>
    </row>
    <row r="74">
      <c r="A74" s="111"/>
      <c r="B74" s="106" t="s">
        <v>56</v>
      </c>
      <c r="C74" s="106" t="s">
        <v>120</v>
      </c>
      <c r="D74" s="49" t="s">
        <v>430</v>
      </c>
      <c r="E74" s="49" t="s">
        <v>431</v>
      </c>
      <c r="F74" s="107" t="s">
        <v>16</v>
      </c>
      <c r="G74" s="107"/>
      <c r="H74" s="108" t="s">
        <v>432</v>
      </c>
      <c r="K74" s="54" t="str">
        <f>IFERROR(__xludf.DUMMYFUNCTION("if(T74=true,""Deployed"",IF(I74&lt;&gt;"""",IFERROR(IMPORTXML(I74, ""//p[@class='status-date']""), ""Not loading""),if(H74&lt;&gt;"""",""Reserved"","""")))"),"Reserved")</f>
        <v>Reserved</v>
      </c>
      <c r="T74" s="110" t="b">
        <v>0</v>
      </c>
      <c r="U74" s="101" t="str">
        <f>IFERROR(__xludf.DUMMYFUNCTION("IF(I74 &lt;&gt; """" , IFERROR(IMPORTXML(I74 , ""//div[5]/a/span"") , ""lädt..."" ) , ""."")"),".")</f>
        <v>.</v>
      </c>
    </row>
    <row r="75">
      <c r="A75" s="111"/>
      <c r="B75" s="106" t="s">
        <v>56</v>
      </c>
      <c r="C75" s="106" t="s">
        <v>125</v>
      </c>
      <c r="D75" s="49" t="s">
        <v>433</v>
      </c>
      <c r="E75" s="49" t="s">
        <v>434</v>
      </c>
      <c r="F75" s="107" t="s">
        <v>16</v>
      </c>
      <c r="G75" s="107"/>
      <c r="H75" s="108" t="s">
        <v>89</v>
      </c>
      <c r="I75" s="83" t="s">
        <v>435</v>
      </c>
      <c r="K75" s="54" t="str">
        <f>IFERROR(__xludf.DUMMYFUNCTION("if(T75=true,""Deployed"",IF(I75&lt;&gt;"""",IFERROR(IMPORTXML(I75, ""//p[@class='status-date']""), ""Not loading""),if(H75&lt;&gt;"""",""Reserved"","""")))"),"Deployed")</f>
        <v>Deployed</v>
      </c>
      <c r="T75" s="110" t="b">
        <v>1</v>
      </c>
      <c r="U75" s="101" t="str">
        <f>IFERROR(__xludf.DUMMYFUNCTION("IF(I75 &lt;&gt; """" , IFERROR(IMPORTXML(I75 , ""//div[5]/a/span"") , ""lädt..."" ) , ""."")"),"lädt...")</f>
        <v>lädt...</v>
      </c>
    </row>
    <row r="76">
      <c r="A76" s="111"/>
      <c r="B76" s="106" t="s">
        <v>56</v>
      </c>
      <c r="C76" s="106" t="s">
        <v>61</v>
      </c>
      <c r="D76" s="49" t="s">
        <v>442</v>
      </c>
      <c r="E76" s="49" t="s">
        <v>443</v>
      </c>
      <c r="F76" s="107" t="s">
        <v>16</v>
      </c>
      <c r="G76" s="107"/>
      <c r="H76" s="76"/>
      <c r="I76" s="109"/>
      <c r="K76" s="54" t="str">
        <f>IFERROR(__xludf.DUMMYFUNCTION("if(T76=true,""Deployed"",IF(I76&lt;&gt;"""",IFERROR(IMPORTXML(I76, ""//p[@class='status-date']""), ""Not loading""),if(H76&lt;&gt;"""",""Reserved"","""")))"),"")</f>
        <v/>
      </c>
      <c r="T76" s="110" t="b">
        <v>0</v>
      </c>
      <c r="U76" s="101" t="str">
        <f>IFERROR(__xludf.DUMMYFUNCTION("IF(I76 &lt;&gt; """" , IFERROR(IMPORTXML(I76 , ""//div[5]/a/span"") , ""lädt..."" ) , ""."")"),".")</f>
        <v>.</v>
      </c>
    </row>
    <row r="77">
      <c r="A77" s="111"/>
      <c r="B77" s="106" t="s">
        <v>56</v>
      </c>
      <c r="C77" s="106" t="s">
        <v>66</v>
      </c>
      <c r="D77" s="49" t="s">
        <v>445</v>
      </c>
      <c r="E77" s="49" t="s">
        <v>446</v>
      </c>
      <c r="F77" s="107" t="s">
        <v>16</v>
      </c>
      <c r="G77" s="107"/>
      <c r="H77" s="76" t="s">
        <v>203</v>
      </c>
      <c r="I77" s="109" t="s">
        <v>447</v>
      </c>
      <c r="K77" s="54" t="str">
        <f>IFERROR(__xludf.DUMMYFUNCTION("if(T77=true,""Deployed"",IF(I77&lt;&gt;"""",IFERROR(IMPORTXML(I77, ""//p[@class='status-date']""), ""Not loading""),if(H77&lt;&gt;"""",""Reserved"","""")))"),"Deployed")</f>
        <v>Deployed</v>
      </c>
      <c r="T77" s="110" t="b">
        <v>1</v>
      </c>
      <c r="U77" s="101" t="str">
        <f>IFERROR(__xludf.DUMMYFUNCTION("IF(I77 &lt;&gt; """" , IFERROR(IMPORTXML(I77 , ""//div[5]/a/span"") , ""lädt..."" ) , ""."")"),"lädt...")</f>
        <v>lädt...</v>
      </c>
    </row>
    <row r="78">
      <c r="A78" s="100"/>
      <c r="B78" s="106" t="s">
        <v>61</v>
      </c>
      <c r="C78" s="106" t="s">
        <v>96</v>
      </c>
      <c r="D78" s="49" t="s">
        <v>463</v>
      </c>
      <c r="E78" s="49" t="s">
        <v>464</v>
      </c>
      <c r="F78" s="107" t="s">
        <v>16</v>
      </c>
      <c r="G78" s="107"/>
      <c r="K78" s="54" t="str">
        <f>IFERROR(__xludf.DUMMYFUNCTION("if(T78=true,""Deployed"",IF(I78&lt;&gt;"""",IFERROR(IMPORTXML(I78, ""//p[@class='status-date']""), ""Not loading""),if(H78&lt;&gt;"""",""Reserved"","""")))"),"")</f>
        <v/>
      </c>
      <c r="T78" s="110" t="b">
        <v>0</v>
      </c>
      <c r="U78" s="101" t="str">
        <f>IFERROR(__xludf.DUMMYFUNCTION("IF(I78 &lt;&gt; """" , IFERROR(IMPORTXML(I78 , ""//div[5]/a/span"") , ""lädt..."" ) , ""."")"),".")</f>
        <v>.</v>
      </c>
    </row>
    <row r="79">
      <c r="A79" s="100"/>
      <c r="B79" s="106" t="s">
        <v>61</v>
      </c>
      <c r="C79" s="106" t="s">
        <v>100</v>
      </c>
      <c r="D79" s="49" t="s">
        <v>467</v>
      </c>
      <c r="E79" s="49" t="s">
        <v>468</v>
      </c>
      <c r="F79" s="107" t="s">
        <v>16</v>
      </c>
      <c r="G79" s="107"/>
      <c r="K79" s="54" t="str">
        <f>IFERROR(__xludf.DUMMYFUNCTION("if(T79=true,""Deployed"",IF(I79&lt;&gt;"""",IFERROR(IMPORTXML(I79, ""//p[@class='status-date']""), ""Not loading""),if(H79&lt;&gt;"""",""Reserved"","""")))"),"")</f>
        <v/>
      </c>
      <c r="T79" s="110" t="b">
        <v>0</v>
      </c>
      <c r="U79" s="101" t="str">
        <f>IFERROR(__xludf.DUMMYFUNCTION("IF(I79 &lt;&gt; """" , IFERROR(IMPORTXML(I79 , ""//div[5]/a/span"") , ""lädt..."" ) , ""."")"),".")</f>
        <v>.</v>
      </c>
    </row>
    <row r="80">
      <c r="A80" s="100"/>
      <c r="B80" s="106" t="s">
        <v>61</v>
      </c>
      <c r="C80" s="106" t="s">
        <v>85</v>
      </c>
      <c r="D80" s="49" t="s">
        <v>477</v>
      </c>
      <c r="E80" s="49" t="s">
        <v>478</v>
      </c>
      <c r="F80" s="107" t="s">
        <v>16</v>
      </c>
      <c r="G80" s="107"/>
      <c r="H80" s="76" t="s">
        <v>258</v>
      </c>
      <c r="I80" s="109" t="s">
        <v>479</v>
      </c>
      <c r="K80" s="54" t="str">
        <f>IFERROR(__xludf.DUMMYFUNCTION("if(T80=true,""Deployed"",IF(I80&lt;&gt;"""",IFERROR(IMPORTXML(I80, ""//p[@class='status-date']""), ""Not loading""),if(H80&lt;&gt;"""",""Reserved"","""")))"),"Deployed")</f>
        <v>Deployed</v>
      </c>
      <c r="T80" s="110" t="b">
        <v>1</v>
      </c>
      <c r="U80" s="101" t="str">
        <f>IFERROR(__xludf.DUMMYFUNCTION("IF(I80 &lt;&gt; """" , IFERROR(IMPORTXML(I80 , ""//div[5]/a/span"") , ""lädt..."" ) , ""."")"),"lädt...")</f>
        <v>lädt...</v>
      </c>
    </row>
    <row r="81">
      <c r="A81" s="100"/>
      <c r="B81" s="106" t="s">
        <v>61</v>
      </c>
      <c r="C81" s="106" t="s">
        <v>116</v>
      </c>
      <c r="D81" s="49" t="s">
        <v>480</v>
      </c>
      <c r="E81" s="49" t="s">
        <v>481</v>
      </c>
      <c r="F81" s="107" t="s">
        <v>16</v>
      </c>
      <c r="G81" s="107"/>
      <c r="K81" s="54" t="str">
        <f>IFERROR(__xludf.DUMMYFUNCTION("if(T81=true,""Deployed"",IF(I81&lt;&gt;"""",IFERROR(IMPORTXML(I81, ""//p[@class='status-date']""), ""Not loading""),if(H81&lt;&gt;"""",""Reserved"","""")))"),"")</f>
        <v/>
      </c>
      <c r="T81" s="110" t="b">
        <v>0</v>
      </c>
      <c r="U81" s="101" t="str">
        <f>IFERROR(__xludf.DUMMYFUNCTION("IF(I81 &lt;&gt; """" , IFERROR(IMPORTXML(I81 , ""//div[5]/a/span"") , ""lädt..."" ) , ""."")"),".")</f>
        <v>.</v>
      </c>
    </row>
    <row r="82">
      <c r="A82" s="100"/>
      <c r="B82" s="106" t="s">
        <v>61</v>
      </c>
      <c r="C82" s="106" t="s">
        <v>50</v>
      </c>
      <c r="D82" s="49" t="s">
        <v>491</v>
      </c>
      <c r="E82" s="49" t="s">
        <v>492</v>
      </c>
      <c r="F82" s="107" t="s">
        <v>16</v>
      </c>
      <c r="G82" s="107"/>
      <c r="H82" s="108" t="s">
        <v>493</v>
      </c>
      <c r="I82" s="83" t="s">
        <v>494</v>
      </c>
      <c r="K82" s="54" t="str">
        <f>IFERROR(__xludf.DUMMYFUNCTION("if(T82=true,""Deployed"",IF(I82&lt;&gt;"""",IFERROR(IMPORTXML(I82, ""//p[@class='status-date']""), ""Not loading""),if(H82&lt;&gt;"""",""Reserved"","""")))"),"Deployed")</f>
        <v>Deployed</v>
      </c>
      <c r="T82" s="110" t="b">
        <v>1</v>
      </c>
      <c r="U82" s="101" t="str">
        <f>IFERROR(__xludf.DUMMYFUNCTION("IF(I82 &lt;&gt; """" , IFERROR(IMPORTXML(I82 , ""//div[5]/a/span"") , ""lädt..."" ) , ""."")"),"lädt...")</f>
        <v>lädt...</v>
      </c>
    </row>
    <row r="83">
      <c r="A83" s="100"/>
      <c r="B83" s="106" t="s">
        <v>61</v>
      </c>
      <c r="C83" s="106" t="s">
        <v>56</v>
      </c>
      <c r="D83" s="49" t="s">
        <v>495</v>
      </c>
      <c r="E83" s="49" t="s">
        <v>496</v>
      </c>
      <c r="F83" s="107" t="s">
        <v>16</v>
      </c>
      <c r="G83" s="107"/>
      <c r="H83" s="108" t="s">
        <v>173</v>
      </c>
      <c r="I83" s="109" t="s">
        <v>497</v>
      </c>
      <c r="K83" s="54" t="str">
        <f>IFERROR(__xludf.DUMMYFUNCTION("if(T83=true,""Deployed"",IF(I83&lt;&gt;"""",IFERROR(IMPORTXML(I83, ""//p[@class='status-date']""), ""Not loading""),if(H83&lt;&gt;"""",""Reserved"","""")))"),"Deployed")</f>
        <v>Deployed</v>
      </c>
      <c r="T83" s="110" t="b">
        <v>1</v>
      </c>
      <c r="U83" s="101" t="str">
        <f>IFERROR(__xludf.DUMMYFUNCTION("IF(I83 &lt;&gt; """" , IFERROR(IMPORTXML(I83 , ""//div[5]/a/span"") , ""lädt..."" ) , ""."")"),"lädt...")</f>
        <v>lädt...</v>
      </c>
    </row>
    <row r="84">
      <c r="A84" s="100"/>
      <c r="B84" s="106" t="s">
        <v>61</v>
      </c>
      <c r="C84" s="106" t="s">
        <v>71</v>
      </c>
      <c r="D84" s="49" t="s">
        <v>504</v>
      </c>
      <c r="E84" s="49" t="s">
        <v>505</v>
      </c>
      <c r="F84" s="107" t="s">
        <v>16</v>
      </c>
      <c r="G84" s="107"/>
      <c r="H84" s="108" t="s">
        <v>9</v>
      </c>
      <c r="I84" s="109" t="s">
        <v>506</v>
      </c>
      <c r="K84" s="54" t="str">
        <f>IFERROR(__xludf.DUMMYFUNCTION("if(T84=true,""Deployed"",IF(I84&lt;&gt;"""",IFERROR(IMPORTXML(I84, ""//p[@class='status-date']""), ""Not loading""),if(H84&lt;&gt;"""",""Reserved"","""")))"),"Deployed")</f>
        <v>Deployed</v>
      </c>
      <c r="T84" s="110" t="b">
        <v>1</v>
      </c>
      <c r="U84" s="101" t="str">
        <f>IFERROR(__xludf.DUMMYFUNCTION("IF(I84 &lt;&gt; """" , IFERROR(IMPORTXML(I84 , ""//div[5]/a/span"") , ""lädt..."" ) , ""."")"),"lädt...")</f>
        <v>lädt...</v>
      </c>
    </row>
    <row r="85">
      <c r="A85" s="100"/>
      <c r="B85" s="106" t="s">
        <v>61</v>
      </c>
      <c r="C85" s="106" t="s">
        <v>76</v>
      </c>
      <c r="D85" s="49" t="s">
        <v>507</v>
      </c>
      <c r="E85" s="49" t="s">
        <v>508</v>
      </c>
      <c r="F85" s="107" t="s">
        <v>16</v>
      </c>
      <c r="G85" s="107"/>
      <c r="H85" s="108" t="s">
        <v>79</v>
      </c>
      <c r="I85" s="83" t="s">
        <v>509</v>
      </c>
      <c r="K85" s="54" t="str">
        <f>IFERROR(__xludf.DUMMYFUNCTION("if(T85=true,""Deployed"",IF(I85&lt;&gt;"""",IFERROR(IMPORTXML(I85, ""//p[@class='status-date']""), ""Not loading""),if(H85&lt;&gt;"""",""Reserved"","""")))"),"Deployed")</f>
        <v>Deployed</v>
      </c>
      <c r="T85" s="110" t="b">
        <v>1</v>
      </c>
      <c r="U85" s="101" t="str">
        <f>IFERROR(__xludf.DUMMYFUNCTION("IF(I85 &lt;&gt; """" , IFERROR(IMPORTXML(I85 , ""//div[5]/a/span"") , ""lädt..."" ) , ""."")"),"lädt...")</f>
        <v>lädt...</v>
      </c>
    </row>
    <row r="86">
      <c r="A86" s="100"/>
      <c r="B86" s="106" t="s">
        <v>66</v>
      </c>
      <c r="C86" s="106" t="s">
        <v>96</v>
      </c>
      <c r="D86" s="49" t="s">
        <v>516</v>
      </c>
      <c r="E86" s="49" t="s">
        <v>517</v>
      </c>
      <c r="F86" s="107" t="s">
        <v>16</v>
      </c>
      <c r="G86" s="107"/>
      <c r="H86" s="108" t="s">
        <v>123</v>
      </c>
      <c r="I86" s="83" t="s">
        <v>518</v>
      </c>
      <c r="K86" s="54" t="str">
        <f>IFERROR(__xludf.DUMMYFUNCTION("if(T86=true,""Deployed"",IF(I86&lt;&gt;"""",IFERROR(IMPORTXML(I86, ""//p[@class='status-date']""), ""Not loading""),if(H86&lt;&gt;"""",""Reserved"","""")))"),"Deployed")</f>
        <v>Deployed</v>
      </c>
      <c r="T86" s="110" t="b">
        <v>1</v>
      </c>
      <c r="U86" s="101">
        <f>IFERROR(__xludf.DUMMYFUNCTION("IF(I86 &lt;&gt; """" , IFERROR(IMPORTXML(I86 , ""//div[5]/a/span"") , ""lädt..."" ) , ""."")"),15.0)</f>
        <v>15</v>
      </c>
    </row>
    <row r="87">
      <c r="A87" s="100"/>
      <c r="B87" s="106" t="s">
        <v>66</v>
      </c>
      <c r="C87" s="106" t="s">
        <v>100</v>
      </c>
      <c r="D87" s="49" t="s">
        <v>519</v>
      </c>
      <c r="E87" s="49" t="s">
        <v>520</v>
      </c>
      <c r="F87" s="107" t="s">
        <v>16</v>
      </c>
      <c r="G87" s="107"/>
      <c r="H87" s="108" t="s">
        <v>185</v>
      </c>
      <c r="I87" s="109" t="s">
        <v>521</v>
      </c>
      <c r="K87" s="54" t="str">
        <f>IFERROR(__xludf.DUMMYFUNCTION("if(T87=true,""Deployed"",IF(I87&lt;&gt;"""",IFERROR(IMPORTXML(I87, ""//p[@class='status-date']""), ""Not loading""),if(H87&lt;&gt;"""",""Reserved"","""")))"),"Deployed")</f>
        <v>Deployed</v>
      </c>
      <c r="T87" s="110" t="b">
        <v>1</v>
      </c>
      <c r="U87" s="101">
        <f>IFERROR(__xludf.DUMMYFUNCTION("IF(I87 &lt;&gt; """" , IFERROR(IMPORTXML(I87 , ""//div[5]/a/span"") , ""lädt..."" ) , ""."")"),14.0)</f>
        <v>14</v>
      </c>
    </row>
    <row r="88">
      <c r="A88" s="100"/>
      <c r="B88" s="106" t="s">
        <v>66</v>
      </c>
      <c r="C88" s="106" t="s">
        <v>85</v>
      </c>
      <c r="D88" s="49" t="s">
        <v>529</v>
      </c>
      <c r="E88" s="49" t="s">
        <v>530</v>
      </c>
      <c r="F88" s="107" t="s">
        <v>16</v>
      </c>
      <c r="G88" s="107"/>
      <c r="H88" s="108" t="s">
        <v>54</v>
      </c>
      <c r="I88" s="109" t="s">
        <v>531</v>
      </c>
      <c r="K88" s="54" t="str">
        <f>IFERROR(__xludf.DUMMYFUNCTION("if(T88=true,""Deployed"",IF(I88&lt;&gt;"""",IFERROR(IMPORTXML(I88, ""//p[@class='status-date']""), ""Not loading""),if(H88&lt;&gt;"""",""Reserved"","""")))"),"Deployed")</f>
        <v>Deployed</v>
      </c>
      <c r="T88" s="110" t="b">
        <v>1</v>
      </c>
      <c r="U88" s="101" t="str">
        <f>IFERROR(__xludf.DUMMYFUNCTION("IF(I88 &lt;&gt; """" , IFERROR(IMPORTXML(I88 , ""//div[5]/a/span"") , ""lädt..."" ) , ""."")"),"lädt...")</f>
        <v>lädt...</v>
      </c>
    </row>
    <row r="89">
      <c r="A89" s="100"/>
      <c r="B89" s="106" t="s">
        <v>66</v>
      </c>
      <c r="C89" s="106" t="s">
        <v>116</v>
      </c>
      <c r="D89" s="49" t="s">
        <v>532</v>
      </c>
      <c r="E89" s="49" t="s">
        <v>533</v>
      </c>
      <c r="F89" s="107" t="s">
        <v>16</v>
      </c>
      <c r="G89" s="107"/>
      <c r="K89" s="54" t="str">
        <f>IFERROR(__xludf.DUMMYFUNCTION("if(T89=true,""Deployed"",IF(I89&lt;&gt;"""",IFERROR(IMPORTXML(I89, ""//p[@class='status-date']""), ""Not loading""),if(H89&lt;&gt;"""",""Reserved"","""")))"),"")</f>
        <v/>
      </c>
      <c r="T89" s="110" t="b">
        <v>0</v>
      </c>
      <c r="U89" s="101" t="str">
        <f>IFERROR(__xludf.DUMMYFUNCTION("IF(I89 &lt;&gt; """" , IFERROR(IMPORTXML(I89 , ""//div[5]/a/span"") , ""lädt..."" ) , ""."")"),".")</f>
        <v>.</v>
      </c>
    </row>
    <row r="90">
      <c r="A90" s="100"/>
      <c r="B90" s="106" t="s">
        <v>66</v>
      </c>
      <c r="C90" s="106" t="s">
        <v>50</v>
      </c>
      <c r="D90" s="49" t="s">
        <v>541</v>
      </c>
      <c r="E90" s="49" t="s">
        <v>542</v>
      </c>
      <c r="F90" s="107" t="s">
        <v>16</v>
      </c>
      <c r="G90" s="107"/>
      <c r="I90" s="109"/>
      <c r="K90" s="54" t="str">
        <f>IFERROR(__xludf.DUMMYFUNCTION("if(T90=true,""Deployed"",IF(I90&lt;&gt;"""",IFERROR(IMPORTXML(I90, ""//p[@class='status-date']""), ""Not loading""),if(H90&lt;&gt;"""",""Reserved"","""")))"),"")</f>
        <v/>
      </c>
      <c r="T90" s="110" t="b">
        <v>0</v>
      </c>
      <c r="U90" s="101" t="str">
        <f>IFERROR(__xludf.DUMMYFUNCTION("IF(I90 &lt;&gt; """" , IFERROR(IMPORTXML(I90 , ""//div[5]/a/span"") , ""lädt..."" ) , ""."")"),".")</f>
        <v>.</v>
      </c>
    </row>
    <row r="91">
      <c r="A91" s="100"/>
      <c r="B91" s="106" t="s">
        <v>66</v>
      </c>
      <c r="C91" s="106" t="s">
        <v>56</v>
      </c>
      <c r="D91" s="49" t="s">
        <v>544</v>
      </c>
      <c r="E91" s="49" t="s">
        <v>545</v>
      </c>
      <c r="F91" s="107" t="s">
        <v>16</v>
      </c>
      <c r="G91" s="107"/>
      <c r="K91" s="54" t="str">
        <f>IFERROR(__xludf.DUMMYFUNCTION("if(T91=true,""Deployed"",IF(I91&lt;&gt;"""",IFERROR(IMPORTXML(I91, ""//p[@class='status-date']""), ""Not loading""),if(H91&lt;&gt;"""",""Reserved"","""")))"),"")</f>
        <v/>
      </c>
      <c r="T91" s="110" t="b">
        <v>0</v>
      </c>
      <c r="U91" s="101" t="str">
        <f>IFERROR(__xludf.DUMMYFUNCTION("IF(I91 &lt;&gt; """" , IFERROR(IMPORTXML(I91 , ""//div[5]/a/span"") , ""lädt..."" ) , ""."")"),".")</f>
        <v>.</v>
      </c>
    </row>
    <row r="92">
      <c r="A92" s="100"/>
      <c r="B92" s="106" t="s">
        <v>66</v>
      </c>
      <c r="C92" s="106" t="s">
        <v>71</v>
      </c>
      <c r="D92" s="49" t="s">
        <v>554</v>
      </c>
      <c r="E92" s="49" t="s">
        <v>555</v>
      </c>
      <c r="F92" s="107" t="s">
        <v>16</v>
      </c>
      <c r="G92" s="107"/>
      <c r="K92" s="54" t="str">
        <f>IFERROR(__xludf.DUMMYFUNCTION("if(T92=true,""Deployed"",IF(I92&lt;&gt;"""",IFERROR(IMPORTXML(I92, ""//p[@class='status-date']""), ""Not loading""),if(H92&lt;&gt;"""",""Reserved"","""")))"),"")</f>
        <v/>
      </c>
      <c r="T92" s="110" t="b">
        <v>0</v>
      </c>
      <c r="U92" s="101" t="str">
        <f>IFERROR(__xludf.DUMMYFUNCTION("IF(I92 &lt;&gt; """" , IFERROR(IMPORTXML(I92 , ""//div[5]/a/span"") , ""lädt..."" ) , ""."")"),".")</f>
        <v>.</v>
      </c>
    </row>
    <row r="93">
      <c r="A93" s="100"/>
      <c r="B93" s="106" t="s">
        <v>66</v>
      </c>
      <c r="C93" s="106" t="s">
        <v>76</v>
      </c>
      <c r="D93" s="49" t="s">
        <v>557</v>
      </c>
      <c r="E93" s="49" t="s">
        <v>558</v>
      </c>
      <c r="F93" s="107" t="s">
        <v>16</v>
      </c>
      <c r="G93" s="107"/>
      <c r="H93" s="76"/>
      <c r="I93" s="109"/>
      <c r="K93" s="54" t="str">
        <f>IFERROR(__xludf.DUMMYFUNCTION("if(T93=true,""Deployed"",IF(I93&lt;&gt;"""",IFERROR(IMPORTXML(I93, ""//p[@class='status-date']""), ""Not loading""),if(H93&lt;&gt;"""",""Reserved"","""")))"),"")</f>
        <v/>
      </c>
      <c r="T93" s="110" t="b">
        <v>0</v>
      </c>
      <c r="U93" s="101" t="str">
        <f>IFERROR(__xludf.DUMMYFUNCTION("IF(I93 &lt;&gt; """" , IFERROR(IMPORTXML(I93 , ""//div[5]/a/span"") , ""lädt..."" ) , ""."")"),".")</f>
        <v>.</v>
      </c>
    </row>
    <row r="94">
      <c r="A94" s="111"/>
      <c r="B94" s="106" t="s">
        <v>71</v>
      </c>
      <c r="C94" s="106" t="s">
        <v>86</v>
      </c>
      <c r="D94" s="49" t="s">
        <v>561</v>
      </c>
      <c r="E94" s="49" t="s">
        <v>562</v>
      </c>
      <c r="F94" s="107" t="s">
        <v>16</v>
      </c>
      <c r="G94" s="107"/>
      <c r="K94" s="54" t="str">
        <f>IFERROR(__xludf.DUMMYFUNCTION("if(T94=true,""Deployed"",IF(I94&lt;&gt;"""",IFERROR(IMPORTXML(I94, ""//p[@class='status-date']""), ""Not loading""),if(H94&lt;&gt;"""",""Reserved"","""")))"),"")</f>
        <v/>
      </c>
      <c r="T94" s="110" t="b">
        <v>0</v>
      </c>
      <c r="U94" s="101" t="str">
        <f>IFERROR(__xludf.DUMMYFUNCTION("IF(I94 &lt;&gt; """" , IFERROR(IMPORTXML(I94 , ""//div[5]/a/span"") , ""lädt..."" ) , ""."")"),".")</f>
        <v>.</v>
      </c>
    </row>
    <row r="95">
      <c r="A95" s="111"/>
      <c r="B95" s="106" t="s">
        <v>71</v>
      </c>
      <c r="C95" s="106" t="s">
        <v>91</v>
      </c>
      <c r="D95" s="49" t="s">
        <v>564</v>
      </c>
      <c r="E95" s="49" t="s">
        <v>565</v>
      </c>
      <c r="F95" s="107" t="s">
        <v>16</v>
      </c>
      <c r="G95" s="107"/>
      <c r="K95" s="54" t="str">
        <f>IFERROR(__xludf.DUMMYFUNCTION("if(T95=true,""Deployed"",IF(I95&lt;&gt;"""",IFERROR(IMPORTXML(I95, ""//p[@class='status-date']""), ""Not loading""),if(H95&lt;&gt;"""",""Reserved"","""")))"),"")</f>
        <v/>
      </c>
      <c r="T95" s="110" t="b">
        <v>0</v>
      </c>
      <c r="U95" s="101" t="str">
        <f>IFERROR(__xludf.DUMMYFUNCTION("IF(I95 &lt;&gt; """" , IFERROR(IMPORTXML(I95 , ""//div[5]/a/span"") , ""lädt..."" ) , ""."")"),".")</f>
        <v>.</v>
      </c>
    </row>
    <row r="96">
      <c r="A96" s="111"/>
      <c r="B96" s="106" t="s">
        <v>71</v>
      </c>
      <c r="C96" s="106" t="s">
        <v>39</v>
      </c>
      <c r="D96" s="49" t="s">
        <v>573</v>
      </c>
      <c r="E96" s="49" t="s">
        <v>574</v>
      </c>
      <c r="F96" s="107" t="s">
        <v>16</v>
      </c>
      <c r="G96" s="107"/>
      <c r="H96" s="108" t="s">
        <v>575</v>
      </c>
      <c r="I96" s="83" t="s">
        <v>576</v>
      </c>
      <c r="K96" s="54" t="str">
        <f>IFERROR(__xludf.DUMMYFUNCTION("if(T96=true,""Deployed"",IF(I96&lt;&gt;"""",IFERROR(IMPORTXML(I96, ""//p[@class='status-date']""), ""Not loading""),if(H96&lt;&gt;"""",""Reserved"","""")))"),"Deployed")</f>
        <v>Deployed</v>
      </c>
      <c r="T96" s="110" t="b">
        <v>1</v>
      </c>
      <c r="U96" s="101" t="str">
        <f>IFERROR(__xludf.DUMMYFUNCTION("IF(I96 &lt;&gt; """" , IFERROR(IMPORTXML(I96 , ""//div[5]/a/span"") , ""lädt..."" ) , ""."")"),"lädt...")</f>
        <v>lädt...</v>
      </c>
    </row>
    <row r="97">
      <c r="A97" s="111"/>
      <c r="B97" s="106" t="s">
        <v>71</v>
      </c>
      <c r="C97" s="106" t="s">
        <v>44</v>
      </c>
      <c r="D97" s="49" t="s">
        <v>577</v>
      </c>
      <c r="E97" s="49" t="s">
        <v>578</v>
      </c>
      <c r="F97" s="107" t="s">
        <v>16</v>
      </c>
      <c r="G97" s="107"/>
      <c r="K97" s="54" t="str">
        <f>IFERROR(__xludf.DUMMYFUNCTION("if(T97=true,""Deployed"",IF(I97&lt;&gt;"""",IFERROR(IMPORTXML(I97, ""//p[@class='status-date']""), ""Not loading""),if(H97&lt;&gt;"""",""Reserved"","""")))"),"")</f>
        <v/>
      </c>
      <c r="T97" s="110" t="b">
        <v>0</v>
      </c>
      <c r="U97" s="101" t="str">
        <f>IFERROR(__xludf.DUMMYFUNCTION("IF(I97 &lt;&gt; """" , IFERROR(IMPORTXML(I97 , ""//div[5]/a/span"") , ""lädt..."" ) , ""."")"),".")</f>
        <v>.</v>
      </c>
    </row>
    <row r="98">
      <c r="A98" s="111"/>
      <c r="B98" s="106" t="s">
        <v>71</v>
      </c>
      <c r="C98" s="106" t="s">
        <v>120</v>
      </c>
      <c r="D98" s="49" t="s">
        <v>587</v>
      </c>
      <c r="E98" s="49" t="s">
        <v>588</v>
      </c>
      <c r="F98" s="107" t="s">
        <v>16</v>
      </c>
      <c r="G98" s="107"/>
      <c r="K98" s="54" t="str">
        <f>IFERROR(__xludf.DUMMYFUNCTION("if(T98=true,""Deployed"",IF(I98&lt;&gt;"""",IFERROR(IMPORTXML(I98, ""//p[@class='status-date']""), ""Not loading""),if(H98&lt;&gt;"""",""Reserved"","""")))"),"")</f>
        <v/>
      </c>
      <c r="T98" s="110" t="b">
        <v>0</v>
      </c>
      <c r="U98" s="101" t="str">
        <f>IFERROR(__xludf.DUMMYFUNCTION("IF(I98 &lt;&gt; """" , IFERROR(IMPORTXML(I98 , ""//div[5]/a/span"") , ""lädt..."" ) , ""."")"),".")</f>
        <v>.</v>
      </c>
    </row>
    <row r="99">
      <c r="A99" s="111"/>
      <c r="B99" s="106" t="s">
        <v>71</v>
      </c>
      <c r="C99" s="106" t="s">
        <v>125</v>
      </c>
      <c r="D99" s="49" t="s">
        <v>590</v>
      </c>
      <c r="E99" s="49" t="s">
        <v>591</v>
      </c>
      <c r="F99" s="107" t="s">
        <v>16</v>
      </c>
      <c r="G99" s="107"/>
      <c r="K99" s="54" t="str">
        <f>IFERROR(__xludf.DUMMYFUNCTION("if(T99=true,""Deployed"",IF(I99&lt;&gt;"""",IFERROR(IMPORTXML(I99, ""//p[@class='status-date']""), ""Not loading""),if(H99&lt;&gt;"""",""Reserved"","""")))"),"")</f>
        <v/>
      </c>
      <c r="T99" s="110" t="b">
        <v>0</v>
      </c>
      <c r="U99" s="101" t="str">
        <f>IFERROR(__xludf.DUMMYFUNCTION("IF(I99 &lt;&gt; """" , IFERROR(IMPORTXML(I99 , ""//div[5]/a/span"") , ""lädt..."" ) , ""."")"),".")</f>
        <v>.</v>
      </c>
    </row>
    <row r="100">
      <c r="A100" s="111"/>
      <c r="B100" s="106" t="s">
        <v>71</v>
      </c>
      <c r="C100" s="106" t="s">
        <v>61</v>
      </c>
      <c r="D100" s="49" t="s">
        <v>600</v>
      </c>
      <c r="E100" s="49" t="s">
        <v>601</v>
      </c>
      <c r="F100" s="107" t="s">
        <v>16</v>
      </c>
      <c r="G100" s="107"/>
      <c r="K100" s="54" t="str">
        <f>IFERROR(__xludf.DUMMYFUNCTION("if(T100=true,""Deployed"",IF(I100&lt;&gt;"""",IFERROR(IMPORTXML(I100, ""//p[@class='status-date']""), ""Not loading""),if(H100&lt;&gt;"""",""Reserved"","""")))"),"")</f>
        <v/>
      </c>
      <c r="T100" s="110" t="b">
        <v>0</v>
      </c>
      <c r="U100" s="101" t="str">
        <f>IFERROR(__xludf.DUMMYFUNCTION("IF(I100 &lt;&gt; """" , IFERROR(IMPORTXML(I100 , ""//div[5]/a/span"") , ""lädt..."" ) , ""."")"),".")</f>
        <v>.</v>
      </c>
    </row>
    <row r="101">
      <c r="A101" s="111"/>
      <c r="B101" s="106" t="s">
        <v>71</v>
      </c>
      <c r="C101" s="106" t="s">
        <v>66</v>
      </c>
      <c r="D101" s="49" t="s">
        <v>603</v>
      </c>
      <c r="E101" s="49" t="s">
        <v>604</v>
      </c>
      <c r="F101" s="107" t="s">
        <v>16</v>
      </c>
      <c r="G101" s="107"/>
      <c r="K101" s="54" t="str">
        <f>IFERROR(__xludf.DUMMYFUNCTION("if(T101=true,""Deployed"",IF(I101&lt;&gt;"""",IFERROR(IMPORTXML(I101, ""//p[@class='status-date']""), ""Not loading""),if(H101&lt;&gt;"""",""Reserved"","""")))"),"")</f>
        <v/>
      </c>
      <c r="T101" s="110" t="b">
        <v>0</v>
      </c>
      <c r="U101" s="101" t="str">
        <f>IFERROR(__xludf.DUMMYFUNCTION("IF(I101 &lt;&gt; """" , IFERROR(IMPORTXML(I101 , ""//div[5]/a/span"") , ""lädt..."" ) , ""."")"),".")</f>
        <v>.</v>
      </c>
    </row>
    <row r="102">
      <c r="A102" s="111"/>
      <c r="B102" s="106" t="s">
        <v>76</v>
      </c>
      <c r="C102" s="106" t="s">
        <v>86</v>
      </c>
      <c r="D102" s="49" t="s">
        <v>613</v>
      </c>
      <c r="E102" s="49" t="s">
        <v>614</v>
      </c>
      <c r="F102" s="107" t="s">
        <v>16</v>
      </c>
      <c r="G102" s="107"/>
      <c r="H102" s="108" t="s">
        <v>615</v>
      </c>
      <c r="I102" s="83" t="s">
        <v>616</v>
      </c>
      <c r="K102" s="54" t="str">
        <f>IFERROR(__xludf.DUMMYFUNCTION("if(T102=true,""Deployed"",IF(I102&lt;&gt;"""",IFERROR(IMPORTXML(I102, ""//p[@class='status-date']""), ""Not loading""),if(H102&lt;&gt;"""",""Reserved"","""")))"),"Deployed")</f>
        <v>Deployed</v>
      </c>
      <c r="T102" s="110" t="b">
        <v>1</v>
      </c>
      <c r="U102" s="101" t="str">
        <f>IFERROR(__xludf.DUMMYFUNCTION("IF(I102 &lt;&gt; """" , IFERROR(IMPORTXML(I102 , ""//div[5]/a/span"") , ""lädt..."" ) , ""."")"),"lädt...")</f>
        <v>lädt...</v>
      </c>
    </row>
    <row r="103">
      <c r="A103" s="111"/>
      <c r="B103" s="106" t="s">
        <v>76</v>
      </c>
      <c r="C103" s="106" t="s">
        <v>91</v>
      </c>
      <c r="D103" s="49" t="s">
        <v>617</v>
      </c>
      <c r="E103" s="49" t="s">
        <v>618</v>
      </c>
      <c r="F103" s="107" t="s">
        <v>16</v>
      </c>
      <c r="G103" s="107"/>
      <c r="K103" s="54" t="str">
        <f>IFERROR(__xludf.DUMMYFUNCTION("if(T103=true,""Deployed"",IF(I103&lt;&gt;"""",IFERROR(IMPORTXML(I103, ""//p[@class='status-date']""), ""Not loading""),if(H103&lt;&gt;"""",""Reserved"","""")))"),"")</f>
        <v/>
      </c>
      <c r="T103" s="110" t="b">
        <v>0</v>
      </c>
      <c r="U103" s="101" t="str">
        <f>IFERROR(__xludf.DUMMYFUNCTION("IF(I103 &lt;&gt; """" , IFERROR(IMPORTXML(I103 , ""//div[5]/a/span"") , ""lädt..."" ) , ""."")"),".")</f>
        <v>.</v>
      </c>
    </row>
    <row r="104">
      <c r="A104" s="111"/>
      <c r="B104" s="106" t="s">
        <v>76</v>
      </c>
      <c r="C104" s="106" t="s">
        <v>39</v>
      </c>
      <c r="D104" s="49" t="s">
        <v>626</v>
      </c>
      <c r="E104" s="49" t="s">
        <v>627</v>
      </c>
      <c r="F104" s="107" t="s">
        <v>16</v>
      </c>
      <c r="G104" s="107"/>
      <c r="K104" s="54" t="str">
        <f>IFERROR(__xludf.DUMMYFUNCTION("if(T104=true,""Deployed"",IF(I104&lt;&gt;"""",IFERROR(IMPORTXML(I104, ""//p[@class='status-date']""), ""Not loading""),if(H104&lt;&gt;"""",""Reserved"","""")))"),"")</f>
        <v/>
      </c>
      <c r="T104" s="110" t="b">
        <v>0</v>
      </c>
      <c r="U104" s="101" t="str">
        <f>IFERROR(__xludf.DUMMYFUNCTION("IF(I104 &lt;&gt; """" , IFERROR(IMPORTXML(I104 , ""//div[5]/a/span"") , ""lädt..."" ) , ""."")"),".")</f>
        <v>.</v>
      </c>
    </row>
    <row r="105">
      <c r="A105" s="111"/>
      <c r="B105" s="106" t="s">
        <v>76</v>
      </c>
      <c r="C105" s="106" t="s">
        <v>44</v>
      </c>
      <c r="D105" s="49" t="s">
        <v>629</v>
      </c>
      <c r="E105" s="49" t="s">
        <v>630</v>
      </c>
      <c r="F105" s="107" t="s">
        <v>16</v>
      </c>
      <c r="G105" s="107"/>
      <c r="K105" s="54" t="str">
        <f>IFERROR(__xludf.DUMMYFUNCTION("if(T105=true,""Deployed"",IF(I105&lt;&gt;"""",IFERROR(IMPORTXML(I105, ""//p[@class='status-date']""), ""Not loading""),if(H105&lt;&gt;"""",""Reserved"","""")))"),"")</f>
        <v/>
      </c>
      <c r="T105" s="110" t="b">
        <v>0</v>
      </c>
      <c r="U105" s="101" t="str">
        <f>IFERROR(__xludf.DUMMYFUNCTION("IF(I105 &lt;&gt; """" , IFERROR(IMPORTXML(I105 , ""//div[5]/a/span"") , ""lädt..."" ) , ""."")"),".")</f>
        <v>.</v>
      </c>
    </row>
    <row r="106">
      <c r="A106" s="111"/>
      <c r="B106" s="106" t="s">
        <v>76</v>
      </c>
      <c r="C106" s="106" t="s">
        <v>120</v>
      </c>
      <c r="D106" s="49" t="s">
        <v>637</v>
      </c>
      <c r="E106" s="49" t="s">
        <v>638</v>
      </c>
      <c r="F106" s="107" t="s">
        <v>16</v>
      </c>
      <c r="G106" s="107"/>
      <c r="K106" s="54" t="str">
        <f>IFERROR(__xludf.DUMMYFUNCTION("if(T106=true,""Deployed"",IF(I106&lt;&gt;"""",IFERROR(IMPORTXML(I106, ""//p[@class='status-date']""), ""Not loading""),if(H106&lt;&gt;"""",""Reserved"","""")))"),"")</f>
        <v/>
      </c>
      <c r="T106" s="110" t="b">
        <v>0</v>
      </c>
      <c r="U106" s="101" t="str">
        <f>IFERROR(__xludf.DUMMYFUNCTION("IF(I106 &lt;&gt; """" , IFERROR(IMPORTXML(I106 , ""//div[5]/a/span"") , ""lädt..."" ) , ""."")"),".")</f>
        <v>.</v>
      </c>
    </row>
    <row r="107">
      <c r="A107" s="111"/>
      <c r="B107" s="106" t="s">
        <v>76</v>
      </c>
      <c r="C107" s="106" t="s">
        <v>125</v>
      </c>
      <c r="D107" s="49" t="s">
        <v>640</v>
      </c>
      <c r="E107" s="49" t="s">
        <v>641</v>
      </c>
      <c r="F107" s="107" t="s">
        <v>16</v>
      </c>
      <c r="G107" s="107"/>
      <c r="K107" s="54" t="str">
        <f>IFERROR(__xludf.DUMMYFUNCTION("if(T107=true,""Deployed"",IF(I107&lt;&gt;"""",IFERROR(IMPORTXML(I107, ""//p[@class='status-date']""), ""Not loading""),if(H107&lt;&gt;"""",""Reserved"","""")))"),"")</f>
        <v/>
      </c>
      <c r="T107" s="110" t="b">
        <v>0</v>
      </c>
      <c r="U107" s="101" t="str">
        <f>IFERROR(__xludf.DUMMYFUNCTION("IF(I107 &lt;&gt; """" , IFERROR(IMPORTXML(I107 , ""//div[5]/a/span"") , ""lädt..."" ) , ""."")"),".")</f>
        <v>.</v>
      </c>
    </row>
    <row r="108">
      <c r="A108" s="111"/>
      <c r="B108" s="106" t="s">
        <v>76</v>
      </c>
      <c r="C108" s="106" t="s">
        <v>61</v>
      </c>
      <c r="D108" s="49" t="s">
        <v>649</v>
      </c>
      <c r="E108" s="49" t="s">
        <v>650</v>
      </c>
      <c r="F108" s="107" t="s">
        <v>16</v>
      </c>
      <c r="G108" s="107"/>
      <c r="H108" s="108" t="s">
        <v>9</v>
      </c>
      <c r="I108" s="109" t="s">
        <v>651</v>
      </c>
      <c r="K108" s="54" t="str">
        <f>IFERROR(__xludf.DUMMYFUNCTION("if(T108=true,""Deployed"",IF(I108&lt;&gt;"""",IFERROR(IMPORTXML(I108, ""//p[@class='status-date']""), ""Not loading""),if(H108&lt;&gt;"""",""Reserved"","""")))"),"Deployed")</f>
        <v>Deployed</v>
      </c>
      <c r="T108" s="110" t="b">
        <v>1</v>
      </c>
      <c r="U108" s="101" t="str">
        <f>IFERROR(__xludf.DUMMYFUNCTION("IF(I108 &lt;&gt; """" , IFERROR(IMPORTXML(I108 , ""//div[5]/a/span"") , ""lädt..."" ) , ""."")"),"lädt...")</f>
        <v>lädt...</v>
      </c>
    </row>
    <row r="109">
      <c r="A109" s="111"/>
      <c r="B109" s="106" t="s">
        <v>76</v>
      </c>
      <c r="C109" s="106" t="s">
        <v>66</v>
      </c>
      <c r="D109" s="49" t="s">
        <v>652</v>
      </c>
      <c r="E109" s="49" t="s">
        <v>653</v>
      </c>
      <c r="F109" s="107" t="s">
        <v>16</v>
      </c>
      <c r="G109" s="107"/>
      <c r="H109" s="108" t="s">
        <v>203</v>
      </c>
      <c r="I109" s="109" t="s">
        <v>654</v>
      </c>
      <c r="K109" s="54" t="str">
        <f>IFERROR(__xludf.DUMMYFUNCTION("if(T109=true,""Deployed"",IF(I109&lt;&gt;"""",IFERROR(IMPORTXML(I109, ""//p[@class='status-date']""), ""Not loading""),if(H109&lt;&gt;"""",""Reserved"","""")))"),"Deployed")</f>
        <v>Deployed</v>
      </c>
      <c r="T109" s="110" t="b">
        <v>1</v>
      </c>
      <c r="U109" s="101" t="str">
        <f>IFERROR(__xludf.DUMMYFUNCTION("IF(I109 &lt;&gt; """" , IFERROR(IMPORTXML(I109 , ""//div[5]/a/span"") , ""lädt..."" ) , ""."")"),"lädt...")</f>
        <v>lädt...</v>
      </c>
    </row>
    <row r="110">
      <c r="A110" s="114"/>
      <c r="B110" s="106" t="s">
        <v>81</v>
      </c>
      <c r="C110" s="106" t="s">
        <v>96</v>
      </c>
      <c r="D110" s="49" t="s">
        <v>672</v>
      </c>
      <c r="E110" s="49" t="s">
        <v>673</v>
      </c>
      <c r="F110" s="107" t="s">
        <v>16</v>
      </c>
      <c r="G110" s="107"/>
      <c r="H110" s="108" t="s">
        <v>123</v>
      </c>
      <c r="I110" s="83" t="s">
        <v>674</v>
      </c>
      <c r="K110" s="54" t="str">
        <f>IFERROR(__xludf.DUMMYFUNCTION("if(T110=true,""Deployed"",IF(I110&lt;&gt;"""",IFERROR(IMPORTXML(I110, ""//p[@class='status-date']""), ""Not loading""),if(H110&lt;&gt;"""",""Reserved"","""")))"),"Deployed")</f>
        <v>Deployed</v>
      </c>
      <c r="T110" s="110" t="b">
        <v>1</v>
      </c>
      <c r="U110" s="101" t="str">
        <f>IFERROR(__xludf.DUMMYFUNCTION("IF(I110 &lt;&gt; """" , IFERROR(IMPORTXML(I110 , ""//div[5]/a/span"") , ""lädt..."" ) , ""."")"),"lädt...")</f>
        <v>lädt...</v>
      </c>
    </row>
    <row r="111">
      <c r="A111" s="114"/>
      <c r="B111" s="106" t="s">
        <v>81</v>
      </c>
      <c r="C111" s="106" t="s">
        <v>100</v>
      </c>
      <c r="D111" s="49" t="s">
        <v>675</v>
      </c>
      <c r="E111" s="49" t="s">
        <v>676</v>
      </c>
      <c r="F111" s="107" t="s">
        <v>16</v>
      </c>
      <c r="G111" s="107"/>
      <c r="H111" s="108" t="s">
        <v>185</v>
      </c>
      <c r="I111" s="109" t="s">
        <v>677</v>
      </c>
      <c r="K111" s="54" t="str">
        <f>IFERROR(__xludf.DUMMYFUNCTION("if(T111=true,""Deployed"",IF(I111&lt;&gt;"""",IFERROR(IMPORTXML(I111, ""//p[@class='status-date']""), ""Not loading""),if(H111&lt;&gt;"""",""Reserved"","""")))"),"Deployed")</f>
        <v>Deployed</v>
      </c>
      <c r="T111" s="110" t="b">
        <v>1</v>
      </c>
      <c r="U111" s="101" t="str">
        <f>IFERROR(__xludf.DUMMYFUNCTION("IF(I111 &lt;&gt; """" , IFERROR(IMPORTXML(I111 , ""//div[5]/a/span"") , ""lädt..."" ) , ""."")"),"lädt...")</f>
        <v>lädt...</v>
      </c>
    </row>
    <row r="112">
      <c r="A112" s="114"/>
      <c r="B112" s="106" t="s">
        <v>81</v>
      </c>
      <c r="C112" s="106" t="s">
        <v>85</v>
      </c>
      <c r="D112" s="49" t="s">
        <v>683</v>
      </c>
      <c r="E112" s="49" t="s">
        <v>684</v>
      </c>
      <c r="F112" s="107" t="s">
        <v>16</v>
      </c>
      <c r="G112" s="107"/>
      <c r="K112" s="54" t="str">
        <f>IFERROR(__xludf.DUMMYFUNCTION("if(T112=true,""Deployed"",IF(I112&lt;&gt;"""",IFERROR(IMPORTXML(I112, ""//p[@class='status-date']""), ""Not loading""),if(H112&lt;&gt;"""",""Reserved"","""")))"),"")</f>
        <v/>
      </c>
      <c r="T112" s="110" t="b">
        <v>0</v>
      </c>
      <c r="U112" s="101" t="str">
        <f>IFERROR(__xludf.DUMMYFUNCTION("IF(I112 &lt;&gt; """" , IFERROR(IMPORTXML(I112 , ""//div[5]/a/span"") , ""lädt..."" ) , ""."")"),".")</f>
        <v>.</v>
      </c>
    </row>
    <row r="113">
      <c r="A113" s="114"/>
      <c r="B113" s="106" t="s">
        <v>81</v>
      </c>
      <c r="C113" s="106" t="s">
        <v>116</v>
      </c>
      <c r="D113" s="49" t="s">
        <v>686</v>
      </c>
      <c r="E113" s="49" t="s">
        <v>687</v>
      </c>
      <c r="F113" s="107" t="s">
        <v>16</v>
      </c>
      <c r="G113" s="107"/>
      <c r="K113" s="54" t="str">
        <f>IFERROR(__xludf.DUMMYFUNCTION("if(T113=true,""Deployed"",IF(I113&lt;&gt;"""",IFERROR(IMPORTXML(I113, ""//p[@class='status-date']""), ""Not loading""),if(H113&lt;&gt;"""",""Reserved"","""")))"),"")</f>
        <v/>
      </c>
      <c r="T113" s="110" t="b">
        <v>0</v>
      </c>
      <c r="U113" s="101" t="str">
        <f>IFERROR(__xludf.DUMMYFUNCTION("IF(I113 &lt;&gt; """" , IFERROR(IMPORTXML(I113 , ""//div[5]/a/span"") , ""lädt..."" ) , ""."")"),".")</f>
        <v>.</v>
      </c>
    </row>
    <row r="114">
      <c r="A114" s="114"/>
      <c r="B114" s="106" t="s">
        <v>81</v>
      </c>
      <c r="C114" s="106" t="s">
        <v>50</v>
      </c>
      <c r="D114" s="49" t="s">
        <v>693</v>
      </c>
      <c r="E114" s="49" t="s">
        <v>694</v>
      </c>
      <c r="F114" s="107" t="s">
        <v>16</v>
      </c>
      <c r="G114" s="107"/>
      <c r="K114" s="54" t="str">
        <f>IFERROR(__xludf.DUMMYFUNCTION("if(T114=true,""Deployed"",IF(I114&lt;&gt;"""",IFERROR(IMPORTXML(I114, ""//p[@class='status-date']""), ""Not loading""),if(H114&lt;&gt;"""",""Reserved"","""")))"),"")</f>
        <v/>
      </c>
      <c r="T114" s="110" t="b">
        <v>0</v>
      </c>
      <c r="U114" s="101" t="str">
        <f>IFERROR(__xludf.DUMMYFUNCTION("IF(I114 &lt;&gt; """" , IFERROR(IMPORTXML(I114 , ""//div[5]/a/span"") , ""lädt..."" ) , ""."")"),".")</f>
        <v>.</v>
      </c>
    </row>
    <row r="115">
      <c r="A115" s="114"/>
      <c r="B115" s="106" t="s">
        <v>81</v>
      </c>
      <c r="C115" s="106" t="s">
        <v>56</v>
      </c>
      <c r="D115" s="49" t="s">
        <v>697</v>
      </c>
      <c r="E115" s="49" t="s">
        <v>698</v>
      </c>
      <c r="F115" s="107" t="s">
        <v>16</v>
      </c>
      <c r="G115" s="107"/>
      <c r="K115" s="54" t="str">
        <f>IFERROR(__xludf.DUMMYFUNCTION("if(T115=true,""Deployed"",IF(I115&lt;&gt;"""",IFERROR(IMPORTXML(I115, ""//p[@class='status-date']""), ""Not loading""),if(H115&lt;&gt;"""",""Reserved"","""")))"),"")</f>
        <v/>
      </c>
      <c r="T115" s="110" t="b">
        <v>0</v>
      </c>
      <c r="U115" s="101" t="str">
        <f>IFERROR(__xludf.DUMMYFUNCTION("IF(I115 &lt;&gt; """" , IFERROR(IMPORTXML(I115 , ""//div[5]/a/span"") , ""lädt..."" ) , ""."")"),".")</f>
        <v>.</v>
      </c>
    </row>
    <row r="116">
      <c r="A116" s="114"/>
      <c r="B116" s="106" t="s">
        <v>81</v>
      </c>
      <c r="C116" s="106" t="s">
        <v>71</v>
      </c>
      <c r="D116" s="49" t="s">
        <v>705</v>
      </c>
      <c r="E116" s="49" t="s">
        <v>706</v>
      </c>
      <c r="F116" s="107" t="s">
        <v>16</v>
      </c>
      <c r="G116" s="107"/>
      <c r="H116" s="108" t="s">
        <v>185</v>
      </c>
      <c r="I116" s="109" t="s">
        <v>707</v>
      </c>
      <c r="K116" s="54" t="str">
        <f>IFERROR(__xludf.DUMMYFUNCTION("if(T116=true,""Deployed"",IF(I116&lt;&gt;"""",IFERROR(IMPORTXML(I116, ""//p[@class='status-date']""), ""Not loading""),if(H116&lt;&gt;"""",""Reserved"","""")))"),"Deployed")</f>
        <v>Deployed</v>
      </c>
      <c r="T116" s="110" t="b">
        <v>1</v>
      </c>
      <c r="U116" s="101" t="str">
        <f>IFERROR(__xludf.DUMMYFUNCTION("IF(I116 &lt;&gt; """" , IFERROR(IMPORTXML(I116 , ""//div[5]/a/span"") , ""lädt..."" ) , ""."")"),"lädt...")</f>
        <v>lädt...</v>
      </c>
    </row>
    <row r="117">
      <c r="A117" s="114"/>
      <c r="B117" s="106" t="s">
        <v>81</v>
      </c>
      <c r="C117" s="106" t="s">
        <v>76</v>
      </c>
      <c r="D117" s="49" t="s">
        <v>708</v>
      </c>
      <c r="E117" s="49" t="s">
        <v>709</v>
      </c>
      <c r="F117" s="107" t="s">
        <v>16</v>
      </c>
      <c r="G117" s="107"/>
      <c r="H117" s="108" t="s">
        <v>79</v>
      </c>
      <c r="I117" s="83" t="s">
        <v>710</v>
      </c>
      <c r="K117" s="54" t="str">
        <f>IFERROR(__xludf.DUMMYFUNCTION("if(T117=true,""Deployed"",IF(I117&lt;&gt;"""",IFERROR(IMPORTXML(I117, ""//p[@class='status-date']""), ""Not loading""),if(H117&lt;&gt;"""",""Reserved"","""")))"),"Deployed")</f>
        <v>Deployed</v>
      </c>
      <c r="T117" s="110" t="b">
        <v>1</v>
      </c>
      <c r="U117" s="101" t="str">
        <f>IFERROR(__xludf.DUMMYFUNCTION("IF(I117 &lt;&gt; """" , IFERROR(IMPORTXML(I117 , ""//div[5]/a/span"") , ""lädt..."" ) , ""."")"),"lädt...")</f>
        <v>lädt...</v>
      </c>
    </row>
    <row r="118">
      <c r="A118" s="100"/>
      <c r="B118" s="106" t="s">
        <v>711</v>
      </c>
      <c r="C118" s="106" t="s">
        <v>96</v>
      </c>
      <c r="D118" s="49" t="s">
        <v>721</v>
      </c>
      <c r="E118" s="49" t="s">
        <v>722</v>
      </c>
      <c r="F118" s="107" t="s">
        <v>16</v>
      </c>
      <c r="G118" s="107"/>
      <c r="K118" s="54" t="str">
        <f>IFERROR(__xludf.DUMMYFUNCTION("if(T118=true,""Deployed"",IF(I118&lt;&gt;"""",IFERROR(IMPORTXML(I118, ""//p[@class='status-date']""), ""Not loading""),if(H118&lt;&gt;"""",""Reserved"","""")))"),"")</f>
        <v/>
      </c>
      <c r="T118" s="110" t="b">
        <v>0</v>
      </c>
      <c r="U118" s="101" t="str">
        <f>IFERROR(__xludf.DUMMYFUNCTION("IF(I118 &lt;&gt; """" , IFERROR(IMPORTXML(I118 , ""//div[5]/a/span"") , ""lädt..."" ) , ""."")"),".")</f>
        <v>.</v>
      </c>
    </row>
    <row r="119">
      <c r="A119" s="100"/>
      <c r="B119" s="106" t="s">
        <v>711</v>
      </c>
      <c r="C119" s="106" t="s">
        <v>100</v>
      </c>
      <c r="D119" s="49" t="s">
        <v>724</v>
      </c>
      <c r="E119" s="49" t="s">
        <v>725</v>
      </c>
      <c r="F119" s="107" t="s">
        <v>16</v>
      </c>
      <c r="G119" s="107"/>
      <c r="K119" s="54" t="str">
        <f>IFERROR(__xludf.DUMMYFUNCTION("if(T119=true,""Deployed"",IF(I119&lt;&gt;"""",IFERROR(IMPORTXML(I119, ""//p[@class='status-date']""), ""Not loading""),if(H119&lt;&gt;"""",""Reserved"","""")))"),"")</f>
        <v/>
      </c>
      <c r="T119" s="110" t="b">
        <v>0</v>
      </c>
      <c r="U119" s="101" t="str">
        <f>IFERROR(__xludf.DUMMYFUNCTION("IF(I119 &lt;&gt; """" , IFERROR(IMPORTXML(I119 , ""//div[5]/a/span"") , ""lädt..."" ) , ""."")"),".")</f>
        <v>.</v>
      </c>
    </row>
    <row r="120">
      <c r="A120" s="100"/>
      <c r="B120" s="106" t="s">
        <v>711</v>
      </c>
      <c r="C120" s="106" t="s">
        <v>85</v>
      </c>
      <c r="D120" s="49" t="s">
        <v>733</v>
      </c>
      <c r="E120" s="49" t="s">
        <v>734</v>
      </c>
      <c r="F120" s="107" t="s">
        <v>16</v>
      </c>
      <c r="G120" s="107"/>
      <c r="K120" s="54" t="str">
        <f>IFERROR(__xludf.DUMMYFUNCTION("if(T120=true,""Deployed"",IF(I120&lt;&gt;"""",IFERROR(IMPORTXML(I120, ""//p[@class='status-date']""), ""Not loading""),if(H120&lt;&gt;"""",""Reserved"","""")))"),"")</f>
        <v/>
      </c>
      <c r="T120" s="110" t="b">
        <v>0</v>
      </c>
      <c r="U120" s="101" t="str">
        <f>IFERROR(__xludf.DUMMYFUNCTION("IF(I120 &lt;&gt; """" , IFERROR(IMPORTXML(I120 , ""//div[5]/a/span"") , ""lädt..."" ) , ""."")"),".")</f>
        <v>.</v>
      </c>
    </row>
    <row r="121">
      <c r="A121" s="100"/>
      <c r="B121" s="106" t="s">
        <v>711</v>
      </c>
      <c r="C121" s="106" t="s">
        <v>116</v>
      </c>
      <c r="D121" s="49" t="s">
        <v>736</v>
      </c>
      <c r="E121" s="49" t="s">
        <v>737</v>
      </c>
      <c r="F121" s="107" t="s">
        <v>16</v>
      </c>
      <c r="G121" s="107"/>
      <c r="K121" s="54" t="str">
        <f>IFERROR(__xludf.DUMMYFUNCTION("if(T121=true,""Deployed"",IF(I121&lt;&gt;"""",IFERROR(IMPORTXML(I121, ""//p[@class='status-date']""), ""Not loading""),if(H121&lt;&gt;"""",""Reserved"","""")))"),"")</f>
        <v/>
      </c>
      <c r="T121" s="110" t="b">
        <v>0</v>
      </c>
      <c r="U121" s="101" t="str">
        <f>IFERROR(__xludf.DUMMYFUNCTION("IF(I121 &lt;&gt; """" , IFERROR(IMPORTXML(I121 , ""//div[5]/a/span"") , ""lädt..."" ) , ""."")"),".")</f>
        <v>.</v>
      </c>
    </row>
    <row r="122">
      <c r="A122" s="100"/>
      <c r="B122" s="106" t="s">
        <v>711</v>
      </c>
      <c r="C122" s="106" t="s">
        <v>50</v>
      </c>
      <c r="D122" s="49" t="s">
        <v>742</v>
      </c>
      <c r="E122" s="49" t="s">
        <v>743</v>
      </c>
      <c r="F122" s="107" t="s">
        <v>16</v>
      </c>
      <c r="G122" s="107"/>
      <c r="K122" s="54" t="str">
        <f>IFERROR(__xludf.DUMMYFUNCTION("if(T122=true,""Deployed"",IF(I122&lt;&gt;"""",IFERROR(IMPORTXML(I122, ""//p[@class='status-date']""), ""Not loading""),if(H122&lt;&gt;"""",""Reserved"","""")))"),"")</f>
        <v/>
      </c>
      <c r="T122" s="110" t="b">
        <v>0</v>
      </c>
      <c r="U122" s="101" t="str">
        <f>IFERROR(__xludf.DUMMYFUNCTION("IF(I122 &lt;&gt; """" , IFERROR(IMPORTXML(I122 , ""//div[5]/a/span"") , ""lädt..."" ) , ""."")"),".")</f>
        <v>.</v>
      </c>
    </row>
    <row r="123">
      <c r="A123" s="100"/>
      <c r="B123" s="106" t="s">
        <v>711</v>
      </c>
      <c r="C123" s="106" t="s">
        <v>56</v>
      </c>
      <c r="D123" s="49" t="s">
        <v>744</v>
      </c>
      <c r="E123" s="49" t="s">
        <v>745</v>
      </c>
      <c r="F123" s="107" t="s">
        <v>16</v>
      </c>
      <c r="G123" s="107"/>
      <c r="K123" s="54" t="str">
        <f>IFERROR(__xludf.DUMMYFUNCTION("if(T123=true,""Deployed"",IF(I123&lt;&gt;"""",IFERROR(IMPORTXML(I123, ""//p[@class='status-date']""), ""Not loading""),if(H123&lt;&gt;"""",""Reserved"","""")))"),"")</f>
        <v/>
      </c>
      <c r="T123" s="110" t="b">
        <v>0</v>
      </c>
      <c r="U123" s="101" t="str">
        <f>IFERROR(__xludf.DUMMYFUNCTION("IF(I123 &lt;&gt; """" , IFERROR(IMPORTXML(I123 , ""//div[5]/a/span"") , ""lädt..."" ) , ""."")"),".")</f>
        <v>.</v>
      </c>
    </row>
    <row r="124">
      <c r="A124" s="100"/>
      <c r="B124" s="106" t="s">
        <v>711</v>
      </c>
      <c r="C124" s="106" t="s">
        <v>71</v>
      </c>
      <c r="D124" s="49" t="s">
        <v>752</v>
      </c>
      <c r="E124" s="49" t="s">
        <v>753</v>
      </c>
      <c r="F124" s="107" t="s">
        <v>16</v>
      </c>
      <c r="G124" s="107"/>
      <c r="K124" s="54" t="str">
        <f>IFERROR(__xludf.DUMMYFUNCTION("if(T124=true,""Deployed"",IF(I124&lt;&gt;"""",IFERROR(IMPORTXML(I124, ""//p[@class='status-date']""), ""Not loading""),if(H124&lt;&gt;"""",""Reserved"","""")))"),"")</f>
        <v/>
      </c>
      <c r="T124" s="110" t="b">
        <v>0</v>
      </c>
      <c r="U124" s="101" t="str">
        <f>IFERROR(__xludf.DUMMYFUNCTION("IF(I124 &lt;&gt; """" , IFERROR(IMPORTXML(I124 , ""//div[5]/a/span"") , ""lädt..."" ) , ""."")"),".")</f>
        <v>.</v>
      </c>
    </row>
    <row r="125">
      <c r="A125" s="100"/>
      <c r="B125" s="106" t="s">
        <v>711</v>
      </c>
      <c r="C125" s="106" t="s">
        <v>76</v>
      </c>
      <c r="D125" s="49" t="s">
        <v>754</v>
      </c>
      <c r="E125" s="49" t="s">
        <v>755</v>
      </c>
      <c r="F125" s="107" t="s">
        <v>16</v>
      </c>
      <c r="G125" s="107"/>
      <c r="K125" s="54" t="str">
        <f>IFERROR(__xludf.DUMMYFUNCTION("if(T125=true,""Deployed"",IF(I125&lt;&gt;"""",IFERROR(IMPORTXML(I125, ""//p[@class='status-date']""), ""Not loading""),if(H125&lt;&gt;"""",""Reserved"","""")))"),"")</f>
        <v/>
      </c>
      <c r="T125" s="110" t="b">
        <v>0</v>
      </c>
      <c r="U125" s="101" t="str">
        <f>IFERROR(__xludf.DUMMYFUNCTION("IF(I125 &lt;&gt; """" , IFERROR(IMPORTXML(I125 , ""//div[5]/a/span"") , ""lädt..."" ) , ""."")"),".")</f>
        <v>.</v>
      </c>
    </row>
    <row r="126">
      <c r="A126" s="111"/>
      <c r="B126" s="106" t="s">
        <v>757</v>
      </c>
      <c r="C126" s="106" t="s">
        <v>86</v>
      </c>
      <c r="D126" s="49" t="s">
        <v>762</v>
      </c>
      <c r="E126" s="49" t="s">
        <v>763</v>
      </c>
      <c r="F126" s="107" t="s">
        <v>16</v>
      </c>
      <c r="G126" s="107"/>
      <c r="K126" s="54" t="str">
        <f>IFERROR(__xludf.DUMMYFUNCTION("if(T126=true,""Deployed"",IF(I126&lt;&gt;"""",IFERROR(IMPORTXML(I126, ""//p[@class='status-date']""), ""Not loading""),if(H126&lt;&gt;"""",""Reserved"","""")))"),"")</f>
        <v/>
      </c>
      <c r="T126" s="110" t="b">
        <v>0</v>
      </c>
      <c r="U126" s="101" t="str">
        <f>IFERROR(__xludf.DUMMYFUNCTION("IF(I126 &lt;&gt; """" , IFERROR(IMPORTXML(I126 , ""//div[5]/a/span"") , ""lädt..."" ) , ""."")"),".")</f>
        <v>.</v>
      </c>
    </row>
    <row r="127">
      <c r="A127" s="111"/>
      <c r="B127" s="106" t="s">
        <v>757</v>
      </c>
      <c r="C127" s="106" t="s">
        <v>91</v>
      </c>
      <c r="D127" s="49" t="s">
        <v>765</v>
      </c>
      <c r="E127" s="49" t="s">
        <v>766</v>
      </c>
      <c r="F127" s="107" t="s">
        <v>16</v>
      </c>
      <c r="G127" s="107"/>
      <c r="I127" s="109"/>
      <c r="K127" s="54" t="str">
        <f>IFERROR(__xludf.DUMMYFUNCTION("if(T127=true,""Deployed"",IF(I127&lt;&gt;"""",IFERROR(IMPORTXML(I127, ""//p[@class='status-date']""), ""Not loading""),if(H127&lt;&gt;"""",""Reserved"","""")))"),"")</f>
        <v/>
      </c>
      <c r="T127" s="110" t="b">
        <v>0</v>
      </c>
      <c r="U127" s="101" t="str">
        <f>IFERROR(__xludf.DUMMYFUNCTION("IF(I127 &lt;&gt; """" , IFERROR(IMPORTXML(I127 , ""//div[5]/a/span"") , ""lädt..."" ) , ""."")"),".")</f>
        <v>.</v>
      </c>
    </row>
    <row r="128">
      <c r="A128" s="111"/>
      <c r="B128" s="106" t="s">
        <v>757</v>
      </c>
      <c r="C128" s="106" t="s">
        <v>39</v>
      </c>
      <c r="D128" s="49" t="s">
        <v>772</v>
      </c>
      <c r="E128" s="49" t="s">
        <v>773</v>
      </c>
      <c r="F128" s="107" t="s">
        <v>16</v>
      </c>
      <c r="G128" s="107"/>
      <c r="I128" s="109"/>
      <c r="K128" s="54" t="str">
        <f>IFERROR(__xludf.DUMMYFUNCTION("if(T128=true,""Deployed"",IF(I128&lt;&gt;"""",IFERROR(IMPORTXML(I128, ""//p[@class='status-date']""), ""Not loading""),if(H128&lt;&gt;"""",""Reserved"","""")))"),"")</f>
        <v/>
      </c>
      <c r="T128" s="110" t="b">
        <v>0</v>
      </c>
      <c r="U128" s="101" t="str">
        <f>IFERROR(__xludf.DUMMYFUNCTION("IF(I128 &lt;&gt; """" , IFERROR(IMPORTXML(I128 , ""//div[5]/a/span"") , ""lädt..."" ) , ""."")"),".")</f>
        <v>.</v>
      </c>
    </row>
    <row r="129">
      <c r="A129" s="111"/>
      <c r="B129" s="106" t="s">
        <v>757</v>
      </c>
      <c r="C129" s="106" t="s">
        <v>44</v>
      </c>
      <c r="D129" s="49" t="s">
        <v>774</v>
      </c>
      <c r="E129" s="49" t="s">
        <v>775</v>
      </c>
      <c r="F129" s="107" t="s">
        <v>16</v>
      </c>
      <c r="G129" s="107"/>
      <c r="K129" s="54" t="str">
        <f>IFERROR(__xludf.DUMMYFUNCTION("if(T129=true,""Deployed"",IF(I129&lt;&gt;"""",IFERROR(IMPORTXML(I129, ""//p[@class='status-date']""), ""Not loading""),if(H129&lt;&gt;"""",""Reserved"","""")))"),"")</f>
        <v/>
      </c>
      <c r="T129" s="110" t="b">
        <v>0</v>
      </c>
      <c r="U129" s="101" t="str">
        <f>IFERROR(__xludf.DUMMYFUNCTION("IF(I129 &lt;&gt; """" , IFERROR(IMPORTXML(I129 , ""//div[5]/a/span"") , ""lädt..."" ) , ""."")"),".")</f>
        <v>.</v>
      </c>
    </row>
    <row r="130">
      <c r="A130" s="111"/>
      <c r="B130" s="106" t="s">
        <v>757</v>
      </c>
      <c r="C130" s="106" t="s">
        <v>120</v>
      </c>
      <c r="D130" s="49" t="s">
        <v>780</v>
      </c>
      <c r="E130" s="49" t="s">
        <v>781</v>
      </c>
      <c r="F130" s="107" t="s">
        <v>16</v>
      </c>
      <c r="G130" s="107"/>
      <c r="K130" s="54" t="str">
        <f>IFERROR(__xludf.DUMMYFUNCTION("if(T130=true,""Deployed"",IF(I130&lt;&gt;"""",IFERROR(IMPORTXML(I130, ""//p[@class='status-date']""), ""Not loading""),if(H130&lt;&gt;"""",""Reserved"","""")))"),"")</f>
        <v/>
      </c>
      <c r="T130" s="110" t="b">
        <v>0</v>
      </c>
      <c r="U130" s="101" t="str">
        <f>IFERROR(__xludf.DUMMYFUNCTION("IF(I130 &lt;&gt; """" , IFERROR(IMPORTXML(I130 , ""//div[5]/a/span"") , ""lädt..."" ) , ""."")"),".")</f>
        <v>.</v>
      </c>
    </row>
    <row r="131">
      <c r="A131" s="111"/>
      <c r="B131" s="106" t="s">
        <v>757</v>
      </c>
      <c r="C131" s="106" t="s">
        <v>125</v>
      </c>
      <c r="D131" s="49" t="s">
        <v>782</v>
      </c>
      <c r="E131" s="49" t="s">
        <v>783</v>
      </c>
      <c r="F131" s="107" t="s">
        <v>16</v>
      </c>
      <c r="G131" s="107"/>
      <c r="K131" s="54" t="str">
        <f>IFERROR(__xludf.DUMMYFUNCTION("if(T131=true,""Deployed"",IF(I131&lt;&gt;"""",IFERROR(IMPORTXML(I131, ""//p[@class='status-date']""), ""Not loading""),if(H131&lt;&gt;"""",""Reserved"","""")))"),"")</f>
        <v/>
      </c>
      <c r="T131" s="110" t="b">
        <v>0</v>
      </c>
      <c r="U131" s="101" t="str">
        <f>IFERROR(__xludf.DUMMYFUNCTION("IF(I131 &lt;&gt; """" , IFERROR(IMPORTXML(I131 , ""//div[5]/a/span"") , ""lädt..."" ) , ""."")"),".")</f>
        <v>.</v>
      </c>
    </row>
    <row r="132">
      <c r="A132" s="111"/>
      <c r="B132" s="106" t="s">
        <v>757</v>
      </c>
      <c r="C132" s="106" t="s">
        <v>61</v>
      </c>
      <c r="D132" s="49" t="s">
        <v>790</v>
      </c>
      <c r="E132" s="49" t="s">
        <v>791</v>
      </c>
      <c r="F132" s="107" t="s">
        <v>16</v>
      </c>
      <c r="G132" s="107"/>
      <c r="H132" s="108" t="s">
        <v>9</v>
      </c>
      <c r="I132" s="109" t="s">
        <v>792</v>
      </c>
      <c r="K132" s="54" t="str">
        <f>IFERROR(__xludf.DUMMYFUNCTION("if(T132=true,""Deployed"",IF(I132&lt;&gt;"""",IFERROR(IMPORTXML(I132, ""//p[@class='status-date']""), ""Not loading""),if(H132&lt;&gt;"""",""Reserved"","""")))"),"Deployed")</f>
        <v>Deployed</v>
      </c>
      <c r="T132" s="110" t="b">
        <v>1</v>
      </c>
      <c r="U132" s="101" t="str">
        <f>IFERROR(__xludf.DUMMYFUNCTION("IF(I132 &lt;&gt; """" , IFERROR(IMPORTXML(I132 , ""//div[5]/a/span"") , ""lädt..."" ) , ""."")"),"lädt...")</f>
        <v>lädt...</v>
      </c>
    </row>
    <row r="133">
      <c r="A133" s="111"/>
      <c r="B133" s="106" t="s">
        <v>757</v>
      </c>
      <c r="C133" s="106" t="s">
        <v>66</v>
      </c>
      <c r="D133" s="49" t="s">
        <v>793</v>
      </c>
      <c r="E133" s="49" t="s">
        <v>794</v>
      </c>
      <c r="F133" s="107" t="s">
        <v>16</v>
      </c>
      <c r="G133" s="107"/>
      <c r="H133" s="108" t="s">
        <v>323</v>
      </c>
      <c r="I133" s="83" t="s">
        <v>795</v>
      </c>
      <c r="K133" s="54" t="str">
        <f>IFERROR(__xludf.DUMMYFUNCTION("if(T133=true,""Deployed"",IF(I133&lt;&gt;"""",IFERROR(IMPORTXML(I133, ""//p[@class='status-date']""), ""Not loading""),if(H133&lt;&gt;"""",""Reserved"","""")))"),"Deployed")</f>
        <v>Deployed</v>
      </c>
      <c r="T133" s="110" t="b">
        <v>1</v>
      </c>
      <c r="U133" s="101" t="str">
        <f>IFERROR(__xludf.DUMMYFUNCTION("IF(I133 &lt;&gt; """" , IFERROR(IMPORTXML(I133 , ""//div[5]/a/span"") , ""lädt..."" ) , ""."")"),"lädt...")</f>
        <v>lädt...</v>
      </c>
    </row>
    <row r="134">
      <c r="A134" s="111"/>
      <c r="B134" s="106" t="s">
        <v>802</v>
      </c>
      <c r="C134" s="106" t="s">
        <v>86</v>
      </c>
      <c r="D134" s="49" t="s">
        <v>807</v>
      </c>
      <c r="E134" s="49" t="s">
        <v>808</v>
      </c>
      <c r="F134" s="107" t="s">
        <v>16</v>
      </c>
      <c r="G134" s="107"/>
      <c r="K134" s="54" t="str">
        <f>IFERROR(__xludf.DUMMYFUNCTION("if(T134=true,""Deployed"",IF(I134&lt;&gt;"""",IFERROR(IMPORTXML(I134, ""//p[@class='status-date']""), ""Not loading""),if(H134&lt;&gt;"""",""Reserved"","""")))"),"")</f>
        <v/>
      </c>
      <c r="T134" s="110" t="b">
        <v>0</v>
      </c>
      <c r="U134" s="101" t="str">
        <f>IFERROR(__xludf.DUMMYFUNCTION("IF(I134 &lt;&gt; """" , IFERROR(IMPORTXML(I134 , ""//div[5]/a/span"") , ""lädt..."" ) , ""."")"),".")</f>
        <v>.</v>
      </c>
    </row>
    <row r="135">
      <c r="A135" s="111"/>
      <c r="B135" s="106" t="s">
        <v>802</v>
      </c>
      <c r="C135" s="106" t="s">
        <v>91</v>
      </c>
      <c r="D135" s="49" t="s">
        <v>810</v>
      </c>
      <c r="E135" s="49" t="s">
        <v>811</v>
      </c>
      <c r="F135" s="107" t="s">
        <v>16</v>
      </c>
      <c r="G135" s="107"/>
      <c r="I135" s="109"/>
      <c r="K135" s="54" t="str">
        <f>IFERROR(__xludf.DUMMYFUNCTION("if(T135=true,""Deployed"",IF(I135&lt;&gt;"""",IFERROR(IMPORTXML(I135, ""//p[@class='status-date']""), ""Not loading""),if(H135&lt;&gt;"""",""Reserved"","""")))"),"")</f>
        <v/>
      </c>
      <c r="T135" s="110" t="b">
        <v>0</v>
      </c>
      <c r="U135" s="101" t="str">
        <f>IFERROR(__xludf.DUMMYFUNCTION("IF(I135 &lt;&gt; """" , IFERROR(IMPORTXML(I135 , ""//div[5]/a/span"") , ""lädt..."" ) , ""."")"),".")</f>
        <v>.</v>
      </c>
    </row>
    <row r="136">
      <c r="A136" s="111"/>
      <c r="B136" s="106" t="s">
        <v>802</v>
      </c>
      <c r="C136" s="106" t="s">
        <v>39</v>
      </c>
      <c r="D136" s="49" t="s">
        <v>817</v>
      </c>
      <c r="E136" s="49" t="s">
        <v>818</v>
      </c>
      <c r="F136" s="107" t="s">
        <v>16</v>
      </c>
      <c r="G136" s="107"/>
      <c r="K136" s="54" t="str">
        <f>IFERROR(__xludf.DUMMYFUNCTION("if(T136=true,""Deployed"",IF(I136&lt;&gt;"""",IFERROR(IMPORTXML(I136, ""//p[@class='status-date']""), ""Not loading""),if(H136&lt;&gt;"""",""Reserved"","""")))"),"")</f>
        <v/>
      </c>
      <c r="T136" s="110" t="b">
        <v>0</v>
      </c>
      <c r="U136" s="101" t="str">
        <f>IFERROR(__xludf.DUMMYFUNCTION("IF(I136 &lt;&gt; """" , IFERROR(IMPORTXML(I136 , ""//div[5]/a/span"") , ""lädt..."" ) , ""."")"),".")</f>
        <v>.</v>
      </c>
    </row>
    <row r="137">
      <c r="A137" s="111"/>
      <c r="B137" s="106" t="s">
        <v>802</v>
      </c>
      <c r="C137" s="106" t="s">
        <v>44</v>
      </c>
      <c r="D137" s="49" t="s">
        <v>819</v>
      </c>
      <c r="E137" s="49" t="s">
        <v>820</v>
      </c>
      <c r="F137" s="107" t="s">
        <v>16</v>
      </c>
      <c r="G137" s="107"/>
      <c r="K137" s="54" t="str">
        <f>IFERROR(__xludf.DUMMYFUNCTION("if(T137=true,""Deployed"",IF(I137&lt;&gt;"""",IFERROR(IMPORTXML(I137, ""//p[@class='status-date']""), ""Not loading""),if(H137&lt;&gt;"""",""Reserved"","""")))"),"")</f>
        <v/>
      </c>
      <c r="T137" s="110" t="b">
        <v>0</v>
      </c>
      <c r="U137" s="101" t="str">
        <f>IFERROR(__xludf.DUMMYFUNCTION("IF(I137 &lt;&gt; """" , IFERROR(IMPORTXML(I137 , ""//div[5]/a/span"") , ""lädt..."" ) , ""."")"),".")</f>
        <v>.</v>
      </c>
    </row>
    <row r="138">
      <c r="A138" s="111"/>
      <c r="B138" s="106" t="s">
        <v>802</v>
      </c>
      <c r="C138" s="106" t="s">
        <v>120</v>
      </c>
      <c r="D138" s="49" t="s">
        <v>826</v>
      </c>
      <c r="E138" s="49" t="s">
        <v>827</v>
      </c>
      <c r="F138" s="107" t="s">
        <v>16</v>
      </c>
      <c r="G138" s="107"/>
      <c r="K138" s="54" t="str">
        <f>IFERROR(__xludf.DUMMYFUNCTION("if(T138=true,""Deployed"",IF(I138&lt;&gt;"""",IFERROR(IMPORTXML(I138, ""//p[@class='status-date']""), ""Not loading""),if(H138&lt;&gt;"""",""Reserved"","""")))"),"")</f>
        <v/>
      </c>
      <c r="T138" s="110" t="b">
        <v>0</v>
      </c>
      <c r="U138" s="101" t="str">
        <f>IFERROR(__xludf.DUMMYFUNCTION("IF(I138 &lt;&gt; """" , IFERROR(IMPORTXML(I138 , ""//div[5]/a/span"") , ""lädt..."" ) , ""."")"),".")</f>
        <v>.</v>
      </c>
    </row>
    <row r="139">
      <c r="A139" s="111"/>
      <c r="B139" s="106" t="s">
        <v>802</v>
      </c>
      <c r="C139" s="106" t="s">
        <v>125</v>
      </c>
      <c r="D139" s="49" t="s">
        <v>828</v>
      </c>
      <c r="E139" s="49" t="s">
        <v>829</v>
      </c>
      <c r="F139" s="107" t="s">
        <v>16</v>
      </c>
      <c r="G139" s="107"/>
      <c r="K139" s="54" t="str">
        <f>IFERROR(__xludf.DUMMYFUNCTION("if(T139=true,""Deployed"",IF(I139&lt;&gt;"""",IFERROR(IMPORTXML(I139, ""//p[@class='status-date']""), ""Not loading""),if(H139&lt;&gt;"""",""Reserved"","""")))"),"")</f>
        <v/>
      </c>
      <c r="T139" s="110" t="b">
        <v>0</v>
      </c>
      <c r="U139" s="101" t="str">
        <f>IFERROR(__xludf.DUMMYFUNCTION("IF(I139 &lt;&gt; """" , IFERROR(IMPORTXML(I139 , ""//div[5]/a/span"") , ""lädt..."" ) , ""."")"),".")</f>
        <v>.</v>
      </c>
    </row>
    <row r="140">
      <c r="A140" s="111"/>
      <c r="B140" s="106" t="s">
        <v>802</v>
      </c>
      <c r="C140" s="106" t="s">
        <v>61</v>
      </c>
      <c r="D140" s="49" t="s">
        <v>836</v>
      </c>
      <c r="E140" s="49" t="s">
        <v>837</v>
      </c>
      <c r="F140" s="107" t="s">
        <v>16</v>
      </c>
      <c r="G140" s="107"/>
      <c r="K140" s="54" t="str">
        <f>IFERROR(__xludf.DUMMYFUNCTION("if(T140=true,""Deployed"",IF(I140&lt;&gt;"""",IFERROR(IMPORTXML(I140, ""//p[@class='status-date']""), ""Not loading""),if(H140&lt;&gt;"""",""Reserved"","""")))"),"")</f>
        <v/>
      </c>
      <c r="T140" s="110" t="b">
        <v>0</v>
      </c>
      <c r="U140" s="101" t="str">
        <f>IFERROR(__xludf.DUMMYFUNCTION("IF(I140 &lt;&gt; """" , IFERROR(IMPORTXML(I140 , ""//div[5]/a/span"") , ""lädt..."" ) , ""."")"),".")</f>
        <v>.</v>
      </c>
    </row>
    <row r="141">
      <c r="A141" s="111"/>
      <c r="B141" s="106" t="s">
        <v>802</v>
      </c>
      <c r="C141" s="106" t="s">
        <v>66</v>
      </c>
      <c r="D141" s="49" t="s">
        <v>838</v>
      </c>
      <c r="E141" s="49" t="s">
        <v>839</v>
      </c>
      <c r="F141" s="107" t="s">
        <v>16</v>
      </c>
      <c r="G141" s="107"/>
      <c r="H141" s="108"/>
      <c r="K141" s="54" t="str">
        <f>IFERROR(__xludf.DUMMYFUNCTION("if(T141=true,""Deployed"",IF(I141&lt;&gt;"""",IFERROR(IMPORTXML(I141, ""//p[@class='status-date']""), ""Not loading""),if(H141&lt;&gt;"""",""Reserved"","""")))"),"")</f>
        <v/>
      </c>
      <c r="T141" s="110" t="b">
        <v>0</v>
      </c>
      <c r="U141" s="101" t="str">
        <f>IFERROR(__xludf.DUMMYFUNCTION("IF(I141 &lt;&gt; """" , IFERROR(IMPORTXML(I141 , ""//div[5]/a/span"") , ""lädt..."" ) , ""."")"),".")</f>
        <v>.</v>
      </c>
    </row>
    <row r="142">
      <c r="A142" s="100"/>
      <c r="B142" s="106" t="s">
        <v>847</v>
      </c>
      <c r="C142" s="106" t="s">
        <v>96</v>
      </c>
      <c r="D142" s="49" t="s">
        <v>857</v>
      </c>
      <c r="E142" s="49" t="s">
        <v>858</v>
      </c>
      <c r="F142" s="107" t="s">
        <v>16</v>
      </c>
      <c r="G142" s="107"/>
      <c r="K142" s="54" t="str">
        <f>IFERROR(__xludf.DUMMYFUNCTION("if(T142=true,""Deployed"",IF(I142&lt;&gt;"""",IFERROR(IMPORTXML(I142, ""//p[@class='status-date']""), ""Not loading""),if(H142&lt;&gt;"""",""Reserved"","""")))"),"")</f>
        <v/>
      </c>
      <c r="T142" s="110" t="b">
        <v>0</v>
      </c>
      <c r="U142" s="101" t="str">
        <f>IFERROR(__xludf.DUMMYFUNCTION("IF(I142 &lt;&gt; """" , IFERROR(IMPORTXML(I142 , ""//div[5]/a/span"") , ""lädt..."" ) , ""."")"),".")</f>
        <v>.</v>
      </c>
    </row>
    <row r="143">
      <c r="A143" s="100"/>
      <c r="B143" s="106" t="s">
        <v>847</v>
      </c>
      <c r="C143" s="106" t="s">
        <v>100</v>
      </c>
      <c r="D143" s="49" t="s">
        <v>860</v>
      </c>
      <c r="E143" s="49" t="s">
        <v>861</v>
      </c>
      <c r="F143" s="107" t="s">
        <v>16</v>
      </c>
      <c r="G143" s="107"/>
      <c r="K143" s="54" t="str">
        <f>IFERROR(__xludf.DUMMYFUNCTION("if(T143=true,""Deployed"",IF(I143&lt;&gt;"""",IFERROR(IMPORTXML(I143, ""//p[@class='status-date']""), ""Not loading""),if(H143&lt;&gt;"""",""Reserved"","""")))"),"")</f>
        <v/>
      </c>
      <c r="T143" s="110" t="b">
        <v>0</v>
      </c>
      <c r="U143" s="101" t="str">
        <f>IFERROR(__xludf.DUMMYFUNCTION("IF(I143 &lt;&gt; """" , IFERROR(IMPORTXML(I143 , ""//div[5]/a/span"") , ""lädt..."" ) , ""."")"),".")</f>
        <v>.</v>
      </c>
    </row>
    <row r="144">
      <c r="A144" s="100"/>
      <c r="B144" s="106" t="s">
        <v>847</v>
      </c>
      <c r="C144" s="106" t="s">
        <v>85</v>
      </c>
      <c r="D144" s="49" t="s">
        <v>866</v>
      </c>
      <c r="E144" s="49" t="s">
        <v>867</v>
      </c>
      <c r="F144" s="107" t="s">
        <v>16</v>
      </c>
      <c r="G144" s="107"/>
      <c r="K144" s="54" t="str">
        <f>IFERROR(__xludf.DUMMYFUNCTION("if(T144=true,""Deployed"",IF(I144&lt;&gt;"""",IFERROR(IMPORTXML(I144, ""//p[@class='status-date']""), ""Not loading""),if(H144&lt;&gt;"""",""Reserved"","""")))"),"")</f>
        <v/>
      </c>
      <c r="T144" s="110" t="b">
        <v>0</v>
      </c>
      <c r="U144" s="101" t="str">
        <f>IFERROR(__xludf.DUMMYFUNCTION("IF(I144 &lt;&gt; """" , IFERROR(IMPORTXML(I144 , ""//div[5]/a/span"") , ""lädt..."" ) , ""."")"),".")</f>
        <v>.</v>
      </c>
    </row>
    <row r="145">
      <c r="A145" s="100"/>
      <c r="B145" s="106" t="s">
        <v>847</v>
      </c>
      <c r="C145" s="106" t="s">
        <v>116</v>
      </c>
      <c r="D145" s="49" t="s">
        <v>869</v>
      </c>
      <c r="E145" s="49" t="s">
        <v>870</v>
      </c>
      <c r="F145" s="107" t="s">
        <v>16</v>
      </c>
      <c r="G145" s="107"/>
      <c r="K145" s="54" t="str">
        <f>IFERROR(__xludf.DUMMYFUNCTION("if(T145=true,""Deployed"",IF(I145&lt;&gt;"""",IFERROR(IMPORTXML(I145, ""//p[@class='status-date']""), ""Not loading""),if(H145&lt;&gt;"""",""Reserved"","""")))"),"")</f>
        <v/>
      </c>
      <c r="T145" s="110" t="b">
        <v>0</v>
      </c>
      <c r="U145" s="101" t="str">
        <f>IFERROR(__xludf.DUMMYFUNCTION("IF(I145 &lt;&gt; """" , IFERROR(IMPORTXML(I145 , ""//div[5]/a/span"") , ""lädt..."" ) , ""."")"),".")</f>
        <v>.</v>
      </c>
    </row>
    <row r="146">
      <c r="A146" s="100"/>
      <c r="B146" s="106" t="s">
        <v>847</v>
      </c>
      <c r="C146" s="106" t="s">
        <v>50</v>
      </c>
      <c r="D146" s="49" t="s">
        <v>877</v>
      </c>
      <c r="E146" s="49" t="s">
        <v>878</v>
      </c>
      <c r="F146" s="107" t="s">
        <v>16</v>
      </c>
      <c r="G146" s="107"/>
      <c r="K146" s="54" t="str">
        <f>IFERROR(__xludf.DUMMYFUNCTION("if(T146=true,""Deployed"",IF(I146&lt;&gt;"""",IFERROR(IMPORTXML(I146, ""//p[@class='status-date']""), ""Not loading""),if(H146&lt;&gt;"""",""Reserved"","""")))"),"")</f>
        <v/>
      </c>
      <c r="T146" s="110" t="b">
        <v>0</v>
      </c>
      <c r="U146" s="101" t="str">
        <f>IFERROR(__xludf.DUMMYFUNCTION("IF(I146 &lt;&gt; """" , IFERROR(IMPORTXML(I146 , ""//div[5]/a/span"") , ""lädt..."" ) , ""."")"),".")</f>
        <v>.</v>
      </c>
    </row>
    <row r="147">
      <c r="A147" s="100"/>
      <c r="B147" s="106" t="s">
        <v>847</v>
      </c>
      <c r="C147" s="106" t="s">
        <v>56</v>
      </c>
      <c r="D147" s="49" t="s">
        <v>879</v>
      </c>
      <c r="E147" s="49" t="s">
        <v>880</v>
      </c>
      <c r="F147" s="107" t="s">
        <v>16</v>
      </c>
      <c r="G147" s="107"/>
      <c r="K147" s="54" t="str">
        <f>IFERROR(__xludf.DUMMYFUNCTION("if(T147=true,""Deployed"",IF(I147&lt;&gt;"""",IFERROR(IMPORTXML(I147, ""//p[@class='status-date']""), ""Not loading""),if(H147&lt;&gt;"""",""Reserved"","""")))"),"")</f>
        <v/>
      </c>
      <c r="T147" s="110" t="b">
        <v>0</v>
      </c>
      <c r="U147" s="101" t="str">
        <f>IFERROR(__xludf.DUMMYFUNCTION("IF(I147 &lt;&gt; """" , IFERROR(IMPORTXML(I147 , ""//div[5]/a/span"") , ""lädt..."" ) , ""."")"),".")</f>
        <v>.</v>
      </c>
    </row>
    <row r="148">
      <c r="A148" s="100"/>
      <c r="B148" s="106" t="s">
        <v>847</v>
      </c>
      <c r="C148" s="106" t="s">
        <v>71</v>
      </c>
      <c r="D148" s="49" t="s">
        <v>887</v>
      </c>
      <c r="E148" s="49" t="s">
        <v>888</v>
      </c>
      <c r="F148" s="107" t="s">
        <v>16</v>
      </c>
      <c r="G148" s="107"/>
      <c r="H148" s="108" t="s">
        <v>455</v>
      </c>
      <c r="I148" s="109" t="s">
        <v>889</v>
      </c>
      <c r="K148" s="54" t="str">
        <f>IFERROR(__xludf.DUMMYFUNCTION("if(T148=true,""Deployed"",IF(I148&lt;&gt;"""",IFERROR(IMPORTXML(I148, ""//p[@class='status-date']""), ""Not loading""),if(H148&lt;&gt;"""",""Reserved"","""")))"),"Deployed")</f>
        <v>Deployed</v>
      </c>
      <c r="T148" s="110" t="b">
        <v>1</v>
      </c>
      <c r="U148" s="101" t="str">
        <f>IFERROR(__xludf.DUMMYFUNCTION("IF(I148 &lt;&gt; """" , IFERROR(IMPORTXML(I148 , ""//div[5]/a/span"") , ""lädt..."" ) , ""."")"),"lädt...")</f>
        <v>lädt...</v>
      </c>
    </row>
    <row r="149">
      <c r="A149" s="100"/>
      <c r="B149" s="106" t="s">
        <v>847</v>
      </c>
      <c r="C149" s="106" t="s">
        <v>76</v>
      </c>
      <c r="D149" s="49" t="s">
        <v>890</v>
      </c>
      <c r="E149" s="49" t="s">
        <v>891</v>
      </c>
      <c r="F149" s="107" t="s">
        <v>16</v>
      </c>
      <c r="G149" s="107"/>
      <c r="H149" s="108" t="s">
        <v>185</v>
      </c>
      <c r="I149" s="109" t="s">
        <v>892</v>
      </c>
      <c r="K149" s="54" t="str">
        <f>IFERROR(__xludf.DUMMYFUNCTION("if(T149=true,""Deployed"",IF(I149&lt;&gt;"""",IFERROR(IMPORTXML(I149, ""//p[@class='status-date']""), ""Not loading""),if(H149&lt;&gt;"""",""Reserved"","""")))"),"Deployed")</f>
        <v>Deployed</v>
      </c>
      <c r="T149" s="110" t="b">
        <v>1</v>
      </c>
      <c r="U149" s="101" t="str">
        <f>IFERROR(__xludf.DUMMYFUNCTION("IF(I149 &lt;&gt; """" , IFERROR(IMPORTXML(I149 , ""//div[5]/a/span"") , ""lädt..."" ) , ""."")"),"lädt...")</f>
        <v>lädt...</v>
      </c>
    </row>
    <row r="150">
      <c r="A150" s="100"/>
      <c r="B150" s="106" t="s">
        <v>893</v>
      </c>
      <c r="C150" s="106" t="s">
        <v>96</v>
      </c>
      <c r="D150" s="49" t="s">
        <v>902</v>
      </c>
      <c r="E150" s="49" t="s">
        <v>903</v>
      </c>
      <c r="F150" s="107" t="s">
        <v>16</v>
      </c>
      <c r="G150" s="107"/>
      <c r="I150" s="109"/>
      <c r="K150" s="54" t="str">
        <f>IFERROR(__xludf.DUMMYFUNCTION("if(T150=true,""Deployed"",IF(I150&lt;&gt;"""",IFERROR(IMPORTXML(I150, ""//p[@class='status-date']""), ""Not loading""),if(H150&lt;&gt;"""",""Reserved"","""")))"),"")</f>
        <v/>
      </c>
      <c r="T150" s="110" t="b">
        <v>0</v>
      </c>
      <c r="U150" s="101" t="str">
        <f>IFERROR(__xludf.DUMMYFUNCTION("IF(I150 &lt;&gt; """" , IFERROR(IMPORTXML(I150 , ""//div[5]/a/span"") , ""lädt..."" ) , ""."")"),".")</f>
        <v>.</v>
      </c>
    </row>
    <row r="151">
      <c r="A151" s="100"/>
      <c r="B151" s="106" t="s">
        <v>893</v>
      </c>
      <c r="C151" s="106" t="s">
        <v>100</v>
      </c>
      <c r="D151" s="49" t="s">
        <v>905</v>
      </c>
      <c r="E151" s="49" t="s">
        <v>906</v>
      </c>
      <c r="F151" s="107" t="s">
        <v>16</v>
      </c>
      <c r="G151" s="107"/>
      <c r="K151" s="54" t="str">
        <f>IFERROR(__xludf.DUMMYFUNCTION("if(T151=true,""Deployed"",IF(I151&lt;&gt;"""",IFERROR(IMPORTXML(I151, ""//p[@class='status-date']""), ""Not loading""),if(H151&lt;&gt;"""",""Reserved"","""")))"),"")</f>
        <v/>
      </c>
      <c r="T151" s="110" t="b">
        <v>0</v>
      </c>
      <c r="U151" s="101" t="str">
        <f>IFERROR(__xludf.DUMMYFUNCTION("IF(I151 &lt;&gt; """" , IFERROR(IMPORTXML(I151 , ""//div[5]/a/span"") , ""lädt..."" ) , ""."")"),".")</f>
        <v>.</v>
      </c>
    </row>
    <row r="152">
      <c r="A152" s="100"/>
      <c r="B152" s="106" t="s">
        <v>893</v>
      </c>
      <c r="C152" s="106" t="s">
        <v>85</v>
      </c>
      <c r="D152" s="49" t="s">
        <v>911</v>
      </c>
      <c r="E152" s="49" t="s">
        <v>912</v>
      </c>
      <c r="F152" s="107" t="s">
        <v>16</v>
      </c>
      <c r="G152" s="107"/>
      <c r="K152" s="54" t="str">
        <f>IFERROR(__xludf.DUMMYFUNCTION("if(T152=true,""Deployed"",IF(I152&lt;&gt;"""",IFERROR(IMPORTXML(I152, ""//p[@class='status-date']""), ""Not loading""),if(H152&lt;&gt;"""",""Reserved"","""")))"),"")</f>
        <v/>
      </c>
      <c r="T152" s="110" t="b">
        <v>0</v>
      </c>
      <c r="U152" s="101" t="str">
        <f>IFERROR(__xludf.DUMMYFUNCTION("IF(I152 &lt;&gt; """" , IFERROR(IMPORTXML(I152 , ""//div[5]/a/span"") , ""lädt..."" ) , ""."")"),".")</f>
        <v>.</v>
      </c>
    </row>
    <row r="153">
      <c r="A153" s="100"/>
      <c r="B153" s="106" t="s">
        <v>893</v>
      </c>
      <c r="C153" s="106" t="s">
        <v>116</v>
      </c>
      <c r="D153" s="49" t="s">
        <v>915</v>
      </c>
      <c r="E153" s="49" t="s">
        <v>916</v>
      </c>
      <c r="F153" s="107" t="s">
        <v>16</v>
      </c>
      <c r="G153" s="107"/>
      <c r="K153" s="54" t="str">
        <f>IFERROR(__xludf.DUMMYFUNCTION("if(T153=true,""Deployed"",IF(I153&lt;&gt;"""",IFERROR(IMPORTXML(I153, ""//p[@class='status-date']""), ""Not loading""),if(H153&lt;&gt;"""",""Reserved"","""")))"),"")</f>
        <v/>
      </c>
      <c r="T153" s="110" t="b">
        <v>0</v>
      </c>
      <c r="U153" s="101" t="str">
        <f>IFERROR(__xludf.DUMMYFUNCTION("IF(I153 &lt;&gt; """" , IFERROR(IMPORTXML(I153 , ""//div[5]/a/span"") , ""lädt..."" ) , ""."")"),".")</f>
        <v>.</v>
      </c>
    </row>
    <row r="154">
      <c r="A154" s="100"/>
      <c r="B154" s="106" t="s">
        <v>893</v>
      </c>
      <c r="C154" s="106" t="s">
        <v>50</v>
      </c>
      <c r="D154" s="49" t="s">
        <v>924</v>
      </c>
      <c r="E154" s="49" t="s">
        <v>925</v>
      </c>
      <c r="F154" s="107" t="s">
        <v>16</v>
      </c>
      <c r="G154" s="107"/>
      <c r="H154" s="108" t="s">
        <v>323</v>
      </c>
      <c r="I154" s="83" t="s">
        <v>926</v>
      </c>
      <c r="K154" s="54" t="str">
        <f>IFERROR(__xludf.DUMMYFUNCTION("if(T154=true,""Deployed"",IF(I154&lt;&gt;"""",IFERROR(IMPORTXML(I154, ""//p[@class='status-date']""), ""Not loading""),if(H154&lt;&gt;"""",""Reserved"","""")))"),"Deployed")</f>
        <v>Deployed</v>
      </c>
      <c r="T154" s="110" t="b">
        <v>1</v>
      </c>
      <c r="U154" s="101" t="str">
        <f>IFERROR(__xludf.DUMMYFUNCTION("IF(I154 &lt;&gt; """" , IFERROR(IMPORTXML(I154 , ""//div[5]/a/span"") , ""lädt..."" ) , ""."")"),"lädt...")</f>
        <v>lädt...</v>
      </c>
    </row>
    <row r="155">
      <c r="A155" s="100"/>
      <c r="B155" s="106" t="s">
        <v>893</v>
      </c>
      <c r="C155" s="106" t="s">
        <v>56</v>
      </c>
      <c r="D155" s="49" t="s">
        <v>927</v>
      </c>
      <c r="E155" s="49" t="s">
        <v>928</v>
      </c>
      <c r="F155" s="107" t="s">
        <v>16</v>
      </c>
      <c r="G155" s="107"/>
      <c r="H155" s="108" t="s">
        <v>929</v>
      </c>
      <c r="I155" s="83" t="s">
        <v>930</v>
      </c>
      <c r="K155" s="54" t="str">
        <f>IFERROR(__xludf.DUMMYFUNCTION("if(T155=true,""Deployed"",IF(I155&lt;&gt;"""",IFERROR(IMPORTXML(I155, ""//p[@class='status-date']""), ""Not loading""),if(H155&lt;&gt;"""",""Reserved"","""")))"),"Deployed")</f>
        <v>Deployed</v>
      </c>
      <c r="T155" s="110" t="b">
        <v>1</v>
      </c>
      <c r="U155" s="101" t="str">
        <f>IFERROR(__xludf.DUMMYFUNCTION("IF(I155 &lt;&gt; """" , IFERROR(IMPORTXML(I155 , ""//div[5]/a/span"") , ""lädt..."" ) , ""."")"),"lädt...")</f>
        <v>lädt...</v>
      </c>
    </row>
    <row r="156">
      <c r="A156" s="100"/>
      <c r="B156" s="106" t="s">
        <v>893</v>
      </c>
      <c r="C156" s="106" t="s">
        <v>71</v>
      </c>
      <c r="D156" s="49" t="s">
        <v>937</v>
      </c>
      <c r="E156" s="49" t="s">
        <v>938</v>
      </c>
      <c r="F156" s="107" t="s">
        <v>16</v>
      </c>
      <c r="G156" s="107"/>
      <c r="H156" s="108" t="s">
        <v>401</v>
      </c>
      <c r="I156" s="83" t="s">
        <v>939</v>
      </c>
      <c r="K156" s="54" t="str">
        <f>IFERROR(__xludf.DUMMYFUNCTION("if(T156=true,""Deployed"",IF(I156&lt;&gt;"""",IFERROR(IMPORTXML(I156, ""//p[@class='status-date']""), ""Not loading""),if(H156&lt;&gt;"""",""Reserved"","""")))"),"Deployed")</f>
        <v>Deployed</v>
      </c>
      <c r="T156" s="110" t="b">
        <v>1</v>
      </c>
      <c r="U156" s="101" t="str">
        <f>IFERROR(__xludf.DUMMYFUNCTION("IF(I156 &lt;&gt; """" , IFERROR(IMPORTXML(I156 , ""//div[5]/a/span"") , ""lädt..."" ) , ""."")"),"lädt...")</f>
        <v>lädt...</v>
      </c>
    </row>
    <row r="157">
      <c r="A157" s="100"/>
      <c r="B157" s="106" t="s">
        <v>893</v>
      </c>
      <c r="C157" s="106" t="s">
        <v>76</v>
      </c>
      <c r="D157" s="49" t="s">
        <v>940</v>
      </c>
      <c r="E157" s="49" t="s">
        <v>941</v>
      </c>
      <c r="F157" s="107" t="s">
        <v>16</v>
      </c>
      <c r="G157" s="107"/>
      <c r="H157" s="108" t="s">
        <v>942</v>
      </c>
      <c r="I157" s="83" t="s">
        <v>943</v>
      </c>
      <c r="K157" s="54" t="str">
        <f>IFERROR(__xludf.DUMMYFUNCTION("if(T157=true,""Deployed"",IF(I157&lt;&gt;"""",IFERROR(IMPORTXML(I157, ""//p[@class='status-date']""), ""Not loading""),if(H157&lt;&gt;"""",""Reserved"","""")))"),"Deployed")</f>
        <v>Deployed</v>
      </c>
      <c r="T157" s="110" t="b">
        <v>1</v>
      </c>
      <c r="U157" s="101" t="str">
        <f>IFERROR(__xludf.DUMMYFUNCTION("IF(I157 &lt;&gt; """" , IFERROR(IMPORTXML(I157 , ""//div[5]/a/span"") , ""lädt..."" ) , ""."")"),"lädt...")</f>
        <v>lädt...</v>
      </c>
    </row>
    <row r="158">
      <c r="A158" s="100"/>
      <c r="B158" s="106" t="s">
        <v>944</v>
      </c>
      <c r="C158" s="106" t="s">
        <v>38</v>
      </c>
      <c r="D158" s="49" t="s">
        <v>945</v>
      </c>
      <c r="E158" s="49" t="s">
        <v>946</v>
      </c>
      <c r="F158" s="107" t="s">
        <v>17</v>
      </c>
      <c r="G158" s="107" t="s">
        <v>47</v>
      </c>
      <c r="H158" s="108" t="s">
        <v>947</v>
      </c>
      <c r="I158" s="83" t="s">
        <v>948</v>
      </c>
      <c r="K158" s="54" t="str">
        <f>IFERROR(__xludf.DUMMYFUNCTION("if(T158=true,""Deployed"",IF(I158&lt;&gt;"""",IFERROR(IMPORTXML(I158, ""//p[@class='status-date']""), ""Not loading""),if(H158&lt;&gt;"""",""Reserved"","""")))"),"Deployed")</f>
        <v>Deployed</v>
      </c>
      <c r="T158" s="110" t="b">
        <v>1</v>
      </c>
      <c r="U158" s="101">
        <f>IFERROR(__xludf.DUMMYFUNCTION("IF(I158 &lt;&gt; """" , IFERROR(IMPORTXML(I158 , ""//div[5]/a/span"") , ""lädt..."" ) , ""."")"),14.0)</f>
        <v>14</v>
      </c>
    </row>
    <row r="159">
      <c r="A159" s="100"/>
      <c r="B159" s="106" t="s">
        <v>944</v>
      </c>
      <c r="C159" s="106" t="s">
        <v>81</v>
      </c>
      <c r="D159" s="49" t="s">
        <v>971</v>
      </c>
      <c r="E159" s="49" t="s">
        <v>972</v>
      </c>
      <c r="F159" s="107" t="s">
        <v>17</v>
      </c>
      <c r="G159" s="107" t="s">
        <v>47</v>
      </c>
      <c r="H159" s="108" t="s">
        <v>79</v>
      </c>
      <c r="I159" s="83" t="s">
        <v>973</v>
      </c>
      <c r="K159" s="54" t="str">
        <f>IFERROR(__xludf.DUMMYFUNCTION("if(T159=true,""Deployed"",IF(I159&lt;&gt;"""",IFERROR(IMPORTXML(I159, ""//p[@class='status-date']""), ""Not loading""),if(H159&lt;&gt;"""",""Reserved"","""")))"),"Deployed")</f>
        <v>Deployed</v>
      </c>
      <c r="T159" s="110" t="b">
        <v>1</v>
      </c>
      <c r="U159" s="101" t="str">
        <f>IFERROR(__xludf.DUMMYFUNCTION("IF(I159 &lt;&gt; """" , IFERROR(IMPORTXML(I159 , ""//div[5]/a/span"") , ""lädt..."" ) , ""."")"),"lädt...")</f>
        <v>lädt...</v>
      </c>
    </row>
    <row r="160">
      <c r="A160" s="101"/>
      <c r="B160" s="101"/>
      <c r="C160" s="101"/>
      <c r="U160" s="101"/>
    </row>
    <row r="161">
      <c r="A161" s="115"/>
      <c r="B161" s="115" t="s">
        <v>974</v>
      </c>
      <c r="C161" s="101"/>
      <c r="U161" s="101"/>
    </row>
    <row r="162">
      <c r="A162" s="5"/>
      <c r="B162" s="5" t="s">
        <v>975</v>
      </c>
      <c r="C162" s="90" t="s">
        <v>976</v>
      </c>
      <c r="D162" s="90" t="s">
        <v>977</v>
      </c>
      <c r="E162" s="90" t="s">
        <v>76</v>
      </c>
      <c r="F162" s="90" t="s">
        <v>847</v>
      </c>
      <c r="G162" s="90" t="s">
        <v>978</v>
      </c>
      <c r="H162" s="90" t="s">
        <v>979</v>
      </c>
      <c r="I162" s="90" t="s">
        <v>980</v>
      </c>
      <c r="J162" s="90" t="s">
        <v>76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101"/>
      <c r="B163" s="101"/>
      <c r="C163" s="101"/>
      <c r="U163" s="101"/>
    </row>
    <row r="164">
      <c r="A164" s="101"/>
      <c r="B164" s="101"/>
      <c r="C164" s="101"/>
      <c r="U164" s="101"/>
    </row>
    <row r="165">
      <c r="A165" s="101"/>
      <c r="B165" s="101"/>
      <c r="C165" s="101"/>
      <c r="U165" s="101"/>
    </row>
    <row r="166">
      <c r="A166" s="101"/>
      <c r="B166" s="101"/>
      <c r="C166" s="101"/>
      <c r="U166" s="101"/>
    </row>
    <row r="167">
      <c r="A167" s="101"/>
      <c r="B167" s="101"/>
      <c r="C167" s="101"/>
      <c r="U167" s="101"/>
    </row>
    <row r="168">
      <c r="A168" s="101"/>
      <c r="B168" s="101"/>
      <c r="C168" s="101"/>
      <c r="U168" s="101"/>
    </row>
    <row r="169">
      <c r="A169" s="101"/>
      <c r="B169" s="101"/>
      <c r="C169" s="101"/>
      <c r="U169" s="101"/>
    </row>
    <row r="170">
      <c r="A170" s="101"/>
      <c r="B170" s="101"/>
      <c r="C170" s="101"/>
      <c r="U170" s="101"/>
    </row>
    <row r="171">
      <c r="A171" s="101"/>
      <c r="B171" s="101"/>
      <c r="C171" s="101"/>
      <c r="U171" s="101"/>
    </row>
    <row r="172">
      <c r="A172" s="101"/>
      <c r="B172" s="101"/>
      <c r="C172" s="101"/>
      <c r="U172" s="101"/>
    </row>
    <row r="173">
      <c r="A173" s="101"/>
      <c r="B173" s="101"/>
      <c r="C173" s="101"/>
      <c r="U173" s="101"/>
    </row>
    <row r="174">
      <c r="A174" s="101"/>
      <c r="B174" s="101"/>
      <c r="C174" s="101"/>
      <c r="U174" s="101"/>
    </row>
    <row r="175">
      <c r="A175" s="101"/>
      <c r="B175" s="101"/>
      <c r="C175" s="101"/>
      <c r="U175" s="101"/>
    </row>
    <row r="176">
      <c r="A176" s="101"/>
      <c r="B176" s="101"/>
      <c r="C176" s="101"/>
      <c r="U176" s="101"/>
    </row>
    <row r="177">
      <c r="A177" s="101"/>
      <c r="B177" s="101"/>
      <c r="C177" s="101"/>
      <c r="U177" s="101"/>
    </row>
    <row r="178">
      <c r="A178" s="101"/>
      <c r="B178" s="101"/>
      <c r="C178" s="101"/>
      <c r="U178" s="101"/>
    </row>
    <row r="179">
      <c r="A179" s="101"/>
      <c r="B179" s="101"/>
      <c r="C179" s="101"/>
      <c r="U179" s="101"/>
    </row>
    <row r="180">
      <c r="A180" s="101"/>
      <c r="B180" s="101"/>
      <c r="C180" s="101"/>
      <c r="U180" s="101"/>
    </row>
    <row r="181">
      <c r="A181" s="101"/>
      <c r="B181" s="101"/>
      <c r="C181" s="101"/>
      <c r="U181" s="101"/>
    </row>
    <row r="182">
      <c r="A182" s="101"/>
      <c r="B182" s="101"/>
      <c r="C182" s="101"/>
      <c r="U182" s="101"/>
    </row>
    <row r="183">
      <c r="A183" s="101"/>
      <c r="B183" s="101"/>
      <c r="C183" s="101"/>
      <c r="U183" s="101"/>
    </row>
    <row r="184">
      <c r="A184" s="101"/>
      <c r="B184" s="101"/>
      <c r="C184" s="101"/>
      <c r="U184" s="101"/>
    </row>
    <row r="185">
      <c r="A185" s="101"/>
      <c r="B185" s="101"/>
      <c r="C185" s="101"/>
      <c r="U185" s="101"/>
    </row>
    <row r="186">
      <c r="A186" s="101"/>
      <c r="B186" s="101"/>
      <c r="C186" s="101"/>
      <c r="U186" s="101"/>
    </row>
    <row r="187">
      <c r="A187" s="101"/>
      <c r="B187" s="101"/>
      <c r="C187" s="101"/>
      <c r="U187" s="101"/>
    </row>
    <row r="188">
      <c r="A188" s="101"/>
      <c r="B188" s="101"/>
      <c r="C188" s="101"/>
      <c r="U188" s="101"/>
    </row>
    <row r="189">
      <c r="A189" s="101"/>
      <c r="B189" s="101"/>
      <c r="C189" s="101"/>
      <c r="U189" s="101"/>
    </row>
    <row r="190">
      <c r="A190" s="101"/>
      <c r="B190" s="101"/>
      <c r="C190" s="101"/>
      <c r="U190" s="101"/>
    </row>
    <row r="191">
      <c r="A191" s="101"/>
      <c r="B191" s="101"/>
      <c r="C191" s="101"/>
      <c r="U191" s="101"/>
    </row>
    <row r="192">
      <c r="A192" s="101"/>
      <c r="B192" s="101"/>
      <c r="C192" s="101"/>
      <c r="U192" s="101"/>
    </row>
    <row r="193">
      <c r="A193" s="101"/>
      <c r="B193" s="101"/>
      <c r="C193" s="101"/>
      <c r="U193" s="101"/>
    </row>
    <row r="194">
      <c r="A194" s="101"/>
      <c r="B194" s="101"/>
      <c r="C194" s="101"/>
      <c r="U194" s="101"/>
    </row>
    <row r="195">
      <c r="A195" s="101"/>
      <c r="B195" s="101"/>
      <c r="C195" s="101"/>
      <c r="U195" s="101"/>
    </row>
    <row r="196">
      <c r="A196" s="101"/>
      <c r="B196" s="101"/>
      <c r="C196" s="101"/>
      <c r="U196" s="101"/>
    </row>
    <row r="197">
      <c r="A197" s="101"/>
      <c r="B197" s="101"/>
      <c r="C197" s="101"/>
      <c r="U197" s="101"/>
    </row>
    <row r="198">
      <c r="A198" s="101"/>
      <c r="B198" s="101"/>
      <c r="C198" s="101"/>
      <c r="U198" s="101"/>
    </row>
    <row r="199">
      <c r="A199" s="101"/>
      <c r="B199" s="101"/>
      <c r="C199" s="101"/>
      <c r="U199" s="101"/>
    </row>
    <row r="200">
      <c r="A200" s="101"/>
      <c r="B200" s="101"/>
      <c r="C200" s="101"/>
      <c r="U200" s="101"/>
    </row>
    <row r="201">
      <c r="A201" s="101"/>
      <c r="B201" s="101"/>
      <c r="C201" s="101"/>
      <c r="U201" s="101"/>
    </row>
    <row r="202">
      <c r="A202" s="101"/>
      <c r="B202" s="101"/>
      <c r="C202" s="101"/>
      <c r="U202" s="101"/>
    </row>
    <row r="203">
      <c r="A203" s="101"/>
      <c r="B203" s="101"/>
      <c r="C203" s="101"/>
      <c r="U203" s="101"/>
    </row>
    <row r="204">
      <c r="A204" s="101"/>
      <c r="B204" s="101"/>
      <c r="C204" s="101"/>
      <c r="U204" s="101"/>
    </row>
    <row r="205">
      <c r="A205" s="101"/>
      <c r="B205" s="101"/>
      <c r="C205" s="101"/>
      <c r="U205" s="101"/>
    </row>
    <row r="206">
      <c r="A206" s="101"/>
      <c r="B206" s="101"/>
      <c r="C206" s="101"/>
      <c r="U206" s="101"/>
    </row>
    <row r="207">
      <c r="A207" s="101"/>
      <c r="B207" s="101"/>
      <c r="C207" s="101"/>
      <c r="U207" s="101"/>
    </row>
    <row r="208">
      <c r="A208" s="101"/>
      <c r="B208" s="101"/>
      <c r="C208" s="101"/>
      <c r="U208" s="101"/>
    </row>
    <row r="209">
      <c r="A209" s="101"/>
      <c r="B209" s="101"/>
      <c r="C209" s="101"/>
      <c r="U209" s="101"/>
    </row>
    <row r="210">
      <c r="A210" s="101"/>
      <c r="B210" s="101"/>
      <c r="C210" s="101"/>
      <c r="U210" s="101"/>
    </row>
    <row r="211">
      <c r="A211" s="101"/>
      <c r="B211" s="101"/>
      <c r="C211" s="101"/>
      <c r="U211" s="101"/>
    </row>
    <row r="212">
      <c r="A212" s="101"/>
      <c r="B212" s="101"/>
      <c r="C212" s="101"/>
      <c r="U212" s="101"/>
    </row>
    <row r="213">
      <c r="A213" s="101"/>
      <c r="B213" s="101"/>
      <c r="C213" s="101"/>
      <c r="U213" s="101"/>
    </row>
    <row r="214">
      <c r="A214" s="101"/>
      <c r="B214" s="101"/>
      <c r="C214" s="101"/>
      <c r="U214" s="101"/>
    </row>
    <row r="215">
      <c r="A215" s="101"/>
      <c r="B215" s="101"/>
      <c r="C215" s="101"/>
      <c r="U215" s="101"/>
    </row>
    <row r="216">
      <c r="A216" s="101"/>
      <c r="B216" s="101"/>
      <c r="C216" s="101"/>
      <c r="U216" s="101"/>
    </row>
    <row r="217">
      <c r="A217" s="101"/>
      <c r="B217" s="101"/>
      <c r="C217" s="101"/>
      <c r="U217" s="101"/>
    </row>
    <row r="218">
      <c r="A218" s="101"/>
      <c r="B218" s="101"/>
      <c r="C218" s="101"/>
      <c r="U218" s="101"/>
    </row>
    <row r="219">
      <c r="A219" s="101"/>
      <c r="B219" s="101"/>
      <c r="C219" s="101"/>
      <c r="U219" s="101"/>
    </row>
    <row r="220">
      <c r="A220" s="101"/>
      <c r="B220" s="101"/>
      <c r="C220" s="101"/>
      <c r="U220" s="101"/>
    </row>
    <row r="221">
      <c r="A221" s="101"/>
      <c r="B221" s="101"/>
      <c r="C221" s="101"/>
      <c r="U221" s="101"/>
    </row>
    <row r="222">
      <c r="A222" s="101"/>
      <c r="B222" s="101"/>
      <c r="C222" s="101"/>
      <c r="U222" s="101"/>
    </row>
    <row r="223">
      <c r="A223" s="101"/>
      <c r="B223" s="101"/>
      <c r="C223" s="101"/>
      <c r="U223" s="101"/>
    </row>
    <row r="224">
      <c r="A224" s="101"/>
      <c r="B224" s="101"/>
      <c r="C224" s="101"/>
      <c r="U224" s="101"/>
    </row>
    <row r="225">
      <c r="A225" s="101"/>
      <c r="B225" s="101"/>
      <c r="C225" s="101"/>
      <c r="U225" s="101"/>
    </row>
    <row r="226">
      <c r="A226" s="101"/>
      <c r="B226" s="101"/>
      <c r="C226" s="101"/>
      <c r="U226" s="101"/>
    </row>
    <row r="227">
      <c r="A227" s="101"/>
      <c r="B227" s="101"/>
      <c r="C227" s="101"/>
      <c r="U227" s="101"/>
    </row>
    <row r="228">
      <c r="A228" s="101"/>
      <c r="B228" s="101"/>
      <c r="C228" s="101"/>
      <c r="U228" s="101"/>
    </row>
    <row r="229">
      <c r="A229" s="101"/>
      <c r="B229" s="101"/>
      <c r="C229" s="101"/>
      <c r="U229" s="101"/>
    </row>
    <row r="230">
      <c r="A230" s="101"/>
      <c r="B230" s="101"/>
      <c r="C230" s="101"/>
      <c r="U230" s="101"/>
    </row>
    <row r="231">
      <c r="A231" s="101"/>
      <c r="B231" s="101"/>
      <c r="C231" s="101"/>
      <c r="U231" s="101"/>
    </row>
    <row r="232">
      <c r="A232" s="101"/>
      <c r="B232" s="101"/>
      <c r="C232" s="101"/>
      <c r="U232" s="101"/>
    </row>
    <row r="233">
      <c r="A233" s="101"/>
      <c r="B233" s="101"/>
      <c r="C233" s="101"/>
      <c r="U233" s="101"/>
    </row>
    <row r="234">
      <c r="A234" s="101"/>
      <c r="B234" s="101"/>
      <c r="C234" s="101"/>
      <c r="U234" s="101"/>
    </row>
    <row r="235">
      <c r="A235" s="101"/>
      <c r="B235" s="101"/>
      <c r="C235" s="101"/>
      <c r="U235" s="101"/>
    </row>
    <row r="236">
      <c r="A236" s="101"/>
      <c r="B236" s="101"/>
      <c r="C236" s="101"/>
      <c r="U236" s="101"/>
    </row>
    <row r="237">
      <c r="A237" s="101"/>
      <c r="B237" s="101"/>
      <c r="C237" s="101"/>
      <c r="U237" s="101"/>
    </row>
    <row r="238">
      <c r="A238" s="101"/>
      <c r="B238" s="101"/>
      <c r="C238" s="101"/>
      <c r="U238" s="101"/>
    </row>
    <row r="239">
      <c r="A239" s="101"/>
      <c r="B239" s="101"/>
      <c r="C239" s="101"/>
      <c r="U239" s="101"/>
    </row>
    <row r="240">
      <c r="A240" s="101"/>
      <c r="B240" s="101"/>
      <c r="C240" s="101"/>
      <c r="U240" s="101"/>
    </row>
    <row r="241">
      <c r="A241" s="101"/>
      <c r="B241" s="101"/>
      <c r="C241" s="101"/>
      <c r="U241" s="101"/>
    </row>
    <row r="242">
      <c r="A242" s="101"/>
      <c r="B242" s="101"/>
      <c r="C242" s="101"/>
      <c r="U242" s="101"/>
    </row>
    <row r="243">
      <c r="A243" s="101"/>
      <c r="B243" s="101"/>
      <c r="C243" s="101"/>
      <c r="U243" s="101"/>
    </row>
    <row r="244">
      <c r="A244" s="101"/>
      <c r="B244" s="101"/>
      <c r="C244" s="101"/>
      <c r="U244" s="101"/>
    </row>
    <row r="245">
      <c r="A245" s="101"/>
      <c r="B245" s="101"/>
      <c r="C245" s="101"/>
      <c r="U245" s="101"/>
    </row>
    <row r="246">
      <c r="A246" s="101"/>
      <c r="B246" s="101"/>
      <c r="C246" s="101"/>
      <c r="U246" s="101"/>
    </row>
    <row r="247">
      <c r="A247" s="101"/>
      <c r="B247" s="101"/>
      <c r="C247" s="101"/>
      <c r="U247" s="101"/>
    </row>
    <row r="248">
      <c r="A248" s="101"/>
      <c r="B248" s="101"/>
      <c r="C248" s="101"/>
      <c r="U248" s="101"/>
    </row>
    <row r="249">
      <c r="A249" s="101"/>
      <c r="B249" s="101"/>
      <c r="C249" s="101"/>
      <c r="U249" s="101"/>
    </row>
    <row r="250">
      <c r="A250" s="101"/>
      <c r="B250" s="101"/>
      <c r="C250" s="101"/>
      <c r="U250" s="101"/>
    </row>
    <row r="251">
      <c r="A251" s="101"/>
      <c r="B251" s="101"/>
      <c r="C251" s="101"/>
      <c r="U251" s="101"/>
    </row>
    <row r="252">
      <c r="A252" s="101"/>
      <c r="B252" s="101"/>
      <c r="C252" s="101"/>
      <c r="U252" s="101"/>
    </row>
    <row r="253">
      <c r="A253" s="101"/>
      <c r="B253" s="101"/>
      <c r="C253" s="101"/>
      <c r="U253" s="101"/>
    </row>
    <row r="254">
      <c r="A254" s="101"/>
      <c r="B254" s="101"/>
      <c r="C254" s="101"/>
      <c r="U254" s="101"/>
    </row>
    <row r="255">
      <c r="A255" s="101"/>
      <c r="B255" s="101"/>
      <c r="C255" s="101"/>
      <c r="U255" s="101"/>
    </row>
    <row r="256">
      <c r="A256" s="101"/>
      <c r="B256" s="101"/>
      <c r="C256" s="101"/>
      <c r="U256" s="101"/>
    </row>
    <row r="257">
      <c r="A257" s="101"/>
      <c r="B257" s="101"/>
      <c r="C257" s="101"/>
      <c r="U257" s="101"/>
    </row>
    <row r="258">
      <c r="A258" s="101"/>
      <c r="B258" s="101"/>
      <c r="C258" s="101"/>
      <c r="U258" s="101"/>
    </row>
    <row r="259">
      <c r="A259" s="101"/>
      <c r="B259" s="101"/>
      <c r="C259" s="101"/>
      <c r="U259" s="101"/>
    </row>
    <row r="260">
      <c r="A260" s="101"/>
      <c r="B260" s="101"/>
      <c r="C260" s="101"/>
      <c r="U260" s="101"/>
    </row>
    <row r="261">
      <c r="A261" s="101"/>
      <c r="B261" s="101"/>
      <c r="C261" s="101"/>
      <c r="U261" s="101"/>
    </row>
    <row r="262">
      <c r="A262" s="101"/>
      <c r="B262" s="101"/>
      <c r="C262" s="101"/>
      <c r="U262" s="101"/>
    </row>
    <row r="263">
      <c r="A263" s="101"/>
      <c r="B263" s="101"/>
      <c r="C263" s="101"/>
      <c r="U263" s="101"/>
    </row>
    <row r="264">
      <c r="A264" s="101"/>
      <c r="B264" s="101"/>
      <c r="C264" s="101"/>
      <c r="U264" s="101"/>
    </row>
    <row r="265">
      <c r="A265" s="101"/>
      <c r="B265" s="101"/>
      <c r="C265" s="101"/>
      <c r="U265" s="101"/>
    </row>
    <row r="266">
      <c r="A266" s="101"/>
      <c r="B266" s="101"/>
      <c r="C266" s="101"/>
      <c r="U266" s="101"/>
    </row>
    <row r="267">
      <c r="A267" s="101"/>
      <c r="B267" s="101"/>
      <c r="C267" s="101"/>
      <c r="U267" s="101"/>
    </row>
    <row r="268">
      <c r="A268" s="101"/>
      <c r="B268" s="101"/>
      <c r="C268" s="101"/>
      <c r="U268" s="101"/>
    </row>
    <row r="269">
      <c r="A269" s="101"/>
      <c r="B269" s="101"/>
      <c r="C269" s="101"/>
      <c r="U269" s="101"/>
    </row>
    <row r="270">
      <c r="A270" s="101"/>
      <c r="B270" s="101"/>
      <c r="C270" s="101"/>
      <c r="U270" s="101"/>
    </row>
    <row r="271">
      <c r="A271" s="101"/>
      <c r="B271" s="101"/>
      <c r="C271" s="101"/>
      <c r="U271" s="101"/>
    </row>
    <row r="272">
      <c r="A272" s="101"/>
      <c r="B272" s="101"/>
      <c r="C272" s="101"/>
      <c r="U272" s="101"/>
    </row>
    <row r="273">
      <c r="A273" s="101"/>
      <c r="B273" s="101"/>
      <c r="C273" s="101"/>
      <c r="U273" s="101"/>
    </row>
    <row r="274">
      <c r="A274" s="101"/>
      <c r="B274" s="101"/>
      <c r="C274" s="101"/>
      <c r="U274" s="101"/>
    </row>
    <row r="275">
      <c r="A275" s="101"/>
      <c r="B275" s="101"/>
      <c r="C275" s="101"/>
      <c r="U275" s="101"/>
    </row>
    <row r="276">
      <c r="A276" s="101"/>
      <c r="B276" s="101"/>
      <c r="C276" s="101"/>
      <c r="U276" s="101"/>
    </row>
    <row r="277">
      <c r="A277" s="101"/>
      <c r="B277" s="101"/>
      <c r="C277" s="101"/>
      <c r="U277" s="101"/>
    </row>
    <row r="278">
      <c r="A278" s="101"/>
      <c r="B278" s="101"/>
      <c r="C278" s="101"/>
      <c r="U278" s="101"/>
    </row>
    <row r="279">
      <c r="A279" s="101"/>
      <c r="B279" s="101"/>
      <c r="C279" s="101"/>
      <c r="U279" s="101"/>
    </row>
    <row r="280">
      <c r="A280" s="101"/>
      <c r="B280" s="101"/>
      <c r="C280" s="101"/>
      <c r="U280" s="101"/>
    </row>
    <row r="281">
      <c r="A281" s="101"/>
      <c r="B281" s="101"/>
      <c r="C281" s="101"/>
      <c r="U281" s="101"/>
    </row>
    <row r="282">
      <c r="A282" s="101"/>
      <c r="B282" s="101"/>
      <c r="C282" s="101"/>
      <c r="U282" s="101"/>
    </row>
    <row r="283">
      <c r="A283" s="101"/>
      <c r="B283" s="101"/>
      <c r="C283" s="101"/>
      <c r="U283" s="101"/>
    </row>
    <row r="284">
      <c r="A284" s="101"/>
      <c r="B284" s="101"/>
      <c r="C284" s="101"/>
      <c r="U284" s="101"/>
    </row>
    <row r="285">
      <c r="A285" s="101"/>
      <c r="B285" s="101"/>
      <c r="C285" s="101"/>
      <c r="U285" s="101"/>
    </row>
    <row r="286">
      <c r="A286" s="101"/>
      <c r="B286" s="101"/>
      <c r="C286" s="101"/>
      <c r="U286" s="101"/>
    </row>
    <row r="287">
      <c r="A287" s="101"/>
      <c r="B287" s="101"/>
      <c r="C287" s="101"/>
      <c r="U287" s="101"/>
    </row>
    <row r="288">
      <c r="A288" s="101"/>
      <c r="B288" s="101"/>
      <c r="C288" s="101"/>
      <c r="U288" s="101"/>
    </row>
    <row r="289">
      <c r="A289" s="101"/>
      <c r="B289" s="101"/>
      <c r="C289" s="101"/>
      <c r="U289" s="101"/>
    </row>
    <row r="290">
      <c r="A290" s="101"/>
      <c r="B290" s="101"/>
      <c r="C290" s="101"/>
      <c r="U290" s="101"/>
    </row>
    <row r="291">
      <c r="A291" s="101"/>
      <c r="B291" s="101"/>
      <c r="C291" s="101"/>
      <c r="U291" s="101"/>
    </row>
    <row r="292">
      <c r="A292" s="101"/>
      <c r="B292" s="101"/>
      <c r="C292" s="101"/>
      <c r="U292" s="101"/>
    </row>
    <row r="293">
      <c r="A293" s="101"/>
      <c r="B293" s="101"/>
      <c r="C293" s="101"/>
      <c r="U293" s="101"/>
    </row>
    <row r="294">
      <c r="A294" s="101"/>
      <c r="B294" s="101"/>
      <c r="C294" s="101"/>
      <c r="U294" s="101"/>
    </row>
    <row r="295">
      <c r="A295" s="101"/>
      <c r="B295" s="101"/>
      <c r="C295" s="101"/>
      <c r="U295" s="101"/>
    </row>
    <row r="296">
      <c r="A296" s="101"/>
      <c r="B296" s="101"/>
      <c r="C296" s="101"/>
      <c r="U296" s="101"/>
    </row>
    <row r="297">
      <c r="A297" s="101"/>
      <c r="B297" s="101"/>
      <c r="C297" s="101"/>
      <c r="U297" s="101"/>
    </row>
    <row r="298">
      <c r="A298" s="101"/>
      <c r="B298" s="101"/>
      <c r="C298" s="101"/>
      <c r="U298" s="101"/>
    </row>
    <row r="299">
      <c r="A299" s="101"/>
      <c r="B299" s="101"/>
      <c r="C299" s="101"/>
      <c r="U299" s="101"/>
    </row>
    <row r="300">
      <c r="A300" s="101"/>
      <c r="B300" s="101"/>
      <c r="C300" s="101"/>
      <c r="U300" s="101"/>
    </row>
    <row r="301">
      <c r="A301" s="101"/>
      <c r="B301" s="101"/>
      <c r="C301" s="101"/>
      <c r="U301" s="101"/>
    </row>
    <row r="302">
      <c r="A302" s="101"/>
      <c r="B302" s="101"/>
      <c r="C302" s="101"/>
      <c r="U302" s="101"/>
    </row>
    <row r="303">
      <c r="A303" s="101"/>
      <c r="B303" s="101"/>
      <c r="C303" s="101"/>
      <c r="U303" s="101"/>
    </row>
    <row r="304">
      <c r="A304" s="101"/>
      <c r="B304" s="101"/>
      <c r="C304" s="101"/>
      <c r="U304" s="101"/>
    </row>
    <row r="305">
      <c r="A305" s="101"/>
      <c r="B305" s="101"/>
      <c r="C305" s="101"/>
      <c r="U305" s="101"/>
    </row>
    <row r="306">
      <c r="A306" s="101"/>
      <c r="B306" s="101"/>
      <c r="C306" s="101"/>
      <c r="U306" s="101"/>
    </row>
    <row r="307">
      <c r="A307" s="101"/>
      <c r="B307" s="101"/>
      <c r="C307" s="101"/>
      <c r="U307" s="101"/>
    </row>
    <row r="308">
      <c r="A308" s="101"/>
      <c r="B308" s="101"/>
      <c r="C308" s="101"/>
      <c r="U308" s="101"/>
    </row>
    <row r="309">
      <c r="A309" s="101"/>
      <c r="B309" s="101"/>
      <c r="C309" s="101"/>
      <c r="U309" s="101"/>
    </row>
    <row r="310">
      <c r="A310" s="101"/>
      <c r="B310" s="101"/>
      <c r="C310" s="101"/>
      <c r="U310" s="101"/>
    </row>
    <row r="311">
      <c r="A311" s="101"/>
      <c r="B311" s="101"/>
      <c r="C311" s="101"/>
      <c r="U311" s="101"/>
    </row>
    <row r="312">
      <c r="A312" s="101"/>
      <c r="B312" s="101"/>
      <c r="C312" s="101"/>
      <c r="U312" s="101"/>
    </row>
    <row r="313">
      <c r="A313" s="101"/>
      <c r="B313" s="101"/>
      <c r="C313" s="101"/>
      <c r="U313" s="101"/>
    </row>
    <row r="314">
      <c r="A314" s="101"/>
      <c r="B314" s="101"/>
      <c r="C314" s="101"/>
      <c r="U314" s="101"/>
    </row>
    <row r="315">
      <c r="A315" s="101"/>
      <c r="B315" s="101"/>
      <c r="C315" s="101"/>
      <c r="U315" s="101"/>
    </row>
    <row r="316">
      <c r="A316" s="101"/>
      <c r="B316" s="101"/>
      <c r="C316" s="101"/>
      <c r="U316" s="101"/>
    </row>
    <row r="317">
      <c r="A317" s="101"/>
      <c r="B317" s="101"/>
      <c r="C317" s="101"/>
      <c r="U317" s="101"/>
    </row>
    <row r="318">
      <c r="A318" s="101"/>
      <c r="B318" s="101"/>
      <c r="C318" s="101"/>
      <c r="U318" s="101"/>
    </row>
    <row r="319">
      <c r="A319" s="101"/>
      <c r="B319" s="101"/>
      <c r="C319" s="101"/>
      <c r="U319" s="101"/>
    </row>
    <row r="320">
      <c r="A320" s="101"/>
      <c r="B320" s="101"/>
      <c r="C320" s="101"/>
      <c r="U320" s="101"/>
    </row>
    <row r="321">
      <c r="A321" s="101"/>
      <c r="B321" s="101"/>
      <c r="C321" s="101"/>
      <c r="U321" s="101"/>
    </row>
    <row r="322">
      <c r="A322" s="101"/>
      <c r="B322" s="101"/>
      <c r="C322" s="101"/>
      <c r="U322" s="101"/>
    </row>
    <row r="323">
      <c r="A323" s="101"/>
      <c r="B323" s="101"/>
      <c r="C323" s="101"/>
      <c r="U323" s="101"/>
    </row>
    <row r="324">
      <c r="A324" s="101"/>
      <c r="B324" s="101"/>
      <c r="C324" s="101"/>
      <c r="U324" s="101"/>
    </row>
    <row r="325">
      <c r="A325" s="101"/>
      <c r="B325" s="101"/>
      <c r="C325" s="101"/>
      <c r="U325" s="101"/>
    </row>
    <row r="326">
      <c r="A326" s="101"/>
      <c r="B326" s="101"/>
      <c r="C326" s="101"/>
      <c r="U326" s="101"/>
    </row>
    <row r="327">
      <c r="A327" s="101"/>
      <c r="B327" s="101"/>
      <c r="C327" s="101"/>
      <c r="U327" s="101"/>
    </row>
    <row r="328">
      <c r="A328" s="101"/>
      <c r="B328" s="101"/>
      <c r="C328" s="101"/>
      <c r="U328" s="101"/>
    </row>
    <row r="329">
      <c r="A329" s="101"/>
      <c r="B329" s="101"/>
      <c r="C329" s="101"/>
      <c r="U329" s="101"/>
    </row>
    <row r="330">
      <c r="A330" s="101"/>
      <c r="B330" s="101"/>
      <c r="C330" s="101"/>
      <c r="U330" s="101"/>
    </row>
    <row r="331">
      <c r="A331" s="101"/>
      <c r="B331" s="101"/>
      <c r="C331" s="101"/>
      <c r="U331" s="101"/>
    </row>
    <row r="332">
      <c r="A332" s="101"/>
      <c r="B332" s="101"/>
      <c r="C332" s="101"/>
      <c r="U332" s="101"/>
    </row>
    <row r="333">
      <c r="A333" s="101"/>
      <c r="B333" s="101"/>
      <c r="C333" s="101"/>
      <c r="U333" s="101"/>
    </row>
    <row r="334">
      <c r="A334" s="101"/>
      <c r="B334" s="101"/>
      <c r="C334" s="101"/>
      <c r="U334" s="101"/>
    </row>
    <row r="335">
      <c r="A335" s="101"/>
      <c r="B335" s="101"/>
      <c r="C335" s="101"/>
      <c r="U335" s="101"/>
    </row>
    <row r="336">
      <c r="A336" s="101"/>
      <c r="B336" s="101"/>
      <c r="C336" s="101"/>
      <c r="U336" s="101"/>
    </row>
    <row r="337">
      <c r="A337" s="101"/>
      <c r="B337" s="101"/>
      <c r="C337" s="101"/>
      <c r="U337" s="101"/>
    </row>
    <row r="338">
      <c r="A338" s="101"/>
      <c r="B338" s="101"/>
      <c r="C338" s="101"/>
      <c r="U338" s="101"/>
    </row>
    <row r="339">
      <c r="A339" s="101"/>
      <c r="B339" s="101"/>
      <c r="C339" s="101"/>
      <c r="U339" s="101"/>
    </row>
    <row r="340">
      <c r="A340" s="101"/>
      <c r="B340" s="101"/>
      <c r="C340" s="101"/>
      <c r="U340" s="101"/>
    </row>
    <row r="341">
      <c r="A341" s="101"/>
      <c r="B341" s="101"/>
      <c r="C341" s="101"/>
      <c r="U341" s="101"/>
    </row>
    <row r="342">
      <c r="A342" s="101"/>
      <c r="B342" s="101"/>
      <c r="C342" s="101"/>
      <c r="U342" s="101"/>
    </row>
    <row r="343">
      <c r="A343" s="101"/>
      <c r="B343" s="101"/>
      <c r="C343" s="101"/>
      <c r="U343" s="101"/>
    </row>
    <row r="344">
      <c r="A344" s="101"/>
      <c r="B344" s="101"/>
      <c r="C344" s="101"/>
      <c r="U344" s="101"/>
    </row>
    <row r="345">
      <c r="A345" s="101"/>
      <c r="B345" s="101"/>
      <c r="C345" s="101"/>
      <c r="U345" s="101"/>
    </row>
    <row r="346">
      <c r="A346" s="101"/>
      <c r="B346" s="101"/>
      <c r="C346" s="101"/>
      <c r="U346" s="101"/>
    </row>
    <row r="347">
      <c r="A347" s="101"/>
      <c r="B347" s="101"/>
      <c r="C347" s="101"/>
      <c r="U347" s="101"/>
    </row>
    <row r="348">
      <c r="A348" s="101"/>
      <c r="B348" s="101"/>
      <c r="C348" s="101"/>
      <c r="U348" s="101"/>
    </row>
    <row r="349">
      <c r="A349" s="101"/>
      <c r="B349" s="101"/>
      <c r="C349" s="101"/>
      <c r="U349" s="101"/>
    </row>
    <row r="350">
      <c r="A350" s="101"/>
      <c r="B350" s="101"/>
      <c r="C350" s="101"/>
      <c r="U350" s="101"/>
    </row>
    <row r="351">
      <c r="A351" s="101"/>
      <c r="B351" s="101"/>
      <c r="C351" s="101"/>
      <c r="U351" s="101"/>
    </row>
    <row r="352">
      <c r="A352" s="101"/>
      <c r="B352" s="101"/>
      <c r="C352" s="101"/>
      <c r="U352" s="101"/>
    </row>
    <row r="353">
      <c r="A353" s="101"/>
      <c r="B353" s="101"/>
      <c r="C353" s="101"/>
      <c r="U353" s="101"/>
    </row>
    <row r="354">
      <c r="A354" s="101"/>
      <c r="B354" s="101"/>
      <c r="C354" s="101"/>
      <c r="U354" s="101"/>
    </row>
    <row r="355">
      <c r="A355" s="101"/>
      <c r="B355" s="101"/>
      <c r="C355" s="101"/>
      <c r="U355" s="101"/>
    </row>
    <row r="356">
      <c r="A356" s="101"/>
      <c r="B356" s="101"/>
      <c r="C356" s="101"/>
      <c r="U356" s="101"/>
    </row>
    <row r="357">
      <c r="A357" s="101"/>
      <c r="B357" s="101"/>
      <c r="C357" s="101"/>
      <c r="U357" s="101"/>
    </row>
    <row r="358">
      <c r="A358" s="101"/>
      <c r="B358" s="101"/>
      <c r="C358" s="101"/>
      <c r="U358" s="101"/>
    </row>
    <row r="359">
      <c r="A359" s="101"/>
      <c r="B359" s="101"/>
      <c r="C359" s="101"/>
      <c r="U359" s="101"/>
    </row>
    <row r="360">
      <c r="A360" s="101"/>
      <c r="B360" s="101"/>
      <c r="C360" s="101"/>
      <c r="U360" s="101"/>
    </row>
    <row r="361">
      <c r="A361" s="101"/>
      <c r="B361" s="101"/>
      <c r="C361" s="101"/>
      <c r="U361" s="101"/>
    </row>
    <row r="362">
      <c r="A362" s="101"/>
      <c r="B362" s="101"/>
      <c r="C362" s="101"/>
      <c r="U362" s="101"/>
    </row>
    <row r="363">
      <c r="A363" s="101"/>
      <c r="B363" s="101"/>
      <c r="C363" s="101"/>
      <c r="U363" s="101"/>
    </row>
    <row r="364">
      <c r="A364" s="101"/>
      <c r="B364" s="101"/>
      <c r="C364" s="101"/>
      <c r="U364" s="101"/>
    </row>
    <row r="365">
      <c r="A365" s="101"/>
      <c r="B365" s="101"/>
      <c r="C365" s="101"/>
      <c r="U365" s="101"/>
    </row>
    <row r="366">
      <c r="A366" s="101"/>
      <c r="B366" s="101"/>
      <c r="C366" s="101"/>
      <c r="U366" s="101"/>
    </row>
    <row r="367">
      <c r="A367" s="101"/>
      <c r="B367" s="101"/>
      <c r="C367" s="101"/>
      <c r="U367" s="101"/>
    </row>
    <row r="368">
      <c r="A368" s="101"/>
      <c r="B368" s="101"/>
      <c r="C368" s="101"/>
      <c r="U368" s="101"/>
    </row>
    <row r="369">
      <c r="A369" s="101"/>
      <c r="B369" s="101"/>
      <c r="C369" s="101"/>
      <c r="U369" s="101"/>
    </row>
    <row r="370">
      <c r="A370" s="101"/>
      <c r="B370" s="101"/>
      <c r="C370" s="101"/>
      <c r="U370" s="101"/>
    </row>
    <row r="371">
      <c r="A371" s="101"/>
      <c r="B371" s="101"/>
      <c r="C371" s="101"/>
      <c r="U371" s="101"/>
    </row>
    <row r="372">
      <c r="A372" s="101"/>
      <c r="B372" s="101"/>
      <c r="C372" s="101"/>
      <c r="U372" s="101"/>
    </row>
    <row r="373">
      <c r="A373" s="101"/>
      <c r="B373" s="101"/>
      <c r="C373" s="101"/>
      <c r="U373" s="101"/>
    </row>
    <row r="374">
      <c r="A374" s="101"/>
      <c r="B374" s="101"/>
      <c r="C374" s="101"/>
      <c r="U374" s="101"/>
    </row>
    <row r="375">
      <c r="A375" s="101"/>
      <c r="B375" s="101"/>
      <c r="C375" s="101"/>
      <c r="U375" s="101"/>
    </row>
    <row r="376">
      <c r="A376" s="101"/>
      <c r="B376" s="101"/>
      <c r="C376" s="101"/>
      <c r="U376" s="101"/>
    </row>
    <row r="377">
      <c r="A377" s="101"/>
      <c r="B377" s="101"/>
      <c r="C377" s="101"/>
      <c r="U377" s="101"/>
    </row>
    <row r="378">
      <c r="A378" s="101"/>
      <c r="B378" s="101"/>
      <c r="C378" s="101"/>
      <c r="U378" s="101"/>
    </row>
    <row r="379">
      <c r="A379" s="101"/>
      <c r="B379" s="101"/>
      <c r="C379" s="101"/>
      <c r="U379" s="101"/>
    </row>
    <row r="380">
      <c r="A380" s="101"/>
      <c r="B380" s="101"/>
      <c r="C380" s="101"/>
      <c r="U380" s="101"/>
    </row>
    <row r="381">
      <c r="A381" s="101"/>
      <c r="B381" s="101"/>
      <c r="C381" s="101"/>
      <c r="U381" s="101"/>
    </row>
    <row r="382">
      <c r="A382" s="101"/>
      <c r="B382" s="101"/>
      <c r="C382" s="101"/>
      <c r="U382" s="101"/>
    </row>
    <row r="383">
      <c r="A383" s="101"/>
      <c r="B383" s="101"/>
      <c r="C383" s="101"/>
      <c r="U383" s="101"/>
    </row>
    <row r="384">
      <c r="A384" s="101"/>
      <c r="B384" s="101"/>
      <c r="C384" s="101"/>
      <c r="U384" s="101"/>
    </row>
    <row r="385">
      <c r="A385" s="101"/>
      <c r="B385" s="101"/>
      <c r="C385" s="101"/>
      <c r="U385" s="101"/>
    </row>
    <row r="386">
      <c r="A386" s="101"/>
      <c r="B386" s="101"/>
      <c r="C386" s="101"/>
      <c r="U386" s="101"/>
    </row>
    <row r="387">
      <c r="A387" s="101"/>
      <c r="B387" s="101"/>
      <c r="C387" s="101"/>
      <c r="U387" s="101"/>
    </row>
    <row r="388">
      <c r="A388" s="101"/>
      <c r="B388" s="101"/>
      <c r="C388" s="101"/>
      <c r="U388" s="101"/>
    </row>
    <row r="389">
      <c r="A389" s="101"/>
      <c r="B389" s="101"/>
      <c r="C389" s="101"/>
      <c r="U389" s="101"/>
    </row>
    <row r="390">
      <c r="A390" s="101"/>
      <c r="B390" s="101"/>
      <c r="C390" s="101"/>
      <c r="U390" s="101"/>
    </row>
    <row r="391">
      <c r="A391" s="101"/>
      <c r="B391" s="101"/>
      <c r="C391" s="101"/>
      <c r="U391" s="101"/>
    </row>
    <row r="392">
      <c r="A392" s="101"/>
      <c r="B392" s="101"/>
      <c r="C392" s="101"/>
      <c r="U392" s="101"/>
    </row>
    <row r="393">
      <c r="A393" s="101"/>
      <c r="B393" s="101"/>
      <c r="C393" s="101"/>
      <c r="U393" s="101"/>
    </row>
    <row r="394">
      <c r="A394" s="101"/>
      <c r="B394" s="101"/>
      <c r="C394" s="101"/>
      <c r="U394" s="101"/>
    </row>
    <row r="395">
      <c r="A395" s="101"/>
      <c r="B395" s="101"/>
      <c r="C395" s="101"/>
      <c r="U395" s="101"/>
    </row>
    <row r="396">
      <c r="A396" s="101"/>
      <c r="B396" s="101"/>
      <c r="C396" s="101"/>
      <c r="U396" s="101"/>
    </row>
    <row r="397">
      <c r="A397" s="101"/>
      <c r="B397" s="101"/>
      <c r="C397" s="101"/>
      <c r="U397" s="101"/>
    </row>
    <row r="398">
      <c r="A398" s="101"/>
      <c r="B398" s="101"/>
      <c r="C398" s="101"/>
      <c r="U398" s="101"/>
    </row>
    <row r="399">
      <c r="A399" s="101"/>
      <c r="B399" s="101"/>
      <c r="C399" s="101"/>
      <c r="U399" s="101"/>
    </row>
    <row r="400">
      <c r="A400" s="101"/>
      <c r="B400" s="101"/>
      <c r="C400" s="101"/>
      <c r="U400" s="101"/>
    </row>
    <row r="401">
      <c r="A401" s="101"/>
      <c r="B401" s="101"/>
      <c r="C401" s="101"/>
      <c r="U401" s="101"/>
    </row>
    <row r="402">
      <c r="A402" s="101"/>
      <c r="B402" s="101"/>
      <c r="C402" s="101"/>
      <c r="U402" s="101"/>
    </row>
    <row r="403">
      <c r="A403" s="101"/>
      <c r="B403" s="101"/>
      <c r="C403" s="101"/>
      <c r="U403" s="101"/>
    </row>
    <row r="404">
      <c r="A404" s="101"/>
      <c r="B404" s="101"/>
      <c r="C404" s="101"/>
      <c r="U404" s="101"/>
    </row>
    <row r="405">
      <c r="A405" s="101"/>
      <c r="B405" s="101"/>
      <c r="C405" s="101"/>
      <c r="U405" s="101"/>
    </row>
    <row r="406">
      <c r="A406" s="101"/>
      <c r="B406" s="101"/>
      <c r="C406" s="101"/>
      <c r="U406" s="101"/>
    </row>
    <row r="407">
      <c r="A407" s="101"/>
      <c r="B407" s="101"/>
      <c r="C407" s="101"/>
      <c r="U407" s="101"/>
    </row>
    <row r="408">
      <c r="A408" s="101"/>
      <c r="B408" s="101"/>
      <c r="C408" s="101"/>
      <c r="U408" s="101"/>
    </row>
    <row r="409">
      <c r="A409" s="101"/>
      <c r="B409" s="101"/>
      <c r="C409" s="101"/>
      <c r="U409" s="101"/>
    </row>
    <row r="410">
      <c r="A410" s="101"/>
      <c r="B410" s="101"/>
      <c r="C410" s="101"/>
      <c r="U410" s="101"/>
    </row>
    <row r="411">
      <c r="A411" s="101"/>
      <c r="B411" s="101"/>
      <c r="C411" s="101"/>
      <c r="U411" s="101"/>
    </row>
    <row r="412">
      <c r="A412" s="101"/>
      <c r="B412" s="101"/>
      <c r="C412" s="101"/>
      <c r="U412" s="101"/>
    </row>
    <row r="413">
      <c r="A413" s="101"/>
      <c r="B413" s="101"/>
      <c r="C413" s="101"/>
      <c r="U413" s="101"/>
    </row>
    <row r="414">
      <c r="A414" s="101"/>
      <c r="B414" s="101"/>
      <c r="C414" s="101"/>
      <c r="U414" s="101"/>
    </row>
    <row r="415">
      <c r="A415" s="101"/>
      <c r="B415" s="101"/>
      <c r="C415" s="101"/>
      <c r="U415" s="101"/>
    </row>
    <row r="416">
      <c r="A416" s="101"/>
      <c r="B416" s="101"/>
      <c r="C416" s="101"/>
      <c r="U416" s="101"/>
    </row>
    <row r="417">
      <c r="A417" s="101"/>
      <c r="B417" s="101"/>
      <c r="C417" s="101"/>
      <c r="U417" s="101"/>
    </row>
    <row r="418">
      <c r="A418" s="101"/>
      <c r="B418" s="101"/>
      <c r="C418" s="101"/>
      <c r="U418" s="101"/>
    </row>
    <row r="419">
      <c r="A419" s="101"/>
      <c r="B419" s="101"/>
      <c r="C419" s="101"/>
      <c r="U419" s="101"/>
    </row>
    <row r="420">
      <c r="A420" s="101"/>
      <c r="B420" s="101"/>
      <c r="C420" s="101"/>
      <c r="U420" s="101"/>
    </row>
    <row r="421">
      <c r="A421" s="101"/>
      <c r="B421" s="101"/>
      <c r="C421" s="101"/>
      <c r="U421" s="101"/>
    </row>
    <row r="422">
      <c r="A422" s="101"/>
      <c r="B422" s="101"/>
      <c r="C422" s="101"/>
      <c r="U422" s="101"/>
    </row>
    <row r="423">
      <c r="A423" s="101"/>
      <c r="B423" s="101"/>
      <c r="C423" s="101"/>
      <c r="U423" s="101"/>
    </row>
    <row r="424">
      <c r="A424" s="101"/>
      <c r="B424" s="101"/>
      <c r="C424" s="101"/>
      <c r="U424" s="101"/>
    </row>
    <row r="425">
      <c r="A425" s="101"/>
      <c r="B425" s="101"/>
      <c r="C425" s="101"/>
      <c r="U425" s="101"/>
    </row>
    <row r="426">
      <c r="A426" s="101"/>
      <c r="B426" s="101"/>
      <c r="C426" s="101"/>
      <c r="U426" s="101"/>
    </row>
    <row r="427">
      <c r="A427" s="101"/>
      <c r="B427" s="101"/>
      <c r="C427" s="101"/>
      <c r="U427" s="101"/>
    </row>
    <row r="428">
      <c r="A428" s="101"/>
      <c r="B428" s="101"/>
      <c r="C428" s="101"/>
      <c r="U428" s="101"/>
    </row>
    <row r="429">
      <c r="A429" s="101"/>
      <c r="B429" s="101"/>
      <c r="C429" s="101"/>
      <c r="U429" s="101"/>
    </row>
    <row r="430">
      <c r="A430" s="101"/>
      <c r="B430" s="101"/>
      <c r="C430" s="101"/>
      <c r="U430" s="101"/>
    </row>
    <row r="431">
      <c r="A431" s="101"/>
      <c r="B431" s="101"/>
      <c r="C431" s="101"/>
      <c r="U431" s="101"/>
    </row>
    <row r="432">
      <c r="A432" s="101"/>
      <c r="B432" s="101"/>
      <c r="C432" s="101"/>
      <c r="U432" s="101"/>
    </row>
    <row r="433">
      <c r="A433" s="101"/>
      <c r="B433" s="101"/>
      <c r="C433" s="101"/>
      <c r="U433" s="101"/>
    </row>
    <row r="434">
      <c r="A434" s="101"/>
      <c r="B434" s="101"/>
      <c r="C434" s="101"/>
      <c r="U434" s="101"/>
    </row>
    <row r="435">
      <c r="A435" s="101"/>
      <c r="B435" s="101"/>
      <c r="C435" s="101"/>
      <c r="U435" s="101"/>
    </row>
    <row r="436">
      <c r="A436" s="101"/>
      <c r="B436" s="101"/>
      <c r="C436" s="101"/>
      <c r="U436" s="101"/>
    </row>
    <row r="437">
      <c r="A437" s="101"/>
      <c r="B437" s="101"/>
      <c r="C437" s="101"/>
      <c r="U437" s="101"/>
    </row>
    <row r="438">
      <c r="A438" s="101"/>
      <c r="B438" s="101"/>
      <c r="C438" s="101"/>
      <c r="U438" s="101"/>
    </row>
    <row r="439">
      <c r="A439" s="101"/>
      <c r="B439" s="101"/>
      <c r="C439" s="101"/>
      <c r="U439" s="101"/>
    </row>
    <row r="440">
      <c r="A440" s="101"/>
      <c r="B440" s="101"/>
      <c r="C440" s="101"/>
      <c r="U440" s="101"/>
    </row>
    <row r="441">
      <c r="A441" s="101"/>
      <c r="B441" s="101"/>
      <c r="C441" s="101"/>
      <c r="U441" s="101"/>
    </row>
    <row r="442">
      <c r="A442" s="101"/>
      <c r="B442" s="101"/>
      <c r="C442" s="101"/>
      <c r="U442" s="101"/>
    </row>
    <row r="443">
      <c r="A443" s="101"/>
      <c r="B443" s="101"/>
      <c r="C443" s="101"/>
      <c r="U443" s="101"/>
    </row>
    <row r="444">
      <c r="A444" s="101"/>
      <c r="B444" s="101"/>
      <c r="C444" s="101"/>
      <c r="U444" s="101"/>
    </row>
    <row r="445">
      <c r="A445" s="101"/>
      <c r="B445" s="101"/>
      <c r="C445" s="101"/>
      <c r="U445" s="101"/>
    </row>
    <row r="446">
      <c r="A446" s="101"/>
      <c r="B446" s="101"/>
      <c r="C446" s="101"/>
      <c r="U446" s="101"/>
    </row>
    <row r="447">
      <c r="A447" s="101"/>
      <c r="B447" s="101"/>
      <c r="C447" s="101"/>
      <c r="U447" s="101"/>
    </row>
    <row r="448">
      <c r="A448" s="101"/>
      <c r="B448" s="101"/>
      <c r="C448" s="101"/>
      <c r="U448" s="101"/>
    </row>
    <row r="449">
      <c r="A449" s="101"/>
      <c r="B449" s="101"/>
      <c r="C449" s="101"/>
      <c r="U449" s="101"/>
    </row>
    <row r="450">
      <c r="A450" s="101"/>
      <c r="B450" s="101"/>
      <c r="C450" s="101"/>
      <c r="U450" s="101"/>
    </row>
    <row r="451">
      <c r="A451" s="101"/>
      <c r="B451" s="101"/>
      <c r="C451" s="101"/>
      <c r="U451" s="101"/>
    </row>
    <row r="452">
      <c r="A452" s="101"/>
      <c r="B452" s="101"/>
      <c r="C452" s="101"/>
      <c r="U452" s="101"/>
    </row>
    <row r="453">
      <c r="A453" s="101"/>
      <c r="B453" s="101"/>
      <c r="C453" s="101"/>
      <c r="U453" s="101"/>
    </row>
    <row r="454">
      <c r="A454" s="101"/>
      <c r="B454" s="101"/>
      <c r="C454" s="101"/>
      <c r="U454" s="101"/>
    </row>
    <row r="455">
      <c r="A455" s="101"/>
      <c r="B455" s="101"/>
      <c r="C455" s="101"/>
      <c r="U455" s="101"/>
    </row>
    <row r="456">
      <c r="A456" s="101"/>
      <c r="B456" s="101"/>
      <c r="C456" s="101"/>
      <c r="U456" s="101"/>
    </row>
    <row r="457">
      <c r="A457" s="101"/>
      <c r="B457" s="101"/>
      <c r="C457" s="101"/>
      <c r="U457" s="101"/>
    </row>
    <row r="458">
      <c r="A458" s="101"/>
      <c r="B458" s="101"/>
      <c r="C458" s="101"/>
      <c r="U458" s="101"/>
    </row>
    <row r="459">
      <c r="A459" s="101"/>
      <c r="B459" s="101"/>
      <c r="C459" s="101"/>
      <c r="U459" s="101"/>
    </row>
    <row r="460">
      <c r="A460" s="101"/>
      <c r="B460" s="101"/>
      <c r="C460" s="101"/>
      <c r="U460" s="101"/>
    </row>
    <row r="461">
      <c r="A461" s="101"/>
      <c r="B461" s="101"/>
      <c r="C461" s="101"/>
      <c r="U461" s="101"/>
    </row>
    <row r="462">
      <c r="A462" s="101"/>
      <c r="B462" s="101"/>
      <c r="C462" s="101"/>
      <c r="U462" s="101"/>
    </row>
    <row r="463">
      <c r="A463" s="101"/>
      <c r="B463" s="101"/>
      <c r="C463" s="101"/>
      <c r="U463" s="101"/>
    </row>
    <row r="464">
      <c r="A464" s="101"/>
      <c r="B464" s="101"/>
      <c r="C464" s="101"/>
      <c r="U464" s="101"/>
    </row>
    <row r="465">
      <c r="A465" s="101"/>
      <c r="B465" s="101"/>
      <c r="C465" s="101"/>
      <c r="U465" s="101"/>
    </row>
    <row r="466">
      <c r="A466" s="101"/>
      <c r="B466" s="101"/>
      <c r="C466" s="101"/>
      <c r="U466" s="101"/>
    </row>
    <row r="467">
      <c r="A467" s="101"/>
      <c r="B467" s="101"/>
      <c r="C467" s="101"/>
      <c r="U467" s="101"/>
    </row>
    <row r="468">
      <c r="A468" s="101"/>
      <c r="B468" s="101"/>
      <c r="C468" s="101"/>
      <c r="U468" s="101"/>
    </row>
    <row r="469">
      <c r="A469" s="101"/>
      <c r="B469" s="101"/>
      <c r="C469" s="101"/>
      <c r="U469" s="101"/>
    </row>
    <row r="470">
      <c r="A470" s="101"/>
      <c r="B470" s="101"/>
      <c r="C470" s="101"/>
      <c r="U470" s="101"/>
    </row>
    <row r="471">
      <c r="A471" s="101"/>
      <c r="B471" s="101"/>
      <c r="C471" s="101"/>
      <c r="U471" s="101"/>
    </row>
    <row r="472">
      <c r="A472" s="101"/>
      <c r="B472" s="101"/>
      <c r="C472" s="101"/>
      <c r="U472" s="101"/>
    </row>
    <row r="473">
      <c r="A473" s="101"/>
      <c r="B473" s="101"/>
      <c r="C473" s="101"/>
      <c r="U473" s="101"/>
    </row>
    <row r="474">
      <c r="A474" s="101"/>
      <c r="B474" s="101"/>
      <c r="C474" s="101"/>
      <c r="U474" s="101"/>
    </row>
    <row r="475">
      <c r="A475" s="101"/>
      <c r="B475" s="101"/>
      <c r="C475" s="101"/>
      <c r="U475" s="101"/>
    </row>
    <row r="476">
      <c r="A476" s="101"/>
      <c r="B476" s="101"/>
      <c r="C476" s="101"/>
      <c r="U476" s="101"/>
    </row>
    <row r="477">
      <c r="A477" s="101"/>
      <c r="B477" s="101"/>
      <c r="C477" s="101"/>
      <c r="U477" s="101"/>
    </row>
    <row r="478">
      <c r="A478" s="101"/>
      <c r="B478" s="101"/>
      <c r="C478" s="101"/>
      <c r="U478" s="101"/>
    </row>
    <row r="479">
      <c r="A479" s="101"/>
      <c r="B479" s="101"/>
      <c r="C479" s="101"/>
      <c r="U479" s="101"/>
    </row>
    <row r="480">
      <c r="A480" s="101"/>
      <c r="B480" s="101"/>
      <c r="C480" s="101"/>
      <c r="U480" s="101"/>
    </row>
    <row r="481">
      <c r="A481" s="101"/>
      <c r="B481" s="101"/>
      <c r="C481" s="101"/>
      <c r="U481" s="101"/>
    </row>
    <row r="482">
      <c r="A482" s="101"/>
      <c r="B482" s="101"/>
      <c r="C482" s="101"/>
      <c r="U482" s="101"/>
    </row>
    <row r="483">
      <c r="A483" s="101"/>
      <c r="B483" s="101"/>
      <c r="C483" s="101"/>
      <c r="U483" s="101"/>
    </row>
    <row r="484">
      <c r="A484" s="101"/>
      <c r="B484" s="101"/>
      <c r="C484" s="101"/>
      <c r="U484" s="101"/>
    </row>
    <row r="485">
      <c r="A485" s="101"/>
      <c r="B485" s="101"/>
      <c r="C485" s="101"/>
      <c r="U485" s="101"/>
    </row>
    <row r="486">
      <c r="A486" s="101"/>
      <c r="B486" s="101"/>
      <c r="C486" s="101"/>
      <c r="U486" s="101"/>
    </row>
    <row r="487">
      <c r="A487" s="101"/>
      <c r="B487" s="101"/>
      <c r="C487" s="101"/>
      <c r="U487" s="101"/>
    </row>
    <row r="488">
      <c r="A488" s="101"/>
      <c r="B488" s="101"/>
      <c r="C488" s="101"/>
      <c r="U488" s="101"/>
    </row>
    <row r="489">
      <c r="A489" s="101"/>
      <c r="B489" s="101"/>
      <c r="C489" s="101"/>
      <c r="U489" s="101"/>
    </row>
    <row r="490">
      <c r="A490" s="101"/>
      <c r="B490" s="101"/>
      <c r="C490" s="101"/>
      <c r="U490" s="101"/>
    </row>
    <row r="491">
      <c r="A491" s="101"/>
      <c r="B491" s="101"/>
      <c r="C491" s="101"/>
      <c r="U491" s="101"/>
    </row>
    <row r="492">
      <c r="A492" s="101"/>
      <c r="B492" s="101"/>
      <c r="C492" s="101"/>
      <c r="U492" s="101"/>
    </row>
    <row r="493">
      <c r="A493" s="101"/>
      <c r="B493" s="101"/>
      <c r="C493" s="101"/>
      <c r="U493" s="101"/>
    </row>
    <row r="494">
      <c r="A494" s="101"/>
      <c r="B494" s="101"/>
      <c r="C494" s="101"/>
      <c r="U494" s="101"/>
    </row>
    <row r="495">
      <c r="A495" s="101"/>
      <c r="B495" s="101"/>
      <c r="C495" s="101"/>
      <c r="U495" s="101"/>
    </row>
    <row r="496">
      <c r="A496" s="101"/>
      <c r="B496" s="101"/>
      <c r="C496" s="101"/>
      <c r="U496" s="101"/>
    </row>
    <row r="497">
      <c r="A497" s="101"/>
      <c r="B497" s="101"/>
      <c r="C497" s="101"/>
      <c r="U497" s="101"/>
    </row>
    <row r="498">
      <c r="A498" s="101"/>
      <c r="B498" s="101"/>
      <c r="C498" s="101"/>
      <c r="U498" s="101"/>
    </row>
    <row r="499">
      <c r="A499" s="101"/>
      <c r="B499" s="101"/>
      <c r="C499" s="101"/>
      <c r="U499" s="101"/>
    </row>
    <row r="500">
      <c r="A500" s="101"/>
      <c r="B500" s="101"/>
      <c r="C500" s="101"/>
      <c r="U500" s="101"/>
    </row>
    <row r="501">
      <c r="A501" s="101"/>
      <c r="B501" s="101"/>
      <c r="C501" s="101"/>
      <c r="U501" s="101"/>
    </row>
    <row r="502">
      <c r="A502" s="101"/>
      <c r="B502" s="101"/>
      <c r="C502" s="101"/>
      <c r="U502" s="101"/>
    </row>
    <row r="503">
      <c r="A503" s="101"/>
      <c r="B503" s="101"/>
      <c r="C503" s="101"/>
      <c r="U503" s="101"/>
    </row>
    <row r="504">
      <c r="A504" s="101"/>
      <c r="B504" s="101"/>
      <c r="C504" s="101"/>
      <c r="U504" s="101"/>
    </row>
    <row r="505">
      <c r="A505" s="101"/>
      <c r="B505" s="101"/>
      <c r="C505" s="101"/>
      <c r="U505" s="101"/>
    </row>
    <row r="506">
      <c r="A506" s="101"/>
      <c r="B506" s="101"/>
      <c r="C506" s="101"/>
      <c r="U506" s="101"/>
    </row>
    <row r="507">
      <c r="A507" s="101"/>
      <c r="B507" s="101"/>
      <c r="C507" s="101"/>
      <c r="U507" s="101"/>
    </row>
    <row r="508">
      <c r="A508" s="101"/>
      <c r="B508" s="101"/>
      <c r="C508" s="101"/>
      <c r="U508" s="101"/>
    </row>
    <row r="509">
      <c r="A509" s="101"/>
      <c r="B509" s="101"/>
      <c r="C509" s="101"/>
      <c r="U509" s="101"/>
    </row>
    <row r="510">
      <c r="A510" s="101"/>
      <c r="B510" s="101"/>
      <c r="C510" s="101"/>
      <c r="U510" s="101"/>
    </row>
    <row r="511">
      <c r="A511" s="101"/>
      <c r="B511" s="101"/>
      <c r="C511" s="101"/>
      <c r="U511" s="101"/>
    </row>
    <row r="512">
      <c r="A512" s="101"/>
      <c r="B512" s="101"/>
      <c r="C512" s="101"/>
      <c r="U512" s="101"/>
    </row>
    <row r="513">
      <c r="A513" s="101"/>
      <c r="B513" s="101"/>
      <c r="C513" s="101"/>
      <c r="U513" s="101"/>
    </row>
    <row r="514">
      <c r="A514" s="101"/>
      <c r="B514" s="101"/>
      <c r="C514" s="101"/>
      <c r="U514" s="101"/>
    </row>
    <row r="515">
      <c r="A515" s="101"/>
      <c r="B515" s="101"/>
      <c r="C515" s="101"/>
      <c r="U515" s="101"/>
    </row>
    <row r="516">
      <c r="A516" s="101"/>
      <c r="B516" s="101"/>
      <c r="C516" s="101"/>
      <c r="U516" s="101"/>
    </row>
    <row r="517">
      <c r="A517" s="101"/>
      <c r="B517" s="101"/>
      <c r="C517" s="101"/>
      <c r="U517" s="101"/>
    </row>
    <row r="518">
      <c r="A518" s="101"/>
      <c r="B518" s="101"/>
      <c r="C518" s="101"/>
      <c r="U518" s="101"/>
    </row>
    <row r="519">
      <c r="A519" s="101"/>
      <c r="B519" s="101"/>
      <c r="C519" s="101"/>
      <c r="U519" s="101"/>
    </row>
    <row r="520">
      <c r="A520" s="101"/>
      <c r="B520" s="101"/>
      <c r="C520" s="101"/>
      <c r="U520" s="101"/>
    </row>
    <row r="521">
      <c r="A521" s="101"/>
      <c r="B521" s="101"/>
      <c r="C521" s="101"/>
      <c r="U521" s="101"/>
    </row>
    <row r="522">
      <c r="A522" s="101"/>
      <c r="B522" s="101"/>
      <c r="C522" s="101"/>
      <c r="U522" s="101"/>
    </row>
    <row r="523">
      <c r="A523" s="101"/>
      <c r="B523" s="101"/>
      <c r="C523" s="101"/>
      <c r="U523" s="101"/>
    </row>
    <row r="524">
      <c r="A524" s="101"/>
      <c r="B524" s="101"/>
      <c r="C524" s="101"/>
      <c r="U524" s="101"/>
    </row>
    <row r="525">
      <c r="A525" s="101"/>
      <c r="B525" s="101"/>
      <c r="C525" s="101"/>
      <c r="U525" s="101"/>
    </row>
    <row r="526">
      <c r="A526" s="101"/>
      <c r="B526" s="101"/>
      <c r="C526" s="101"/>
      <c r="U526" s="101"/>
    </row>
    <row r="527">
      <c r="A527" s="101"/>
      <c r="B527" s="101"/>
      <c r="C527" s="101"/>
      <c r="U527" s="101"/>
    </row>
    <row r="528">
      <c r="A528" s="101"/>
      <c r="B528" s="101"/>
      <c r="C528" s="101"/>
      <c r="U528" s="101"/>
    </row>
    <row r="529">
      <c r="A529" s="101"/>
      <c r="B529" s="101"/>
      <c r="C529" s="101"/>
      <c r="U529" s="101"/>
    </row>
    <row r="530">
      <c r="A530" s="101"/>
      <c r="B530" s="101"/>
      <c r="C530" s="101"/>
      <c r="U530" s="101"/>
    </row>
    <row r="531">
      <c r="A531" s="101"/>
      <c r="B531" s="101"/>
      <c r="C531" s="101"/>
      <c r="U531" s="101"/>
    </row>
    <row r="532">
      <c r="A532" s="101"/>
      <c r="B532" s="101"/>
      <c r="C532" s="101"/>
      <c r="U532" s="101"/>
    </row>
    <row r="533">
      <c r="A533" s="101"/>
      <c r="B533" s="101"/>
      <c r="C533" s="101"/>
      <c r="U533" s="101"/>
    </row>
    <row r="534">
      <c r="A534" s="101"/>
      <c r="B534" s="101"/>
      <c r="C534" s="101"/>
      <c r="U534" s="101"/>
    </row>
    <row r="535">
      <c r="A535" s="101"/>
      <c r="B535" s="101"/>
      <c r="C535" s="101"/>
      <c r="U535" s="101"/>
    </row>
    <row r="536">
      <c r="A536" s="101"/>
      <c r="B536" s="101"/>
      <c r="C536" s="101"/>
      <c r="U536" s="101"/>
    </row>
    <row r="537">
      <c r="A537" s="101"/>
      <c r="B537" s="101"/>
      <c r="C537" s="101"/>
      <c r="U537" s="101"/>
    </row>
    <row r="538">
      <c r="A538" s="101"/>
      <c r="B538" s="101"/>
      <c r="C538" s="101"/>
      <c r="U538" s="101"/>
    </row>
    <row r="539">
      <c r="A539" s="101"/>
      <c r="B539" s="101"/>
      <c r="C539" s="101"/>
      <c r="U539" s="101"/>
    </row>
    <row r="540">
      <c r="A540" s="101"/>
      <c r="B540" s="101"/>
      <c r="C540" s="101"/>
      <c r="U540" s="101"/>
    </row>
    <row r="541">
      <c r="A541" s="101"/>
      <c r="B541" s="101"/>
      <c r="C541" s="101"/>
      <c r="U541" s="101"/>
    </row>
    <row r="542">
      <c r="A542" s="101"/>
      <c r="B542" s="101"/>
      <c r="C542" s="101"/>
      <c r="U542" s="101"/>
    </row>
    <row r="543">
      <c r="A543" s="101"/>
      <c r="B543" s="101"/>
      <c r="C543" s="101"/>
      <c r="U543" s="101"/>
    </row>
    <row r="544">
      <c r="A544" s="101"/>
      <c r="B544" s="101"/>
      <c r="C544" s="101"/>
      <c r="U544" s="101"/>
    </row>
    <row r="545">
      <c r="A545" s="101"/>
      <c r="B545" s="101"/>
      <c r="C545" s="101"/>
      <c r="U545" s="101"/>
    </row>
    <row r="546">
      <c r="A546" s="101"/>
      <c r="B546" s="101"/>
      <c r="C546" s="101"/>
      <c r="U546" s="101"/>
    </row>
    <row r="547">
      <c r="A547" s="101"/>
      <c r="B547" s="101"/>
      <c r="C547" s="101"/>
      <c r="U547" s="101"/>
    </row>
    <row r="548">
      <c r="A548" s="101"/>
      <c r="B548" s="101"/>
      <c r="C548" s="101"/>
      <c r="U548" s="101"/>
    </row>
    <row r="549">
      <c r="A549" s="101"/>
      <c r="B549" s="101"/>
      <c r="C549" s="101"/>
      <c r="U549" s="101"/>
    </row>
    <row r="550">
      <c r="A550" s="101"/>
      <c r="B550" s="101"/>
      <c r="C550" s="101"/>
      <c r="U550" s="101"/>
    </row>
    <row r="551">
      <c r="A551" s="101"/>
      <c r="B551" s="101"/>
      <c r="C551" s="101"/>
      <c r="U551" s="101"/>
    </row>
    <row r="552">
      <c r="A552" s="101"/>
      <c r="B552" s="101"/>
      <c r="C552" s="101"/>
      <c r="U552" s="101"/>
    </row>
    <row r="553">
      <c r="A553" s="101"/>
      <c r="B553" s="101"/>
      <c r="C553" s="101"/>
      <c r="U553" s="101"/>
    </row>
    <row r="554">
      <c r="A554" s="101"/>
      <c r="B554" s="101"/>
      <c r="C554" s="101"/>
      <c r="U554" s="101"/>
    </row>
    <row r="555">
      <c r="A555" s="101"/>
      <c r="B555" s="101"/>
      <c r="C555" s="101"/>
      <c r="U555" s="101"/>
    </row>
    <row r="556">
      <c r="A556" s="101"/>
      <c r="B556" s="101"/>
      <c r="C556" s="101"/>
      <c r="U556" s="101"/>
    </row>
    <row r="557">
      <c r="A557" s="101"/>
      <c r="B557" s="101"/>
      <c r="C557" s="101"/>
      <c r="U557" s="101"/>
    </row>
    <row r="558">
      <c r="A558" s="101"/>
      <c r="B558" s="101"/>
      <c r="C558" s="101"/>
      <c r="U558" s="101"/>
    </row>
    <row r="559">
      <c r="A559" s="101"/>
      <c r="B559" s="101"/>
      <c r="C559" s="101"/>
      <c r="U559" s="101"/>
    </row>
    <row r="560">
      <c r="A560" s="101"/>
      <c r="B560" s="101"/>
      <c r="C560" s="101"/>
      <c r="U560" s="101"/>
    </row>
    <row r="561">
      <c r="A561" s="101"/>
      <c r="B561" s="101"/>
      <c r="C561" s="101"/>
      <c r="U561" s="101"/>
    </row>
    <row r="562">
      <c r="A562" s="101"/>
      <c r="B562" s="101"/>
      <c r="C562" s="101"/>
      <c r="U562" s="101"/>
    </row>
    <row r="563">
      <c r="A563" s="101"/>
      <c r="B563" s="101"/>
      <c r="C563" s="101"/>
      <c r="U563" s="101"/>
    </row>
    <row r="564">
      <c r="A564" s="101"/>
      <c r="B564" s="101"/>
      <c r="C564" s="101"/>
      <c r="U564" s="101"/>
    </row>
    <row r="565">
      <c r="A565" s="101"/>
      <c r="B565" s="101"/>
      <c r="C565" s="101"/>
      <c r="U565" s="101"/>
    </row>
    <row r="566">
      <c r="A566" s="101"/>
      <c r="B566" s="101"/>
      <c r="C566" s="101"/>
      <c r="U566" s="101"/>
    </row>
    <row r="567">
      <c r="A567" s="101"/>
      <c r="B567" s="101"/>
      <c r="C567" s="101"/>
      <c r="U567" s="101"/>
    </row>
    <row r="568">
      <c r="A568" s="101"/>
      <c r="B568" s="101"/>
      <c r="C568" s="101"/>
      <c r="U568" s="101"/>
    </row>
    <row r="569">
      <c r="A569" s="101"/>
      <c r="B569" s="101"/>
      <c r="C569" s="101"/>
      <c r="U569" s="101"/>
    </row>
    <row r="570">
      <c r="A570" s="101"/>
      <c r="B570" s="101"/>
      <c r="C570" s="101"/>
      <c r="U570" s="101"/>
    </row>
    <row r="571">
      <c r="A571" s="101"/>
      <c r="B571" s="101"/>
      <c r="C571" s="101"/>
      <c r="U571" s="101"/>
    </row>
    <row r="572">
      <c r="A572" s="101"/>
      <c r="B572" s="101"/>
      <c r="C572" s="101"/>
      <c r="U572" s="101"/>
    </row>
    <row r="573">
      <c r="A573" s="101"/>
      <c r="B573" s="101"/>
      <c r="C573" s="101"/>
      <c r="U573" s="101"/>
    </row>
    <row r="574">
      <c r="A574" s="101"/>
      <c r="B574" s="101"/>
      <c r="C574" s="101"/>
      <c r="U574" s="101"/>
    </row>
    <row r="575">
      <c r="A575" s="101"/>
      <c r="B575" s="101"/>
      <c r="C575" s="101"/>
      <c r="U575" s="101"/>
    </row>
    <row r="576">
      <c r="A576" s="101"/>
      <c r="B576" s="101"/>
      <c r="C576" s="101"/>
      <c r="U576" s="101"/>
    </row>
    <row r="577">
      <c r="A577" s="101"/>
      <c r="B577" s="101"/>
      <c r="C577" s="101"/>
      <c r="U577" s="101"/>
    </row>
    <row r="578">
      <c r="A578" s="101"/>
      <c r="B578" s="101"/>
      <c r="C578" s="101"/>
      <c r="U578" s="101"/>
    </row>
    <row r="579">
      <c r="A579" s="101"/>
      <c r="B579" s="101"/>
      <c r="C579" s="101"/>
      <c r="U579" s="101"/>
    </row>
    <row r="580">
      <c r="A580" s="101"/>
      <c r="B580" s="101"/>
      <c r="C580" s="101"/>
      <c r="U580" s="101"/>
    </row>
    <row r="581">
      <c r="A581" s="101"/>
      <c r="B581" s="101"/>
      <c r="C581" s="101"/>
      <c r="U581" s="101"/>
    </row>
    <row r="582">
      <c r="A582" s="101"/>
      <c r="B582" s="101"/>
      <c r="C582" s="101"/>
      <c r="U582" s="101"/>
    </row>
    <row r="583">
      <c r="A583" s="101"/>
      <c r="B583" s="101"/>
      <c r="C583" s="101"/>
      <c r="U583" s="101"/>
    </row>
    <row r="584">
      <c r="A584" s="101"/>
      <c r="B584" s="101"/>
      <c r="C584" s="101"/>
      <c r="U584" s="101"/>
    </row>
    <row r="585">
      <c r="A585" s="101"/>
      <c r="B585" s="101"/>
      <c r="C585" s="101"/>
      <c r="U585" s="101"/>
    </row>
    <row r="586">
      <c r="A586" s="101"/>
      <c r="B586" s="101"/>
      <c r="C586" s="101"/>
      <c r="U586" s="101"/>
    </row>
    <row r="587">
      <c r="A587" s="101"/>
      <c r="B587" s="101"/>
      <c r="C587" s="101"/>
      <c r="U587" s="101"/>
    </row>
    <row r="588">
      <c r="A588" s="101"/>
      <c r="B588" s="101"/>
      <c r="C588" s="101"/>
      <c r="U588" s="101"/>
    </row>
    <row r="589">
      <c r="A589" s="101"/>
      <c r="B589" s="101"/>
      <c r="C589" s="101"/>
      <c r="U589" s="101"/>
    </row>
    <row r="590">
      <c r="A590" s="101"/>
      <c r="B590" s="101"/>
      <c r="C590" s="101"/>
      <c r="U590" s="101"/>
    </row>
    <row r="591">
      <c r="A591" s="101"/>
      <c r="B591" s="101"/>
      <c r="C591" s="101"/>
      <c r="U591" s="101"/>
    </row>
    <row r="592">
      <c r="A592" s="101"/>
      <c r="B592" s="101"/>
      <c r="C592" s="101"/>
      <c r="U592" s="101"/>
    </row>
    <row r="593">
      <c r="A593" s="101"/>
      <c r="B593" s="101"/>
      <c r="C593" s="101"/>
      <c r="U593" s="101"/>
    </row>
    <row r="594">
      <c r="A594" s="101"/>
      <c r="B594" s="101"/>
      <c r="C594" s="101"/>
      <c r="U594" s="101"/>
    </row>
    <row r="595">
      <c r="A595" s="101"/>
      <c r="B595" s="101"/>
      <c r="C595" s="101"/>
      <c r="U595" s="101"/>
    </row>
    <row r="596">
      <c r="A596" s="101"/>
      <c r="B596" s="101"/>
      <c r="C596" s="101"/>
      <c r="U596" s="101"/>
    </row>
    <row r="597">
      <c r="A597" s="101"/>
      <c r="B597" s="101"/>
      <c r="C597" s="101"/>
      <c r="U597" s="101"/>
    </row>
    <row r="598">
      <c r="A598" s="101"/>
      <c r="B598" s="101"/>
      <c r="C598" s="101"/>
      <c r="U598" s="101"/>
    </row>
    <row r="599">
      <c r="A599" s="101"/>
      <c r="B599" s="101"/>
      <c r="C599" s="101"/>
      <c r="U599" s="101"/>
    </row>
    <row r="600">
      <c r="A600" s="101"/>
      <c r="B600" s="101"/>
      <c r="C600" s="101"/>
      <c r="U600" s="101"/>
    </row>
    <row r="601">
      <c r="A601" s="101"/>
      <c r="B601" s="101"/>
      <c r="C601" s="101"/>
      <c r="U601" s="101"/>
    </row>
    <row r="602">
      <c r="A602" s="101"/>
      <c r="B602" s="101"/>
      <c r="C602" s="101"/>
      <c r="U602" s="101"/>
    </row>
    <row r="603">
      <c r="A603" s="101"/>
      <c r="B603" s="101"/>
      <c r="C603" s="101"/>
      <c r="U603" s="101"/>
    </row>
    <row r="604">
      <c r="A604" s="101"/>
      <c r="B604" s="101"/>
      <c r="C604" s="101"/>
      <c r="U604" s="101"/>
    </row>
    <row r="605">
      <c r="A605" s="101"/>
      <c r="B605" s="101"/>
      <c r="C605" s="101"/>
      <c r="U605" s="101"/>
    </row>
    <row r="606">
      <c r="A606" s="101"/>
      <c r="B606" s="101"/>
      <c r="C606" s="101"/>
      <c r="U606" s="101"/>
    </row>
    <row r="607">
      <c r="A607" s="101"/>
      <c r="B607" s="101"/>
      <c r="C607" s="101"/>
      <c r="U607" s="101"/>
    </row>
    <row r="608">
      <c r="A608" s="101"/>
      <c r="B608" s="101"/>
      <c r="C608" s="101"/>
      <c r="U608" s="101"/>
    </row>
    <row r="609">
      <c r="A609" s="101"/>
      <c r="B609" s="101"/>
      <c r="C609" s="101"/>
      <c r="U609" s="101"/>
    </row>
    <row r="610">
      <c r="A610" s="101"/>
      <c r="B610" s="101"/>
      <c r="C610" s="101"/>
      <c r="U610" s="101"/>
    </row>
    <row r="611">
      <c r="A611" s="101"/>
      <c r="B611" s="101"/>
      <c r="C611" s="101"/>
      <c r="U611" s="101"/>
    </row>
    <row r="612">
      <c r="A612" s="101"/>
      <c r="B612" s="101"/>
      <c r="C612" s="101"/>
      <c r="U612" s="101"/>
    </row>
    <row r="613">
      <c r="A613" s="101"/>
      <c r="B613" s="101"/>
      <c r="C613" s="101"/>
      <c r="U613" s="101"/>
    </row>
    <row r="614">
      <c r="A614" s="101"/>
      <c r="B614" s="101"/>
      <c r="C614" s="101"/>
      <c r="U614" s="101"/>
    </row>
    <row r="615">
      <c r="A615" s="101"/>
      <c r="B615" s="101"/>
      <c r="C615" s="101"/>
      <c r="U615" s="101"/>
    </row>
    <row r="616">
      <c r="A616" s="101"/>
      <c r="B616" s="101"/>
      <c r="C616" s="101"/>
      <c r="U616" s="101"/>
    </row>
    <row r="617">
      <c r="A617" s="101"/>
      <c r="B617" s="101"/>
      <c r="C617" s="101"/>
      <c r="U617" s="101"/>
    </row>
    <row r="618">
      <c r="A618" s="101"/>
      <c r="B618" s="101"/>
      <c r="C618" s="101"/>
      <c r="U618" s="101"/>
    </row>
    <row r="619">
      <c r="A619" s="101"/>
      <c r="B619" s="101"/>
      <c r="C619" s="101"/>
      <c r="U619" s="101"/>
    </row>
    <row r="620">
      <c r="A620" s="101"/>
      <c r="B620" s="101"/>
      <c r="C620" s="101"/>
      <c r="U620" s="101"/>
    </row>
    <row r="621">
      <c r="A621" s="101"/>
      <c r="B621" s="101"/>
      <c r="C621" s="101"/>
      <c r="U621" s="101"/>
    </row>
    <row r="622">
      <c r="A622" s="101"/>
      <c r="B622" s="101"/>
      <c r="C622" s="101"/>
      <c r="U622" s="101"/>
    </row>
    <row r="623">
      <c r="A623" s="101"/>
      <c r="B623" s="101"/>
      <c r="C623" s="101"/>
      <c r="U623" s="101"/>
    </row>
    <row r="624">
      <c r="A624" s="101"/>
      <c r="B624" s="101"/>
      <c r="C624" s="101"/>
      <c r="U624" s="101"/>
    </row>
    <row r="625">
      <c r="A625" s="101"/>
      <c r="B625" s="101"/>
      <c r="C625" s="101"/>
      <c r="U625" s="101"/>
    </row>
    <row r="626">
      <c r="A626" s="101"/>
      <c r="B626" s="101"/>
      <c r="C626" s="101"/>
      <c r="U626" s="101"/>
    </row>
    <row r="627">
      <c r="A627" s="101"/>
      <c r="B627" s="101"/>
      <c r="C627" s="101"/>
      <c r="U627" s="101"/>
    </row>
    <row r="628">
      <c r="A628" s="101"/>
      <c r="B628" s="101"/>
      <c r="C628" s="101"/>
      <c r="U628" s="101"/>
    </row>
    <row r="629">
      <c r="A629" s="101"/>
      <c r="B629" s="101"/>
      <c r="C629" s="101"/>
      <c r="U629" s="101"/>
    </row>
    <row r="630">
      <c r="A630" s="101"/>
      <c r="B630" s="101"/>
      <c r="C630" s="101"/>
      <c r="U630" s="101"/>
    </row>
    <row r="631">
      <c r="A631" s="101"/>
      <c r="B631" s="101"/>
      <c r="C631" s="101"/>
      <c r="U631" s="101"/>
    </row>
    <row r="632">
      <c r="A632" s="101"/>
      <c r="B632" s="101"/>
      <c r="C632" s="101"/>
      <c r="U632" s="101"/>
    </row>
    <row r="633">
      <c r="A633" s="101"/>
      <c r="B633" s="101"/>
      <c r="C633" s="101"/>
      <c r="U633" s="101"/>
    </row>
    <row r="634">
      <c r="A634" s="101"/>
      <c r="B634" s="101"/>
      <c r="C634" s="101"/>
      <c r="U634" s="101"/>
    </row>
    <row r="635">
      <c r="A635" s="101"/>
      <c r="B635" s="101"/>
      <c r="C635" s="101"/>
      <c r="U635" s="101"/>
    </row>
    <row r="636">
      <c r="A636" s="101"/>
      <c r="B636" s="101"/>
      <c r="C636" s="101"/>
      <c r="U636" s="101"/>
    </row>
    <row r="637">
      <c r="A637" s="101"/>
      <c r="B637" s="101"/>
      <c r="C637" s="101"/>
      <c r="U637" s="101"/>
    </row>
    <row r="638">
      <c r="A638" s="101"/>
      <c r="B638" s="101"/>
      <c r="C638" s="101"/>
      <c r="U638" s="101"/>
    </row>
    <row r="639">
      <c r="A639" s="101"/>
      <c r="B639" s="101"/>
      <c r="C639" s="101"/>
      <c r="U639" s="101"/>
    </row>
    <row r="640">
      <c r="A640" s="101"/>
      <c r="B640" s="101"/>
      <c r="C640" s="101"/>
      <c r="U640" s="101"/>
    </row>
    <row r="641">
      <c r="A641" s="101"/>
      <c r="B641" s="101"/>
      <c r="C641" s="101"/>
      <c r="U641" s="101"/>
    </row>
    <row r="642">
      <c r="A642" s="101"/>
      <c r="B642" s="101"/>
      <c r="C642" s="101"/>
      <c r="U642" s="101"/>
    </row>
    <row r="643">
      <c r="A643" s="101"/>
      <c r="B643" s="101"/>
      <c r="C643" s="101"/>
      <c r="U643" s="101"/>
    </row>
    <row r="644">
      <c r="A644" s="101"/>
      <c r="B644" s="101"/>
      <c r="C644" s="101"/>
      <c r="U644" s="101"/>
    </row>
    <row r="645">
      <c r="A645" s="101"/>
      <c r="B645" s="101"/>
      <c r="C645" s="101"/>
      <c r="U645" s="101"/>
    </row>
    <row r="646">
      <c r="A646" s="101"/>
      <c r="B646" s="101"/>
      <c r="C646" s="101"/>
      <c r="U646" s="101"/>
    </row>
    <row r="647">
      <c r="A647" s="101"/>
      <c r="B647" s="101"/>
      <c r="C647" s="101"/>
      <c r="U647" s="101"/>
    </row>
    <row r="648">
      <c r="A648" s="101"/>
      <c r="B648" s="101"/>
      <c r="C648" s="101"/>
      <c r="U648" s="101"/>
    </row>
    <row r="649">
      <c r="A649" s="101"/>
      <c r="B649" s="101"/>
      <c r="C649" s="101"/>
      <c r="U649" s="101"/>
    </row>
    <row r="650">
      <c r="A650" s="101"/>
      <c r="B650" s="101"/>
      <c r="C650" s="101"/>
      <c r="U650" s="101"/>
    </row>
    <row r="651">
      <c r="A651" s="101"/>
      <c r="B651" s="101"/>
      <c r="C651" s="101"/>
      <c r="U651" s="101"/>
    </row>
    <row r="652">
      <c r="A652" s="101"/>
      <c r="B652" s="101"/>
      <c r="C652" s="101"/>
      <c r="U652" s="101"/>
    </row>
    <row r="653">
      <c r="A653" s="101"/>
      <c r="B653" s="101"/>
      <c r="C653" s="101"/>
      <c r="U653" s="101"/>
    </row>
    <row r="654">
      <c r="A654" s="101"/>
      <c r="B654" s="101"/>
      <c r="C654" s="101"/>
      <c r="U654" s="101"/>
    </row>
    <row r="655">
      <c r="A655" s="101"/>
      <c r="B655" s="101"/>
      <c r="C655" s="101"/>
      <c r="U655" s="101"/>
    </row>
    <row r="656">
      <c r="A656" s="101"/>
      <c r="B656" s="101"/>
      <c r="C656" s="101"/>
      <c r="U656" s="101"/>
    </row>
    <row r="657">
      <c r="A657" s="101"/>
      <c r="B657" s="101"/>
      <c r="C657" s="101"/>
      <c r="U657" s="101"/>
    </row>
    <row r="658">
      <c r="A658" s="101"/>
      <c r="B658" s="101"/>
      <c r="C658" s="101"/>
      <c r="U658" s="101"/>
    </row>
    <row r="659">
      <c r="A659" s="101"/>
      <c r="B659" s="101"/>
      <c r="C659" s="101"/>
      <c r="U659" s="101"/>
    </row>
    <row r="660">
      <c r="A660" s="101"/>
      <c r="B660" s="101"/>
      <c r="C660" s="101"/>
      <c r="U660" s="101"/>
    </row>
    <row r="661">
      <c r="A661" s="101"/>
      <c r="B661" s="101"/>
      <c r="C661" s="101"/>
      <c r="U661" s="101"/>
    </row>
    <row r="662">
      <c r="A662" s="101"/>
      <c r="B662" s="101"/>
      <c r="C662" s="101"/>
      <c r="U662" s="101"/>
    </row>
    <row r="663">
      <c r="A663" s="101"/>
      <c r="B663" s="101"/>
      <c r="C663" s="101"/>
      <c r="U663" s="101"/>
    </row>
    <row r="664">
      <c r="A664" s="101"/>
      <c r="B664" s="101"/>
      <c r="C664" s="101"/>
      <c r="U664" s="101"/>
    </row>
    <row r="665">
      <c r="A665" s="101"/>
      <c r="B665" s="101"/>
      <c r="C665" s="101"/>
      <c r="U665" s="101"/>
    </row>
    <row r="666">
      <c r="A666" s="101"/>
      <c r="B666" s="101"/>
      <c r="C666" s="101"/>
      <c r="U666" s="101"/>
    </row>
    <row r="667">
      <c r="A667" s="101"/>
      <c r="B667" s="101"/>
      <c r="C667" s="101"/>
      <c r="U667" s="101"/>
    </row>
    <row r="668">
      <c r="A668" s="101"/>
      <c r="B668" s="101"/>
      <c r="C668" s="101"/>
      <c r="U668" s="101"/>
    </row>
    <row r="669">
      <c r="A669" s="101"/>
      <c r="B669" s="101"/>
      <c r="C669" s="101"/>
      <c r="U669" s="101"/>
    </row>
    <row r="670">
      <c r="A670" s="101"/>
      <c r="B670" s="101"/>
      <c r="C670" s="101"/>
      <c r="U670" s="101"/>
    </row>
    <row r="671">
      <c r="A671" s="101"/>
      <c r="B671" s="101"/>
      <c r="C671" s="101"/>
      <c r="U671" s="101"/>
    </row>
    <row r="672">
      <c r="A672" s="101"/>
      <c r="B672" s="101"/>
      <c r="C672" s="101"/>
      <c r="U672" s="101"/>
    </row>
    <row r="673">
      <c r="A673" s="101"/>
      <c r="B673" s="101"/>
      <c r="C673" s="101"/>
      <c r="U673" s="101"/>
    </row>
    <row r="674">
      <c r="A674" s="101"/>
      <c r="B674" s="101"/>
      <c r="C674" s="101"/>
      <c r="U674" s="101"/>
    </row>
    <row r="675">
      <c r="A675" s="101"/>
      <c r="B675" s="101"/>
      <c r="C675" s="101"/>
      <c r="U675" s="101"/>
    </row>
    <row r="676">
      <c r="A676" s="101"/>
      <c r="B676" s="101"/>
      <c r="C676" s="101"/>
      <c r="U676" s="101"/>
    </row>
    <row r="677">
      <c r="A677" s="101"/>
      <c r="B677" s="101"/>
      <c r="C677" s="101"/>
      <c r="U677" s="101"/>
    </row>
    <row r="678">
      <c r="A678" s="101"/>
      <c r="B678" s="101"/>
      <c r="C678" s="101"/>
      <c r="U678" s="101"/>
    </row>
    <row r="679">
      <c r="A679" s="101"/>
      <c r="B679" s="101"/>
      <c r="C679" s="101"/>
      <c r="U679" s="101"/>
    </row>
    <row r="680">
      <c r="A680" s="101"/>
      <c r="B680" s="101"/>
      <c r="C680" s="101"/>
      <c r="U680" s="101"/>
    </row>
    <row r="681">
      <c r="A681" s="101"/>
      <c r="B681" s="101"/>
      <c r="C681" s="101"/>
      <c r="U681" s="101"/>
    </row>
    <row r="682">
      <c r="A682" s="101"/>
      <c r="B682" s="101"/>
      <c r="C682" s="101"/>
      <c r="U682" s="101"/>
    </row>
    <row r="683">
      <c r="A683" s="101"/>
      <c r="B683" s="101"/>
      <c r="C683" s="101"/>
      <c r="U683" s="101"/>
    </row>
    <row r="684">
      <c r="A684" s="101"/>
      <c r="B684" s="101"/>
      <c r="C684" s="101"/>
      <c r="U684" s="101"/>
    </row>
    <row r="685">
      <c r="A685" s="101"/>
      <c r="B685" s="101"/>
      <c r="C685" s="101"/>
      <c r="U685" s="101"/>
    </row>
    <row r="686">
      <c r="A686" s="101"/>
      <c r="B686" s="101"/>
      <c r="C686" s="101"/>
      <c r="U686" s="101"/>
    </row>
    <row r="687">
      <c r="A687" s="101"/>
      <c r="B687" s="101"/>
      <c r="C687" s="101"/>
      <c r="U687" s="101"/>
    </row>
    <row r="688">
      <c r="A688" s="101"/>
      <c r="B688" s="101"/>
      <c r="C688" s="101"/>
      <c r="U688" s="101"/>
    </row>
    <row r="689">
      <c r="A689" s="101"/>
      <c r="B689" s="101"/>
      <c r="C689" s="101"/>
      <c r="U689" s="101"/>
    </row>
    <row r="690">
      <c r="A690" s="101"/>
      <c r="B690" s="101"/>
      <c r="C690" s="101"/>
      <c r="U690" s="101"/>
    </row>
    <row r="691">
      <c r="A691" s="101"/>
      <c r="B691" s="101"/>
      <c r="C691" s="101"/>
      <c r="U691" s="101"/>
    </row>
    <row r="692">
      <c r="A692" s="101"/>
      <c r="B692" s="101"/>
      <c r="C692" s="101"/>
      <c r="U692" s="101"/>
    </row>
    <row r="693">
      <c r="A693" s="101"/>
      <c r="B693" s="101"/>
      <c r="C693" s="101"/>
      <c r="U693" s="101"/>
    </row>
    <row r="694">
      <c r="A694" s="101"/>
      <c r="B694" s="101"/>
      <c r="C694" s="101"/>
      <c r="U694" s="101"/>
    </row>
    <row r="695">
      <c r="A695" s="101"/>
      <c r="B695" s="101"/>
      <c r="C695" s="101"/>
      <c r="U695" s="101"/>
    </row>
    <row r="696">
      <c r="A696" s="101"/>
      <c r="B696" s="101"/>
      <c r="C696" s="101"/>
      <c r="U696" s="101"/>
    </row>
    <row r="697">
      <c r="A697" s="101"/>
      <c r="B697" s="101"/>
      <c r="C697" s="101"/>
      <c r="U697" s="101"/>
    </row>
    <row r="698">
      <c r="A698" s="101"/>
      <c r="B698" s="101"/>
      <c r="C698" s="101"/>
      <c r="U698" s="101"/>
    </row>
    <row r="699">
      <c r="A699" s="101"/>
      <c r="B699" s="101"/>
      <c r="C699" s="101"/>
      <c r="U699" s="101"/>
    </row>
    <row r="700">
      <c r="A700" s="101"/>
      <c r="B700" s="101"/>
      <c r="C700" s="101"/>
      <c r="U700" s="101"/>
    </row>
    <row r="701">
      <c r="A701" s="101"/>
      <c r="B701" s="101"/>
      <c r="C701" s="101"/>
      <c r="U701" s="101"/>
    </row>
    <row r="702">
      <c r="A702" s="101"/>
      <c r="B702" s="101"/>
      <c r="C702" s="101"/>
      <c r="U702" s="101"/>
    </row>
    <row r="703">
      <c r="A703" s="101"/>
      <c r="B703" s="101"/>
      <c r="C703" s="101"/>
      <c r="U703" s="101"/>
    </row>
    <row r="704">
      <c r="A704" s="101"/>
      <c r="B704" s="101"/>
      <c r="C704" s="101"/>
      <c r="U704" s="101"/>
    </row>
    <row r="705">
      <c r="A705" s="101"/>
      <c r="B705" s="101"/>
      <c r="C705" s="101"/>
      <c r="U705" s="101"/>
    </row>
    <row r="706">
      <c r="A706" s="101"/>
      <c r="B706" s="101"/>
      <c r="C706" s="101"/>
      <c r="U706" s="101"/>
    </row>
    <row r="707">
      <c r="A707" s="101"/>
      <c r="B707" s="101"/>
      <c r="C707" s="101"/>
      <c r="U707" s="101"/>
    </row>
    <row r="708">
      <c r="A708" s="101"/>
      <c r="B708" s="101"/>
      <c r="C708" s="101"/>
      <c r="U708" s="101"/>
    </row>
    <row r="709">
      <c r="A709" s="101"/>
      <c r="B709" s="101"/>
      <c r="C709" s="101"/>
      <c r="U709" s="101"/>
    </row>
    <row r="710">
      <c r="A710" s="101"/>
      <c r="B710" s="101"/>
      <c r="C710" s="101"/>
      <c r="U710" s="101"/>
    </row>
    <row r="711">
      <c r="A711" s="101"/>
      <c r="B711" s="101"/>
      <c r="C711" s="101"/>
      <c r="U711" s="101"/>
    </row>
    <row r="712">
      <c r="A712" s="101"/>
      <c r="B712" s="101"/>
      <c r="C712" s="101"/>
      <c r="U712" s="101"/>
    </row>
    <row r="713">
      <c r="A713" s="101"/>
      <c r="B713" s="101"/>
      <c r="C713" s="101"/>
      <c r="U713" s="101"/>
    </row>
    <row r="714">
      <c r="A714" s="101"/>
      <c r="B714" s="101"/>
      <c r="C714" s="101"/>
      <c r="U714" s="101"/>
    </row>
    <row r="715">
      <c r="A715" s="101"/>
      <c r="B715" s="101"/>
      <c r="C715" s="101"/>
      <c r="U715" s="101"/>
    </row>
    <row r="716">
      <c r="A716" s="101"/>
      <c r="B716" s="101"/>
      <c r="C716" s="101"/>
      <c r="U716" s="101"/>
    </row>
    <row r="717">
      <c r="A717" s="101"/>
      <c r="B717" s="101"/>
      <c r="C717" s="101"/>
      <c r="U717" s="101"/>
    </row>
    <row r="718">
      <c r="A718" s="101"/>
      <c r="B718" s="101"/>
      <c r="C718" s="101"/>
      <c r="U718" s="101"/>
    </row>
    <row r="719">
      <c r="A719" s="101"/>
      <c r="B719" s="101"/>
      <c r="C719" s="101"/>
      <c r="U719" s="101"/>
    </row>
    <row r="720">
      <c r="A720" s="101"/>
      <c r="B720" s="101"/>
      <c r="C720" s="101"/>
      <c r="U720" s="101"/>
    </row>
    <row r="721">
      <c r="A721" s="101"/>
      <c r="B721" s="101"/>
      <c r="C721" s="101"/>
      <c r="U721" s="101"/>
    </row>
    <row r="722">
      <c r="A722" s="101"/>
      <c r="B722" s="101"/>
      <c r="C722" s="101"/>
      <c r="U722" s="101"/>
    </row>
    <row r="723">
      <c r="A723" s="101"/>
      <c r="B723" s="101"/>
      <c r="C723" s="101"/>
      <c r="U723" s="101"/>
    </row>
    <row r="724">
      <c r="A724" s="101"/>
      <c r="B724" s="101"/>
      <c r="C724" s="101"/>
      <c r="U724" s="101"/>
    </row>
    <row r="725">
      <c r="A725" s="101"/>
      <c r="B725" s="101"/>
      <c r="C725" s="101"/>
      <c r="U725" s="101"/>
    </row>
    <row r="726">
      <c r="A726" s="101"/>
      <c r="B726" s="101"/>
      <c r="C726" s="101"/>
      <c r="U726" s="101"/>
    </row>
    <row r="727">
      <c r="A727" s="101"/>
      <c r="B727" s="101"/>
      <c r="C727" s="101"/>
      <c r="U727" s="101"/>
    </row>
    <row r="728">
      <c r="A728" s="101"/>
      <c r="B728" s="101"/>
      <c r="C728" s="101"/>
      <c r="U728" s="101"/>
    </row>
    <row r="729">
      <c r="A729" s="101"/>
      <c r="B729" s="101"/>
      <c r="C729" s="101"/>
      <c r="U729" s="101"/>
    </row>
    <row r="730">
      <c r="A730" s="101"/>
      <c r="B730" s="101"/>
      <c r="C730" s="101"/>
      <c r="U730" s="101"/>
    </row>
    <row r="731">
      <c r="A731" s="101"/>
      <c r="B731" s="101"/>
      <c r="C731" s="101"/>
      <c r="U731" s="101"/>
    </row>
    <row r="732">
      <c r="A732" s="101"/>
      <c r="B732" s="101"/>
      <c r="C732" s="101"/>
      <c r="U732" s="101"/>
    </row>
    <row r="733">
      <c r="A733" s="101"/>
      <c r="B733" s="101"/>
      <c r="C733" s="101"/>
      <c r="U733" s="101"/>
    </row>
    <row r="734">
      <c r="A734" s="101"/>
      <c r="B734" s="101"/>
      <c r="C734" s="101"/>
      <c r="U734" s="101"/>
    </row>
    <row r="735">
      <c r="A735" s="101"/>
      <c r="B735" s="101"/>
      <c r="C735" s="101"/>
      <c r="U735" s="101"/>
    </row>
    <row r="736">
      <c r="A736" s="101"/>
      <c r="B736" s="101"/>
      <c r="C736" s="101"/>
      <c r="U736" s="101"/>
    </row>
    <row r="737">
      <c r="A737" s="101"/>
      <c r="B737" s="101"/>
      <c r="C737" s="101"/>
      <c r="U737" s="101"/>
    </row>
    <row r="738">
      <c r="A738" s="101"/>
      <c r="B738" s="101"/>
      <c r="C738" s="101"/>
      <c r="U738" s="101"/>
    </row>
    <row r="739">
      <c r="A739" s="101"/>
      <c r="B739" s="101"/>
      <c r="C739" s="101"/>
      <c r="U739" s="101"/>
    </row>
    <row r="740">
      <c r="A740" s="101"/>
      <c r="B740" s="101"/>
      <c r="C740" s="101"/>
      <c r="U740" s="101"/>
    </row>
    <row r="741">
      <c r="A741" s="101"/>
      <c r="B741" s="101"/>
      <c r="C741" s="101"/>
      <c r="U741" s="101"/>
    </row>
    <row r="742">
      <c r="A742" s="101"/>
      <c r="B742" s="101"/>
      <c r="C742" s="101"/>
      <c r="U742" s="101"/>
    </row>
    <row r="743">
      <c r="A743" s="101"/>
      <c r="B743" s="101"/>
      <c r="C743" s="101"/>
      <c r="U743" s="101"/>
    </row>
    <row r="744">
      <c r="A744" s="101"/>
      <c r="B744" s="101"/>
      <c r="C744" s="101"/>
      <c r="U744" s="101"/>
    </row>
    <row r="745">
      <c r="A745" s="101"/>
      <c r="B745" s="101"/>
      <c r="C745" s="101"/>
      <c r="U745" s="101"/>
    </row>
    <row r="746">
      <c r="A746" s="101"/>
      <c r="B746" s="101"/>
      <c r="C746" s="101"/>
      <c r="U746" s="101"/>
    </row>
    <row r="747">
      <c r="A747" s="101"/>
      <c r="B747" s="101"/>
      <c r="C747" s="101"/>
      <c r="U747" s="101"/>
    </row>
    <row r="748">
      <c r="A748" s="101"/>
      <c r="B748" s="101"/>
      <c r="C748" s="101"/>
      <c r="U748" s="101"/>
    </row>
    <row r="749">
      <c r="A749" s="101"/>
      <c r="B749" s="101"/>
      <c r="C749" s="101"/>
      <c r="U749" s="101"/>
    </row>
    <row r="750">
      <c r="A750" s="101"/>
      <c r="B750" s="101"/>
      <c r="C750" s="101"/>
      <c r="U750" s="101"/>
    </row>
    <row r="751">
      <c r="A751" s="101"/>
      <c r="B751" s="101"/>
      <c r="C751" s="101"/>
      <c r="U751" s="101"/>
    </row>
    <row r="752">
      <c r="A752" s="101"/>
      <c r="B752" s="101"/>
      <c r="C752" s="101"/>
      <c r="U752" s="101"/>
    </row>
    <row r="753">
      <c r="A753" s="101"/>
      <c r="B753" s="101"/>
      <c r="C753" s="101"/>
      <c r="U753" s="101"/>
    </row>
    <row r="754">
      <c r="A754" s="101"/>
      <c r="B754" s="101"/>
      <c r="C754" s="101"/>
      <c r="U754" s="101"/>
    </row>
    <row r="755">
      <c r="A755" s="101"/>
      <c r="B755" s="101"/>
      <c r="C755" s="101"/>
      <c r="U755" s="101"/>
    </row>
    <row r="756">
      <c r="A756" s="101"/>
      <c r="B756" s="101"/>
      <c r="C756" s="101"/>
      <c r="U756" s="101"/>
    </row>
    <row r="757">
      <c r="A757" s="101"/>
      <c r="B757" s="101"/>
      <c r="C757" s="101"/>
      <c r="U757" s="101"/>
    </row>
    <row r="758">
      <c r="A758" s="101"/>
      <c r="B758" s="101"/>
      <c r="C758" s="101"/>
      <c r="U758" s="101"/>
    </row>
    <row r="759">
      <c r="A759" s="101"/>
      <c r="B759" s="101"/>
      <c r="C759" s="101"/>
      <c r="U759" s="101"/>
    </row>
    <row r="760">
      <c r="A760" s="101"/>
      <c r="B760" s="101"/>
      <c r="C760" s="101"/>
      <c r="U760" s="101"/>
    </row>
    <row r="761">
      <c r="A761" s="101"/>
      <c r="B761" s="101"/>
      <c r="C761" s="101"/>
      <c r="U761" s="101"/>
    </row>
    <row r="762">
      <c r="A762" s="101"/>
      <c r="B762" s="101"/>
      <c r="C762" s="101"/>
      <c r="U762" s="101"/>
    </row>
    <row r="763">
      <c r="A763" s="101"/>
      <c r="B763" s="101"/>
      <c r="C763" s="101"/>
      <c r="U763" s="101"/>
    </row>
    <row r="764">
      <c r="A764" s="101"/>
      <c r="B764" s="101"/>
      <c r="C764" s="101"/>
      <c r="U764" s="101"/>
    </row>
    <row r="765">
      <c r="A765" s="101"/>
      <c r="B765" s="101"/>
      <c r="C765" s="101"/>
      <c r="U765" s="101"/>
    </row>
    <row r="766">
      <c r="A766" s="101"/>
      <c r="B766" s="101"/>
      <c r="C766" s="101"/>
      <c r="U766" s="101"/>
    </row>
    <row r="767">
      <c r="A767" s="101"/>
      <c r="B767" s="101"/>
      <c r="C767" s="101"/>
      <c r="U767" s="101"/>
    </row>
    <row r="768">
      <c r="A768" s="101"/>
      <c r="B768" s="101"/>
      <c r="C768" s="101"/>
      <c r="U768" s="101"/>
    </row>
    <row r="769">
      <c r="A769" s="101"/>
      <c r="B769" s="101"/>
      <c r="C769" s="101"/>
      <c r="U769" s="101"/>
    </row>
    <row r="770">
      <c r="A770" s="101"/>
      <c r="B770" s="101"/>
      <c r="C770" s="101"/>
      <c r="U770" s="101"/>
    </row>
    <row r="771">
      <c r="A771" s="101"/>
      <c r="B771" s="101"/>
      <c r="C771" s="101"/>
      <c r="U771" s="101"/>
    </row>
    <row r="772">
      <c r="A772" s="101"/>
      <c r="B772" s="101"/>
      <c r="C772" s="101"/>
      <c r="U772" s="101"/>
    </row>
    <row r="773">
      <c r="A773" s="101"/>
      <c r="B773" s="101"/>
      <c r="C773" s="101"/>
      <c r="U773" s="101"/>
    </row>
    <row r="774">
      <c r="A774" s="101"/>
      <c r="B774" s="101"/>
      <c r="C774" s="101"/>
      <c r="U774" s="101"/>
    </row>
    <row r="775">
      <c r="A775" s="101"/>
      <c r="B775" s="101"/>
      <c r="C775" s="101"/>
      <c r="U775" s="101"/>
    </row>
    <row r="776">
      <c r="A776" s="101"/>
      <c r="B776" s="101"/>
      <c r="C776" s="101"/>
      <c r="U776" s="101"/>
    </row>
    <row r="777">
      <c r="A777" s="101"/>
      <c r="B777" s="101"/>
      <c r="C777" s="101"/>
      <c r="U777" s="101"/>
    </row>
    <row r="778">
      <c r="A778" s="101"/>
      <c r="B778" s="101"/>
      <c r="C778" s="101"/>
      <c r="U778" s="101"/>
    </row>
    <row r="779">
      <c r="A779" s="101"/>
      <c r="B779" s="101"/>
      <c r="C779" s="101"/>
      <c r="U779" s="101"/>
    </row>
    <row r="780">
      <c r="A780" s="101"/>
      <c r="B780" s="101"/>
      <c r="C780" s="101"/>
      <c r="U780" s="101"/>
    </row>
    <row r="781">
      <c r="A781" s="101"/>
      <c r="B781" s="101"/>
      <c r="C781" s="101"/>
      <c r="U781" s="101"/>
    </row>
    <row r="782">
      <c r="A782" s="101"/>
      <c r="B782" s="101"/>
      <c r="C782" s="101"/>
      <c r="U782" s="101"/>
    </row>
    <row r="783">
      <c r="A783" s="101"/>
      <c r="B783" s="101"/>
      <c r="C783" s="101"/>
      <c r="U783" s="101"/>
    </row>
    <row r="784">
      <c r="A784" s="101"/>
      <c r="B784" s="101"/>
      <c r="C784" s="101"/>
      <c r="U784" s="101"/>
    </row>
    <row r="785">
      <c r="A785" s="101"/>
      <c r="B785" s="101"/>
      <c r="C785" s="101"/>
      <c r="U785" s="101"/>
    </row>
    <row r="786">
      <c r="A786" s="101"/>
      <c r="B786" s="101"/>
      <c r="C786" s="101"/>
      <c r="U786" s="101"/>
    </row>
    <row r="787">
      <c r="A787" s="101"/>
      <c r="B787" s="101"/>
      <c r="C787" s="101"/>
      <c r="U787" s="101"/>
    </row>
    <row r="788">
      <c r="A788" s="101"/>
      <c r="B788" s="101"/>
      <c r="C788" s="101"/>
      <c r="U788" s="101"/>
    </row>
    <row r="789">
      <c r="A789" s="101"/>
      <c r="B789" s="101"/>
      <c r="C789" s="101"/>
      <c r="U789" s="101"/>
    </row>
    <row r="790">
      <c r="A790" s="101"/>
      <c r="B790" s="101"/>
      <c r="C790" s="101"/>
      <c r="U790" s="101"/>
    </row>
    <row r="791">
      <c r="A791" s="101"/>
      <c r="B791" s="101"/>
      <c r="C791" s="101"/>
      <c r="U791" s="101"/>
    </row>
    <row r="792">
      <c r="A792" s="101"/>
      <c r="B792" s="101"/>
      <c r="C792" s="101"/>
      <c r="U792" s="101"/>
    </row>
    <row r="793">
      <c r="A793" s="101"/>
      <c r="B793" s="101"/>
      <c r="C793" s="101"/>
      <c r="U793" s="101"/>
    </row>
    <row r="794">
      <c r="A794" s="101"/>
      <c r="B794" s="101"/>
      <c r="C794" s="101"/>
      <c r="U794" s="101"/>
    </row>
    <row r="795">
      <c r="A795" s="101"/>
      <c r="B795" s="101"/>
      <c r="C795" s="101"/>
      <c r="U795" s="101"/>
    </row>
    <row r="796">
      <c r="A796" s="101"/>
      <c r="B796" s="101"/>
      <c r="C796" s="101"/>
      <c r="U796" s="101"/>
    </row>
    <row r="797">
      <c r="A797" s="101"/>
      <c r="B797" s="101"/>
      <c r="C797" s="101"/>
      <c r="U797" s="101"/>
    </row>
    <row r="798">
      <c r="A798" s="101"/>
      <c r="B798" s="101"/>
      <c r="C798" s="101"/>
      <c r="U798" s="101"/>
    </row>
    <row r="799">
      <c r="A799" s="101"/>
      <c r="B799" s="101"/>
      <c r="C799" s="101"/>
      <c r="U799" s="101"/>
    </row>
    <row r="800">
      <c r="A800" s="101"/>
      <c r="B800" s="101"/>
      <c r="C800" s="101"/>
      <c r="U800" s="101"/>
    </row>
    <row r="801">
      <c r="A801" s="101"/>
      <c r="B801" s="101"/>
      <c r="C801" s="101"/>
      <c r="U801" s="101"/>
    </row>
    <row r="802">
      <c r="A802" s="101"/>
      <c r="B802" s="101"/>
      <c r="C802" s="101"/>
      <c r="U802" s="101"/>
    </row>
    <row r="803">
      <c r="A803" s="101"/>
      <c r="B803" s="101"/>
      <c r="C803" s="101"/>
      <c r="U803" s="101"/>
    </row>
    <row r="804">
      <c r="A804" s="101"/>
      <c r="B804" s="101"/>
      <c r="C804" s="101"/>
      <c r="U804" s="101"/>
    </row>
    <row r="805">
      <c r="A805" s="101"/>
      <c r="B805" s="101"/>
      <c r="C805" s="101"/>
      <c r="U805" s="101"/>
    </row>
    <row r="806">
      <c r="A806" s="101"/>
      <c r="B806" s="101"/>
      <c r="C806" s="101"/>
      <c r="U806" s="101"/>
    </row>
    <row r="807">
      <c r="A807" s="101"/>
      <c r="B807" s="101"/>
      <c r="C807" s="101"/>
      <c r="U807" s="101"/>
    </row>
    <row r="808">
      <c r="A808" s="101"/>
      <c r="B808" s="101"/>
      <c r="C808" s="101"/>
      <c r="U808" s="101"/>
    </row>
    <row r="809">
      <c r="A809" s="101"/>
      <c r="B809" s="101"/>
      <c r="C809" s="101"/>
      <c r="U809" s="101"/>
    </row>
    <row r="810">
      <c r="A810" s="101"/>
      <c r="B810" s="101"/>
      <c r="C810" s="101"/>
      <c r="U810" s="101"/>
    </row>
    <row r="811">
      <c r="A811" s="101"/>
      <c r="B811" s="101"/>
      <c r="C811" s="101"/>
      <c r="U811" s="101"/>
    </row>
    <row r="812">
      <c r="A812" s="101"/>
      <c r="B812" s="101"/>
      <c r="C812" s="101"/>
      <c r="U812" s="101"/>
    </row>
    <row r="813">
      <c r="A813" s="101"/>
      <c r="B813" s="101"/>
      <c r="C813" s="101"/>
      <c r="U813" s="101"/>
    </row>
    <row r="814">
      <c r="A814" s="101"/>
      <c r="B814" s="101"/>
      <c r="C814" s="101"/>
      <c r="U814" s="101"/>
    </row>
    <row r="815">
      <c r="A815" s="101"/>
      <c r="B815" s="101"/>
      <c r="C815" s="101"/>
      <c r="U815" s="101"/>
    </row>
    <row r="816">
      <c r="A816" s="101"/>
      <c r="B816" s="101"/>
      <c r="C816" s="101"/>
      <c r="U816" s="101"/>
    </row>
    <row r="817">
      <c r="A817" s="101"/>
      <c r="B817" s="101"/>
      <c r="C817" s="101"/>
      <c r="U817" s="101"/>
    </row>
    <row r="818">
      <c r="A818" s="101"/>
      <c r="B818" s="101"/>
      <c r="C818" s="101"/>
      <c r="U818" s="101"/>
    </row>
    <row r="819">
      <c r="A819" s="101"/>
      <c r="B819" s="101"/>
      <c r="C819" s="101"/>
      <c r="U819" s="101"/>
    </row>
    <row r="820">
      <c r="A820" s="101"/>
      <c r="B820" s="101"/>
      <c r="C820" s="101"/>
      <c r="U820" s="101"/>
    </row>
    <row r="821">
      <c r="A821" s="101"/>
      <c r="B821" s="101"/>
      <c r="C821" s="101"/>
      <c r="U821" s="101"/>
    </row>
    <row r="822">
      <c r="A822" s="101"/>
      <c r="B822" s="101"/>
      <c r="C822" s="101"/>
      <c r="U822" s="101"/>
    </row>
    <row r="823">
      <c r="A823" s="101"/>
      <c r="B823" s="101"/>
      <c r="C823" s="101"/>
      <c r="U823" s="101"/>
    </row>
    <row r="824">
      <c r="A824" s="101"/>
      <c r="B824" s="101"/>
      <c r="C824" s="101"/>
      <c r="U824" s="101"/>
    </row>
    <row r="825">
      <c r="A825" s="101"/>
      <c r="B825" s="101"/>
      <c r="C825" s="101"/>
      <c r="U825" s="101"/>
    </row>
    <row r="826">
      <c r="A826" s="101"/>
      <c r="B826" s="101"/>
      <c r="C826" s="101"/>
      <c r="U826" s="101"/>
    </row>
    <row r="827">
      <c r="A827" s="101"/>
      <c r="B827" s="101"/>
      <c r="C827" s="101"/>
      <c r="U827" s="101"/>
    </row>
    <row r="828">
      <c r="A828" s="101"/>
      <c r="B828" s="101"/>
      <c r="C828" s="101"/>
      <c r="U828" s="101"/>
    </row>
    <row r="829">
      <c r="A829" s="101"/>
      <c r="B829" s="101"/>
      <c r="C829" s="101"/>
      <c r="U829" s="101"/>
    </row>
    <row r="830">
      <c r="A830" s="101"/>
      <c r="B830" s="101"/>
      <c r="C830" s="101"/>
      <c r="U830" s="101"/>
    </row>
    <row r="831">
      <c r="A831" s="101"/>
      <c r="B831" s="101"/>
      <c r="C831" s="101"/>
      <c r="U831" s="101"/>
    </row>
    <row r="832">
      <c r="A832" s="101"/>
      <c r="B832" s="101"/>
      <c r="C832" s="101"/>
      <c r="U832" s="101"/>
    </row>
    <row r="833">
      <c r="A833" s="101"/>
      <c r="B833" s="101"/>
      <c r="C833" s="101"/>
      <c r="U833" s="101"/>
    </row>
    <row r="834">
      <c r="A834" s="101"/>
      <c r="B834" s="101"/>
      <c r="C834" s="101"/>
      <c r="U834" s="101"/>
    </row>
    <row r="835">
      <c r="A835" s="101"/>
      <c r="B835" s="101"/>
      <c r="C835" s="101"/>
      <c r="U835" s="101"/>
    </row>
    <row r="836">
      <c r="A836" s="101"/>
      <c r="B836" s="101"/>
      <c r="C836" s="101"/>
      <c r="U836" s="101"/>
    </row>
    <row r="837">
      <c r="A837" s="101"/>
      <c r="B837" s="101"/>
      <c r="C837" s="101"/>
      <c r="U837" s="101"/>
    </row>
    <row r="838">
      <c r="A838" s="101"/>
      <c r="B838" s="101"/>
      <c r="C838" s="101"/>
      <c r="U838" s="101"/>
    </row>
    <row r="839">
      <c r="A839" s="101"/>
      <c r="B839" s="101"/>
      <c r="C839" s="101"/>
      <c r="U839" s="101"/>
    </row>
    <row r="840">
      <c r="A840" s="101"/>
      <c r="B840" s="101"/>
      <c r="C840" s="101"/>
      <c r="U840" s="101"/>
    </row>
    <row r="841">
      <c r="A841" s="101"/>
      <c r="B841" s="101"/>
      <c r="C841" s="101"/>
      <c r="U841" s="101"/>
    </row>
    <row r="842">
      <c r="A842" s="101"/>
      <c r="B842" s="101"/>
      <c r="C842" s="101"/>
      <c r="U842" s="101"/>
    </row>
    <row r="843">
      <c r="A843" s="101"/>
      <c r="B843" s="101"/>
      <c r="C843" s="101"/>
      <c r="U843" s="101"/>
    </row>
    <row r="844">
      <c r="A844" s="101"/>
      <c r="B844" s="101"/>
      <c r="C844" s="101"/>
      <c r="U844" s="101"/>
    </row>
    <row r="845">
      <c r="A845" s="101"/>
      <c r="B845" s="101"/>
      <c r="C845" s="101"/>
      <c r="U845" s="101"/>
    </row>
    <row r="846">
      <c r="A846" s="101"/>
      <c r="B846" s="101"/>
      <c r="C846" s="101"/>
      <c r="U846" s="101"/>
    </row>
    <row r="847">
      <c r="A847" s="101"/>
      <c r="B847" s="101"/>
      <c r="C847" s="101"/>
      <c r="U847" s="101"/>
    </row>
    <row r="848">
      <c r="A848" s="101"/>
      <c r="B848" s="101"/>
      <c r="C848" s="101"/>
      <c r="U848" s="101"/>
    </row>
    <row r="849">
      <c r="A849" s="101"/>
      <c r="B849" s="101"/>
      <c r="C849" s="101"/>
      <c r="U849" s="101"/>
    </row>
    <row r="850">
      <c r="A850" s="101"/>
      <c r="B850" s="101"/>
      <c r="C850" s="101"/>
      <c r="U850" s="101"/>
    </row>
    <row r="851">
      <c r="A851" s="101"/>
      <c r="B851" s="101"/>
      <c r="C851" s="101"/>
      <c r="U851" s="101"/>
    </row>
    <row r="852">
      <c r="A852" s="101"/>
      <c r="B852" s="101"/>
      <c r="C852" s="101"/>
      <c r="U852" s="101"/>
    </row>
    <row r="853">
      <c r="A853" s="101"/>
      <c r="B853" s="101"/>
      <c r="C853" s="101"/>
      <c r="U853" s="101"/>
    </row>
    <row r="854">
      <c r="A854" s="101"/>
      <c r="B854" s="101"/>
      <c r="C854" s="101"/>
      <c r="U854" s="101"/>
    </row>
  </sheetData>
  <mergeCells count="1">
    <mergeCell ref="B2:I2"/>
  </mergeCells>
  <conditionalFormatting sqref="I122">
    <cfRule type="expression" dxfId="2" priority="1">
      <formula>$T120=TRUE</formula>
    </cfRule>
  </conditionalFormatting>
  <conditionalFormatting sqref="I70">
    <cfRule type="expression" dxfId="2" priority="2">
      <formula>$T64=TRUE</formula>
    </cfRule>
  </conditionalFormatting>
  <conditionalFormatting sqref="B27:J159">
    <cfRule type="expression" dxfId="2" priority="3">
      <formula>$T27=TRUE</formula>
    </cfRule>
  </conditionalFormatting>
  <conditionalFormatting sqref="U27:U159">
    <cfRule type="colorScale" priority="4">
      <colorScale>
        <cfvo type="min"/>
        <cfvo type="max"/>
        <color rgb="FFFFFFFF"/>
        <color rgb="FF57BB8A"/>
      </colorScale>
    </cfRule>
  </conditionalFormatting>
  <conditionalFormatting sqref="I11:K11">
    <cfRule type="colorScale" priority="5">
      <colorScale>
        <cfvo type="min"/>
        <cfvo type="max"/>
        <color rgb="FFFFFFFF"/>
        <color rgb="FF57BB8A"/>
      </colorScale>
    </cfRule>
  </conditionalFormatting>
  <conditionalFormatting sqref="I12:I13 J12:J14 K12">
    <cfRule type="colorScale" priority="6">
      <colorScale>
        <cfvo type="min"/>
        <cfvo type="max"/>
        <color rgb="FFFFFFFF"/>
        <color rgb="FF57BB8A"/>
      </colorScale>
    </cfRule>
  </conditionalFormatting>
  <conditionalFormatting sqref="I13:K13">
    <cfRule type="colorScale" priority="7">
      <colorScale>
        <cfvo type="min"/>
        <cfvo type="max"/>
        <color rgb="FFFFFFFF"/>
        <color rgb="FF57BB8A"/>
      </colorScale>
    </cfRule>
  </conditionalFormatting>
  <conditionalFormatting sqref="I14:K14">
    <cfRule type="colorScale" priority="8">
      <colorScale>
        <cfvo type="min"/>
        <cfvo type="max"/>
        <color rgb="FFFFFFFF"/>
        <color rgb="FF57BB8A"/>
      </colorScale>
    </cfRule>
  </conditionalFormatting>
  <hyperlinks>
    <hyperlink r:id="rId1" ref="H4"/>
    <hyperlink r:id="rId2" ref="H5"/>
    <hyperlink r:id="rId3" ref="I27"/>
    <hyperlink r:id="rId4" ref="I28"/>
    <hyperlink r:id="rId5" ref="I29"/>
    <hyperlink r:id="rId6" ref="I30"/>
    <hyperlink r:id="rId7" ref="I31"/>
    <hyperlink r:id="rId8" ref="I32"/>
    <hyperlink r:id="rId9" ref="I33"/>
    <hyperlink r:id="rId10" ref="I34"/>
    <hyperlink r:id="rId11" ref="I35"/>
    <hyperlink r:id="rId12" ref="I36"/>
    <hyperlink r:id="rId13" ref="I37"/>
    <hyperlink r:id="rId14" ref="I38"/>
    <hyperlink r:id="rId15" ref="I40"/>
    <hyperlink r:id="rId16" ref="I41"/>
    <hyperlink r:id="rId17" ref="I42"/>
    <hyperlink r:id="rId18" ref="I43"/>
    <hyperlink r:id="rId19" ref="I44"/>
    <hyperlink r:id="rId20" ref="I45"/>
    <hyperlink r:id="rId21" ref="I46"/>
    <hyperlink r:id="rId22" ref="I47"/>
    <hyperlink r:id="rId23" ref="I48"/>
    <hyperlink r:id="rId24" ref="I49"/>
    <hyperlink r:id="rId25" ref="I50"/>
    <hyperlink r:id="rId26" ref="I51"/>
    <hyperlink r:id="rId27" ref="I53"/>
    <hyperlink r:id="rId28" ref="I54"/>
    <hyperlink r:id="rId29" ref="I55"/>
    <hyperlink r:id="rId30" ref="I56"/>
    <hyperlink r:id="rId31" ref="I57"/>
    <hyperlink r:id="rId32" ref="I58"/>
    <hyperlink r:id="rId33" ref="I59"/>
    <hyperlink r:id="rId34" ref="I60"/>
    <hyperlink r:id="rId35" ref="I61"/>
    <hyperlink r:id="rId36" ref="I62"/>
    <hyperlink r:id="rId37" ref="I63"/>
    <hyperlink r:id="rId38" ref="I64"/>
    <hyperlink r:id="rId39" ref="I65"/>
    <hyperlink r:id="rId40" ref="I66"/>
    <hyperlink r:id="rId41" ref="I67"/>
    <hyperlink r:id="rId42" ref="I68"/>
    <hyperlink r:id="rId43" ref="I69"/>
    <hyperlink r:id="rId44" ref="I70"/>
    <hyperlink r:id="rId45" ref="I71"/>
    <hyperlink r:id="rId46" ref="I72"/>
    <hyperlink r:id="rId47" ref="I73"/>
    <hyperlink r:id="rId48" ref="I75"/>
    <hyperlink r:id="rId49" ref="I77"/>
    <hyperlink r:id="rId50" ref="I80"/>
    <hyperlink r:id="rId51" ref="I82"/>
    <hyperlink r:id="rId52" ref="I83"/>
    <hyperlink r:id="rId53" ref="I84"/>
    <hyperlink r:id="rId54" ref="I85"/>
    <hyperlink r:id="rId55" ref="I86"/>
    <hyperlink r:id="rId56" ref="I87"/>
    <hyperlink r:id="rId57" ref="I88"/>
    <hyperlink r:id="rId58" ref="I96"/>
    <hyperlink r:id="rId59" ref="I102"/>
    <hyperlink r:id="rId60" ref="I108"/>
    <hyperlink r:id="rId61" ref="I109"/>
    <hyperlink r:id="rId62" ref="I110"/>
    <hyperlink r:id="rId63" ref="I111"/>
    <hyperlink r:id="rId64" ref="I116"/>
    <hyperlink r:id="rId65" ref="I117"/>
    <hyperlink r:id="rId66" ref="I132"/>
    <hyperlink r:id="rId67" ref="I133"/>
    <hyperlink r:id="rId68" ref="I148"/>
    <hyperlink r:id="rId69" ref="I149"/>
    <hyperlink r:id="rId70" ref="I154"/>
    <hyperlink r:id="rId71" ref="I155"/>
    <hyperlink r:id="rId72" ref="I156"/>
    <hyperlink r:id="rId73" ref="I157"/>
    <hyperlink r:id="rId74" ref="I158"/>
    <hyperlink r:id="rId75" ref="I159"/>
  </hyperlinks>
  <drawing r:id="rId76"/>
</worksheet>
</file>