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11)" sheetId="1" r:id="rId3"/>
  </sheets>
  <definedNames>
    <definedName name="username">'MyGarden(11)'!$H$23:$H$386</definedName>
  </definedNames>
  <calcPr/>
</workbook>
</file>

<file path=xl/sharedStrings.xml><?xml version="1.0" encoding="utf-8"?>
<sst xmlns="http://schemas.openxmlformats.org/spreadsheetml/2006/main" count="2118" uniqueCount="913">
  <si>
    <r>
      <rPr>
        <b/>
        <color rgb="FFFF0000"/>
        <sz val="18.0"/>
      </rPr>
      <t>CR</t>
    </r>
    <r>
      <rPr>
        <b/>
        <sz val="18.0"/>
      </rPr>
      <t xml:space="preserve"> </t>
    </r>
    <r>
      <rPr>
        <b/>
        <color rgb="FF00FF00"/>
        <sz val="18.0"/>
      </rPr>
      <t>HOLIDAY</t>
    </r>
    <r>
      <rPr>
        <b/>
        <sz val="18.0"/>
      </rPr>
      <t xml:space="preserve"> </t>
    </r>
    <r>
      <rPr>
        <b/>
        <color rgb="FFFF0000"/>
        <sz val="18.0"/>
      </rPr>
      <t>PIZZA</t>
    </r>
    <r>
      <rPr>
        <b/>
        <color rgb="FF00FF00"/>
        <sz val="18.0"/>
      </rPr>
      <t xml:space="preserve"> GARDEN</t>
    </r>
  </si>
  <si>
    <t>Garden</t>
  </si>
  <si>
    <t>Total</t>
  </si>
  <si>
    <t>Available</t>
  </si>
  <si>
    <t>Filled</t>
  </si>
  <si>
    <t>Percent Filled</t>
  </si>
  <si>
    <t>Socials Available</t>
  </si>
  <si>
    <t>Total Spots</t>
  </si>
  <si>
    <t>Black</t>
  </si>
  <si>
    <t>Red</t>
  </si>
  <si>
    <t>1-2 Deploys</t>
  </si>
  <si>
    <t>Scarlet</t>
  </si>
  <si>
    <t>3-5 Deploys</t>
  </si>
  <si>
    <t>White</t>
  </si>
  <si>
    <t>6+ Deploys</t>
  </si>
  <si>
    <t>Orange</t>
  </si>
  <si>
    <t>Burnt Orange</t>
  </si>
  <si>
    <t>Dandelion</t>
  </si>
  <si>
    <t>Brown</t>
  </si>
  <si>
    <t>Mahogany</t>
  </si>
  <si>
    <t>Yellow</t>
  </si>
  <si>
    <t>UNIQUE DEPLOYERS</t>
  </si>
  <si>
    <t>SPREADSHEET URL</t>
  </si>
  <si>
    <t>https://tinyurl.com/w78667k</t>
  </si>
  <si>
    <t>Munzee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</si>
  <si>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</si>
  <si>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</si>
  <si>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</si>
  <si>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</si>
  <si>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</si>
  <si>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</si>
  <si>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</si>
  <si>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</si>
  <si>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Social Sent</t>
  </si>
  <si>
    <t># Deployed</t>
  </si>
  <si>
    <t>CR Pizza 1</t>
  </si>
  <si>
    <t>Virtual Black</t>
  </si>
  <si>
    <t>black</t>
  </si>
  <si>
    <t>EagleDadandXenia</t>
  </si>
  <si>
    <t>https://www.munzee.com/m/EagleDadandXenia/17017/</t>
  </si>
  <si>
    <t>1,2</t>
  </si>
  <si>
    <t>CR Pizza 2</t>
  </si>
  <si>
    <t>MarleyFanCT</t>
  </si>
  <si>
    <t>https://www.munzee.com/m/marleyfanct/1002/</t>
  </si>
  <si>
    <t>CR Pizza 3</t>
  </si>
  <si>
    <t>deeralemap</t>
  </si>
  <si>
    <t>https://www.munzee.com/m/deeralemap/3631/</t>
  </si>
  <si>
    <t>CR Pizza 4</t>
  </si>
  <si>
    <t>Virtual Red</t>
  </si>
  <si>
    <t>red</t>
  </si>
  <si>
    <t>coachV</t>
  </si>
  <si>
    <t>https://www.munzee.com/m/coachV/5697/</t>
  </si>
  <si>
    <t>CR Pizza 5</t>
  </si>
  <si>
    <t>https://www.munzee.com/m/marleyfanct/1001/</t>
  </si>
  <si>
    <t>CR Pizza 6</t>
  </si>
  <si>
    <t>Whelen</t>
  </si>
  <si>
    <t>https://www.munzee.com/m/Whelen/21667/</t>
  </si>
  <si>
    <t>1,2,3</t>
  </si>
  <si>
    <t>CR Pizza 7</t>
  </si>
  <si>
    <t>https://www.munzee.com/m/EagleDadandXenia/17006/</t>
  </si>
  <si>
    <t>CR Pizza 8</t>
  </si>
  <si>
    <t>https://www.munzee.com/m/marleyfanct/1169/</t>
  </si>
  <si>
    <t>CR Pizza 9</t>
  </si>
  <si>
    <t>https://www.munzee.com/m/Whelen/21670/</t>
  </si>
  <si>
    <t>CR Pizza 10</t>
  </si>
  <si>
    <t>humbird7</t>
  </si>
  <si>
    <t>https://www.munzee.com/m/humbird7/14249/</t>
  </si>
  <si>
    <t>CR Pizza 11</t>
  </si>
  <si>
    <t>denali0407</t>
  </si>
  <si>
    <t>https://www.munzee.com/m/denali0407/12013/</t>
  </si>
  <si>
    <t>CR Pizza 12</t>
  </si>
  <si>
    <t>https://www.munzee.com/m/Whelen/21671/</t>
  </si>
  <si>
    <t>CR Pizza 13</t>
  </si>
  <si>
    <t>Virtual Scarlet</t>
  </si>
  <si>
    <t>scarlet</t>
  </si>
  <si>
    <t>https://www.munzee.com/m/humbird7/14234/</t>
  </si>
  <si>
    <t>CR Pizza 14</t>
  </si>
  <si>
    <t>https://www.munzee.com/m/denali0407/12014/</t>
  </si>
  <si>
    <t>CR Pizza 15</t>
  </si>
  <si>
    <t>https://www.munzee.com/m/Whelen/21672/</t>
  </si>
  <si>
    <t>CR Pizza 16</t>
  </si>
  <si>
    <t>https://www.munzee.com/m/humbird7/14769/</t>
  </si>
  <si>
    <t>CR Pizza 17</t>
  </si>
  <si>
    <t>Virtual</t>
  </si>
  <si>
    <t>white</t>
  </si>
  <si>
    <t>https://www.munzee.com/m/denali0407/12015/</t>
  </si>
  <si>
    <t>CR Pizza 18</t>
  </si>
  <si>
    <t>https://www.munzee.com/m/Whelen/21666/</t>
  </si>
  <si>
    <t>CR Pizza 19</t>
  </si>
  <si>
    <t>https://www.munzee.com/m/humbird7/14768/</t>
  </si>
  <si>
    <t>CR Pizza 20</t>
  </si>
  <si>
    <t>https://www.munzee.com/m/denali0407/12016/</t>
  </si>
  <si>
    <t>CR Pizza 21</t>
  </si>
  <si>
    <t>rodrico101</t>
  </si>
  <si>
    <t>https://www.munzee.com/m/rodrico101/4275/</t>
  </si>
  <si>
    <t>X</t>
  </si>
  <si>
    <t>CR Pizza 22</t>
  </si>
  <si>
    <t>gabbster</t>
  </si>
  <si>
    <t>https://www.munzee.com/m/gabbster/1932/</t>
  </si>
  <si>
    <t>CR Pizza 23</t>
  </si>
  <si>
    <t>magnacharge</t>
  </si>
  <si>
    <t>https://www.munzee.com/m/magnacharge/2009/</t>
  </si>
  <si>
    <t>CR Pizza 24</t>
  </si>
  <si>
    <t>https://www.munzee.com/m/rodrico101/4400/</t>
  </si>
  <si>
    <t>CR Pizza 25</t>
  </si>
  <si>
    <t>https://www.munzee.com/m/gabbster/1937/</t>
  </si>
  <si>
    <t>CR Pizza 26</t>
  </si>
  <si>
    <t>https://www.munzee.com/m/magnacharge/2014/</t>
  </si>
  <si>
    <t>CR Pizza 27</t>
  </si>
  <si>
    <t>https://www.munzee.com/m/rodrico101/4399/</t>
  </si>
  <si>
    <t>CR Pizza 28</t>
  </si>
  <si>
    <t>https://www.munzee.com/m/gabbster/1945/</t>
  </si>
  <si>
    <t>CR Pizza 29</t>
  </si>
  <si>
    <t>https://www.munzee.com/m/magnacharge/2020/</t>
  </si>
  <si>
    <t>CR Pizza 30</t>
  </si>
  <si>
    <t>https://www.munzee.com/m/rodrico101/4394/</t>
  </si>
  <si>
    <t>CR Pizza 31</t>
  </si>
  <si>
    <t>https://www.munzee.com/m/gabbster/1946/</t>
  </si>
  <si>
    <t>CR Pizza 32</t>
  </si>
  <si>
    <t>https://www.munzee.com/m/magnacharge/2023/</t>
  </si>
  <si>
    <t>CR Pizza 33</t>
  </si>
  <si>
    <t>https://www.munzee.com/m/rodrico101/4393/</t>
  </si>
  <si>
    <t>CR Pizza 34</t>
  </si>
  <si>
    <t>https://www.munzee.com/m/gabbster/1947/</t>
  </si>
  <si>
    <t>CR Pizza 35</t>
  </si>
  <si>
    <t>https://www.munzee.com/m/magnacharge/2024/</t>
  </si>
  <si>
    <t>CR Pizza 36</t>
  </si>
  <si>
    <t>https://www.munzee.com/m/rodrico101/4385/</t>
  </si>
  <si>
    <t>CR Pizza 37</t>
  </si>
  <si>
    <t>https://www.munzee.com/m/gabbster/1955/</t>
  </si>
  <si>
    <t>CR Pizza 38</t>
  </si>
  <si>
    <t>https://www.munzee.com/m/magnacharge/2029/</t>
  </si>
  <si>
    <t>CR Pizza 39</t>
  </si>
  <si>
    <t>https://www.munzee.com/m/rodrico101/4381/</t>
  </si>
  <si>
    <t>CR Pizza 40</t>
  </si>
  <si>
    <t>https://www.munzee.com/m/gabbster/1958/</t>
  </si>
  <si>
    <t>CR Pizza 41</t>
  </si>
  <si>
    <t>https://www.munzee.com/m/magnacharge/2031/</t>
  </si>
  <si>
    <t>CR Pizza 42</t>
  </si>
  <si>
    <t>https://www.munzee.com/m/rodrico101/4384/</t>
  </si>
  <si>
    <t>CR Pizza 43</t>
  </si>
  <si>
    <t>https://www.munzee.com/m/gabbster/1960/</t>
  </si>
  <si>
    <t>CR Pizza 44</t>
  </si>
  <si>
    <t>https://www.munzee.com/m/magnacharge/2036/</t>
  </si>
  <si>
    <t>CR Pizza 45</t>
  </si>
  <si>
    <t>danielle41101</t>
  </si>
  <si>
    <t>https://www.munzee.com/m/danielle41101/12040/</t>
  </si>
  <si>
    <t>CR Pizza 46</t>
  </si>
  <si>
    <t>Steerzer</t>
  </si>
  <si>
    <t>https://www.munzee.com/m/Steerzer/6695/</t>
  </si>
  <si>
    <t>CR Pizza 47</t>
  </si>
  <si>
    <t>Belboz</t>
  </si>
  <si>
    <t>https://www.munzee.com/m/Belboz/13980/admin/</t>
  </si>
  <si>
    <t>CR Pizza 48</t>
  </si>
  <si>
    <t>https://www.munzee.com/m/danielle41101/12039/</t>
  </si>
  <si>
    <t>CR Pizza 49</t>
  </si>
  <si>
    <t>https://www.munzee.com/m/Steerzer/6696/</t>
  </si>
  <si>
    <t>CR Pizza 50</t>
  </si>
  <si>
    <t>https://www.munzee.com/m/Belboz/13983/admin/</t>
  </si>
  <si>
    <t>CR Pizza 51</t>
  </si>
  <si>
    <t>https://www.munzee.com/m/danielle41101/11925/</t>
  </si>
  <si>
    <t>CR Pizza 52</t>
  </si>
  <si>
    <t>https://www.munzee.com/m/Steerzer/6708/</t>
  </si>
  <si>
    <t>CR Pizza 53</t>
  </si>
  <si>
    <t>Durango</t>
  </si>
  <si>
    <t>https://www.munzee.com/m/Durango/742/</t>
  </si>
  <si>
    <t>CR Pizza 54</t>
  </si>
  <si>
    <t>https://www.munzee.com/m/danielle41101/11924/</t>
  </si>
  <si>
    <t>CR Pizza 55</t>
  </si>
  <si>
    <t>https://www.munzee.com/m/Steerzer/7396/</t>
  </si>
  <si>
    <t>CR Pizza 56</t>
  </si>
  <si>
    <t>https://www.munzee.com/m/Belboz/13997/admin/</t>
  </si>
  <si>
    <t>CR Pizza 57</t>
  </si>
  <si>
    <t>https://www.munzee.com/m/danielle41101/12042/</t>
  </si>
  <si>
    <t>CR Pizza 58</t>
  </si>
  <si>
    <t>https://www.munzee.com/m/Steerzer/6709/</t>
  </si>
  <si>
    <t>CR Pizza 59</t>
  </si>
  <si>
    <t>https://www.munzee.com/m/Belboz/13998/admin/</t>
  </si>
  <si>
    <t>CR Pizza 60</t>
  </si>
  <si>
    <t>https://www.munzee.com/m/danielle41101/12119/</t>
  </si>
  <si>
    <t>CR Pizza 61</t>
  </si>
  <si>
    <t>https://www.munzee.com/m/Steerzer/6710/</t>
  </si>
  <si>
    <t>CR Pizza 62</t>
  </si>
  <si>
    <t>https://www.munzee.com/m/Belboz/14407/admin/</t>
  </si>
  <si>
    <t>CR Pizza 63</t>
  </si>
  <si>
    <t>https://www.munzee.com/m/danielle41101/12118/</t>
  </si>
  <si>
    <t>CR Pizza 64</t>
  </si>
  <si>
    <t>https://www.munzee.com/m/Steerzer/6723/</t>
  </si>
  <si>
    <t>CR Pizza 65</t>
  </si>
  <si>
    <t>https://www.munzee.com/m/Belboz/14408/admin/</t>
  </si>
  <si>
    <t>CR Pizza 66</t>
  </si>
  <si>
    <t>https://www.munzee.com/m/danielle41101/12162/</t>
  </si>
  <si>
    <t>CR Pizza 67</t>
  </si>
  <si>
    <t>https://www.munzee.com/m/Steerzer/6724/</t>
  </si>
  <si>
    <t>CR Pizza 68</t>
  </si>
  <si>
    <t>Gamsci</t>
  </si>
  <si>
    <t>https://www.munzee.com/m/Gamsci/5088/</t>
  </si>
  <si>
    <t>CR Pizza 69</t>
  </si>
  <si>
    <t>Qdog</t>
  </si>
  <si>
    <t>https://www.munzee.com/m/Qdog/4580/</t>
  </si>
  <si>
    <t>CR Pizza 70</t>
  </si>
  <si>
    <t>https://www.munzee.com/m/danielle41101/12163/</t>
  </si>
  <si>
    <t>CR Pizza 71</t>
  </si>
  <si>
    <t>https://www.munzee.com/m/humbird7/14760/</t>
  </si>
  <si>
    <t>CR Pizza 72</t>
  </si>
  <si>
    <t>dvdnjyc</t>
  </si>
  <si>
    <t>https://www.munzee.com/m/DVDNJYC/2931</t>
  </si>
  <si>
    <t>CR Pizza 73</t>
  </si>
  <si>
    <t>jal</t>
  </si>
  <si>
    <t>https://www.munzee.com/m/JAL/2939</t>
  </si>
  <si>
    <t>CR Pizza 74</t>
  </si>
  <si>
    <t>https://www.munzee.com/m/humbird7/14759/</t>
  </si>
  <si>
    <t>CR Pizza 75</t>
  </si>
  <si>
    <t>kimdot</t>
  </si>
  <si>
    <t>https://www.munzee.com/m/kimdot/9813/</t>
  </si>
  <si>
    <t>CR Pizza 76</t>
  </si>
  <si>
    <t>https://www.munzee.com/m/Gamsci/5089/</t>
  </si>
  <si>
    <t>CR Pizza 77</t>
  </si>
  <si>
    <t>https://www.munzee.com/m/humbird7/14755/</t>
  </si>
  <si>
    <t>CR Pizza 78</t>
  </si>
  <si>
    <t>MarkCase</t>
  </si>
  <si>
    <t>https://www.munzee.com/m/markcase/6021/</t>
  </si>
  <si>
    <t>CR Pizza 79</t>
  </si>
  <si>
    <t>Cidinho</t>
  </si>
  <si>
    <t>https://www.munzee.com/m/Cidinho/1619/</t>
  </si>
  <si>
    <t>CR Pizza 80</t>
  </si>
  <si>
    <t>https://www.munzee.com/m/humbird7/14930/</t>
  </si>
  <si>
    <t>CR Pizza 81</t>
  </si>
  <si>
    <t>https://www.munzee.com/m/Gamsci/5090/</t>
  </si>
  <si>
    <t>CR Pizza 82</t>
  </si>
  <si>
    <t>Bisquick2</t>
  </si>
  <si>
    <t>https://www.munzee.com/m/Bisquick2/2913/</t>
  </si>
  <si>
    <t>CR Pizza 83</t>
  </si>
  <si>
    <t>https://www.munzee.com/m/humbird7/14898/</t>
  </si>
  <si>
    <t>CR Pizza 84</t>
  </si>
  <si>
    <t>https://www.munzee.com/m/Gamsci/5091/</t>
  </si>
  <si>
    <t>CR Pizza 85</t>
  </si>
  <si>
    <t>JRdaBoss</t>
  </si>
  <si>
    <t>https://www.munzee.com/m/JRdaBoss/5942/</t>
  </si>
  <si>
    <t>CR Pizza 86</t>
  </si>
  <si>
    <t>https://www.munzee.com/m/humbird7/14896/</t>
  </si>
  <si>
    <t>CR Pizza 87</t>
  </si>
  <si>
    <t>ohiolady</t>
  </si>
  <si>
    <t>https://www.munzee.com/m/ohiolady/4301</t>
  </si>
  <si>
    <t>CR Pizza 88</t>
  </si>
  <si>
    <t>Cachelady</t>
  </si>
  <si>
    <t>https://www.munzee.com/m/Cachelady/5192/</t>
  </si>
  <si>
    <t>CR Pizza 89</t>
  </si>
  <si>
    <t>newfruit</t>
  </si>
  <si>
    <t>https://www.munzee.com/m/Newfruit/5116</t>
  </si>
  <si>
    <t>CR Pizza 90</t>
  </si>
  <si>
    <t>newbee</t>
  </si>
  <si>
    <t>https://www.munzee.com/m/newbee/5757</t>
  </si>
  <si>
    <t>CR Pizza 91</t>
  </si>
  <si>
    <t xml:space="preserve">shrekmiester </t>
  </si>
  <si>
    <t>https://www.munzee.com/m/shrekmiester</t>
  </si>
  <si>
    <t>CR Pizza 92</t>
  </si>
  <si>
    <t>Oldfruits</t>
  </si>
  <si>
    <t>https://www.munzee.com/m/OldFruits/5087/</t>
  </si>
  <si>
    <t>CR Pizza 93</t>
  </si>
  <si>
    <t>Naturelover</t>
  </si>
  <si>
    <t>https://www.munzee.com/m/naturelover/4547/</t>
  </si>
  <si>
    <t>CR Pizza 94</t>
  </si>
  <si>
    <t>mobility</t>
  </si>
  <si>
    <t>https://www.munzee.com/m/mobility/8100/</t>
  </si>
  <si>
    <t>CR Pizza 95</t>
  </si>
  <si>
    <t>traycee</t>
  </si>
  <si>
    <t>https://www.munzee.com/m/Traycee/7496/</t>
  </si>
  <si>
    <t>CR Pizza 96</t>
  </si>
  <si>
    <t>https://www.munzee.com/m/rodrico101/4367/</t>
  </si>
  <si>
    <t>CR Pizza 97</t>
  </si>
  <si>
    <t>https://www.munzee.com/m/gabbster/1926/</t>
  </si>
  <si>
    <t>CR Pizza 98</t>
  </si>
  <si>
    <t>https://www.munzee.com/m/magnacharge/2004/</t>
  </si>
  <si>
    <t>CR Pizza 99</t>
  </si>
  <si>
    <t>https://www.munzee.com/m/rodrico101/4358/</t>
  </si>
  <si>
    <t>CR Pizza 100</t>
  </si>
  <si>
    <t>https://www.munzee.com/m/gabbster/1858/</t>
  </si>
  <si>
    <t>CR Pizza 101</t>
  </si>
  <si>
    <t>https://www.munzee.com/m/magnacharge/2002/</t>
  </si>
  <si>
    <t>CR Pizza 102</t>
  </si>
  <si>
    <t>shabs</t>
  </si>
  <si>
    <t>https://www.munzee.com/m/shabs/3667/</t>
  </si>
  <si>
    <t>CR Pizza 103</t>
  </si>
  <si>
    <t>https://www.munzee.com/m/rodrico101/4291/</t>
  </si>
  <si>
    <t>CR Pizza 104</t>
  </si>
  <si>
    <t>trevosetreckers</t>
  </si>
  <si>
    <t>https://www.munzee.com/m/trevosetreckers/8032/</t>
  </si>
  <si>
    <t>CR Pizza 105</t>
  </si>
  <si>
    <t>candyfloss64</t>
  </si>
  <si>
    <t>https://www.munzee.com/m/candyfloss64/7946/</t>
  </si>
  <si>
    <t>CR Pizza 106</t>
  </si>
  <si>
    <t>Mikael82</t>
  </si>
  <si>
    <t>https://www.munzee.com/m/Mikael82/2303/</t>
  </si>
  <si>
    <t>CR Pizza 107</t>
  </si>
  <si>
    <t>MeanderingMonkeys</t>
  </si>
  <si>
    <t>https://www.munzee.com/m/MeanderingMonkeys/15173/</t>
  </si>
  <si>
    <t>CR Pizza 108</t>
  </si>
  <si>
    <t>https://www.munzee.com/m/trevosetreckers/8035/</t>
  </si>
  <si>
    <t>CR Pizza 109</t>
  </si>
  <si>
    <t>https://www.munzee.com/m/candyfloss64/7947/</t>
  </si>
  <si>
    <t>CR Pizza 110</t>
  </si>
  <si>
    <t>https://www.munzee.com/m/MeanderingMonkeys/15174/</t>
  </si>
  <si>
    <t>CR Pizza 111</t>
  </si>
  <si>
    <t xml:space="preserve">Munzeeprof </t>
  </si>
  <si>
    <t>https://www.munzee.com/m/munzeeprof/7247/</t>
  </si>
  <si>
    <t>CR Pizza 112</t>
  </si>
  <si>
    <t>https://www.munzee.com/m/DVDNJYC/2249</t>
  </si>
  <si>
    <t>CR Pizza 113</t>
  </si>
  <si>
    <t>https://www.munzee.com/m/JAL/2932</t>
  </si>
  <si>
    <t>CR Pizza 114</t>
  </si>
  <si>
    <t>https://www.munzee.com/m/shabs/3666/</t>
  </si>
  <si>
    <t>CR Pizza 115</t>
  </si>
  <si>
    <t>Virtual Burnt Orange</t>
  </si>
  <si>
    <t>burnt orange</t>
  </si>
  <si>
    <t>https://www.munzee.com/m/Whelen/21587/</t>
  </si>
  <si>
    <t>CR Pizza 116</t>
  </si>
  <si>
    <t>https://www.munzee.com/m/danielle41101/12165/</t>
  </si>
  <si>
    <t>CR Pizza 117</t>
  </si>
  <si>
    <t>https://www.munzee.com/m/shabs/3664/</t>
  </si>
  <si>
    <t>CR Pizza 118</t>
  </si>
  <si>
    <t>https://www.munzee.com/m/Whelen/21588/</t>
  </si>
  <si>
    <t>CR Pizza 119</t>
  </si>
  <si>
    <t>https://www.munzee.com/m/danielle41101/12164/</t>
  </si>
  <si>
    <t>CR Pizza 120</t>
  </si>
  <si>
    <t>silleb</t>
  </si>
  <si>
    <t>https://www.munzee.com/m/silleb/2051/</t>
  </si>
  <si>
    <t>CR Pizza 121</t>
  </si>
  <si>
    <t>https://www.munzee.com/m/Whelen/21589/</t>
  </si>
  <si>
    <t>CR Pizza 122</t>
  </si>
  <si>
    <t>https://www.munzee.com/m/danielle41101/12171/</t>
  </si>
  <si>
    <t>CR Pizza 123</t>
  </si>
  <si>
    <t>https://www.munzee.com/m/shabs/3663/</t>
  </si>
  <si>
    <t>CR Pizza 124</t>
  </si>
  <si>
    <t>https://www.munzee.com/m/Whelen/21590/</t>
  </si>
  <si>
    <t>CR Pizza 125</t>
  </si>
  <si>
    <t>https://www.munzee.com/m/danielle41101/12157/</t>
  </si>
  <si>
    <t>CR Pizza 126</t>
  </si>
  <si>
    <t>https://www.munzee.com/m/munzeeprof/7248/</t>
  </si>
  <si>
    <t>CR Pizza 127</t>
  </si>
  <si>
    <t>https://www.munzee.com/m/Whelen/21657/</t>
  </si>
  <si>
    <t>CR Pizza 128</t>
  </si>
  <si>
    <t>https://www.munzee.com/m/danielle41101/12153/</t>
  </si>
  <si>
    <t>CR Pizza 129</t>
  </si>
  <si>
    <t>https://www.munzee.com/m/Traycee/7497/</t>
  </si>
  <si>
    <t>CR Pizza 130</t>
  </si>
  <si>
    <t>https://www.munzee.com/m/Whelen/21658/</t>
  </si>
  <si>
    <t>CR Pizza 131</t>
  </si>
  <si>
    <t>https://www.munzee.com/m/danielle41101/12149/</t>
  </si>
  <si>
    <t>CR Pizza 132</t>
  </si>
  <si>
    <t>Virtual Brown</t>
  </si>
  <si>
    <t>brown</t>
  </si>
  <si>
    <t>https://www.munzee.com/m/DVDNJYC/2248</t>
  </si>
  <si>
    <t>CR Pizza 133</t>
  </si>
  <si>
    <t>https://www.munzee.com/m/JAL/2264</t>
  </si>
  <si>
    <t>CR Pizza 134</t>
  </si>
  <si>
    <t>heathcote07</t>
  </si>
  <si>
    <t>https://www.munzee.com/m/heathcote07/2774/</t>
  </si>
  <si>
    <t>CR Pizza 135</t>
  </si>
  <si>
    <t>moonster</t>
  </si>
  <si>
    <t>https://www.munzee.com/m/moonster/9542/</t>
  </si>
  <si>
    <t>CR Pizza 136</t>
  </si>
  <si>
    <t>https://www.munzee.com/m/trevosetreckers/8036/</t>
  </si>
  <si>
    <t>CR Pizza 137</t>
  </si>
  <si>
    <t>https://www.munzee.com/m/candyfloss64/7963/</t>
  </si>
  <si>
    <t>CR Pizza 138</t>
  </si>
  <si>
    <t xml:space="preserve">geomatrix </t>
  </si>
  <si>
    <t>https://www.munzee.com/m/geomatrix/9375/</t>
  </si>
  <si>
    <t>CR Pizza 139</t>
  </si>
  <si>
    <t>georeyna</t>
  </si>
  <si>
    <t>https://www.munzee.com/m/georeyna/8821/</t>
  </si>
  <si>
    <t>CR Pizza 140</t>
  </si>
  <si>
    <t>https://www.munzee.com/m/moonster/9544/</t>
  </si>
  <si>
    <t>CR Pizza 141</t>
  </si>
  <si>
    <t>sdgal</t>
  </si>
  <si>
    <t>https://www.munzee.com/m/sdgal/3545/</t>
  </si>
  <si>
    <t>CR Pizza 142</t>
  </si>
  <si>
    <t>webeon2it</t>
  </si>
  <si>
    <t>https://www.munzee.com/m/webeon2it/4073/</t>
  </si>
  <si>
    <t>CR Pizza 143</t>
  </si>
  <si>
    <t>Patterc</t>
  </si>
  <si>
    <t>https://www.munzee.com/m/Patterc/2312/</t>
  </si>
  <si>
    <t>CR Pizza 144</t>
  </si>
  <si>
    <t>https://www.munzee.com/m/mobility/8105/</t>
  </si>
  <si>
    <t>CR Pizza 145</t>
  </si>
  <si>
    <t>https://www.munzee.com/m/moonster/9786/</t>
  </si>
  <si>
    <t>CR Pizza 146</t>
  </si>
  <si>
    <t>brunosantos</t>
  </si>
  <si>
    <t>https://www.munzee.com/m/brunosantos/855</t>
  </si>
  <si>
    <t>CR Pizza 147</t>
  </si>
  <si>
    <t>Muriabreu</t>
  </si>
  <si>
    <t>https://www.munzee.com/m/Muriabreu/727</t>
  </si>
  <si>
    <t>CR Pizza 148</t>
  </si>
  <si>
    <t>https://www.munzee.com/m/moonster/9551/</t>
  </si>
  <si>
    <t>CR Pizza 149</t>
  </si>
  <si>
    <t>Virtual Mahogany</t>
  </si>
  <si>
    <t>mahogany</t>
  </si>
  <si>
    <t>Derlame</t>
  </si>
  <si>
    <t>https://www.munzee.com/m/Derlame/10156/</t>
  </si>
  <si>
    <t>CR Pizza 150</t>
  </si>
  <si>
    <t>https://www.munzee.com/m/MeanderingMonkeys/15175/</t>
  </si>
  <si>
    <t>CR Pizza 151</t>
  </si>
  <si>
    <t>Centern</t>
  </si>
  <si>
    <t>https://www.munzee.com/m/Centern/2929/</t>
  </si>
  <si>
    <t>CR Pizza 152</t>
  </si>
  <si>
    <t>Majsan</t>
  </si>
  <si>
    <t>https://www.munzee.com/m/Majsan/3491/</t>
  </si>
  <si>
    <t>CR Pizza 153</t>
  </si>
  <si>
    <t>https://www.munzee.com/m/MeanderingMonkeys/15176</t>
  </si>
  <si>
    <t>CR Pizza 154</t>
  </si>
  <si>
    <t>VLoopSouth</t>
  </si>
  <si>
    <t>https://www.munzee.com/m/VLoopSouth/383/</t>
  </si>
  <si>
    <t>CR Pizza 155</t>
  </si>
  <si>
    <t>RUJA</t>
  </si>
  <si>
    <t>https://www.munzee.com/m/RUJA/8900/</t>
  </si>
  <si>
    <t>CR Pizza 156</t>
  </si>
  <si>
    <t>Zniffer</t>
  </si>
  <si>
    <t>https://www.munzee.com/m/Zniffer/6833/</t>
  </si>
  <si>
    <t>CR Pizza 157</t>
  </si>
  <si>
    <t>Heinerup</t>
  </si>
  <si>
    <t>https://www.munzee.com/m/Heinerup/5493/</t>
  </si>
  <si>
    <t>CR Pizza 158</t>
  </si>
  <si>
    <t>https://www.munzee.com/m/MeanderingMonkeys/15178/</t>
  </si>
  <si>
    <t>CR Pizza 159</t>
  </si>
  <si>
    <t>halemeister</t>
  </si>
  <si>
    <t>https://www.munzee.com/m/halemeister/4804</t>
  </si>
  <si>
    <t>CR Pizza 160</t>
  </si>
  <si>
    <t>NYBOSS</t>
  </si>
  <si>
    <t>https://www.munzee.com/m/nyboss/5601/</t>
  </si>
  <si>
    <t>CR Pizza 161</t>
  </si>
  <si>
    <t>lanyasummer</t>
  </si>
  <si>
    <t>https://www.munzee.com/m/Lanyasummer/3573/</t>
  </si>
  <si>
    <t>CR Pizza 162</t>
  </si>
  <si>
    <t>https://www.munzee.com/m/georeyna/8819/</t>
  </si>
  <si>
    <t>CR Pizza 163</t>
  </si>
  <si>
    <t>https://www.munzee.com/m/MeanderingMonkeys/15180/</t>
  </si>
  <si>
    <t>CR Pizza 164</t>
  </si>
  <si>
    <t>https://www.munzee.com/m/DVDNJYC/2244</t>
  </si>
  <si>
    <t>CR Pizza 165</t>
  </si>
  <si>
    <t>https://www.munzee.com/m/JAL/2235</t>
  </si>
  <si>
    <t>CR Pizza 166</t>
  </si>
  <si>
    <t>Virtual Dandelion</t>
  </si>
  <si>
    <t>dandelion</t>
  </si>
  <si>
    <t>https://www.munzee.com/m/Whelen/21660/</t>
  </si>
  <si>
    <t>CR Pizza 167</t>
  </si>
  <si>
    <t>DogSoft</t>
  </si>
  <si>
    <t>https://www.munzee.com/m/DogSoft/479/</t>
  </si>
  <si>
    <t>CR Pizza 168</t>
  </si>
  <si>
    <t>jsvetlik</t>
  </si>
  <si>
    <t>https://www.munzee.com/m/jsvetlik/473/</t>
  </si>
  <si>
    <t>CR Pizza 169</t>
  </si>
  <si>
    <t>https://www.munzee.com/m/sdgal/3535/</t>
  </si>
  <si>
    <t>CR Pizza 170</t>
  </si>
  <si>
    <t>https://www.munzee.com/m/DogSoft/483/</t>
  </si>
  <si>
    <t>CR Pizza 171</t>
  </si>
  <si>
    <t>https://www.munzee.com/m/jsvetlik/474/</t>
  </si>
  <si>
    <t>CR Pizza 172</t>
  </si>
  <si>
    <t>https://www.munzee.com/m/halemeister/4900</t>
  </si>
  <si>
    <t>CR Pizza 173</t>
  </si>
  <si>
    <t>https://www.munzee.com/m/DogSoft/490/</t>
  </si>
  <si>
    <t>CR Pizza 174</t>
  </si>
  <si>
    <t>https://www.munzee.com/m/jsvetlik/481/</t>
  </si>
  <si>
    <t>CR Pizza 175</t>
  </si>
  <si>
    <t>https://www.munzee.com/m/geomatrix/9374/</t>
  </si>
  <si>
    <t>CR Pizza 176</t>
  </si>
  <si>
    <t>https://www.munzee.com/m/DogSoft/510/</t>
  </si>
  <si>
    <t>CR Pizza 177</t>
  </si>
  <si>
    <t>https://www.munzee.com/m/jsvetlik/482/</t>
  </si>
  <si>
    <t>CR Pizza 178</t>
  </si>
  <si>
    <t>https://www.munzee.com/m/sdgal/3533/</t>
  </si>
  <si>
    <t>CR Pizza 179</t>
  </si>
  <si>
    <t>https://www.munzee.com/m/DogSoft/513/</t>
  </si>
  <si>
    <t>CR Pizza 180</t>
  </si>
  <si>
    <t>https://www.munzee.com/m/jsvetlik/484/</t>
  </si>
  <si>
    <t>CR Pizza 181</t>
  </si>
  <si>
    <t>valsey</t>
  </si>
  <si>
    <t>https://www.munzee.com/m/valsey/3655/</t>
  </si>
  <si>
    <t>CR Pizza 182</t>
  </si>
  <si>
    <t>https://www.munzee.com/m/halemeister/4805</t>
  </si>
  <si>
    <t>CR Pizza 183</t>
  </si>
  <si>
    <t>Virtual Orange</t>
  </si>
  <si>
    <t>orange</t>
  </si>
  <si>
    <t>Traycee</t>
  </si>
  <si>
    <t>https://www.munzee.com/m/Traycee/7567/</t>
  </si>
  <si>
    <t>CR Pizza 184</t>
  </si>
  <si>
    <t>https://www.munzee.com/m/sdgal/3204/</t>
  </si>
  <si>
    <t>CR Pizza 185</t>
  </si>
  <si>
    <t>https://www.munzee.com/m/moonster/9552/</t>
  </si>
  <si>
    <t>CR Pizza 186</t>
  </si>
  <si>
    <t>https://www.munzee.com/m/DVDNJYC/2242</t>
  </si>
  <si>
    <t>CR Pizza 187</t>
  </si>
  <si>
    <t>https://www.munzee.com/m/JAL/2234</t>
  </si>
  <si>
    <t>CR Pizza 188</t>
  </si>
  <si>
    <t>babyw</t>
  </si>
  <si>
    <t>https://www.munzee.com/m/babyw/2517/</t>
  </si>
  <si>
    <t>CR Pizza 189</t>
  </si>
  <si>
    <t>LukasSantos</t>
  </si>
  <si>
    <t>https://www.munzee.com/m/LukasSantos/307</t>
  </si>
  <si>
    <t>CR Pizza 190</t>
  </si>
  <si>
    <t>franktoops</t>
  </si>
  <si>
    <t>https://www.munzee.com/m/franktoops/1892/</t>
  </si>
  <si>
    <t>CR Pizza 191</t>
  </si>
  <si>
    <t>TheJump</t>
  </si>
  <si>
    <t>https://www.munzee.com/m/TheJump/185</t>
  </si>
  <si>
    <t>CR Pizza 192</t>
  </si>
  <si>
    <t>KobeJasper</t>
  </si>
  <si>
    <t>https://www.munzee.com/m/KobeJasper/951</t>
  </si>
  <si>
    <t>CR Pizza 193</t>
  </si>
  <si>
    <t>levesund</t>
  </si>
  <si>
    <t>https://www.munzee.com/m/levesund/6209/admin/</t>
  </si>
  <si>
    <t>CR Pizza 194</t>
  </si>
  <si>
    <t>123xilef</t>
  </si>
  <si>
    <t>https://www.munzee.com/m/123xilef/4780/</t>
  </si>
  <si>
    <t>CR Pizza 195</t>
  </si>
  <si>
    <t>https://www.munzee.com/m/Zniffer/6218/</t>
  </si>
  <si>
    <t>CR Pizza 196</t>
  </si>
  <si>
    <t>shingobee23</t>
  </si>
  <si>
    <t>https://www.munzee.com/m/shingobee23/3230/</t>
  </si>
  <si>
    <t>CR Pizza 197</t>
  </si>
  <si>
    <t>Doc29</t>
  </si>
  <si>
    <t>https://www.munzee.com/m/Doc29/4323/</t>
  </si>
  <si>
    <t>CR Pizza 198</t>
  </si>
  <si>
    <t>CandyLace</t>
  </si>
  <si>
    <t>https://www.munzee.com/m/CandyLace/1319/</t>
  </si>
  <si>
    <t>CR Pizza 199</t>
  </si>
  <si>
    <t>FRLK</t>
  </si>
  <si>
    <t>https://www.munzee.com/m/FRLK/11875/</t>
  </si>
  <si>
    <t>CR Pizza 200</t>
  </si>
  <si>
    <t>https://www.munzee.com/m/Whelen/21676/</t>
  </si>
  <si>
    <t>CR Pizza 201</t>
  </si>
  <si>
    <t>BonnieB1</t>
  </si>
  <si>
    <t>https://www.munzee.com/m/BonnieB1/3918/</t>
  </si>
  <si>
    <t>CR Pizza 202</t>
  </si>
  <si>
    <t>JABIE28</t>
  </si>
  <si>
    <t>https://www.munzee.com/m/JABIE28/3469/</t>
  </si>
  <si>
    <t>CR Pizza 203</t>
  </si>
  <si>
    <t>https://www.munzee.com/m/rodrico101/4418/</t>
  </si>
  <si>
    <t>CR Pizza 204</t>
  </si>
  <si>
    <t>https://www.munzee.com/m/Traycee/7568/</t>
  </si>
  <si>
    <t>CR Pizza 205</t>
  </si>
  <si>
    <t>https://www.munzee.com/m/franktoops/1893/</t>
  </si>
  <si>
    <t>CR Pizza 206</t>
  </si>
  <si>
    <t>Lehmis</t>
  </si>
  <si>
    <t>https://www.munzee.com/m/Lehmis/713/</t>
  </si>
  <si>
    <t>CR Pizza 207</t>
  </si>
  <si>
    <t>https://www.munzee.com/m/rodrico101/4416/</t>
  </si>
  <si>
    <t>CR Pizza 208</t>
  </si>
  <si>
    <t>https://www.munzee.com/m/gabbster/1967/</t>
  </si>
  <si>
    <t>CR Pizza 209</t>
  </si>
  <si>
    <t>https://www.munzee.com/m/magnacharge/2044/</t>
  </si>
  <si>
    <t>CR Pizza 210</t>
  </si>
  <si>
    <t>Sivontim</t>
  </si>
  <si>
    <t>https://www.munzee.com/m/Sivontim/11018/</t>
  </si>
  <si>
    <t>CR Pizza 211</t>
  </si>
  <si>
    <t>https://www.munzee.com/m/gabbster/1859/</t>
  </si>
  <si>
    <t>CR Pizza 212</t>
  </si>
  <si>
    <t>https://www.munzee.com/m/magnacharge/2052/</t>
  </si>
  <si>
    <t>CR Pizza 213</t>
  </si>
  <si>
    <t>QueenofDNile</t>
  </si>
  <si>
    <t>https://www.munzee.com/m/QueenofDNile/8421/</t>
  </si>
  <si>
    <t>CR Pizza 214</t>
  </si>
  <si>
    <t>https://www.munzee.com/m/geomatrix/9201/</t>
  </si>
  <si>
    <t>CR Pizza 215</t>
  </si>
  <si>
    <t>FindersGirl</t>
  </si>
  <si>
    <t>https://www.munzee.com/m/FindersGirl/4463/</t>
  </si>
  <si>
    <t>CR Pizza 216</t>
  </si>
  <si>
    <t>jacksparrow</t>
  </si>
  <si>
    <t>https://www.munzee.com/m/JackSparrow/16882</t>
  </si>
  <si>
    <t>CR Pizza 217</t>
  </si>
  <si>
    <t>barefootguru</t>
  </si>
  <si>
    <t>https://www.munzee.com/m/barefootguru/2007/</t>
  </si>
  <si>
    <t>CR Pizza 218</t>
  </si>
  <si>
    <t>kpcrystal07</t>
  </si>
  <si>
    <t>https://www.munzee.com/m/kpcrystal07/17138/</t>
  </si>
  <si>
    <t>CR Pizza 219</t>
  </si>
  <si>
    <t>kwd</t>
  </si>
  <si>
    <t>https://www.munzee.com/m/kwd/5718</t>
  </si>
  <si>
    <t>CR Pizza 220</t>
  </si>
  <si>
    <t>https://www.munzee.com/m/Whelen/21669/</t>
  </si>
  <si>
    <t>CR Pizza 221</t>
  </si>
  <si>
    <t>https://www.munzee.com/m/123xilef/4781/</t>
  </si>
  <si>
    <t>CR Pizza 222</t>
  </si>
  <si>
    <t>https://www.munzee.com/m/Zniffer/6217/</t>
  </si>
  <si>
    <t>CR Pizza 223</t>
  </si>
  <si>
    <t>https://www.munzee.com/m/Sivontim/11033/</t>
  </si>
  <si>
    <t>CR Pizza 224</t>
  </si>
  <si>
    <t>https://www.munzee.com/m/EagleDadandXenia/17035/</t>
  </si>
  <si>
    <t>CR Pizza 225</t>
  </si>
  <si>
    <t>https://www.munzee.com/m/Zniffer/6216/</t>
  </si>
  <si>
    <t>CR Pizza 226</t>
  </si>
  <si>
    <t>https://www.munzee.com/m/sdgal/3555/</t>
  </si>
  <si>
    <t>CR Pizza 227</t>
  </si>
  <si>
    <t>johnsjen</t>
  </si>
  <si>
    <t>https://www.munzee.com/m/Johnsjen/1545/</t>
  </si>
  <si>
    <t>CR Pizza 228</t>
  </si>
  <si>
    <t>Pamster13</t>
  </si>
  <si>
    <t>https://www.munzee.com/m/Pamster13/2708/</t>
  </si>
  <si>
    <t>CR Pizza 229</t>
  </si>
  <si>
    <t>Kyrandia</t>
  </si>
  <si>
    <t>https://www.munzee.com/m/Kyrandia/2778/</t>
  </si>
  <si>
    <t>CR Pizza 230</t>
  </si>
  <si>
    <t xml:space="preserve">Geodude </t>
  </si>
  <si>
    <t>https://www.munzee.com/m/Geodude/2646</t>
  </si>
  <si>
    <t>CR Pizza 231</t>
  </si>
  <si>
    <t>MattHoward</t>
  </si>
  <si>
    <t>https://www.munzee.com/m/MattHoward/719/</t>
  </si>
  <si>
    <t>CR Pizza 232</t>
  </si>
  <si>
    <t>https://www.munzee.com/m/DVDNJYC/2207</t>
  </si>
  <si>
    <t>CR Pizza 233</t>
  </si>
  <si>
    <t>https://www.munzee.com/m/JAL/2222</t>
  </si>
  <si>
    <t>CR Pizza 234</t>
  </si>
  <si>
    <t>https://www.munzee.com/m/valsey/3656/</t>
  </si>
  <si>
    <t>CR Pizza 235</t>
  </si>
  <si>
    <t>kiitokurre</t>
  </si>
  <si>
    <t>https://www.munzee.com/m/Kiitokurre/5156/</t>
  </si>
  <si>
    <t>CR Pizza 236</t>
  </si>
  <si>
    <t>https://www.munzee.com/m/Sivontim/11040/</t>
  </si>
  <si>
    <t>CR Pizza 237</t>
  </si>
  <si>
    <t>https://www.munzee.com/m/shabs/3659/</t>
  </si>
  <si>
    <t>CR Pizza 238</t>
  </si>
  <si>
    <t>https://www.munzee.com/m/Traycee/7626/</t>
  </si>
  <si>
    <t>CR Pizza 239</t>
  </si>
  <si>
    <t>annabanana</t>
  </si>
  <si>
    <t>https://www.munzee.com/m/annabanana/9362/</t>
  </si>
  <si>
    <t>CR Pizza 240</t>
  </si>
  <si>
    <t>Aphrael</t>
  </si>
  <si>
    <t>https://www.munzee.com/m/Aphrael/1565/</t>
  </si>
  <si>
    <t>CR Pizza 241</t>
  </si>
  <si>
    <t>dazzaf</t>
  </si>
  <si>
    <t>https://www.munzee.com/m/Dazzaf/3557/</t>
  </si>
  <si>
    <t>CR Pizza 242</t>
  </si>
  <si>
    <t>Wekivamom</t>
  </si>
  <si>
    <t>https://www.munzee.com/m/Wekivamom/499</t>
  </si>
  <si>
    <t>CR Pizza 243</t>
  </si>
  <si>
    <t>Topdeck</t>
  </si>
  <si>
    <t>https://www.munzee.com/m/TopDeck/324/</t>
  </si>
  <si>
    <t>CR Pizza 244</t>
  </si>
  <si>
    <t>Barnett4</t>
  </si>
  <si>
    <t>https://www.munzee.com/m/Barnett4/359/</t>
  </si>
  <si>
    <t>CR Pizza 245</t>
  </si>
  <si>
    <t>https://www.munzee.com/m/halemeister/4838</t>
  </si>
  <si>
    <t>CR Pizza 246</t>
  </si>
  <si>
    <t>https://www.munzee.com/m/Wekivamom/498/</t>
  </si>
  <si>
    <t>CR Pizza 247</t>
  </si>
  <si>
    <t>https://www.munzee.com/m/Barnett4/356/</t>
  </si>
  <si>
    <t>CR Pizza 248</t>
  </si>
  <si>
    <t>Chivasloyal</t>
  </si>
  <si>
    <t>https://www.munzee.com/m/Chivasloyal/5374/</t>
  </si>
  <si>
    <t>CR Pizza 249</t>
  </si>
  <si>
    <t>https://www.munzee.com/m/TopDeck/325/</t>
  </si>
  <si>
    <t>CR Pizza 250</t>
  </si>
  <si>
    <t>https://www.munzee.com/m/Barnett4/350/</t>
  </si>
  <si>
    <t>CR Pizza 251</t>
  </si>
  <si>
    <t>https://www.munzee.com/m/kimdot/9818/</t>
  </si>
  <si>
    <t>CR Pizza 252</t>
  </si>
  <si>
    <t>tcguru</t>
  </si>
  <si>
    <t>https://www.munzee.com/m/tcguru/8135/</t>
  </si>
  <si>
    <t>CR Pizza 253</t>
  </si>
  <si>
    <t>Angy</t>
  </si>
  <si>
    <t>https://www.munzee.com/m/Angy/165/</t>
  </si>
  <si>
    <t>CR Pizza 254</t>
  </si>
  <si>
    <t>brandikorte</t>
  </si>
  <si>
    <t>https://www.munzee.com/m/Brandikorte/4047</t>
  </si>
  <si>
    <t>CR Pizza 255</t>
  </si>
  <si>
    <t>https://www.munzee.com/m/Whelen/21674/</t>
  </si>
  <si>
    <t>CR Pizza 256</t>
  </si>
  <si>
    <t>Hercules99</t>
  </si>
  <si>
    <t>https://www.munzee.com/m/Hercules99/745/</t>
  </si>
  <si>
    <t>CR Pizza 257</t>
  </si>
  <si>
    <t>dboracle</t>
  </si>
  <si>
    <t>https://www.munzee.com/m/dboracle/4353</t>
  </si>
  <si>
    <t>CR Pizza 258</t>
  </si>
  <si>
    <t>MrsDoc29</t>
  </si>
  <si>
    <t>https://www.munzee.com/m/MrsDoc29/2471/</t>
  </si>
  <si>
    <t>CR Pizza 259</t>
  </si>
  <si>
    <t>Anetzet</t>
  </si>
  <si>
    <t>https://www.munzee.com/m/Anetzet/2016/</t>
  </si>
  <si>
    <t>CR Pizza 260</t>
  </si>
  <si>
    <t>https://www.munzee.com/m/dboracle/4375</t>
  </si>
  <si>
    <t>CR Pizza 261</t>
  </si>
  <si>
    <t>https://www.munzee.com/m/MrsDoc29/2644/</t>
  </si>
  <si>
    <t>CR Pizza 262</t>
  </si>
  <si>
    <t>FunSpot</t>
  </si>
  <si>
    <t>https://www.munzee.com/m/FunSpot/76/</t>
  </si>
  <si>
    <t>CR Pizza 263</t>
  </si>
  <si>
    <t>https://www.munzee.com/m/Hercules99/774/</t>
  </si>
  <si>
    <t>CR Pizza 264</t>
  </si>
  <si>
    <t>https://www.munzee.com/m/MrsDoc29/2643/</t>
  </si>
  <si>
    <t>CR Pizza 265</t>
  </si>
  <si>
    <t>IggiePiggie</t>
  </si>
  <si>
    <t>https://www.munzee.com/m/IggiePiggie/1286/</t>
  </si>
  <si>
    <t>CR Pizza 266</t>
  </si>
  <si>
    <t>https://www.munzee.com/m/Hercules99/775/</t>
  </si>
  <si>
    <t>CR Pizza 267</t>
  </si>
  <si>
    <t>https://www.munzee.com/m/MrsDoc29/2635/</t>
  </si>
  <si>
    <t>CR Pizza 268</t>
  </si>
  <si>
    <t>https://www.munzee.com/m/Angy/167/</t>
  </si>
  <si>
    <t>CR Pizza 269</t>
  </si>
  <si>
    <t>withani</t>
  </si>
  <si>
    <t>https://www.munzee.com/m/withani/3954/</t>
  </si>
  <si>
    <t>CR Pizza 270</t>
  </si>
  <si>
    <t>https://www.munzee.com/m/MrsDoc29/2634/</t>
  </si>
  <si>
    <t>CR Pizza 271</t>
  </si>
  <si>
    <t>musthavemuzk</t>
  </si>
  <si>
    <t>https://www.munzee.com/m/musthavemuzk/6905/</t>
  </si>
  <si>
    <t>CR Pizza 272</t>
  </si>
  <si>
    <t>https://www.munzee.com/m/MattHoward/718/</t>
  </si>
  <si>
    <t>CR Pizza 273</t>
  </si>
  <si>
    <t>https://www.munzee.com/m/MrsDoc29/2633/</t>
  </si>
  <si>
    <t>CR Pizza 274</t>
  </si>
  <si>
    <t>https://www.munzee.com/m/kwd/5717</t>
  </si>
  <si>
    <t>CR Pizza 275</t>
  </si>
  <si>
    <t>RocketBar</t>
  </si>
  <si>
    <t>https://www.munzee.com/m/RocketBar/340/</t>
  </si>
  <si>
    <t>CR Pizza 276</t>
  </si>
  <si>
    <t>AngelGirl</t>
  </si>
  <si>
    <t>https://www.munzee.com/m/AngelGirl/2730/</t>
  </si>
  <si>
    <t>CR Pizza 277</t>
  </si>
  <si>
    <t>https://www.munzee.com/m/Whelen/21661/</t>
  </si>
  <si>
    <t>CR Pizza 278</t>
  </si>
  <si>
    <t>Gdog99</t>
  </si>
  <si>
    <t>https://www.munzee.com/m/GDog99/954/</t>
  </si>
  <si>
    <t>CR Pizza 279</t>
  </si>
  <si>
    <t>https://www.munzee.com/m/AngelGirl/2739/</t>
  </si>
  <si>
    <t>CR Pizza 280</t>
  </si>
  <si>
    <t>https://www.munzee.com/m/Whelen/21662/</t>
  </si>
  <si>
    <t>CR Pizza 281</t>
  </si>
  <si>
    <t>Badger2</t>
  </si>
  <si>
    <t>https://www.munzee.com/m/Badger2/533/</t>
  </si>
  <si>
    <t>CR Pizza 282</t>
  </si>
  <si>
    <t>https://www.munzee.com/m/AngelGirl/2738/</t>
  </si>
  <si>
    <t>CR Pizza 283</t>
  </si>
  <si>
    <t>https://www.munzee.com/m/Whelen/21663/</t>
  </si>
  <si>
    <t>CR Pizza 284</t>
  </si>
  <si>
    <t>Buckeyes</t>
  </si>
  <si>
    <t>https://www.munzee.com/m/Buckeyes/540/</t>
  </si>
  <si>
    <t>CR Pizza 285</t>
  </si>
  <si>
    <t>https://www.munzee.com/m/AngelGirl/2737/</t>
  </si>
  <si>
    <t>CR Pizza 286</t>
  </si>
  <si>
    <t>https://www.munzee.com/m/Whelen/21664/</t>
  </si>
  <si>
    <t>CR Pizza 287</t>
  </si>
  <si>
    <t>https://www.munzee.com/m/RocketBar/337/</t>
  </si>
  <si>
    <t>CR Pizza 288</t>
  </si>
  <si>
    <t>https://www.munzee.com/m/AngelGirl/2736/</t>
  </si>
  <si>
    <t>CR Pizza 289</t>
  </si>
  <si>
    <t>https://www.munzee.com/m/Whelen/21665/</t>
  </si>
  <si>
    <t>CR Pizza 290</t>
  </si>
  <si>
    <t>https://www.munzee.com/m/Doc29/4328/</t>
  </si>
  <si>
    <t>CR Pizza 291</t>
  </si>
  <si>
    <t>https://www.munzee.com/m/TopDeck/327/</t>
  </si>
  <si>
    <t>CR Pizza 292</t>
  </si>
  <si>
    <t>https://www.munzee.com/m/Barnett4/319/</t>
  </si>
  <si>
    <t>CR Pizza 293</t>
  </si>
  <si>
    <t>https://www.munzee.com/m/Doc29/4344/</t>
  </si>
  <si>
    <t>CR Pizza 294</t>
  </si>
  <si>
    <t>Aniara</t>
  </si>
  <si>
    <t>https://www.munzee.com/m/Aniara/5195</t>
  </si>
  <si>
    <t>CR Pizza 295</t>
  </si>
  <si>
    <t>https://www.munzee.com/m/Barnett4/321/</t>
  </si>
  <si>
    <t>CR Pizza 296</t>
  </si>
  <si>
    <t>https://www.munzee.com/m/Doc29/4350/</t>
  </si>
  <si>
    <t>CR Pizza 297</t>
  </si>
  <si>
    <t>https://www.munzee.com/m/Zniffer/6215/</t>
  </si>
  <si>
    <t>CR Pizza 298</t>
  </si>
  <si>
    <t>https://www.munzee.com/m/Barnett4/325/</t>
  </si>
  <si>
    <t>CR Pizza 299</t>
  </si>
  <si>
    <t>https://www.munzee.com/m/Doc29/4351/</t>
  </si>
  <si>
    <t>CR Pizza 300</t>
  </si>
  <si>
    <t>https://www.munzee.com/m/Zniffer/6214/</t>
  </si>
  <si>
    <t>CR Pizza 301</t>
  </si>
  <si>
    <t>vadotech</t>
  </si>
  <si>
    <t>https://www.munzee.com/m/vadotech/6156/</t>
  </si>
  <si>
    <t>CR Pizza 302</t>
  </si>
  <si>
    <t>https://www.munzee.com/m/Doc29/4352/</t>
  </si>
  <si>
    <t>CR Pizza 303</t>
  </si>
  <si>
    <t>https://www.munzee.com/m/Zniffer/6211/</t>
  </si>
  <si>
    <t>CR Pizza 304</t>
  </si>
  <si>
    <t>https://www.munzee.com/m/TopDeck/328/</t>
  </si>
  <si>
    <t>CR Pizza 305</t>
  </si>
  <si>
    <t>https://www.munzee.com/m/MrsDoc29/2329/</t>
  </si>
  <si>
    <t>CR Pizza 306</t>
  </si>
  <si>
    <t>my2boysmama</t>
  </si>
  <si>
    <t>https://www.munzee.com/m/my2boysmama/1885</t>
  </si>
  <si>
    <t>CR Pizza 307</t>
  </si>
  <si>
    <t>https://www.munzee.com/m/dboracle/4321</t>
  </si>
  <si>
    <t>CR Pizza 308</t>
  </si>
  <si>
    <t>https://www.munzee.com/m/MrsDoc29/2352/</t>
  </si>
  <si>
    <t>CR Pizza 309</t>
  </si>
  <si>
    <t>https://www.munzee.com/m/withani/4008/</t>
  </si>
  <si>
    <t>CR Pizza 310</t>
  </si>
  <si>
    <t>https://www.munzee.com/m/dboracle/4322</t>
  </si>
  <si>
    <t>CR Pizza 311</t>
  </si>
  <si>
    <t>https://www.munzee.com/m/MrsDoc29/2353/</t>
  </si>
  <si>
    <t>CR Pizza 312</t>
  </si>
  <si>
    <t>https://www.munzee.com/m/Angy/168/</t>
  </si>
  <si>
    <t>CR Pizza 313</t>
  </si>
  <si>
    <t>https://www.munzee.com/m/dboracle/4323</t>
  </si>
  <si>
    <t>CR Pizza 314</t>
  </si>
  <si>
    <t>https://www.munzee.com/m/MrsDoc29/2354/</t>
  </si>
  <si>
    <t>CR Pizza 315</t>
  </si>
  <si>
    <t>teamsturms</t>
  </si>
  <si>
    <t>https://www.munzee.com/m/teamsturms/1282/</t>
  </si>
  <si>
    <t>CR Pizza 316</t>
  </si>
  <si>
    <t>https://www.munzee.com/m/dboracle/4349</t>
  </si>
  <si>
    <t>CR Pizza 317</t>
  </si>
  <si>
    <t>https://www.munzee.com/m/MrsDoc29/2373/</t>
  </si>
  <si>
    <t>CR Pizza 318</t>
  </si>
  <si>
    <t>https://www.munzee.com/m/AngelGirl/2766/</t>
  </si>
  <si>
    <t>CR Pizza 319</t>
  </si>
  <si>
    <t>tuto2too</t>
  </si>
  <si>
    <t>https://www.munzee.com/m/tuto2too/1671/</t>
  </si>
  <si>
    <t>CR Pizza 320</t>
  </si>
  <si>
    <t>Virtual Yellow</t>
  </si>
  <si>
    <t>yellow</t>
  </si>
  <si>
    <t>https://www.munzee.com/m/Angy/174/</t>
  </si>
  <si>
    <t>CR Pizza 321</t>
  </si>
  <si>
    <t>https://www.munzee.com/m/AngelGirl/2752/</t>
  </si>
  <si>
    <t>CR Pizza 322</t>
  </si>
  <si>
    <t>https://www.munzee.com/m/musthavemuzk/6897/</t>
  </si>
  <si>
    <t>CR Pizza 323</t>
  </si>
  <si>
    <t>Buck4Big</t>
  </si>
  <si>
    <t>https://www.munzee.com/m/Buck4Big/414/</t>
  </si>
  <si>
    <t>CR Pizza 324</t>
  </si>
  <si>
    <t>https://www.munzee.com/m/AngelGirl/2749/</t>
  </si>
  <si>
    <t>CR Pizza 325</t>
  </si>
  <si>
    <t>https://www.munzee.com/m/kwd/5829</t>
  </si>
  <si>
    <t>CR Pizza 326</t>
  </si>
  <si>
    <t>https://www.munzee.com/m/Buck4Big/386/admin/</t>
  </si>
  <si>
    <t>CR Pizza 327</t>
  </si>
  <si>
    <t>https://www.munzee.com/m/AngelGirl/2748/</t>
  </si>
  <si>
    <t>CR Pizza 328</t>
  </si>
  <si>
    <t>ozarkcheryl</t>
  </si>
  <si>
    <t>https://www.munzee.com/m/ozarkcheryl/2072/</t>
  </si>
  <si>
    <t>CR Pizza 329</t>
  </si>
  <si>
    <t>lulamae</t>
  </si>
  <si>
    <t>https://www.munzee.com/m/Lulamae/815/</t>
  </si>
  <si>
    <t>CR Pizza 330</t>
  </si>
  <si>
    <t>https://www.munzee.com/m/Barnett4/314/</t>
  </si>
  <si>
    <t>CR Pizza 331</t>
  </si>
  <si>
    <t>https://www.munzee.com/m/sdgal/3505/</t>
  </si>
  <si>
    <t>CR Pizza 332</t>
  </si>
  <si>
    <t>ponu</t>
  </si>
  <si>
    <t>https://www.munzee.com/m/ponu/6286/</t>
  </si>
  <si>
    <t>CR Pizza 333</t>
  </si>
  <si>
    <t>https://www.munzee.com/m/Barnett4/305/</t>
  </si>
  <si>
    <t>CR Pizza 334</t>
  </si>
  <si>
    <t>https://www.munzee.com/m/Doc29/4726/</t>
  </si>
  <si>
    <t>CR Pizza 335</t>
  </si>
  <si>
    <t>https://www.munzee.com/m/Mikael82/2308/</t>
  </si>
  <si>
    <t>CR Pizza 336</t>
  </si>
  <si>
    <t>https://www.munzee.com/m/Barnett4/302/</t>
  </si>
  <si>
    <t>CR Pizza 337</t>
  </si>
  <si>
    <t>https://www.munzee.com/m/Doc29/4724/</t>
  </si>
  <si>
    <t>CR Pizza 338</t>
  </si>
  <si>
    <t>meka</t>
  </si>
  <si>
    <t>https://www.munzee.com/m/meka/3891/</t>
  </si>
  <si>
    <t>CR Pizza 339</t>
  </si>
  <si>
    <t>https://www.munzee.com/m/Barnett4/285/</t>
  </si>
  <si>
    <t>CR Pizza 340</t>
  </si>
  <si>
    <t>https://www.munzee.com/m/Doc29/4717/</t>
  </si>
  <si>
    <t>CR Pizza 341</t>
  </si>
  <si>
    <t>https://www.munzee.com/m/dboracle/4319</t>
  </si>
  <si>
    <t>CR Pizza 342</t>
  </si>
  <si>
    <t>https://www.munzee.com/m/MrsDoc29/2362/</t>
  </si>
  <si>
    <t>CR Pizza 343</t>
  </si>
  <si>
    <t>https://www.munzee.com/m/my2boysmama/1884</t>
  </si>
  <si>
    <t>CR Pizza 344</t>
  </si>
  <si>
    <t>https://www.munzee.com/m/dboracle/4320</t>
  </si>
  <si>
    <t>CR Pizza 345</t>
  </si>
  <si>
    <t>https://www.munzee.com/m/MrsDoc29/2367/</t>
  </si>
  <si>
    <t>CR Pizza 346</t>
  </si>
  <si>
    <t>tossie</t>
  </si>
  <si>
    <t>https://www.munzee.com/m/Tossie/4568/</t>
  </si>
  <si>
    <t>CR Pizza 347</t>
  </si>
  <si>
    <t>DiSaRu</t>
  </si>
  <si>
    <t>https://www.munzee.com/m/DiSaRu/2792/</t>
  </si>
  <si>
    <t>CR Pizza 348</t>
  </si>
  <si>
    <t>https://www.munzee.com/m/MrsDoc29/2361/</t>
  </si>
  <si>
    <t>CR Pizza 349</t>
  </si>
  <si>
    <t>janzattic</t>
  </si>
  <si>
    <t>https://www.munzee.com/m/janzattic/5909</t>
  </si>
  <si>
    <t>CR Pizza 350</t>
  </si>
  <si>
    <t>https://www.munzee.com/m/Buck4Big/385/</t>
  </si>
  <si>
    <t>CR Pizza 351</t>
  </si>
  <si>
    <t>https://www.munzee.com/m/AngelGirl/2773/</t>
  </si>
  <si>
    <t>CR Pizza 352</t>
  </si>
  <si>
    <t>https://www.munzee.com/m/Mikael82/2304/</t>
  </si>
  <si>
    <t>CR Pizza 353</t>
  </si>
  <si>
    <t>https://www.munzee.com/m/Buck4Big/370/</t>
  </si>
  <si>
    <t>CR Pizza 354</t>
  </si>
  <si>
    <t>https://www.munzee.com/m/AngelGirl/3113/</t>
  </si>
  <si>
    <t>CR Pizza 355</t>
  </si>
  <si>
    <t>https://www.munzee.com/m/Traycee/7628/</t>
  </si>
  <si>
    <t>CR Pizza 356</t>
  </si>
  <si>
    <t>https://www.munzee.com/m/Buck4Big/369/</t>
  </si>
  <si>
    <t>CR Pizza 357</t>
  </si>
  <si>
    <t>https://www.munzee.com/m/Barnett4/228/</t>
  </si>
  <si>
    <t>CR Pizza 358</t>
  </si>
  <si>
    <t>https://www.munzee.com/m/Doc29/4318/</t>
  </si>
  <si>
    <t>CR Pizza 359</t>
  </si>
  <si>
    <t>https://www.munzee.com/m/Traycee/7478/</t>
  </si>
  <si>
    <t>CR Pizza 360</t>
  </si>
  <si>
    <t>https://www.munzee.com/m/Barnett4/241/</t>
  </si>
  <si>
    <t>CR Pizza 361</t>
  </si>
  <si>
    <t>https://www.munzee.com/m/Doc29/4321/</t>
  </si>
  <si>
    <t>CR Pizza 362</t>
  </si>
  <si>
    <t>https://www.munzee.com/m/dboracle/4312</t>
  </si>
  <si>
    <t>CR Pizza 363</t>
  </si>
  <si>
    <t>https://www.munzee.com/m/MrsDoc29/2451/</t>
  </si>
  <si>
    <t>CR Pizza 364</t>
  </si>
  <si>
    <t>https://www.munzee.com/m/rodrico101/4386/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</si>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</sst>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12">
    <font>
      <sz val="10.0"/>
      <color rgb="FF000000"/>
      <name val="Arial"/>
    </font>
    <font/>
    <font>
      <b/>
      <sz val="11.0"/>
    </font>
    <font>
      <b/>
      <u/>
      <sz val="11.0"/>
      <color rgb="FF0000FF"/>
    </font>
    <font>
      <b/>
      <u/>
      <sz val="11.0"/>
      <color rgb="FF0000FF"/>
    </font>
    <font>
      <b/>
      <sz val="10.0"/>
    </font>
    <font>
      <b/>
      <u/>
      <color rgb="FF0000FF"/>
    </font>
    <font>
      <u/>
      <color rgb="FF0000FF"/>
    </font>
    <font>
      <b/>
      <sz val="11.0"/>
      <color rgb="FF000000"/>
    </font>
    <font>
      <b/>
    </font>
    <font>
      <color rgb="FF000000"/>
    </font>
    <font>
      <sz val="10.0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2" numFmtId="10" xfId="0" applyBorder="1" applyFont="1" applyNumberFormat="1"/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180975</xdr:colOff>
      <xdr:row>0</xdr:row>
      <xdr:rowOff>85725</xdr:rowOff>
    </xdr:from>
    <xdr:ext cx="3657600" cy="33242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rodrico101/4381/" TargetMode="External"/><Relationship Id="rId190" Type="http://schemas.openxmlformats.org/officeDocument/2006/relationships/hyperlink" Target="https://www.munzee.com/m/LukasSantos/307" TargetMode="External"/><Relationship Id="rId42" Type="http://schemas.openxmlformats.org/officeDocument/2006/relationships/hyperlink" Target="https://www.munzee.com/m/magnacharge/2031/" TargetMode="External"/><Relationship Id="rId41" Type="http://schemas.openxmlformats.org/officeDocument/2006/relationships/hyperlink" Target="https://www.munzee.com/m/gabbster/1958/" TargetMode="External"/><Relationship Id="rId44" Type="http://schemas.openxmlformats.org/officeDocument/2006/relationships/hyperlink" Target="https://www.munzee.com/m/gabbster/1960/" TargetMode="External"/><Relationship Id="rId194" Type="http://schemas.openxmlformats.org/officeDocument/2006/relationships/hyperlink" Target="https://www.munzee.com/m/levesund/6209/admin/" TargetMode="External"/><Relationship Id="rId43" Type="http://schemas.openxmlformats.org/officeDocument/2006/relationships/hyperlink" Target="https://www.munzee.com/m/rodrico101/4384/" TargetMode="External"/><Relationship Id="rId193" Type="http://schemas.openxmlformats.org/officeDocument/2006/relationships/hyperlink" Target="https://www.munzee.com/m/KobeJasper/951" TargetMode="External"/><Relationship Id="rId46" Type="http://schemas.openxmlformats.org/officeDocument/2006/relationships/hyperlink" Target="https://www.munzee.com/m/danielle41101/12040/" TargetMode="External"/><Relationship Id="rId192" Type="http://schemas.openxmlformats.org/officeDocument/2006/relationships/hyperlink" Target="https://www.munzee.com/m/TheJump/185" TargetMode="External"/><Relationship Id="rId45" Type="http://schemas.openxmlformats.org/officeDocument/2006/relationships/hyperlink" Target="https://www.munzee.com/m/magnacharge/2036/" TargetMode="External"/><Relationship Id="rId191" Type="http://schemas.openxmlformats.org/officeDocument/2006/relationships/hyperlink" Target="https://www.munzee.com/m/franktoops/1892/" TargetMode="External"/><Relationship Id="rId48" Type="http://schemas.openxmlformats.org/officeDocument/2006/relationships/hyperlink" Target="https://www.munzee.com/m/Belboz/13980/admin/" TargetMode="External"/><Relationship Id="rId187" Type="http://schemas.openxmlformats.org/officeDocument/2006/relationships/hyperlink" Target="https://www.munzee.com/m/DVDNJYC/2242" TargetMode="External"/><Relationship Id="rId47" Type="http://schemas.openxmlformats.org/officeDocument/2006/relationships/hyperlink" Target="https://www.munzee.com/m/Steerzer/6695/" TargetMode="External"/><Relationship Id="rId186" Type="http://schemas.openxmlformats.org/officeDocument/2006/relationships/hyperlink" Target="https://www.munzee.com/m/moonster/9552/" TargetMode="External"/><Relationship Id="rId185" Type="http://schemas.openxmlformats.org/officeDocument/2006/relationships/hyperlink" Target="https://www.munzee.com/m/sdgal/3204/" TargetMode="External"/><Relationship Id="rId49" Type="http://schemas.openxmlformats.org/officeDocument/2006/relationships/hyperlink" Target="https://www.munzee.com/m/danielle41101/12039/" TargetMode="External"/><Relationship Id="rId184" Type="http://schemas.openxmlformats.org/officeDocument/2006/relationships/hyperlink" Target="https://www.munzee.com/m/Traycee/7567/" TargetMode="External"/><Relationship Id="rId189" Type="http://schemas.openxmlformats.org/officeDocument/2006/relationships/hyperlink" Target="https://www.munzee.com/m/babyw/2517/" TargetMode="External"/><Relationship Id="rId188" Type="http://schemas.openxmlformats.org/officeDocument/2006/relationships/hyperlink" Target="https://www.munzee.com/m/JAL/2234" TargetMode="External"/><Relationship Id="rId31" Type="http://schemas.openxmlformats.org/officeDocument/2006/relationships/hyperlink" Target="https://www.munzee.com/m/rodrico101/4394/" TargetMode="External"/><Relationship Id="rId30" Type="http://schemas.openxmlformats.org/officeDocument/2006/relationships/hyperlink" Target="https://www.munzee.com/m/magnacharge/2020/" TargetMode="External"/><Relationship Id="rId33" Type="http://schemas.openxmlformats.org/officeDocument/2006/relationships/hyperlink" Target="https://www.munzee.com/m/magnacharge/2023/" TargetMode="External"/><Relationship Id="rId183" Type="http://schemas.openxmlformats.org/officeDocument/2006/relationships/hyperlink" Target="https://www.munzee.com/m/halemeister/4805" TargetMode="External"/><Relationship Id="rId32" Type="http://schemas.openxmlformats.org/officeDocument/2006/relationships/hyperlink" Target="https://www.munzee.com/m/gabbster/1946/" TargetMode="External"/><Relationship Id="rId182" Type="http://schemas.openxmlformats.org/officeDocument/2006/relationships/hyperlink" Target="https://www.munzee.com/m/valsey/3655/" TargetMode="External"/><Relationship Id="rId35" Type="http://schemas.openxmlformats.org/officeDocument/2006/relationships/hyperlink" Target="https://www.munzee.com/m/gabbster/1947/" TargetMode="External"/><Relationship Id="rId181" Type="http://schemas.openxmlformats.org/officeDocument/2006/relationships/hyperlink" Target="https://www.munzee.com/m/jsvetlik/484/" TargetMode="External"/><Relationship Id="rId34" Type="http://schemas.openxmlformats.org/officeDocument/2006/relationships/hyperlink" Target="https://www.munzee.com/m/rodrico101/4393/" TargetMode="External"/><Relationship Id="rId180" Type="http://schemas.openxmlformats.org/officeDocument/2006/relationships/hyperlink" Target="https://www.munzee.com/m/DogSoft/513/" TargetMode="External"/><Relationship Id="rId37" Type="http://schemas.openxmlformats.org/officeDocument/2006/relationships/hyperlink" Target="https://www.munzee.com/m/rodrico101/4385/" TargetMode="External"/><Relationship Id="rId176" Type="http://schemas.openxmlformats.org/officeDocument/2006/relationships/hyperlink" Target="https://www.munzee.com/m/geomatrix/9374/" TargetMode="External"/><Relationship Id="rId297" Type="http://schemas.openxmlformats.org/officeDocument/2006/relationships/hyperlink" Target="https://www.munzee.com/m/Doc29/4350/" TargetMode="External"/><Relationship Id="rId36" Type="http://schemas.openxmlformats.org/officeDocument/2006/relationships/hyperlink" Target="https://www.munzee.com/m/magnacharge/2024/" TargetMode="External"/><Relationship Id="rId175" Type="http://schemas.openxmlformats.org/officeDocument/2006/relationships/hyperlink" Target="https://www.munzee.com/m/jsvetlik/481/" TargetMode="External"/><Relationship Id="rId296" Type="http://schemas.openxmlformats.org/officeDocument/2006/relationships/hyperlink" Target="https://www.munzee.com/m/Barnett4/321/" TargetMode="External"/><Relationship Id="rId39" Type="http://schemas.openxmlformats.org/officeDocument/2006/relationships/hyperlink" Target="https://www.munzee.com/m/magnacharge/2029/" TargetMode="External"/><Relationship Id="rId174" Type="http://schemas.openxmlformats.org/officeDocument/2006/relationships/hyperlink" Target="https://www.munzee.com/m/DogSoft/490/" TargetMode="External"/><Relationship Id="rId295" Type="http://schemas.openxmlformats.org/officeDocument/2006/relationships/hyperlink" Target="https://www.munzee.com/m/Aniara/5195" TargetMode="External"/><Relationship Id="rId38" Type="http://schemas.openxmlformats.org/officeDocument/2006/relationships/hyperlink" Target="https://www.munzee.com/m/gabbster/1955/" TargetMode="External"/><Relationship Id="rId173" Type="http://schemas.openxmlformats.org/officeDocument/2006/relationships/hyperlink" Target="https://www.munzee.com/m/halemeister/4900" TargetMode="External"/><Relationship Id="rId294" Type="http://schemas.openxmlformats.org/officeDocument/2006/relationships/hyperlink" Target="https://www.munzee.com/m/Doc29/4344/" TargetMode="External"/><Relationship Id="rId179" Type="http://schemas.openxmlformats.org/officeDocument/2006/relationships/hyperlink" Target="https://www.munzee.com/m/sdgal/3533/" TargetMode="External"/><Relationship Id="rId178" Type="http://schemas.openxmlformats.org/officeDocument/2006/relationships/hyperlink" Target="https://www.munzee.com/m/jsvetlik/482/" TargetMode="External"/><Relationship Id="rId299" Type="http://schemas.openxmlformats.org/officeDocument/2006/relationships/hyperlink" Target="https://www.munzee.com/m/Barnett4/325/" TargetMode="External"/><Relationship Id="rId177" Type="http://schemas.openxmlformats.org/officeDocument/2006/relationships/hyperlink" Target="https://www.munzee.com/m/DogSoft/510/" TargetMode="External"/><Relationship Id="rId298" Type="http://schemas.openxmlformats.org/officeDocument/2006/relationships/hyperlink" Target="https://www.munzee.com/m/Zniffer/6215/" TargetMode="External"/><Relationship Id="rId20" Type="http://schemas.openxmlformats.org/officeDocument/2006/relationships/hyperlink" Target="https://www.munzee.com/m/humbird7/14768/" TargetMode="External"/><Relationship Id="rId22" Type="http://schemas.openxmlformats.org/officeDocument/2006/relationships/hyperlink" Target="https://www.munzee.com/m/rodrico101/4275/" TargetMode="External"/><Relationship Id="rId21" Type="http://schemas.openxmlformats.org/officeDocument/2006/relationships/hyperlink" Target="https://www.munzee.com/m/denali0407/12016/" TargetMode="External"/><Relationship Id="rId24" Type="http://schemas.openxmlformats.org/officeDocument/2006/relationships/hyperlink" Target="https://www.munzee.com/m/magnacharge/2009/" TargetMode="External"/><Relationship Id="rId23" Type="http://schemas.openxmlformats.org/officeDocument/2006/relationships/hyperlink" Target="https://www.munzee.com/m/gabbster/1932/" TargetMode="External"/><Relationship Id="rId26" Type="http://schemas.openxmlformats.org/officeDocument/2006/relationships/hyperlink" Target="https://www.munzee.com/m/gabbster/1937/" TargetMode="External"/><Relationship Id="rId25" Type="http://schemas.openxmlformats.org/officeDocument/2006/relationships/hyperlink" Target="https://www.munzee.com/m/rodrico101/4400/" TargetMode="External"/><Relationship Id="rId28" Type="http://schemas.openxmlformats.org/officeDocument/2006/relationships/hyperlink" Target="https://www.munzee.com/m/rodrico101/4399/" TargetMode="External"/><Relationship Id="rId27" Type="http://schemas.openxmlformats.org/officeDocument/2006/relationships/hyperlink" Target="https://www.munzee.com/m/magnacharge/2014/" TargetMode="External"/><Relationship Id="rId29" Type="http://schemas.openxmlformats.org/officeDocument/2006/relationships/hyperlink" Target="https://www.munzee.com/m/gabbster/1945/" TargetMode="External"/><Relationship Id="rId11" Type="http://schemas.openxmlformats.org/officeDocument/2006/relationships/hyperlink" Target="https://www.munzee.com/m/humbird7/14249/" TargetMode="External"/><Relationship Id="rId10" Type="http://schemas.openxmlformats.org/officeDocument/2006/relationships/hyperlink" Target="https://www.munzee.com/m/Whelen/21670/" TargetMode="External"/><Relationship Id="rId13" Type="http://schemas.openxmlformats.org/officeDocument/2006/relationships/hyperlink" Target="https://www.munzee.com/m/Whelen/21671/" TargetMode="External"/><Relationship Id="rId12" Type="http://schemas.openxmlformats.org/officeDocument/2006/relationships/hyperlink" Target="https://www.munzee.com/m/denali0407/12013/" TargetMode="External"/><Relationship Id="rId15" Type="http://schemas.openxmlformats.org/officeDocument/2006/relationships/hyperlink" Target="https://www.munzee.com/m/denali0407/12014/" TargetMode="External"/><Relationship Id="rId198" Type="http://schemas.openxmlformats.org/officeDocument/2006/relationships/hyperlink" Target="https://www.munzee.com/m/Doc29/4323/" TargetMode="External"/><Relationship Id="rId14" Type="http://schemas.openxmlformats.org/officeDocument/2006/relationships/hyperlink" Target="https://www.munzee.com/m/humbird7/14234/" TargetMode="External"/><Relationship Id="rId197" Type="http://schemas.openxmlformats.org/officeDocument/2006/relationships/hyperlink" Target="https://www.munzee.com/m/shingobee23/3230/" TargetMode="External"/><Relationship Id="rId17" Type="http://schemas.openxmlformats.org/officeDocument/2006/relationships/hyperlink" Target="https://www.munzee.com/m/humbird7/14769/" TargetMode="External"/><Relationship Id="rId196" Type="http://schemas.openxmlformats.org/officeDocument/2006/relationships/hyperlink" Target="https://www.munzee.com/m/Zniffer/6218/" TargetMode="External"/><Relationship Id="rId16" Type="http://schemas.openxmlformats.org/officeDocument/2006/relationships/hyperlink" Target="https://www.munzee.com/m/Whelen/21672/" TargetMode="External"/><Relationship Id="rId195" Type="http://schemas.openxmlformats.org/officeDocument/2006/relationships/hyperlink" Target="https://www.munzee.com/m/123xilef/4780/" TargetMode="External"/><Relationship Id="rId19" Type="http://schemas.openxmlformats.org/officeDocument/2006/relationships/hyperlink" Target="https://www.munzee.com/m/Whelen/21666/" TargetMode="External"/><Relationship Id="rId18" Type="http://schemas.openxmlformats.org/officeDocument/2006/relationships/hyperlink" Target="https://www.munzee.com/m/denali0407/12015/" TargetMode="External"/><Relationship Id="rId199" Type="http://schemas.openxmlformats.org/officeDocument/2006/relationships/hyperlink" Target="https://www.munzee.com/m/CandyLace/1319/" TargetMode="External"/><Relationship Id="rId84" Type="http://schemas.openxmlformats.org/officeDocument/2006/relationships/hyperlink" Target="https://www.munzee.com/m/humbird7/14898/" TargetMode="External"/><Relationship Id="rId83" Type="http://schemas.openxmlformats.org/officeDocument/2006/relationships/hyperlink" Target="https://www.munzee.com/m/Bisquick2/2913/" TargetMode="External"/><Relationship Id="rId86" Type="http://schemas.openxmlformats.org/officeDocument/2006/relationships/hyperlink" Target="https://www.munzee.com/m/JRdaBoss/5942/" TargetMode="External"/><Relationship Id="rId85" Type="http://schemas.openxmlformats.org/officeDocument/2006/relationships/hyperlink" Target="https://www.munzee.com/m/Gamsci/5091/" TargetMode="External"/><Relationship Id="rId88" Type="http://schemas.openxmlformats.org/officeDocument/2006/relationships/hyperlink" Target="https://www.munzee.com/m/ohiolady/4301" TargetMode="External"/><Relationship Id="rId150" Type="http://schemas.openxmlformats.org/officeDocument/2006/relationships/hyperlink" Target="https://www.munzee.com/m/Derlame/10156/" TargetMode="External"/><Relationship Id="rId271" Type="http://schemas.openxmlformats.org/officeDocument/2006/relationships/hyperlink" Target="https://www.munzee.com/m/MrsDoc29/2634/" TargetMode="External"/><Relationship Id="rId87" Type="http://schemas.openxmlformats.org/officeDocument/2006/relationships/hyperlink" Target="https://www.munzee.com/m/humbird7/14896/" TargetMode="External"/><Relationship Id="rId270" Type="http://schemas.openxmlformats.org/officeDocument/2006/relationships/hyperlink" Target="https://www.munzee.com/m/withani/3954/" TargetMode="External"/><Relationship Id="rId89" Type="http://schemas.openxmlformats.org/officeDocument/2006/relationships/hyperlink" Target="https://www.munzee.com/m/Cachelady/5192/" TargetMode="External"/><Relationship Id="rId80" Type="http://schemas.openxmlformats.org/officeDocument/2006/relationships/hyperlink" Target="https://www.munzee.com/m/Cidinho/1619/" TargetMode="External"/><Relationship Id="rId82" Type="http://schemas.openxmlformats.org/officeDocument/2006/relationships/hyperlink" Target="https://www.munzee.com/m/Gamsci/5090/" TargetMode="External"/><Relationship Id="rId81" Type="http://schemas.openxmlformats.org/officeDocument/2006/relationships/hyperlink" Target="https://www.munzee.com/m/humbird7/14930/" TargetMode="External"/><Relationship Id="rId1" Type="http://schemas.openxmlformats.org/officeDocument/2006/relationships/hyperlink" Target="https://tinyurl.com/w78667k" TargetMode="External"/><Relationship Id="rId2" Type="http://schemas.openxmlformats.org/officeDocument/2006/relationships/hyperlink" Target="https://www.munzee.com/m/EagleDadandXenia/17017/" TargetMode="External"/><Relationship Id="rId3" Type="http://schemas.openxmlformats.org/officeDocument/2006/relationships/hyperlink" Target="https://www.munzee.com/m/marleyfanct/1002/" TargetMode="External"/><Relationship Id="rId149" Type="http://schemas.openxmlformats.org/officeDocument/2006/relationships/hyperlink" Target="https://www.munzee.com/m/moonster/9551/" TargetMode="External"/><Relationship Id="rId4" Type="http://schemas.openxmlformats.org/officeDocument/2006/relationships/hyperlink" Target="https://www.munzee.com/m/deeralemap/3631/" TargetMode="External"/><Relationship Id="rId148" Type="http://schemas.openxmlformats.org/officeDocument/2006/relationships/hyperlink" Target="https://www.munzee.com/m/Muriabreu/727" TargetMode="External"/><Relationship Id="rId269" Type="http://schemas.openxmlformats.org/officeDocument/2006/relationships/hyperlink" Target="https://www.munzee.com/m/Angy/167/" TargetMode="External"/><Relationship Id="rId9" Type="http://schemas.openxmlformats.org/officeDocument/2006/relationships/hyperlink" Target="https://www.munzee.com/m/marleyfanct/1169/" TargetMode="External"/><Relationship Id="rId143" Type="http://schemas.openxmlformats.org/officeDocument/2006/relationships/hyperlink" Target="https://www.munzee.com/m/webeon2it/4073/" TargetMode="External"/><Relationship Id="rId264" Type="http://schemas.openxmlformats.org/officeDocument/2006/relationships/hyperlink" Target="https://www.munzee.com/m/Hercules99/774/" TargetMode="External"/><Relationship Id="rId142" Type="http://schemas.openxmlformats.org/officeDocument/2006/relationships/hyperlink" Target="https://www.munzee.com/m/sdgal/3545/" TargetMode="External"/><Relationship Id="rId263" Type="http://schemas.openxmlformats.org/officeDocument/2006/relationships/hyperlink" Target="https://www.munzee.com/m/FunSpot/76/" TargetMode="External"/><Relationship Id="rId141" Type="http://schemas.openxmlformats.org/officeDocument/2006/relationships/hyperlink" Target="https://www.munzee.com/m/moonster/9544/" TargetMode="External"/><Relationship Id="rId262" Type="http://schemas.openxmlformats.org/officeDocument/2006/relationships/hyperlink" Target="https://www.munzee.com/m/MrsDoc29/2644/" TargetMode="External"/><Relationship Id="rId140" Type="http://schemas.openxmlformats.org/officeDocument/2006/relationships/hyperlink" Target="https://www.munzee.com/m/georeyna/8821/" TargetMode="External"/><Relationship Id="rId261" Type="http://schemas.openxmlformats.org/officeDocument/2006/relationships/hyperlink" Target="https://www.munzee.com/m/dboracle/4375" TargetMode="External"/><Relationship Id="rId5" Type="http://schemas.openxmlformats.org/officeDocument/2006/relationships/hyperlink" Target="https://www.munzee.com/m/coachV/5697/" TargetMode="External"/><Relationship Id="rId147" Type="http://schemas.openxmlformats.org/officeDocument/2006/relationships/hyperlink" Target="https://www.munzee.com/m/brunosantos/855" TargetMode="External"/><Relationship Id="rId268" Type="http://schemas.openxmlformats.org/officeDocument/2006/relationships/hyperlink" Target="https://www.munzee.com/m/MrsDoc29/2635/" TargetMode="External"/><Relationship Id="rId6" Type="http://schemas.openxmlformats.org/officeDocument/2006/relationships/hyperlink" Target="https://www.munzee.com/m/marleyfanct/1001/" TargetMode="External"/><Relationship Id="rId146" Type="http://schemas.openxmlformats.org/officeDocument/2006/relationships/hyperlink" Target="https://www.munzee.com/m/moonster/9786/" TargetMode="External"/><Relationship Id="rId267" Type="http://schemas.openxmlformats.org/officeDocument/2006/relationships/hyperlink" Target="https://www.munzee.com/m/Hercules99/775/" TargetMode="External"/><Relationship Id="rId7" Type="http://schemas.openxmlformats.org/officeDocument/2006/relationships/hyperlink" Target="https://www.munzee.com/m/Whelen/21667/" TargetMode="External"/><Relationship Id="rId145" Type="http://schemas.openxmlformats.org/officeDocument/2006/relationships/hyperlink" Target="https://www.munzee.com/m/mobility/8105/" TargetMode="External"/><Relationship Id="rId266" Type="http://schemas.openxmlformats.org/officeDocument/2006/relationships/hyperlink" Target="https://www.munzee.com/m/IggiePiggie/1286/" TargetMode="External"/><Relationship Id="rId8" Type="http://schemas.openxmlformats.org/officeDocument/2006/relationships/hyperlink" Target="https://www.munzee.com/m/EagleDadandXenia/17006/" TargetMode="External"/><Relationship Id="rId144" Type="http://schemas.openxmlformats.org/officeDocument/2006/relationships/hyperlink" Target="https://www.munzee.com/m/Patterc/2312/" TargetMode="External"/><Relationship Id="rId265" Type="http://schemas.openxmlformats.org/officeDocument/2006/relationships/hyperlink" Target="https://www.munzee.com/m/MrsDoc29/2643/" TargetMode="External"/><Relationship Id="rId73" Type="http://schemas.openxmlformats.org/officeDocument/2006/relationships/hyperlink" Target="https://www.munzee.com/m/DVDNJYC/2931" TargetMode="External"/><Relationship Id="rId72" Type="http://schemas.openxmlformats.org/officeDocument/2006/relationships/hyperlink" Target="https://www.munzee.com/m/humbird7/14760/" TargetMode="External"/><Relationship Id="rId75" Type="http://schemas.openxmlformats.org/officeDocument/2006/relationships/hyperlink" Target="https://www.munzee.com/m/humbird7/14759/" TargetMode="External"/><Relationship Id="rId74" Type="http://schemas.openxmlformats.org/officeDocument/2006/relationships/hyperlink" Target="https://www.munzee.com/m/JAL/2939" TargetMode="External"/><Relationship Id="rId77" Type="http://schemas.openxmlformats.org/officeDocument/2006/relationships/hyperlink" Target="https://www.munzee.com/m/Gamsci/5089/" TargetMode="External"/><Relationship Id="rId260" Type="http://schemas.openxmlformats.org/officeDocument/2006/relationships/hyperlink" Target="https://www.munzee.com/m/Anetzet/2016/" TargetMode="External"/><Relationship Id="rId76" Type="http://schemas.openxmlformats.org/officeDocument/2006/relationships/hyperlink" Target="https://www.munzee.com/m/kimdot/9813/" TargetMode="External"/><Relationship Id="rId79" Type="http://schemas.openxmlformats.org/officeDocument/2006/relationships/hyperlink" Target="https://www.munzee.com/m/markcase/6021/" TargetMode="External"/><Relationship Id="rId78" Type="http://schemas.openxmlformats.org/officeDocument/2006/relationships/hyperlink" Target="https://www.munzee.com/m/humbird7/14755/" TargetMode="External"/><Relationship Id="rId71" Type="http://schemas.openxmlformats.org/officeDocument/2006/relationships/hyperlink" Target="https://www.munzee.com/m/danielle41101/12163/" TargetMode="External"/><Relationship Id="rId70" Type="http://schemas.openxmlformats.org/officeDocument/2006/relationships/hyperlink" Target="https://www.munzee.com/m/Qdog/4580/" TargetMode="External"/><Relationship Id="rId139" Type="http://schemas.openxmlformats.org/officeDocument/2006/relationships/hyperlink" Target="https://www.munzee.com/m/geomatrix/9375/" TargetMode="External"/><Relationship Id="rId138" Type="http://schemas.openxmlformats.org/officeDocument/2006/relationships/hyperlink" Target="https://www.munzee.com/m/candyfloss64/7963/" TargetMode="External"/><Relationship Id="rId259" Type="http://schemas.openxmlformats.org/officeDocument/2006/relationships/hyperlink" Target="https://www.munzee.com/m/MrsDoc29/2471/" TargetMode="External"/><Relationship Id="rId137" Type="http://schemas.openxmlformats.org/officeDocument/2006/relationships/hyperlink" Target="https://www.munzee.com/m/trevosetreckers/8036/" TargetMode="External"/><Relationship Id="rId258" Type="http://schemas.openxmlformats.org/officeDocument/2006/relationships/hyperlink" Target="https://www.munzee.com/m/dboracle/4353" TargetMode="External"/><Relationship Id="rId132" Type="http://schemas.openxmlformats.org/officeDocument/2006/relationships/hyperlink" Target="https://www.munzee.com/m/danielle41101/12149/" TargetMode="External"/><Relationship Id="rId253" Type="http://schemas.openxmlformats.org/officeDocument/2006/relationships/hyperlink" Target="https://www.munzee.com/m/tcguru/8135/" TargetMode="External"/><Relationship Id="rId131" Type="http://schemas.openxmlformats.org/officeDocument/2006/relationships/hyperlink" Target="https://www.munzee.com/m/Whelen/21658/" TargetMode="External"/><Relationship Id="rId252" Type="http://schemas.openxmlformats.org/officeDocument/2006/relationships/hyperlink" Target="https://www.munzee.com/m/kimdot/9818/" TargetMode="External"/><Relationship Id="rId130" Type="http://schemas.openxmlformats.org/officeDocument/2006/relationships/hyperlink" Target="https://www.munzee.com/m/Traycee/7497/" TargetMode="External"/><Relationship Id="rId251" Type="http://schemas.openxmlformats.org/officeDocument/2006/relationships/hyperlink" Target="https://www.munzee.com/m/Barnett4/350/" TargetMode="External"/><Relationship Id="rId250" Type="http://schemas.openxmlformats.org/officeDocument/2006/relationships/hyperlink" Target="https://www.munzee.com/m/TopDeck/325/" TargetMode="External"/><Relationship Id="rId136" Type="http://schemas.openxmlformats.org/officeDocument/2006/relationships/hyperlink" Target="https://www.munzee.com/m/moonster/9542/" TargetMode="External"/><Relationship Id="rId257" Type="http://schemas.openxmlformats.org/officeDocument/2006/relationships/hyperlink" Target="https://www.munzee.com/m/Hercules99/745/" TargetMode="External"/><Relationship Id="rId135" Type="http://schemas.openxmlformats.org/officeDocument/2006/relationships/hyperlink" Target="https://www.munzee.com/m/heathcote07/2774/" TargetMode="External"/><Relationship Id="rId256" Type="http://schemas.openxmlformats.org/officeDocument/2006/relationships/hyperlink" Target="https://www.munzee.com/m/Whelen/21674/" TargetMode="External"/><Relationship Id="rId134" Type="http://schemas.openxmlformats.org/officeDocument/2006/relationships/hyperlink" Target="https://www.munzee.com/m/JAL/2264" TargetMode="External"/><Relationship Id="rId255" Type="http://schemas.openxmlformats.org/officeDocument/2006/relationships/hyperlink" Target="https://www.munzee.com/m/Brandikorte/4047" TargetMode="External"/><Relationship Id="rId133" Type="http://schemas.openxmlformats.org/officeDocument/2006/relationships/hyperlink" Target="https://www.munzee.com/m/DVDNJYC/2248" TargetMode="External"/><Relationship Id="rId254" Type="http://schemas.openxmlformats.org/officeDocument/2006/relationships/hyperlink" Target="https://www.munzee.com/m/Angy/165/" TargetMode="External"/><Relationship Id="rId62" Type="http://schemas.openxmlformats.org/officeDocument/2006/relationships/hyperlink" Target="https://www.munzee.com/m/Steerzer/6710/" TargetMode="External"/><Relationship Id="rId61" Type="http://schemas.openxmlformats.org/officeDocument/2006/relationships/hyperlink" Target="https://www.munzee.com/m/danielle41101/12119/" TargetMode="External"/><Relationship Id="rId64" Type="http://schemas.openxmlformats.org/officeDocument/2006/relationships/hyperlink" Target="https://www.munzee.com/m/danielle41101/12118/" TargetMode="External"/><Relationship Id="rId63" Type="http://schemas.openxmlformats.org/officeDocument/2006/relationships/hyperlink" Target="https://www.munzee.com/m/Belboz/14407/admin/" TargetMode="External"/><Relationship Id="rId66" Type="http://schemas.openxmlformats.org/officeDocument/2006/relationships/hyperlink" Target="https://www.munzee.com/m/Belboz/14408/admin/" TargetMode="External"/><Relationship Id="rId172" Type="http://schemas.openxmlformats.org/officeDocument/2006/relationships/hyperlink" Target="https://www.munzee.com/m/jsvetlik/474/" TargetMode="External"/><Relationship Id="rId293" Type="http://schemas.openxmlformats.org/officeDocument/2006/relationships/hyperlink" Target="https://www.munzee.com/m/Barnett4/319/" TargetMode="External"/><Relationship Id="rId65" Type="http://schemas.openxmlformats.org/officeDocument/2006/relationships/hyperlink" Target="https://www.munzee.com/m/Steerzer/6723/" TargetMode="External"/><Relationship Id="rId171" Type="http://schemas.openxmlformats.org/officeDocument/2006/relationships/hyperlink" Target="https://www.munzee.com/m/DogSoft/483/" TargetMode="External"/><Relationship Id="rId292" Type="http://schemas.openxmlformats.org/officeDocument/2006/relationships/hyperlink" Target="https://www.munzee.com/m/TopDeck/327/" TargetMode="External"/><Relationship Id="rId68" Type="http://schemas.openxmlformats.org/officeDocument/2006/relationships/hyperlink" Target="https://www.munzee.com/m/Steerzer/6724/" TargetMode="External"/><Relationship Id="rId170" Type="http://schemas.openxmlformats.org/officeDocument/2006/relationships/hyperlink" Target="https://www.munzee.com/m/sdgal/3535/" TargetMode="External"/><Relationship Id="rId291" Type="http://schemas.openxmlformats.org/officeDocument/2006/relationships/hyperlink" Target="https://www.munzee.com/m/Doc29/4328/" TargetMode="External"/><Relationship Id="rId67" Type="http://schemas.openxmlformats.org/officeDocument/2006/relationships/hyperlink" Target="https://www.munzee.com/m/danielle41101/12162/" TargetMode="External"/><Relationship Id="rId290" Type="http://schemas.openxmlformats.org/officeDocument/2006/relationships/hyperlink" Target="https://www.munzee.com/m/Whelen/21665/" TargetMode="External"/><Relationship Id="rId60" Type="http://schemas.openxmlformats.org/officeDocument/2006/relationships/hyperlink" Target="https://www.munzee.com/m/Belboz/13998/admin/" TargetMode="External"/><Relationship Id="rId165" Type="http://schemas.openxmlformats.org/officeDocument/2006/relationships/hyperlink" Target="https://www.munzee.com/m/DVDNJYC/2244" TargetMode="External"/><Relationship Id="rId286" Type="http://schemas.openxmlformats.org/officeDocument/2006/relationships/hyperlink" Target="https://www.munzee.com/m/AngelGirl/2737/" TargetMode="External"/><Relationship Id="rId69" Type="http://schemas.openxmlformats.org/officeDocument/2006/relationships/hyperlink" Target="https://www.munzee.com/m/Gamsci/5088/" TargetMode="External"/><Relationship Id="rId164" Type="http://schemas.openxmlformats.org/officeDocument/2006/relationships/hyperlink" Target="https://www.munzee.com/m/MeanderingMonkeys/15180/" TargetMode="External"/><Relationship Id="rId285" Type="http://schemas.openxmlformats.org/officeDocument/2006/relationships/hyperlink" Target="https://www.munzee.com/m/Buckeyes/540/" TargetMode="External"/><Relationship Id="rId163" Type="http://schemas.openxmlformats.org/officeDocument/2006/relationships/hyperlink" Target="https://www.munzee.com/m/georeyna/8819/" TargetMode="External"/><Relationship Id="rId284" Type="http://schemas.openxmlformats.org/officeDocument/2006/relationships/hyperlink" Target="https://www.munzee.com/m/Whelen/21663/" TargetMode="External"/><Relationship Id="rId162" Type="http://schemas.openxmlformats.org/officeDocument/2006/relationships/hyperlink" Target="https://www.munzee.com/m/Lanyasummer/3573/" TargetMode="External"/><Relationship Id="rId283" Type="http://schemas.openxmlformats.org/officeDocument/2006/relationships/hyperlink" Target="https://www.munzee.com/m/AngelGirl/2738/" TargetMode="External"/><Relationship Id="rId169" Type="http://schemas.openxmlformats.org/officeDocument/2006/relationships/hyperlink" Target="https://www.munzee.com/m/jsvetlik/473/" TargetMode="External"/><Relationship Id="rId168" Type="http://schemas.openxmlformats.org/officeDocument/2006/relationships/hyperlink" Target="https://www.munzee.com/m/DogSoft/479/" TargetMode="External"/><Relationship Id="rId289" Type="http://schemas.openxmlformats.org/officeDocument/2006/relationships/hyperlink" Target="https://www.munzee.com/m/AngelGirl/2736/" TargetMode="External"/><Relationship Id="rId167" Type="http://schemas.openxmlformats.org/officeDocument/2006/relationships/hyperlink" Target="https://www.munzee.com/m/Whelen/21660/" TargetMode="External"/><Relationship Id="rId288" Type="http://schemas.openxmlformats.org/officeDocument/2006/relationships/hyperlink" Target="https://www.munzee.com/m/RocketBar/337/" TargetMode="External"/><Relationship Id="rId166" Type="http://schemas.openxmlformats.org/officeDocument/2006/relationships/hyperlink" Target="https://www.munzee.com/m/JAL/2235" TargetMode="External"/><Relationship Id="rId287" Type="http://schemas.openxmlformats.org/officeDocument/2006/relationships/hyperlink" Target="https://www.munzee.com/m/Whelen/21664/" TargetMode="External"/><Relationship Id="rId51" Type="http://schemas.openxmlformats.org/officeDocument/2006/relationships/hyperlink" Target="https://www.munzee.com/m/Belboz/13983/admin/" TargetMode="External"/><Relationship Id="rId50" Type="http://schemas.openxmlformats.org/officeDocument/2006/relationships/hyperlink" Target="https://www.munzee.com/m/Steerzer/6696/" TargetMode="External"/><Relationship Id="rId53" Type="http://schemas.openxmlformats.org/officeDocument/2006/relationships/hyperlink" Target="https://www.munzee.com/m/Steerzer/6708/" TargetMode="External"/><Relationship Id="rId52" Type="http://schemas.openxmlformats.org/officeDocument/2006/relationships/hyperlink" Target="https://www.munzee.com/m/danielle41101/11925/" TargetMode="External"/><Relationship Id="rId55" Type="http://schemas.openxmlformats.org/officeDocument/2006/relationships/hyperlink" Target="https://www.munzee.com/m/danielle41101/11924/" TargetMode="External"/><Relationship Id="rId161" Type="http://schemas.openxmlformats.org/officeDocument/2006/relationships/hyperlink" Target="https://www.munzee.com/m/nyboss/5601/" TargetMode="External"/><Relationship Id="rId282" Type="http://schemas.openxmlformats.org/officeDocument/2006/relationships/hyperlink" Target="https://www.munzee.com/m/Badger2/533/" TargetMode="External"/><Relationship Id="rId54" Type="http://schemas.openxmlformats.org/officeDocument/2006/relationships/hyperlink" Target="https://www.munzee.com/m/Durango/742/" TargetMode="External"/><Relationship Id="rId160" Type="http://schemas.openxmlformats.org/officeDocument/2006/relationships/hyperlink" Target="https://www.munzee.com/m/halemeister/4804" TargetMode="External"/><Relationship Id="rId281" Type="http://schemas.openxmlformats.org/officeDocument/2006/relationships/hyperlink" Target="https://www.munzee.com/m/Whelen/21662/" TargetMode="External"/><Relationship Id="rId57" Type="http://schemas.openxmlformats.org/officeDocument/2006/relationships/hyperlink" Target="https://www.munzee.com/m/Belboz/13997/admin/" TargetMode="External"/><Relationship Id="rId280" Type="http://schemas.openxmlformats.org/officeDocument/2006/relationships/hyperlink" Target="https://www.munzee.com/m/AngelGirl/2739/" TargetMode="External"/><Relationship Id="rId56" Type="http://schemas.openxmlformats.org/officeDocument/2006/relationships/hyperlink" Target="https://www.munzee.com/m/Steerzer/7396/" TargetMode="External"/><Relationship Id="rId159" Type="http://schemas.openxmlformats.org/officeDocument/2006/relationships/hyperlink" Target="https://www.munzee.com/m/MeanderingMonkeys/15178/" TargetMode="External"/><Relationship Id="rId59" Type="http://schemas.openxmlformats.org/officeDocument/2006/relationships/hyperlink" Target="https://www.munzee.com/m/Steerzer/6709/" TargetMode="External"/><Relationship Id="rId154" Type="http://schemas.openxmlformats.org/officeDocument/2006/relationships/hyperlink" Target="https://www.munzee.com/m/MeanderingMonkeys/15176" TargetMode="External"/><Relationship Id="rId275" Type="http://schemas.openxmlformats.org/officeDocument/2006/relationships/hyperlink" Target="https://www.munzee.com/m/kwd/5717" TargetMode="External"/><Relationship Id="rId58" Type="http://schemas.openxmlformats.org/officeDocument/2006/relationships/hyperlink" Target="https://www.munzee.com/m/danielle41101/12042/" TargetMode="External"/><Relationship Id="rId153" Type="http://schemas.openxmlformats.org/officeDocument/2006/relationships/hyperlink" Target="https://www.munzee.com/m/Majsan/3491/" TargetMode="External"/><Relationship Id="rId274" Type="http://schemas.openxmlformats.org/officeDocument/2006/relationships/hyperlink" Target="https://www.munzee.com/m/MrsDoc29/2633/" TargetMode="External"/><Relationship Id="rId152" Type="http://schemas.openxmlformats.org/officeDocument/2006/relationships/hyperlink" Target="https://www.munzee.com/m/Centern/2929/" TargetMode="External"/><Relationship Id="rId273" Type="http://schemas.openxmlformats.org/officeDocument/2006/relationships/hyperlink" Target="https://www.munzee.com/m/MattHoward/718/" TargetMode="External"/><Relationship Id="rId151" Type="http://schemas.openxmlformats.org/officeDocument/2006/relationships/hyperlink" Target="https://www.munzee.com/m/MeanderingMonkeys/15175/" TargetMode="External"/><Relationship Id="rId272" Type="http://schemas.openxmlformats.org/officeDocument/2006/relationships/hyperlink" Target="https://www.munzee.com/m/musthavemuzk/6905/" TargetMode="External"/><Relationship Id="rId158" Type="http://schemas.openxmlformats.org/officeDocument/2006/relationships/hyperlink" Target="https://www.munzee.com/m/Heinerup/5493/" TargetMode="External"/><Relationship Id="rId279" Type="http://schemas.openxmlformats.org/officeDocument/2006/relationships/hyperlink" Target="https://www.munzee.com/m/GDog99/954/" TargetMode="External"/><Relationship Id="rId157" Type="http://schemas.openxmlformats.org/officeDocument/2006/relationships/hyperlink" Target="https://www.munzee.com/m/Zniffer/6833/" TargetMode="External"/><Relationship Id="rId278" Type="http://schemas.openxmlformats.org/officeDocument/2006/relationships/hyperlink" Target="https://www.munzee.com/m/Whelen/21661/" TargetMode="External"/><Relationship Id="rId156" Type="http://schemas.openxmlformats.org/officeDocument/2006/relationships/hyperlink" Target="https://www.munzee.com/m/RUJA/8900/" TargetMode="External"/><Relationship Id="rId277" Type="http://schemas.openxmlformats.org/officeDocument/2006/relationships/hyperlink" Target="https://www.munzee.com/m/AngelGirl/2730/" TargetMode="External"/><Relationship Id="rId155" Type="http://schemas.openxmlformats.org/officeDocument/2006/relationships/hyperlink" Target="https://www.munzee.com/m/VLoopSouth/383/" TargetMode="External"/><Relationship Id="rId276" Type="http://schemas.openxmlformats.org/officeDocument/2006/relationships/hyperlink" Target="https://www.munzee.com/m/RocketBar/340/" TargetMode="External"/><Relationship Id="rId107" Type="http://schemas.openxmlformats.org/officeDocument/2006/relationships/hyperlink" Target="https://www.munzee.com/m/Mikael82/2303/" TargetMode="External"/><Relationship Id="rId228" Type="http://schemas.openxmlformats.org/officeDocument/2006/relationships/hyperlink" Target="https://www.munzee.com/m/Johnsjen/1545/" TargetMode="External"/><Relationship Id="rId349" Type="http://schemas.openxmlformats.org/officeDocument/2006/relationships/hyperlink" Target="https://www.munzee.com/m/MrsDoc29/2361/" TargetMode="External"/><Relationship Id="rId106" Type="http://schemas.openxmlformats.org/officeDocument/2006/relationships/hyperlink" Target="https://www.munzee.com/m/candyfloss64/7946/" TargetMode="External"/><Relationship Id="rId227" Type="http://schemas.openxmlformats.org/officeDocument/2006/relationships/hyperlink" Target="https://www.munzee.com/m/sdgal/3555/" TargetMode="External"/><Relationship Id="rId348" Type="http://schemas.openxmlformats.org/officeDocument/2006/relationships/hyperlink" Target="https://www.munzee.com/m/DiSaRu/2792/" TargetMode="External"/><Relationship Id="rId105" Type="http://schemas.openxmlformats.org/officeDocument/2006/relationships/hyperlink" Target="https://www.munzee.com/m/trevosetreckers/8032/" TargetMode="External"/><Relationship Id="rId226" Type="http://schemas.openxmlformats.org/officeDocument/2006/relationships/hyperlink" Target="https://www.munzee.com/m/Zniffer/6216/" TargetMode="External"/><Relationship Id="rId347" Type="http://schemas.openxmlformats.org/officeDocument/2006/relationships/hyperlink" Target="https://www.munzee.com/m/Tossie/4568/" TargetMode="External"/><Relationship Id="rId104" Type="http://schemas.openxmlformats.org/officeDocument/2006/relationships/hyperlink" Target="https://www.munzee.com/m/rodrico101/4291/" TargetMode="External"/><Relationship Id="rId225" Type="http://schemas.openxmlformats.org/officeDocument/2006/relationships/hyperlink" Target="https://www.munzee.com/m/EagleDadandXenia/17035/" TargetMode="External"/><Relationship Id="rId346" Type="http://schemas.openxmlformats.org/officeDocument/2006/relationships/hyperlink" Target="https://www.munzee.com/m/MrsDoc29/2367/" TargetMode="External"/><Relationship Id="rId109" Type="http://schemas.openxmlformats.org/officeDocument/2006/relationships/hyperlink" Target="https://www.munzee.com/m/trevosetreckers/8035/" TargetMode="External"/><Relationship Id="rId108" Type="http://schemas.openxmlformats.org/officeDocument/2006/relationships/hyperlink" Target="https://www.munzee.com/m/MeanderingMonkeys/15173/" TargetMode="External"/><Relationship Id="rId229" Type="http://schemas.openxmlformats.org/officeDocument/2006/relationships/hyperlink" Target="https://www.munzee.com/m/Pamster13/2708/" TargetMode="External"/><Relationship Id="rId220" Type="http://schemas.openxmlformats.org/officeDocument/2006/relationships/hyperlink" Target="https://www.munzee.com/m/kwd/5718" TargetMode="External"/><Relationship Id="rId341" Type="http://schemas.openxmlformats.org/officeDocument/2006/relationships/hyperlink" Target="https://www.munzee.com/m/Doc29/4717/" TargetMode="External"/><Relationship Id="rId340" Type="http://schemas.openxmlformats.org/officeDocument/2006/relationships/hyperlink" Target="https://www.munzee.com/m/Barnett4/285/" TargetMode="External"/><Relationship Id="rId103" Type="http://schemas.openxmlformats.org/officeDocument/2006/relationships/hyperlink" Target="https://www.munzee.com/m/shabs/3667/" TargetMode="External"/><Relationship Id="rId224" Type="http://schemas.openxmlformats.org/officeDocument/2006/relationships/hyperlink" Target="https://www.munzee.com/m/Sivontim/11033/" TargetMode="External"/><Relationship Id="rId345" Type="http://schemas.openxmlformats.org/officeDocument/2006/relationships/hyperlink" Target="https://www.munzee.com/m/dboracle/4320" TargetMode="External"/><Relationship Id="rId102" Type="http://schemas.openxmlformats.org/officeDocument/2006/relationships/hyperlink" Target="https://www.munzee.com/m/magnacharge/2002/" TargetMode="External"/><Relationship Id="rId223" Type="http://schemas.openxmlformats.org/officeDocument/2006/relationships/hyperlink" Target="https://www.munzee.com/m/Zniffer/6217/" TargetMode="External"/><Relationship Id="rId344" Type="http://schemas.openxmlformats.org/officeDocument/2006/relationships/hyperlink" Target="https://www.munzee.com/m/my2boysmama/1884" TargetMode="External"/><Relationship Id="rId101" Type="http://schemas.openxmlformats.org/officeDocument/2006/relationships/hyperlink" Target="https://www.munzee.com/m/gabbster/1858/" TargetMode="External"/><Relationship Id="rId222" Type="http://schemas.openxmlformats.org/officeDocument/2006/relationships/hyperlink" Target="https://www.munzee.com/m/123xilef/4781/" TargetMode="External"/><Relationship Id="rId343" Type="http://schemas.openxmlformats.org/officeDocument/2006/relationships/hyperlink" Target="https://www.munzee.com/m/MrsDoc29/2362/" TargetMode="External"/><Relationship Id="rId100" Type="http://schemas.openxmlformats.org/officeDocument/2006/relationships/hyperlink" Target="https://www.munzee.com/m/rodrico101/4358/" TargetMode="External"/><Relationship Id="rId221" Type="http://schemas.openxmlformats.org/officeDocument/2006/relationships/hyperlink" Target="https://www.munzee.com/m/Whelen/21669/" TargetMode="External"/><Relationship Id="rId342" Type="http://schemas.openxmlformats.org/officeDocument/2006/relationships/hyperlink" Target="https://www.munzee.com/m/dboracle/4319" TargetMode="External"/><Relationship Id="rId217" Type="http://schemas.openxmlformats.org/officeDocument/2006/relationships/hyperlink" Target="https://www.munzee.com/m/JackSparrow/16882" TargetMode="External"/><Relationship Id="rId338" Type="http://schemas.openxmlformats.org/officeDocument/2006/relationships/hyperlink" Target="https://www.munzee.com/m/Doc29/4724/" TargetMode="External"/><Relationship Id="rId216" Type="http://schemas.openxmlformats.org/officeDocument/2006/relationships/hyperlink" Target="https://www.munzee.com/m/FindersGirl/4463/" TargetMode="External"/><Relationship Id="rId337" Type="http://schemas.openxmlformats.org/officeDocument/2006/relationships/hyperlink" Target="https://www.munzee.com/m/Barnett4/302/" TargetMode="External"/><Relationship Id="rId215" Type="http://schemas.openxmlformats.org/officeDocument/2006/relationships/hyperlink" Target="https://www.munzee.com/m/geomatrix/9201/" TargetMode="External"/><Relationship Id="rId336" Type="http://schemas.openxmlformats.org/officeDocument/2006/relationships/hyperlink" Target="https://www.munzee.com/m/Mikael82/2308/" TargetMode="External"/><Relationship Id="rId214" Type="http://schemas.openxmlformats.org/officeDocument/2006/relationships/hyperlink" Target="https://www.munzee.com/m/QueenofDNile/8421/" TargetMode="External"/><Relationship Id="rId335" Type="http://schemas.openxmlformats.org/officeDocument/2006/relationships/hyperlink" Target="https://www.munzee.com/m/Doc29/4726/" TargetMode="External"/><Relationship Id="rId219" Type="http://schemas.openxmlformats.org/officeDocument/2006/relationships/hyperlink" Target="https://www.munzee.com/m/kpcrystal07/17138/" TargetMode="External"/><Relationship Id="rId218" Type="http://schemas.openxmlformats.org/officeDocument/2006/relationships/hyperlink" Target="https://www.munzee.com/m/barefootguru/2007/" TargetMode="External"/><Relationship Id="rId339" Type="http://schemas.openxmlformats.org/officeDocument/2006/relationships/hyperlink" Target="https://www.munzee.com/m/meka/3891/" TargetMode="External"/><Relationship Id="rId330" Type="http://schemas.openxmlformats.org/officeDocument/2006/relationships/hyperlink" Target="https://www.munzee.com/m/Lulamae/815/" TargetMode="External"/><Relationship Id="rId213" Type="http://schemas.openxmlformats.org/officeDocument/2006/relationships/hyperlink" Target="https://www.munzee.com/m/magnacharge/2052/" TargetMode="External"/><Relationship Id="rId334" Type="http://schemas.openxmlformats.org/officeDocument/2006/relationships/hyperlink" Target="https://www.munzee.com/m/Barnett4/305/" TargetMode="External"/><Relationship Id="rId212" Type="http://schemas.openxmlformats.org/officeDocument/2006/relationships/hyperlink" Target="https://www.munzee.com/m/gabbster/1859/" TargetMode="External"/><Relationship Id="rId333" Type="http://schemas.openxmlformats.org/officeDocument/2006/relationships/hyperlink" Target="https://www.munzee.com/m/ponu/6286/" TargetMode="External"/><Relationship Id="rId211" Type="http://schemas.openxmlformats.org/officeDocument/2006/relationships/hyperlink" Target="https://www.munzee.com/m/Sivontim/11018/" TargetMode="External"/><Relationship Id="rId332" Type="http://schemas.openxmlformats.org/officeDocument/2006/relationships/hyperlink" Target="https://www.munzee.com/m/sdgal/3505/" TargetMode="External"/><Relationship Id="rId210" Type="http://schemas.openxmlformats.org/officeDocument/2006/relationships/hyperlink" Target="https://www.munzee.com/m/magnacharge/2044/" TargetMode="External"/><Relationship Id="rId331" Type="http://schemas.openxmlformats.org/officeDocument/2006/relationships/hyperlink" Target="https://www.munzee.com/m/Barnett4/314/" TargetMode="External"/><Relationship Id="rId129" Type="http://schemas.openxmlformats.org/officeDocument/2006/relationships/hyperlink" Target="https://www.munzee.com/m/danielle41101/12153/" TargetMode="External"/><Relationship Id="rId128" Type="http://schemas.openxmlformats.org/officeDocument/2006/relationships/hyperlink" Target="https://www.munzee.com/m/Whelen/21657/" TargetMode="External"/><Relationship Id="rId249" Type="http://schemas.openxmlformats.org/officeDocument/2006/relationships/hyperlink" Target="https://www.munzee.com/m/Chivasloyal/5374/" TargetMode="External"/><Relationship Id="rId127" Type="http://schemas.openxmlformats.org/officeDocument/2006/relationships/hyperlink" Target="https://www.munzee.com/m/munzeeprof/7248/" TargetMode="External"/><Relationship Id="rId248" Type="http://schemas.openxmlformats.org/officeDocument/2006/relationships/hyperlink" Target="https://www.munzee.com/m/Barnett4/356/" TargetMode="External"/><Relationship Id="rId126" Type="http://schemas.openxmlformats.org/officeDocument/2006/relationships/hyperlink" Target="https://www.munzee.com/m/danielle41101/12157/" TargetMode="External"/><Relationship Id="rId247" Type="http://schemas.openxmlformats.org/officeDocument/2006/relationships/hyperlink" Target="https://www.munzee.com/m/Wekivamom/498/" TargetMode="External"/><Relationship Id="rId121" Type="http://schemas.openxmlformats.org/officeDocument/2006/relationships/hyperlink" Target="https://www.munzee.com/m/silleb/2051/" TargetMode="External"/><Relationship Id="rId242" Type="http://schemas.openxmlformats.org/officeDocument/2006/relationships/hyperlink" Target="https://www.munzee.com/m/Dazzaf/3557/" TargetMode="External"/><Relationship Id="rId363" Type="http://schemas.openxmlformats.org/officeDocument/2006/relationships/hyperlink" Target="https://www.munzee.com/m/dboracle/4312" TargetMode="External"/><Relationship Id="rId120" Type="http://schemas.openxmlformats.org/officeDocument/2006/relationships/hyperlink" Target="https://www.munzee.com/m/danielle41101/12164/" TargetMode="External"/><Relationship Id="rId241" Type="http://schemas.openxmlformats.org/officeDocument/2006/relationships/hyperlink" Target="https://www.munzee.com/m/Aphrael/1565/" TargetMode="External"/><Relationship Id="rId362" Type="http://schemas.openxmlformats.org/officeDocument/2006/relationships/hyperlink" Target="https://www.munzee.com/m/Doc29/4321/" TargetMode="External"/><Relationship Id="rId240" Type="http://schemas.openxmlformats.org/officeDocument/2006/relationships/hyperlink" Target="https://www.munzee.com/m/annabanana/9362/" TargetMode="External"/><Relationship Id="rId361" Type="http://schemas.openxmlformats.org/officeDocument/2006/relationships/hyperlink" Target="https://www.munzee.com/m/Barnett4/241/" TargetMode="External"/><Relationship Id="rId360" Type="http://schemas.openxmlformats.org/officeDocument/2006/relationships/hyperlink" Target="https://www.munzee.com/m/Traycee/7478/" TargetMode="External"/><Relationship Id="rId125" Type="http://schemas.openxmlformats.org/officeDocument/2006/relationships/hyperlink" Target="https://www.munzee.com/m/Whelen/21590/" TargetMode="External"/><Relationship Id="rId246" Type="http://schemas.openxmlformats.org/officeDocument/2006/relationships/hyperlink" Target="https://www.munzee.com/m/halemeister/4838" TargetMode="External"/><Relationship Id="rId124" Type="http://schemas.openxmlformats.org/officeDocument/2006/relationships/hyperlink" Target="https://www.munzee.com/m/shabs/3663/" TargetMode="External"/><Relationship Id="rId245" Type="http://schemas.openxmlformats.org/officeDocument/2006/relationships/hyperlink" Target="https://www.munzee.com/m/Barnett4/359/" TargetMode="External"/><Relationship Id="rId366" Type="http://schemas.openxmlformats.org/officeDocument/2006/relationships/drawing" Target="../drawings/drawing1.xml"/><Relationship Id="rId123" Type="http://schemas.openxmlformats.org/officeDocument/2006/relationships/hyperlink" Target="https://www.munzee.com/m/danielle41101/12171/" TargetMode="External"/><Relationship Id="rId244" Type="http://schemas.openxmlformats.org/officeDocument/2006/relationships/hyperlink" Target="https://www.munzee.com/m/TopDeck/324/" TargetMode="External"/><Relationship Id="rId365" Type="http://schemas.openxmlformats.org/officeDocument/2006/relationships/hyperlink" Target="https://www.munzee.com/m/rodrico101/4386/" TargetMode="External"/><Relationship Id="rId122" Type="http://schemas.openxmlformats.org/officeDocument/2006/relationships/hyperlink" Target="https://www.munzee.com/m/Whelen/21589/" TargetMode="External"/><Relationship Id="rId243" Type="http://schemas.openxmlformats.org/officeDocument/2006/relationships/hyperlink" Target="https://www.munzee.com/m/Wekivamom/499" TargetMode="External"/><Relationship Id="rId364" Type="http://schemas.openxmlformats.org/officeDocument/2006/relationships/hyperlink" Target="https://www.munzee.com/m/MrsDoc29/2451/" TargetMode="External"/><Relationship Id="rId95" Type="http://schemas.openxmlformats.org/officeDocument/2006/relationships/hyperlink" Target="https://www.munzee.com/m/mobility/8100/" TargetMode="External"/><Relationship Id="rId94" Type="http://schemas.openxmlformats.org/officeDocument/2006/relationships/hyperlink" Target="https://www.munzee.com/m/naturelover/4547/" TargetMode="External"/><Relationship Id="rId97" Type="http://schemas.openxmlformats.org/officeDocument/2006/relationships/hyperlink" Target="https://www.munzee.com/m/rodrico101/4367/" TargetMode="External"/><Relationship Id="rId96" Type="http://schemas.openxmlformats.org/officeDocument/2006/relationships/hyperlink" Target="https://www.munzee.com/m/Traycee/7496/" TargetMode="External"/><Relationship Id="rId99" Type="http://schemas.openxmlformats.org/officeDocument/2006/relationships/hyperlink" Target="https://www.munzee.com/m/magnacharge/2004/" TargetMode="External"/><Relationship Id="rId98" Type="http://schemas.openxmlformats.org/officeDocument/2006/relationships/hyperlink" Target="https://www.munzee.com/m/gabbster/1926/" TargetMode="External"/><Relationship Id="rId91" Type="http://schemas.openxmlformats.org/officeDocument/2006/relationships/hyperlink" Target="https://www.munzee.com/m/newbee/5757" TargetMode="External"/><Relationship Id="rId90" Type="http://schemas.openxmlformats.org/officeDocument/2006/relationships/hyperlink" Target="https://www.munzee.com/m/Newfruit/5116" TargetMode="External"/><Relationship Id="rId93" Type="http://schemas.openxmlformats.org/officeDocument/2006/relationships/hyperlink" Target="https://www.munzee.com/m/OldFruits/5087/" TargetMode="External"/><Relationship Id="rId92" Type="http://schemas.openxmlformats.org/officeDocument/2006/relationships/hyperlink" Target="https://www.munzee.com/m/shrekmiester" TargetMode="External"/><Relationship Id="rId118" Type="http://schemas.openxmlformats.org/officeDocument/2006/relationships/hyperlink" Target="https://www.munzee.com/m/shabs/3664/" TargetMode="External"/><Relationship Id="rId239" Type="http://schemas.openxmlformats.org/officeDocument/2006/relationships/hyperlink" Target="https://www.munzee.com/m/Traycee/7626/" TargetMode="External"/><Relationship Id="rId117" Type="http://schemas.openxmlformats.org/officeDocument/2006/relationships/hyperlink" Target="https://www.munzee.com/m/danielle41101/12165/" TargetMode="External"/><Relationship Id="rId238" Type="http://schemas.openxmlformats.org/officeDocument/2006/relationships/hyperlink" Target="https://www.munzee.com/m/shabs/3659/" TargetMode="External"/><Relationship Id="rId359" Type="http://schemas.openxmlformats.org/officeDocument/2006/relationships/hyperlink" Target="https://www.munzee.com/m/Doc29/4318/" TargetMode="External"/><Relationship Id="rId116" Type="http://schemas.openxmlformats.org/officeDocument/2006/relationships/hyperlink" Target="https://www.munzee.com/m/Whelen/21587/" TargetMode="External"/><Relationship Id="rId237" Type="http://schemas.openxmlformats.org/officeDocument/2006/relationships/hyperlink" Target="https://www.munzee.com/m/Sivontim/11040/" TargetMode="External"/><Relationship Id="rId358" Type="http://schemas.openxmlformats.org/officeDocument/2006/relationships/hyperlink" Target="https://www.munzee.com/m/Barnett4/228/" TargetMode="External"/><Relationship Id="rId115" Type="http://schemas.openxmlformats.org/officeDocument/2006/relationships/hyperlink" Target="https://www.munzee.com/m/shabs/3666/" TargetMode="External"/><Relationship Id="rId236" Type="http://schemas.openxmlformats.org/officeDocument/2006/relationships/hyperlink" Target="https://www.munzee.com/m/Kiitokurre/5156/" TargetMode="External"/><Relationship Id="rId357" Type="http://schemas.openxmlformats.org/officeDocument/2006/relationships/hyperlink" Target="https://www.munzee.com/m/Buck4Big/369/" TargetMode="External"/><Relationship Id="rId119" Type="http://schemas.openxmlformats.org/officeDocument/2006/relationships/hyperlink" Target="https://www.munzee.com/m/Whelen/21588/" TargetMode="External"/><Relationship Id="rId110" Type="http://schemas.openxmlformats.org/officeDocument/2006/relationships/hyperlink" Target="https://www.munzee.com/m/candyfloss64/7947/" TargetMode="External"/><Relationship Id="rId231" Type="http://schemas.openxmlformats.org/officeDocument/2006/relationships/hyperlink" Target="https://www.munzee.com/m/Geodude/2646" TargetMode="External"/><Relationship Id="rId352" Type="http://schemas.openxmlformats.org/officeDocument/2006/relationships/hyperlink" Target="https://www.munzee.com/m/AngelGirl/2773/" TargetMode="External"/><Relationship Id="rId230" Type="http://schemas.openxmlformats.org/officeDocument/2006/relationships/hyperlink" Target="https://www.munzee.com/m/Kyrandia/2778/" TargetMode="External"/><Relationship Id="rId351" Type="http://schemas.openxmlformats.org/officeDocument/2006/relationships/hyperlink" Target="https://www.munzee.com/m/Buck4Big/385/" TargetMode="External"/><Relationship Id="rId350" Type="http://schemas.openxmlformats.org/officeDocument/2006/relationships/hyperlink" Target="https://www.munzee.com/m/janzattic/5909" TargetMode="External"/><Relationship Id="rId114" Type="http://schemas.openxmlformats.org/officeDocument/2006/relationships/hyperlink" Target="https://www.munzee.com/m/JAL/2932" TargetMode="External"/><Relationship Id="rId235" Type="http://schemas.openxmlformats.org/officeDocument/2006/relationships/hyperlink" Target="https://www.munzee.com/m/valsey/3656/" TargetMode="External"/><Relationship Id="rId356" Type="http://schemas.openxmlformats.org/officeDocument/2006/relationships/hyperlink" Target="https://www.munzee.com/m/Traycee/7628/" TargetMode="External"/><Relationship Id="rId113" Type="http://schemas.openxmlformats.org/officeDocument/2006/relationships/hyperlink" Target="https://www.munzee.com/m/DVDNJYC/2249" TargetMode="External"/><Relationship Id="rId234" Type="http://schemas.openxmlformats.org/officeDocument/2006/relationships/hyperlink" Target="https://www.munzee.com/m/JAL/2222" TargetMode="External"/><Relationship Id="rId355" Type="http://schemas.openxmlformats.org/officeDocument/2006/relationships/hyperlink" Target="https://www.munzee.com/m/AngelGirl/3113/" TargetMode="External"/><Relationship Id="rId112" Type="http://schemas.openxmlformats.org/officeDocument/2006/relationships/hyperlink" Target="https://www.munzee.com/m/munzeeprof/7247/" TargetMode="External"/><Relationship Id="rId233" Type="http://schemas.openxmlformats.org/officeDocument/2006/relationships/hyperlink" Target="https://www.munzee.com/m/DVDNJYC/2207" TargetMode="External"/><Relationship Id="rId354" Type="http://schemas.openxmlformats.org/officeDocument/2006/relationships/hyperlink" Target="https://www.munzee.com/m/Buck4Big/370/" TargetMode="External"/><Relationship Id="rId111" Type="http://schemas.openxmlformats.org/officeDocument/2006/relationships/hyperlink" Target="https://www.munzee.com/m/MeanderingMonkeys/15174/" TargetMode="External"/><Relationship Id="rId232" Type="http://schemas.openxmlformats.org/officeDocument/2006/relationships/hyperlink" Target="https://www.munzee.com/m/MattHoward/719/" TargetMode="External"/><Relationship Id="rId353" Type="http://schemas.openxmlformats.org/officeDocument/2006/relationships/hyperlink" Target="https://www.munzee.com/m/Mikael82/2304/" TargetMode="External"/><Relationship Id="rId305" Type="http://schemas.openxmlformats.org/officeDocument/2006/relationships/hyperlink" Target="https://www.munzee.com/m/TopDeck/328/" TargetMode="External"/><Relationship Id="rId304" Type="http://schemas.openxmlformats.org/officeDocument/2006/relationships/hyperlink" Target="https://www.munzee.com/m/Zniffer/6211/" TargetMode="External"/><Relationship Id="rId303" Type="http://schemas.openxmlformats.org/officeDocument/2006/relationships/hyperlink" Target="https://www.munzee.com/m/Doc29/4352/" TargetMode="External"/><Relationship Id="rId302" Type="http://schemas.openxmlformats.org/officeDocument/2006/relationships/hyperlink" Target="https://www.munzee.com/m/vadotech/6156/" TargetMode="External"/><Relationship Id="rId309" Type="http://schemas.openxmlformats.org/officeDocument/2006/relationships/hyperlink" Target="https://www.munzee.com/m/MrsDoc29/2352/" TargetMode="External"/><Relationship Id="rId308" Type="http://schemas.openxmlformats.org/officeDocument/2006/relationships/hyperlink" Target="https://www.munzee.com/m/dboracle/4321" TargetMode="External"/><Relationship Id="rId307" Type="http://schemas.openxmlformats.org/officeDocument/2006/relationships/hyperlink" Target="https://www.munzee.com/m/my2boysmama/1885" TargetMode="External"/><Relationship Id="rId306" Type="http://schemas.openxmlformats.org/officeDocument/2006/relationships/hyperlink" Target="https://www.munzee.com/m/MrsDoc29/2329/" TargetMode="External"/><Relationship Id="rId301" Type="http://schemas.openxmlformats.org/officeDocument/2006/relationships/hyperlink" Target="https://www.munzee.com/m/Zniffer/6214/" TargetMode="External"/><Relationship Id="rId300" Type="http://schemas.openxmlformats.org/officeDocument/2006/relationships/hyperlink" Target="https://www.munzee.com/m/Doc29/4351/" TargetMode="External"/><Relationship Id="rId206" Type="http://schemas.openxmlformats.org/officeDocument/2006/relationships/hyperlink" Target="https://www.munzee.com/m/franktoops/1893/" TargetMode="External"/><Relationship Id="rId327" Type="http://schemas.openxmlformats.org/officeDocument/2006/relationships/hyperlink" Target="https://www.munzee.com/m/Buck4Big/386/admin/" TargetMode="External"/><Relationship Id="rId205" Type="http://schemas.openxmlformats.org/officeDocument/2006/relationships/hyperlink" Target="https://www.munzee.com/m/Traycee/7568/" TargetMode="External"/><Relationship Id="rId326" Type="http://schemas.openxmlformats.org/officeDocument/2006/relationships/hyperlink" Target="https://www.munzee.com/m/kwd/5829" TargetMode="External"/><Relationship Id="rId204" Type="http://schemas.openxmlformats.org/officeDocument/2006/relationships/hyperlink" Target="https://www.munzee.com/m/rodrico101/4418/" TargetMode="External"/><Relationship Id="rId325" Type="http://schemas.openxmlformats.org/officeDocument/2006/relationships/hyperlink" Target="https://www.munzee.com/m/AngelGirl/2749/" TargetMode="External"/><Relationship Id="rId203" Type="http://schemas.openxmlformats.org/officeDocument/2006/relationships/hyperlink" Target="https://www.munzee.com/m/JABIE28/3469/" TargetMode="External"/><Relationship Id="rId324" Type="http://schemas.openxmlformats.org/officeDocument/2006/relationships/hyperlink" Target="https://www.munzee.com/m/Buck4Big/414/" TargetMode="External"/><Relationship Id="rId209" Type="http://schemas.openxmlformats.org/officeDocument/2006/relationships/hyperlink" Target="https://www.munzee.com/m/gabbster/1967/" TargetMode="External"/><Relationship Id="rId208" Type="http://schemas.openxmlformats.org/officeDocument/2006/relationships/hyperlink" Target="https://www.munzee.com/m/rodrico101/4416/" TargetMode="External"/><Relationship Id="rId329" Type="http://schemas.openxmlformats.org/officeDocument/2006/relationships/hyperlink" Target="https://www.munzee.com/m/ozarkcheryl/2072/" TargetMode="External"/><Relationship Id="rId207" Type="http://schemas.openxmlformats.org/officeDocument/2006/relationships/hyperlink" Target="https://www.munzee.com/m/Lehmis/713/" TargetMode="External"/><Relationship Id="rId328" Type="http://schemas.openxmlformats.org/officeDocument/2006/relationships/hyperlink" Target="https://www.munzee.com/m/AngelGirl/2748/" TargetMode="External"/><Relationship Id="rId202" Type="http://schemas.openxmlformats.org/officeDocument/2006/relationships/hyperlink" Target="https://www.munzee.com/m/BonnieB1/3918/" TargetMode="External"/><Relationship Id="rId323" Type="http://schemas.openxmlformats.org/officeDocument/2006/relationships/hyperlink" Target="https://www.munzee.com/m/musthavemuzk/6897/" TargetMode="External"/><Relationship Id="rId201" Type="http://schemas.openxmlformats.org/officeDocument/2006/relationships/hyperlink" Target="https://www.munzee.com/m/Whelen/21676/" TargetMode="External"/><Relationship Id="rId322" Type="http://schemas.openxmlformats.org/officeDocument/2006/relationships/hyperlink" Target="https://www.munzee.com/m/AngelGirl/2752/" TargetMode="External"/><Relationship Id="rId200" Type="http://schemas.openxmlformats.org/officeDocument/2006/relationships/hyperlink" Target="https://www.munzee.com/m/FRLK/11875/" TargetMode="External"/><Relationship Id="rId321" Type="http://schemas.openxmlformats.org/officeDocument/2006/relationships/hyperlink" Target="https://www.munzee.com/m/Angy/174/" TargetMode="External"/><Relationship Id="rId320" Type="http://schemas.openxmlformats.org/officeDocument/2006/relationships/hyperlink" Target="https://www.munzee.com/m/tuto2too/1671/" TargetMode="External"/><Relationship Id="rId316" Type="http://schemas.openxmlformats.org/officeDocument/2006/relationships/hyperlink" Target="https://www.munzee.com/m/teamsturms/1282/" TargetMode="External"/><Relationship Id="rId315" Type="http://schemas.openxmlformats.org/officeDocument/2006/relationships/hyperlink" Target="https://www.munzee.com/m/MrsDoc29/2354/" TargetMode="External"/><Relationship Id="rId314" Type="http://schemas.openxmlformats.org/officeDocument/2006/relationships/hyperlink" Target="https://www.munzee.com/m/dboracle/4323" TargetMode="External"/><Relationship Id="rId313" Type="http://schemas.openxmlformats.org/officeDocument/2006/relationships/hyperlink" Target="https://www.munzee.com/m/Angy/168/" TargetMode="External"/><Relationship Id="rId319" Type="http://schemas.openxmlformats.org/officeDocument/2006/relationships/hyperlink" Target="https://www.munzee.com/m/AngelGirl/2766/" TargetMode="External"/><Relationship Id="rId318" Type="http://schemas.openxmlformats.org/officeDocument/2006/relationships/hyperlink" Target="https://www.munzee.com/m/MrsDoc29/2373/" TargetMode="External"/><Relationship Id="rId317" Type="http://schemas.openxmlformats.org/officeDocument/2006/relationships/hyperlink" Target="https://www.munzee.com/m/dboracle/4349" TargetMode="External"/><Relationship Id="rId312" Type="http://schemas.openxmlformats.org/officeDocument/2006/relationships/hyperlink" Target="https://www.munzee.com/m/MrsDoc29/2353/" TargetMode="External"/><Relationship Id="rId311" Type="http://schemas.openxmlformats.org/officeDocument/2006/relationships/hyperlink" Target="https://www.munzee.com/m/dboracle/4322" TargetMode="External"/><Relationship Id="rId310" Type="http://schemas.openxmlformats.org/officeDocument/2006/relationships/hyperlink" Target="https://www.munzee.com/m/withani/40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5" max="5" width="13.88"/>
    <col customWidth="1" min="6" max="6" width="22.75"/>
    <col customWidth="1" min="8" max="8" width="25.38"/>
    <col customWidth="1" min="9" max="9" width="40.5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tr">
        <f>HYPERLINK("https://www.munzee.com/m/rodrico101/","By: Rodrico101")</f>
        <v>By: Rodrico101</v>
      </c>
      <c r="H4" s="4" t="s">
        <v>6</v>
      </c>
    </row>
    <row r="5">
      <c r="A5" s="2" t="s">
        <v>7</v>
      </c>
      <c r="B5" s="5">
        <f t="shared" ref="B5:D5" si="1">sum(B6:B15)</f>
        <v>364</v>
      </c>
      <c r="C5" s="5">
        <f t="shared" si="1"/>
        <v>0</v>
      </c>
      <c r="D5" s="5">
        <f t="shared" si="1"/>
        <v>364</v>
      </c>
      <c r="E5" s="6">
        <f t="shared" ref="E5:E15" si="2">SUM(ROUND(D5/B5, 4))</f>
        <v>1</v>
      </c>
    </row>
    <row r="6">
      <c r="A6" s="2" t="s">
        <v>8</v>
      </c>
      <c r="B6" s="7">
        <f>COUNTIF(G23:G386,"black")</f>
        <v>54</v>
      </c>
      <c r="C6" s="5">
        <f>COUNTIFS(H23:H386, "", G23:G386, "black")</f>
        <v>0</v>
      </c>
      <c r="D6" s="5">
        <f t="shared" ref="D6:D15" si="3">sum(B6-C6)</f>
        <v>54</v>
      </c>
      <c r="E6" s="6">
        <f t="shared" si="2"/>
        <v>1</v>
      </c>
      <c r="F6" s="8" t="str">
        <f>HYPERLINK("https://www.munzee.com/map/9zqy8y0xt/16","MAP LINK")</f>
        <v>MAP LINK</v>
      </c>
    </row>
    <row r="7">
      <c r="A7" s="2" t="s">
        <v>9</v>
      </c>
      <c r="B7" s="7">
        <f>COUNTIF(G23:G386,"red")</f>
        <v>123</v>
      </c>
      <c r="C7" s="5">
        <f>COUNTIFS(H23:H386, "", G23:G386, "red")</f>
        <v>0</v>
      </c>
      <c r="D7" s="5">
        <f t="shared" si="3"/>
        <v>123</v>
      </c>
      <c r="E7" s="6">
        <f t="shared" si="2"/>
        <v>1</v>
      </c>
      <c r="H7" s="4" t="s">
        <v>10</v>
      </c>
      <c r="I7" s="8" t="str">
        <f>HYPERLINK("https://www.munzee.com/m/rodrico101/4407/","Social #1")</f>
        <v>Social #1</v>
      </c>
    </row>
    <row r="8">
      <c r="A8" s="2" t="s">
        <v>11</v>
      </c>
      <c r="B8" s="7">
        <f>COUNTIF(G23:G386,"scarlet")</f>
        <v>14</v>
      </c>
      <c r="C8" s="5">
        <f>COUNTIFS(H23:H386, "", G23:G386, "scarlet")</f>
        <v>0</v>
      </c>
      <c r="D8" s="5">
        <f t="shared" si="3"/>
        <v>14</v>
      </c>
      <c r="E8" s="6">
        <f t="shared" si="2"/>
        <v>1</v>
      </c>
      <c r="H8" s="4" t="s">
        <v>12</v>
      </c>
      <c r="I8" s="8" t="str">
        <f>HYPERLINK("https://www.munzee.com/m/rodrico101/4408/","Social #2")</f>
        <v>Social #2</v>
      </c>
    </row>
    <row r="9">
      <c r="A9" s="2" t="s">
        <v>13</v>
      </c>
      <c r="B9" s="7">
        <f>COUNTIF(G23:G386,"white")</f>
        <v>33</v>
      </c>
      <c r="C9" s="5">
        <f>COUNTIFS(H23:H386, "", G23:G386, "white")</f>
        <v>0</v>
      </c>
      <c r="D9" s="5">
        <f t="shared" si="3"/>
        <v>33</v>
      </c>
      <c r="E9" s="6">
        <f t="shared" si="2"/>
        <v>1</v>
      </c>
      <c r="H9" s="4" t="s">
        <v>14</v>
      </c>
      <c r="I9" s="8" t="str">
        <f>HYPERLINK("https://www.munzee.com/m/rodrico101/4404/","Social #3")</f>
        <v>Social #3</v>
      </c>
    </row>
    <row r="10">
      <c r="A10" s="2" t="s">
        <v>15</v>
      </c>
      <c r="B10" s="7">
        <f>COUNTIF(G23:G386,"orange")</f>
        <v>23</v>
      </c>
      <c r="C10" s="5">
        <f>COUNTIFS(H23:H386, "", G23:G386, "orange")</f>
        <v>0</v>
      </c>
      <c r="D10" s="5">
        <f t="shared" si="3"/>
        <v>23</v>
      </c>
      <c r="E10" s="6">
        <f t="shared" si="2"/>
        <v>1</v>
      </c>
    </row>
    <row r="11">
      <c r="A11" s="2" t="s">
        <v>16</v>
      </c>
      <c r="B11" s="7">
        <f>COUNTIF(G23:G386,"burnt orange")</f>
        <v>27</v>
      </c>
      <c r="C11" s="5">
        <f>COUNTIFS(H23:H386, "", G23:G386, "burnt orange")</f>
        <v>0</v>
      </c>
      <c r="D11" s="5">
        <f t="shared" si="3"/>
        <v>27</v>
      </c>
      <c r="E11" s="6">
        <f t="shared" si="2"/>
        <v>1</v>
      </c>
    </row>
    <row r="12">
      <c r="A12" s="2" t="s">
        <v>17</v>
      </c>
      <c r="B12" s="7">
        <f>COUNTIF(G23:G386,"dandelion")</f>
        <v>64</v>
      </c>
      <c r="C12" s="5">
        <f>COUNTIFS(H23:H386, "", G23:G386, "dandelion")</f>
        <v>0</v>
      </c>
      <c r="D12" s="5">
        <f t="shared" si="3"/>
        <v>64</v>
      </c>
      <c r="E12" s="6">
        <f t="shared" si="2"/>
        <v>1</v>
      </c>
    </row>
    <row r="13">
      <c r="A13" s="2" t="s">
        <v>18</v>
      </c>
      <c r="B13" s="7">
        <f>COUNTIF(G23:G386,"brown")</f>
        <v>15</v>
      </c>
      <c r="C13" s="5">
        <f>COUNTIFS(H23:H386, "", G23:G386, "brown")</f>
        <v>0</v>
      </c>
      <c r="D13" s="5">
        <f t="shared" si="3"/>
        <v>15</v>
      </c>
      <c r="E13" s="6">
        <f t="shared" si="2"/>
        <v>1</v>
      </c>
    </row>
    <row r="14">
      <c r="A14" s="2" t="s">
        <v>19</v>
      </c>
      <c r="B14" s="7">
        <f>COUNTIF(G23:G386,"mahogany")</f>
        <v>10</v>
      </c>
      <c r="C14" s="5">
        <f>COUNTIFS(H23:H386, "", G23:G386, "mahogany")</f>
        <v>0</v>
      </c>
      <c r="D14" s="5">
        <f t="shared" si="3"/>
        <v>10</v>
      </c>
      <c r="E14" s="6">
        <f t="shared" si="2"/>
        <v>1</v>
      </c>
    </row>
    <row r="15">
      <c r="A15" s="2" t="s">
        <v>20</v>
      </c>
      <c r="B15" s="7">
        <f>COUNTIF(G23:G386,"yellow")</f>
        <v>1</v>
      </c>
      <c r="C15" s="5">
        <f>COUNTIFS(H23:H386, "", G23:G386, "yellow")</f>
        <v>0</v>
      </c>
      <c r="D15" s="5">
        <f t="shared" si="3"/>
        <v>1</v>
      </c>
      <c r="E15" s="6">
        <f t="shared" si="2"/>
        <v>1</v>
      </c>
    </row>
    <row r="17">
      <c r="A17" s="9" t="s">
        <v>21</v>
      </c>
      <c r="B17" s="10">
        <f>IFERROR(__xludf.DUMMYFUNCTION("COUNTUNIQUE(H23:H386)"),125.0)</f>
        <v>125</v>
      </c>
      <c r="F17" s="4" t="s">
        <v>22</v>
      </c>
    </row>
    <row r="18">
      <c r="F18" s="11" t="s">
        <v>23</v>
      </c>
    </row>
    <row r="19">
      <c r="A19" s="8" t="str">
        <f>HYPERLINK("https://goo.gl/QOT1hl","ALL CR GARDENS")</f>
        <v>ALL CR GARDENS</v>
      </c>
    </row>
    <row r="22">
      <c r="A22" s="4" t="s">
        <v>24</v>
      </c>
      <c r="B22" s="4" t="s">
        <v>25</v>
      </c>
      <c r="C22" s="4" t="s">
        <v>26</v>
      </c>
      <c r="D22" s="4" t="s">
        <v>27</v>
      </c>
      <c r="E22" s="4" t="s">
        <v>28</v>
      </c>
      <c r="F22" s="4" t="s">
        <v>24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</row>
    <row r="23">
      <c r="A23" s="1" t="s">
        <v>35</v>
      </c>
      <c r="B23" s="1">
        <v>1.0</v>
      </c>
      <c r="C23" s="1">
        <v>25.0</v>
      </c>
      <c r="D23" s="1">
        <v>41.9601140233511</v>
      </c>
      <c r="E23" s="1">
        <v>-91.7219539357696</v>
      </c>
      <c r="F23" s="1" t="s">
        <v>36</v>
      </c>
      <c r="G23" s="1" t="s">
        <v>37</v>
      </c>
      <c r="H23" s="1" t="s">
        <v>38</v>
      </c>
      <c r="I23" s="12" t="s">
        <v>39</v>
      </c>
      <c r="K23" s="13" t="s">
        <v>40</v>
      </c>
      <c r="L23" s="14">
        <f>Countif(username,H23)</f>
        <v>3</v>
      </c>
    </row>
    <row r="24">
      <c r="A24" s="1" t="s">
        <v>41</v>
      </c>
      <c r="B24" s="1">
        <v>1.0</v>
      </c>
      <c r="C24" s="1">
        <v>26.0</v>
      </c>
      <c r="D24" s="1">
        <v>41.960114023189</v>
      </c>
      <c r="E24" s="1">
        <v>-91.7217606484853</v>
      </c>
      <c r="F24" s="1" t="s">
        <v>36</v>
      </c>
      <c r="G24" s="1" t="s">
        <v>37</v>
      </c>
      <c r="H24" s="1" t="s">
        <v>42</v>
      </c>
      <c r="I24" s="12" t="s">
        <v>43</v>
      </c>
      <c r="K24" s="13" t="s">
        <v>40</v>
      </c>
      <c r="L24" s="14">
        <f>Countif(username,H24)</f>
        <v>3</v>
      </c>
    </row>
    <row r="25">
      <c r="A25" s="1" t="s">
        <v>44</v>
      </c>
      <c r="B25" s="1">
        <v>1.0</v>
      </c>
      <c r="C25" s="1">
        <v>27.0</v>
      </c>
      <c r="D25" s="1">
        <v>41.9601140230269</v>
      </c>
      <c r="E25" s="1">
        <v>-91.7215673612009</v>
      </c>
      <c r="F25" s="1" t="s">
        <v>36</v>
      </c>
      <c r="G25" s="1" t="s">
        <v>37</v>
      </c>
      <c r="H25" s="1" t="s">
        <v>45</v>
      </c>
      <c r="I25" s="12" t="s">
        <v>46</v>
      </c>
      <c r="K25" s="13">
        <v>1.0</v>
      </c>
      <c r="L25" s="14">
        <f>Countif(username,H25)</f>
        <v>1</v>
      </c>
    </row>
    <row r="26">
      <c r="A26" s="1" t="s">
        <v>47</v>
      </c>
      <c r="B26" s="1">
        <v>2.0</v>
      </c>
      <c r="C26" s="1">
        <v>10.0</v>
      </c>
      <c r="D26" s="1">
        <v>41.9599702953372</v>
      </c>
      <c r="E26" s="1">
        <v>-91.7248532581135</v>
      </c>
      <c r="F26" s="1" t="s">
        <v>48</v>
      </c>
      <c r="G26" s="1" t="s">
        <v>49</v>
      </c>
      <c r="H26" s="1" t="s">
        <v>50</v>
      </c>
      <c r="I26" s="12" t="s">
        <v>51</v>
      </c>
      <c r="K26" s="13">
        <v>1.0</v>
      </c>
      <c r="L26" s="14">
        <f>Countif(username,H26)</f>
        <v>1</v>
      </c>
    </row>
    <row r="27">
      <c r="A27" s="1" t="s">
        <v>52</v>
      </c>
      <c r="B27" s="1">
        <v>2.0</v>
      </c>
      <c r="C27" s="1">
        <v>11.0</v>
      </c>
      <c r="D27" s="1">
        <v>41.9599702951751</v>
      </c>
      <c r="E27" s="1">
        <v>-91.7246599712651</v>
      </c>
      <c r="F27" s="1" t="s">
        <v>48</v>
      </c>
      <c r="G27" s="1" t="s">
        <v>49</v>
      </c>
      <c r="H27" s="1" t="s">
        <v>42</v>
      </c>
      <c r="I27" s="12" t="s">
        <v>53</v>
      </c>
      <c r="K27" s="13" t="s">
        <v>40</v>
      </c>
      <c r="L27" s="14">
        <f>Countif(username,H27)</f>
        <v>3</v>
      </c>
    </row>
    <row r="28">
      <c r="A28" s="1" t="s">
        <v>54</v>
      </c>
      <c r="B28" s="1">
        <v>2.0</v>
      </c>
      <c r="C28" s="1">
        <v>12.0</v>
      </c>
      <c r="D28" s="1">
        <v>41.959970295013</v>
      </c>
      <c r="E28" s="1">
        <v>-91.7244666844167</v>
      </c>
      <c r="F28" s="1" t="s">
        <v>48</v>
      </c>
      <c r="G28" s="1" t="s">
        <v>49</v>
      </c>
      <c r="H28" s="1" t="s">
        <v>55</v>
      </c>
      <c r="I28" s="12" t="s">
        <v>56</v>
      </c>
      <c r="K28" s="13" t="s">
        <v>57</v>
      </c>
      <c r="L28" s="14">
        <f>Countif(username,H28)</f>
        <v>20</v>
      </c>
    </row>
    <row r="29">
      <c r="A29" s="1" t="s">
        <v>58</v>
      </c>
      <c r="B29" s="1">
        <v>2.0</v>
      </c>
      <c r="C29" s="1">
        <v>13.0</v>
      </c>
      <c r="D29" s="1">
        <v>41.9599702948509</v>
      </c>
      <c r="E29" s="1">
        <v>-91.7242733975683</v>
      </c>
      <c r="F29" s="1" t="s">
        <v>48</v>
      </c>
      <c r="G29" s="1" t="s">
        <v>49</v>
      </c>
      <c r="H29" s="1" t="s">
        <v>38</v>
      </c>
      <c r="I29" s="12" t="s">
        <v>59</v>
      </c>
      <c r="K29" s="13" t="s">
        <v>40</v>
      </c>
      <c r="L29" s="14">
        <f>Countif(username,H29)</f>
        <v>3</v>
      </c>
    </row>
    <row r="30">
      <c r="A30" s="1" t="s">
        <v>60</v>
      </c>
      <c r="B30" s="1">
        <v>2.0</v>
      </c>
      <c r="C30" s="1">
        <v>14.0</v>
      </c>
      <c r="D30" s="1">
        <v>41.9599702946888</v>
      </c>
      <c r="E30" s="1">
        <v>-91.7240801107199</v>
      </c>
      <c r="F30" s="1" t="s">
        <v>48</v>
      </c>
      <c r="G30" s="1" t="s">
        <v>49</v>
      </c>
      <c r="H30" s="1" t="s">
        <v>42</v>
      </c>
      <c r="I30" s="12" t="s">
        <v>61</v>
      </c>
      <c r="K30" s="13" t="s">
        <v>40</v>
      </c>
      <c r="L30" s="14">
        <f>Countif(username,H30)</f>
        <v>3</v>
      </c>
    </row>
    <row r="31">
      <c r="A31" s="1" t="s">
        <v>62</v>
      </c>
      <c r="B31" s="1">
        <v>2.0</v>
      </c>
      <c r="C31" s="1">
        <v>15.0</v>
      </c>
      <c r="D31" s="1">
        <v>41.9599702945267</v>
      </c>
      <c r="E31" s="1">
        <v>-91.7238868238715</v>
      </c>
      <c r="F31" s="1" t="s">
        <v>48</v>
      </c>
      <c r="G31" s="1" t="s">
        <v>49</v>
      </c>
      <c r="H31" s="1" t="s">
        <v>55</v>
      </c>
      <c r="I31" s="12" t="s">
        <v>63</v>
      </c>
      <c r="K31" s="13" t="s">
        <v>57</v>
      </c>
      <c r="L31" s="14">
        <f>Countif(username,H31)</f>
        <v>20</v>
      </c>
    </row>
    <row r="32">
      <c r="A32" s="1" t="s">
        <v>64</v>
      </c>
      <c r="B32" s="1">
        <v>2.0</v>
      </c>
      <c r="C32" s="1">
        <v>16.0</v>
      </c>
      <c r="D32" s="1">
        <v>41.9599702943646</v>
      </c>
      <c r="E32" s="1">
        <v>-91.7236935370231</v>
      </c>
      <c r="F32" s="1" t="s">
        <v>48</v>
      </c>
      <c r="G32" s="1" t="s">
        <v>49</v>
      </c>
      <c r="H32" s="1" t="s">
        <v>65</v>
      </c>
      <c r="I32" s="12" t="s">
        <v>66</v>
      </c>
      <c r="K32" s="13">
        <v>1.0</v>
      </c>
      <c r="L32" s="14">
        <f>Countif(username,H32)</f>
        <v>10</v>
      </c>
    </row>
    <row r="33">
      <c r="A33" s="1" t="s">
        <v>67</v>
      </c>
      <c r="B33" s="1">
        <v>2.0</v>
      </c>
      <c r="C33" s="1">
        <v>17.0</v>
      </c>
      <c r="D33" s="1">
        <v>41.9599702942025</v>
      </c>
      <c r="E33" s="1">
        <v>-91.7235002501747</v>
      </c>
      <c r="F33" s="1" t="s">
        <v>48</v>
      </c>
      <c r="G33" s="1" t="s">
        <v>49</v>
      </c>
      <c r="H33" s="1" t="s">
        <v>68</v>
      </c>
      <c r="I33" s="12" t="s">
        <v>69</v>
      </c>
      <c r="K33" s="13" t="s">
        <v>40</v>
      </c>
      <c r="L33" s="14">
        <f>Countif(username,H33)</f>
        <v>4</v>
      </c>
    </row>
    <row r="34">
      <c r="A34" s="1" t="s">
        <v>70</v>
      </c>
      <c r="B34" s="1">
        <v>2.0</v>
      </c>
      <c r="C34" s="1">
        <v>18.0</v>
      </c>
      <c r="D34" s="1">
        <v>41.9599702940404</v>
      </c>
      <c r="E34" s="1">
        <v>-91.7233069633264</v>
      </c>
      <c r="F34" s="1" t="s">
        <v>48</v>
      </c>
      <c r="G34" s="1" t="s">
        <v>49</v>
      </c>
      <c r="H34" s="1" t="s">
        <v>55</v>
      </c>
      <c r="I34" s="12" t="s">
        <v>71</v>
      </c>
      <c r="K34" s="13" t="s">
        <v>57</v>
      </c>
      <c r="L34" s="14">
        <f>Countif(username,H34)</f>
        <v>20</v>
      </c>
    </row>
    <row r="35">
      <c r="A35" s="1" t="s">
        <v>72</v>
      </c>
      <c r="B35" s="1">
        <v>2.0</v>
      </c>
      <c r="C35" s="1">
        <v>19.0</v>
      </c>
      <c r="D35" s="1">
        <v>41.9599702938783</v>
      </c>
      <c r="E35" s="1">
        <v>-91.723113676478</v>
      </c>
      <c r="F35" s="1" t="s">
        <v>73</v>
      </c>
      <c r="G35" s="1" t="s">
        <v>74</v>
      </c>
      <c r="H35" s="1" t="s">
        <v>65</v>
      </c>
      <c r="I35" s="12" t="s">
        <v>75</v>
      </c>
      <c r="K35" s="13">
        <v>1.0</v>
      </c>
      <c r="L35" s="14">
        <f>Countif(username,H35)</f>
        <v>10</v>
      </c>
    </row>
    <row r="36">
      <c r="A36" s="1" t="s">
        <v>76</v>
      </c>
      <c r="B36" s="1">
        <v>2.0</v>
      </c>
      <c r="C36" s="1">
        <v>20.0</v>
      </c>
      <c r="D36" s="1">
        <v>41.9599702937162</v>
      </c>
      <c r="E36" s="1">
        <v>-91.7229203896296</v>
      </c>
      <c r="F36" s="1" t="s">
        <v>73</v>
      </c>
      <c r="G36" s="1" t="s">
        <v>74</v>
      </c>
      <c r="H36" s="1" t="s">
        <v>68</v>
      </c>
      <c r="I36" s="12" t="s">
        <v>77</v>
      </c>
      <c r="K36" s="13" t="s">
        <v>40</v>
      </c>
      <c r="L36" s="14">
        <f>Countif(username,H36)</f>
        <v>4</v>
      </c>
    </row>
    <row r="37">
      <c r="A37" s="1" t="s">
        <v>78</v>
      </c>
      <c r="B37" s="1">
        <v>2.0</v>
      </c>
      <c r="C37" s="1">
        <v>21.0</v>
      </c>
      <c r="D37" s="1">
        <v>41.9599702935541</v>
      </c>
      <c r="E37" s="1">
        <v>-91.7227271027812</v>
      </c>
      <c r="F37" s="1" t="s">
        <v>48</v>
      </c>
      <c r="G37" s="1" t="s">
        <v>49</v>
      </c>
      <c r="H37" s="1" t="s">
        <v>55</v>
      </c>
      <c r="I37" s="12" t="s">
        <v>79</v>
      </c>
      <c r="K37" s="13" t="s">
        <v>57</v>
      </c>
      <c r="L37" s="14">
        <f>Countif(username,H37)</f>
        <v>20</v>
      </c>
    </row>
    <row r="38">
      <c r="A38" s="1" t="s">
        <v>80</v>
      </c>
      <c r="B38" s="1">
        <v>2.0</v>
      </c>
      <c r="C38" s="1">
        <v>24.0</v>
      </c>
      <c r="D38" s="1">
        <v>41.9599702930678</v>
      </c>
      <c r="E38" s="1">
        <v>-91.722147242236</v>
      </c>
      <c r="F38" s="1" t="s">
        <v>36</v>
      </c>
      <c r="G38" s="1" t="s">
        <v>37</v>
      </c>
      <c r="H38" s="1" t="s">
        <v>65</v>
      </c>
      <c r="I38" s="12" t="s">
        <v>81</v>
      </c>
      <c r="K38" s="13" t="s">
        <v>57</v>
      </c>
      <c r="L38" s="14">
        <f>Countif(username,H38)</f>
        <v>10</v>
      </c>
    </row>
    <row r="39">
      <c r="A39" s="1" t="s">
        <v>82</v>
      </c>
      <c r="B39" s="1">
        <v>2.0</v>
      </c>
      <c r="C39" s="1">
        <v>25.0</v>
      </c>
      <c r="D39" s="1">
        <v>41.9599702929057</v>
      </c>
      <c r="E39" s="1">
        <v>-91.7219539553877</v>
      </c>
      <c r="F39" s="1" t="s">
        <v>83</v>
      </c>
      <c r="G39" s="1" t="s">
        <v>84</v>
      </c>
      <c r="H39" s="1" t="s">
        <v>68</v>
      </c>
      <c r="I39" s="12" t="s">
        <v>85</v>
      </c>
      <c r="K39" s="13" t="s">
        <v>40</v>
      </c>
      <c r="L39" s="14">
        <f>Countif(username,H39)</f>
        <v>4</v>
      </c>
    </row>
    <row r="40">
      <c r="A40" s="1" t="s">
        <v>86</v>
      </c>
      <c r="B40" s="1">
        <v>2.0</v>
      </c>
      <c r="C40" s="1">
        <v>26.0</v>
      </c>
      <c r="D40" s="1">
        <v>41.9599702927436</v>
      </c>
      <c r="E40" s="1">
        <v>-91.7217606685393</v>
      </c>
      <c r="F40" s="1" t="s">
        <v>83</v>
      </c>
      <c r="G40" s="1" t="s">
        <v>84</v>
      </c>
      <c r="H40" s="1" t="s">
        <v>55</v>
      </c>
      <c r="I40" s="12" t="s">
        <v>87</v>
      </c>
      <c r="K40" s="13" t="s">
        <v>57</v>
      </c>
      <c r="L40" s="14">
        <f>Countif(username,H40)</f>
        <v>20</v>
      </c>
    </row>
    <row r="41">
      <c r="A41" s="1" t="s">
        <v>88</v>
      </c>
      <c r="B41" s="1">
        <v>2.0</v>
      </c>
      <c r="C41" s="1">
        <v>27.0</v>
      </c>
      <c r="D41" s="1">
        <v>41.9599702925815</v>
      </c>
      <c r="E41" s="1">
        <v>-91.721567381691</v>
      </c>
      <c r="F41" s="1" t="s">
        <v>83</v>
      </c>
      <c r="G41" s="1" t="s">
        <v>84</v>
      </c>
      <c r="H41" s="1" t="s">
        <v>65</v>
      </c>
      <c r="I41" s="12" t="s">
        <v>89</v>
      </c>
      <c r="K41" s="13" t="s">
        <v>57</v>
      </c>
      <c r="L41" s="14">
        <f>Countif(username,H41)</f>
        <v>10</v>
      </c>
    </row>
    <row r="42">
      <c r="A42" s="1" t="s">
        <v>90</v>
      </c>
      <c r="B42" s="1">
        <v>2.0</v>
      </c>
      <c r="C42" s="1">
        <v>28.0</v>
      </c>
      <c r="D42" s="1">
        <v>41.9599702924194</v>
      </c>
      <c r="E42" s="1">
        <v>-91.7213740948427</v>
      </c>
      <c r="F42" s="1" t="s">
        <v>36</v>
      </c>
      <c r="G42" s="1" t="s">
        <v>37</v>
      </c>
      <c r="H42" s="1" t="s">
        <v>68</v>
      </c>
      <c r="I42" s="12" t="s">
        <v>91</v>
      </c>
      <c r="K42" s="13" t="s">
        <v>40</v>
      </c>
      <c r="L42" s="14">
        <f>Countif(username,H42)</f>
        <v>4</v>
      </c>
    </row>
    <row r="43">
      <c r="A43" s="1" t="s">
        <v>92</v>
      </c>
      <c r="B43" s="1">
        <v>3.0</v>
      </c>
      <c r="C43" s="1">
        <v>5.0</v>
      </c>
      <c r="D43" s="1">
        <v>41.9598265657022</v>
      </c>
      <c r="E43" s="1">
        <v>-91.7258197032548</v>
      </c>
      <c r="F43" s="1" t="s">
        <v>48</v>
      </c>
      <c r="G43" s="1" t="s">
        <v>49</v>
      </c>
      <c r="H43" s="1" t="s">
        <v>93</v>
      </c>
      <c r="I43" s="12" t="s">
        <v>94</v>
      </c>
      <c r="K43" s="13" t="s">
        <v>95</v>
      </c>
      <c r="L43" s="14">
        <f>Countif(username,H43)</f>
        <v>14</v>
      </c>
    </row>
    <row r="44">
      <c r="A44" s="1" t="s">
        <v>96</v>
      </c>
      <c r="B44" s="1">
        <v>3.0</v>
      </c>
      <c r="C44" s="1">
        <v>6.0</v>
      </c>
      <c r="D44" s="1">
        <v>41.9598265655401</v>
      </c>
      <c r="E44" s="1">
        <v>-91.7256264168424</v>
      </c>
      <c r="F44" s="1" t="s">
        <v>48</v>
      </c>
      <c r="G44" s="1" t="s">
        <v>49</v>
      </c>
      <c r="H44" s="1" t="s">
        <v>97</v>
      </c>
      <c r="I44" s="12" t="s">
        <v>98</v>
      </c>
      <c r="K44" s="13" t="s">
        <v>57</v>
      </c>
      <c r="L44" s="14">
        <f>Countif(username,H44)</f>
        <v>12</v>
      </c>
    </row>
    <row r="45">
      <c r="A45" s="1" t="s">
        <v>99</v>
      </c>
      <c r="B45" s="1">
        <v>3.0</v>
      </c>
      <c r="C45" s="1">
        <v>7.0</v>
      </c>
      <c r="D45" s="1">
        <v>41.959826565378</v>
      </c>
      <c r="E45" s="1">
        <v>-91.72543313043</v>
      </c>
      <c r="F45" s="1" t="s">
        <v>48</v>
      </c>
      <c r="G45" s="1" t="s">
        <v>49</v>
      </c>
      <c r="H45" s="1" t="s">
        <v>100</v>
      </c>
      <c r="I45" s="12" t="s">
        <v>101</v>
      </c>
      <c r="K45" s="13" t="s">
        <v>57</v>
      </c>
      <c r="L45" s="14">
        <f>Countif(username,H45)</f>
        <v>12</v>
      </c>
    </row>
    <row r="46">
      <c r="A46" s="1" t="s">
        <v>102</v>
      </c>
      <c r="B46" s="1">
        <v>3.0</v>
      </c>
      <c r="C46" s="1">
        <v>8.0</v>
      </c>
      <c r="D46" s="1">
        <v>41.9598265652159</v>
      </c>
      <c r="E46" s="1">
        <v>-91.7252398440176</v>
      </c>
      <c r="F46" s="1" t="s">
        <v>48</v>
      </c>
      <c r="G46" s="1" t="s">
        <v>49</v>
      </c>
      <c r="H46" s="1" t="s">
        <v>93</v>
      </c>
      <c r="I46" s="12" t="s">
        <v>103</v>
      </c>
      <c r="K46" s="13" t="s">
        <v>95</v>
      </c>
      <c r="L46" s="14">
        <f>Countif(username,H46)</f>
        <v>14</v>
      </c>
    </row>
    <row r="47">
      <c r="A47" s="1" t="s">
        <v>104</v>
      </c>
      <c r="B47" s="1">
        <v>3.0</v>
      </c>
      <c r="C47" s="1">
        <v>9.0</v>
      </c>
      <c r="D47" s="1">
        <v>41.9598265650538</v>
      </c>
      <c r="E47" s="1">
        <v>-91.7250465576052</v>
      </c>
      <c r="F47" s="1" t="s">
        <v>48</v>
      </c>
      <c r="G47" s="1" t="s">
        <v>49</v>
      </c>
      <c r="H47" s="1" t="s">
        <v>97</v>
      </c>
      <c r="I47" s="12" t="s">
        <v>105</v>
      </c>
      <c r="K47" s="13" t="s">
        <v>57</v>
      </c>
      <c r="L47" s="14">
        <f>Countif(username,H47)</f>
        <v>12</v>
      </c>
    </row>
    <row r="48">
      <c r="A48" s="1" t="s">
        <v>106</v>
      </c>
      <c r="B48" s="1">
        <v>3.0</v>
      </c>
      <c r="C48" s="1">
        <v>10.0</v>
      </c>
      <c r="D48" s="1">
        <v>41.9598265648917</v>
      </c>
      <c r="E48" s="1">
        <v>-91.7248532711927</v>
      </c>
      <c r="F48" s="1" t="s">
        <v>48</v>
      </c>
      <c r="G48" s="1" t="s">
        <v>49</v>
      </c>
      <c r="H48" s="1" t="s">
        <v>100</v>
      </c>
      <c r="I48" s="12" t="s">
        <v>107</v>
      </c>
      <c r="K48" s="13" t="s">
        <v>57</v>
      </c>
      <c r="L48" s="14">
        <f>Countif(username,H48)</f>
        <v>12</v>
      </c>
    </row>
    <row r="49">
      <c r="A49" s="1" t="s">
        <v>108</v>
      </c>
      <c r="B49" s="1">
        <v>3.0</v>
      </c>
      <c r="C49" s="1">
        <v>11.0</v>
      </c>
      <c r="D49" s="1">
        <v>41.9598265647296</v>
      </c>
      <c r="E49" s="1">
        <v>-91.7246599847803</v>
      </c>
      <c r="F49" s="1" t="s">
        <v>48</v>
      </c>
      <c r="G49" s="1" t="s">
        <v>49</v>
      </c>
      <c r="H49" s="1" t="s">
        <v>93</v>
      </c>
      <c r="I49" s="12" t="s">
        <v>109</v>
      </c>
      <c r="K49" s="13" t="s">
        <v>95</v>
      </c>
      <c r="L49" s="14">
        <f>Countif(username,H49)</f>
        <v>14</v>
      </c>
    </row>
    <row r="50">
      <c r="A50" s="1" t="s">
        <v>110</v>
      </c>
      <c r="B50" s="1">
        <v>3.0</v>
      </c>
      <c r="C50" s="1">
        <v>12.0</v>
      </c>
      <c r="D50" s="1">
        <v>41.9598265645675</v>
      </c>
      <c r="E50" s="1">
        <v>-91.7244666983679</v>
      </c>
      <c r="F50" s="1" t="s">
        <v>48</v>
      </c>
      <c r="G50" s="1" t="s">
        <v>49</v>
      </c>
      <c r="H50" s="1" t="s">
        <v>97</v>
      </c>
      <c r="I50" s="12" t="s">
        <v>111</v>
      </c>
      <c r="K50" s="13" t="s">
        <v>57</v>
      </c>
      <c r="L50" s="14">
        <f>Countif(username,H50)</f>
        <v>12</v>
      </c>
    </row>
    <row r="51">
      <c r="A51" s="1" t="s">
        <v>112</v>
      </c>
      <c r="B51" s="1">
        <v>3.0</v>
      </c>
      <c r="C51" s="1">
        <v>13.0</v>
      </c>
      <c r="D51" s="1">
        <v>41.9598265644054</v>
      </c>
      <c r="E51" s="1">
        <v>-91.7242734119555</v>
      </c>
      <c r="F51" s="1" t="s">
        <v>48</v>
      </c>
      <c r="G51" s="1" t="s">
        <v>49</v>
      </c>
      <c r="H51" s="1" t="s">
        <v>100</v>
      </c>
      <c r="I51" s="12" t="s">
        <v>113</v>
      </c>
      <c r="K51" s="13" t="s">
        <v>57</v>
      </c>
      <c r="L51" s="14">
        <f>Countif(username,H51)</f>
        <v>12</v>
      </c>
    </row>
    <row r="52">
      <c r="A52" s="1" t="s">
        <v>114</v>
      </c>
      <c r="B52" s="1">
        <v>3.0</v>
      </c>
      <c r="C52" s="1">
        <v>14.0</v>
      </c>
      <c r="D52" s="1">
        <v>41.9598265642433</v>
      </c>
      <c r="E52" s="1">
        <v>-91.7240801255431</v>
      </c>
      <c r="F52" s="1" t="s">
        <v>48</v>
      </c>
      <c r="G52" s="1" t="s">
        <v>49</v>
      </c>
      <c r="H52" s="1" t="s">
        <v>93</v>
      </c>
      <c r="I52" s="12" t="s">
        <v>115</v>
      </c>
      <c r="K52" s="13" t="s">
        <v>95</v>
      </c>
      <c r="L52" s="14">
        <f>Countif(username,H52)</f>
        <v>14</v>
      </c>
    </row>
    <row r="53">
      <c r="A53" s="1" t="s">
        <v>116</v>
      </c>
      <c r="B53" s="1">
        <v>3.0</v>
      </c>
      <c r="C53" s="1">
        <v>15.0</v>
      </c>
      <c r="D53" s="1">
        <v>41.9598265640813</v>
      </c>
      <c r="E53" s="1">
        <v>-91.7238868391307</v>
      </c>
      <c r="F53" s="1" t="s">
        <v>48</v>
      </c>
      <c r="G53" s="1" t="s">
        <v>49</v>
      </c>
      <c r="H53" s="1" t="s">
        <v>97</v>
      </c>
      <c r="I53" s="12" t="s">
        <v>117</v>
      </c>
      <c r="K53" s="13" t="s">
        <v>57</v>
      </c>
      <c r="L53" s="14">
        <f>Countif(username,H53)</f>
        <v>12</v>
      </c>
    </row>
    <row r="54">
      <c r="A54" s="1" t="s">
        <v>118</v>
      </c>
      <c r="B54" s="1">
        <v>3.0</v>
      </c>
      <c r="C54" s="1">
        <v>16.0</v>
      </c>
      <c r="D54" s="1">
        <v>41.9598265639192</v>
      </c>
      <c r="E54" s="1">
        <v>-91.7236935527183</v>
      </c>
      <c r="F54" s="1" t="s">
        <v>48</v>
      </c>
      <c r="G54" s="1" t="s">
        <v>49</v>
      </c>
      <c r="H54" s="1" t="s">
        <v>100</v>
      </c>
      <c r="I54" s="12" t="s">
        <v>119</v>
      </c>
      <c r="K54" s="13" t="s">
        <v>57</v>
      </c>
      <c r="L54" s="14">
        <f>Countif(username,H54)</f>
        <v>12</v>
      </c>
    </row>
    <row r="55">
      <c r="A55" s="1" t="s">
        <v>120</v>
      </c>
      <c r="B55" s="1">
        <v>3.0</v>
      </c>
      <c r="C55" s="1">
        <v>17.0</v>
      </c>
      <c r="D55" s="1">
        <v>41.9598265637571</v>
      </c>
      <c r="E55" s="1">
        <v>-91.7235002663059</v>
      </c>
      <c r="F55" s="1" t="s">
        <v>48</v>
      </c>
      <c r="G55" s="1" t="s">
        <v>49</v>
      </c>
      <c r="H55" s="1" t="s">
        <v>93</v>
      </c>
      <c r="I55" s="12" t="s">
        <v>121</v>
      </c>
      <c r="K55" s="13" t="s">
        <v>95</v>
      </c>
      <c r="L55" s="14">
        <f>Countif(username,H55)</f>
        <v>14</v>
      </c>
    </row>
    <row r="56">
      <c r="A56" s="1" t="s">
        <v>122</v>
      </c>
      <c r="B56" s="1">
        <v>3.0</v>
      </c>
      <c r="C56" s="1">
        <v>18.0</v>
      </c>
      <c r="D56" s="1">
        <v>41.959826563595</v>
      </c>
      <c r="E56" s="1">
        <v>-91.7233069798935</v>
      </c>
      <c r="F56" s="1" t="s">
        <v>48</v>
      </c>
      <c r="G56" s="1" t="s">
        <v>49</v>
      </c>
      <c r="H56" s="1" t="s">
        <v>97</v>
      </c>
      <c r="I56" s="12" t="s">
        <v>123</v>
      </c>
      <c r="K56" s="13" t="s">
        <v>57</v>
      </c>
      <c r="L56" s="14">
        <f>Countif(username,H56)</f>
        <v>12</v>
      </c>
    </row>
    <row r="57">
      <c r="A57" s="1" t="s">
        <v>124</v>
      </c>
      <c r="B57" s="1">
        <v>3.0</v>
      </c>
      <c r="C57" s="1">
        <v>19.0</v>
      </c>
      <c r="D57" s="1">
        <v>41.9598265634329</v>
      </c>
      <c r="E57" s="1">
        <v>-91.723113693481</v>
      </c>
      <c r="F57" s="1" t="s">
        <v>48</v>
      </c>
      <c r="G57" s="1" t="s">
        <v>49</v>
      </c>
      <c r="H57" s="1" t="s">
        <v>100</v>
      </c>
      <c r="I57" s="12" t="s">
        <v>125</v>
      </c>
      <c r="K57" s="13" t="s">
        <v>57</v>
      </c>
      <c r="L57" s="14">
        <f>Countif(username,H57)</f>
        <v>12</v>
      </c>
    </row>
    <row r="58">
      <c r="A58" s="1" t="s">
        <v>126</v>
      </c>
      <c r="B58" s="1">
        <v>3.0</v>
      </c>
      <c r="C58" s="1">
        <v>20.0</v>
      </c>
      <c r="D58" s="1">
        <v>41.9598265632708</v>
      </c>
      <c r="E58" s="1">
        <v>-91.7229204070687</v>
      </c>
      <c r="F58" s="1" t="s">
        <v>48</v>
      </c>
      <c r="G58" s="1" t="s">
        <v>49</v>
      </c>
      <c r="H58" s="1" t="s">
        <v>93</v>
      </c>
      <c r="I58" s="12" t="s">
        <v>127</v>
      </c>
      <c r="K58" s="13" t="s">
        <v>95</v>
      </c>
      <c r="L58" s="14">
        <f>Countif(username,H58)</f>
        <v>14</v>
      </c>
    </row>
    <row r="59">
      <c r="A59" s="1" t="s">
        <v>128</v>
      </c>
      <c r="B59" s="1">
        <v>3.0</v>
      </c>
      <c r="C59" s="1">
        <v>21.0</v>
      </c>
      <c r="D59" s="1">
        <v>41.9598265631087</v>
      </c>
      <c r="E59" s="1">
        <v>-91.7227271206563</v>
      </c>
      <c r="F59" s="1" t="s">
        <v>48</v>
      </c>
      <c r="G59" s="1" t="s">
        <v>49</v>
      </c>
      <c r="H59" s="1" t="s">
        <v>97</v>
      </c>
      <c r="I59" s="12" t="s">
        <v>129</v>
      </c>
      <c r="K59" s="13" t="s">
        <v>57</v>
      </c>
      <c r="L59" s="14">
        <f>Countif(username,H59)</f>
        <v>12</v>
      </c>
    </row>
    <row r="60">
      <c r="A60" s="1" t="s">
        <v>130</v>
      </c>
      <c r="B60" s="1">
        <v>3.0</v>
      </c>
      <c r="C60" s="1">
        <v>22.0</v>
      </c>
      <c r="D60" s="1">
        <v>41.9598265629466</v>
      </c>
      <c r="E60" s="1">
        <v>-91.7225338342439</v>
      </c>
      <c r="F60" s="1" t="s">
        <v>48</v>
      </c>
      <c r="G60" s="1" t="s">
        <v>49</v>
      </c>
      <c r="H60" s="1" t="s">
        <v>100</v>
      </c>
      <c r="I60" s="12" t="s">
        <v>131</v>
      </c>
      <c r="K60" s="13" t="s">
        <v>57</v>
      </c>
      <c r="L60" s="14">
        <f>Countif(username,H60)</f>
        <v>12</v>
      </c>
    </row>
    <row r="61">
      <c r="A61" s="1" t="s">
        <v>132</v>
      </c>
      <c r="B61" s="1">
        <v>3.0</v>
      </c>
      <c r="C61" s="1">
        <v>23.0</v>
      </c>
      <c r="D61" s="1">
        <v>41.9598265627845</v>
      </c>
      <c r="E61" s="1">
        <v>-91.7223405478315</v>
      </c>
      <c r="F61" s="1" t="s">
        <v>48</v>
      </c>
      <c r="G61" s="1" t="s">
        <v>49</v>
      </c>
      <c r="H61" s="1" t="s">
        <v>93</v>
      </c>
      <c r="I61" s="12" t="s">
        <v>133</v>
      </c>
      <c r="K61" s="13" t="s">
        <v>95</v>
      </c>
      <c r="L61" s="14">
        <f>Countif(username,H61)</f>
        <v>14</v>
      </c>
    </row>
    <row r="62">
      <c r="A62" s="1" t="s">
        <v>134</v>
      </c>
      <c r="B62" s="1">
        <v>3.0</v>
      </c>
      <c r="C62" s="1">
        <v>24.0</v>
      </c>
      <c r="D62" s="1">
        <v>41.9598265626224</v>
      </c>
      <c r="E62" s="1">
        <v>-91.7221472614191</v>
      </c>
      <c r="F62" s="1" t="s">
        <v>48</v>
      </c>
      <c r="G62" s="1" t="s">
        <v>49</v>
      </c>
      <c r="H62" s="1" t="s">
        <v>97</v>
      </c>
      <c r="I62" s="12" t="s">
        <v>135</v>
      </c>
      <c r="K62" s="13" t="s">
        <v>57</v>
      </c>
      <c r="L62" s="14">
        <f>Countif(username,H62)</f>
        <v>12</v>
      </c>
    </row>
    <row r="63">
      <c r="A63" s="1" t="s">
        <v>136</v>
      </c>
      <c r="B63" s="1">
        <v>3.0</v>
      </c>
      <c r="C63" s="1">
        <v>25.0</v>
      </c>
      <c r="D63" s="1">
        <v>41.9598265624603</v>
      </c>
      <c r="E63" s="1">
        <v>-91.7219539750067</v>
      </c>
      <c r="F63" s="1" t="s">
        <v>48</v>
      </c>
      <c r="G63" s="1" t="s">
        <v>49</v>
      </c>
      <c r="H63" s="1" t="s">
        <v>100</v>
      </c>
      <c r="I63" s="12" t="s">
        <v>137</v>
      </c>
      <c r="K63" s="13" t="s">
        <v>57</v>
      </c>
      <c r="L63" s="14">
        <f>Countif(username,H63)</f>
        <v>12</v>
      </c>
    </row>
    <row r="64">
      <c r="A64" s="1" t="s">
        <v>138</v>
      </c>
      <c r="B64" s="1">
        <v>3.0</v>
      </c>
      <c r="C64" s="1">
        <v>26.0</v>
      </c>
      <c r="D64" s="1">
        <v>41.9598265622982</v>
      </c>
      <c r="E64" s="1">
        <v>-91.7217606885943</v>
      </c>
      <c r="F64" s="1" t="s">
        <v>83</v>
      </c>
      <c r="G64" s="1" t="s">
        <v>84</v>
      </c>
      <c r="H64" s="1" t="s">
        <v>93</v>
      </c>
      <c r="I64" s="12" t="s">
        <v>139</v>
      </c>
      <c r="K64" s="13" t="s">
        <v>95</v>
      </c>
      <c r="L64" s="14">
        <f>Countif(username,H64)</f>
        <v>14</v>
      </c>
    </row>
    <row r="65">
      <c r="A65" s="1" t="s">
        <v>140</v>
      </c>
      <c r="B65" s="1">
        <v>3.0</v>
      </c>
      <c r="C65" s="1">
        <v>27.0</v>
      </c>
      <c r="D65" s="1">
        <v>41.9598265621361</v>
      </c>
      <c r="E65" s="1">
        <v>-91.7215674021819</v>
      </c>
      <c r="F65" s="1" t="s">
        <v>83</v>
      </c>
      <c r="G65" s="1" t="s">
        <v>84</v>
      </c>
      <c r="H65" s="1" t="s">
        <v>97</v>
      </c>
      <c r="I65" s="12" t="s">
        <v>141</v>
      </c>
      <c r="K65" s="13" t="s">
        <v>57</v>
      </c>
      <c r="L65" s="14">
        <f>Countif(username,H65)</f>
        <v>12</v>
      </c>
    </row>
    <row r="66">
      <c r="A66" s="1" t="s">
        <v>142</v>
      </c>
      <c r="B66" s="1">
        <v>3.0</v>
      </c>
      <c r="C66" s="1">
        <v>28.0</v>
      </c>
      <c r="D66" s="1">
        <v>41.959826561974</v>
      </c>
      <c r="E66" s="1">
        <v>-91.7213741157695</v>
      </c>
      <c r="F66" s="1" t="s">
        <v>36</v>
      </c>
      <c r="G66" s="1" t="s">
        <v>37</v>
      </c>
      <c r="H66" s="1" t="s">
        <v>100</v>
      </c>
      <c r="I66" s="12" t="s">
        <v>143</v>
      </c>
      <c r="K66" s="13" t="s">
        <v>57</v>
      </c>
      <c r="L66" s="14">
        <f>Countif(username,H66)</f>
        <v>12</v>
      </c>
    </row>
    <row r="67">
      <c r="A67" s="1" t="s">
        <v>144</v>
      </c>
      <c r="B67" s="1">
        <v>4.0</v>
      </c>
      <c r="C67" s="1">
        <v>3.0</v>
      </c>
      <c r="D67" s="1">
        <v>41.959682835581</v>
      </c>
      <c r="E67" s="1">
        <v>-91.7262062861065</v>
      </c>
      <c r="F67" s="1" t="s">
        <v>36</v>
      </c>
      <c r="G67" s="1" t="s">
        <v>37</v>
      </c>
      <c r="H67" s="1" t="s">
        <v>145</v>
      </c>
      <c r="I67" s="12" t="s">
        <v>146</v>
      </c>
      <c r="K67" s="13" t="s">
        <v>57</v>
      </c>
      <c r="L67" s="14">
        <f>Countif(username,H67)</f>
        <v>15</v>
      </c>
    </row>
    <row r="68">
      <c r="A68" s="1" t="s">
        <v>147</v>
      </c>
      <c r="B68" s="1">
        <v>4.0</v>
      </c>
      <c r="C68" s="1">
        <v>4.0</v>
      </c>
      <c r="D68" s="1">
        <v>41.9596828354189</v>
      </c>
      <c r="E68" s="1">
        <v>-91.72601300013</v>
      </c>
      <c r="F68" s="1" t="s">
        <v>36</v>
      </c>
      <c r="G68" s="1" t="s">
        <v>37</v>
      </c>
      <c r="H68" s="1" t="s">
        <v>148</v>
      </c>
      <c r="I68" s="12" t="s">
        <v>149</v>
      </c>
      <c r="K68" s="13" t="s">
        <v>57</v>
      </c>
      <c r="L68" s="14">
        <f>Countif(username,H68)</f>
        <v>8</v>
      </c>
    </row>
    <row r="69">
      <c r="A69" s="1" t="s">
        <v>150</v>
      </c>
      <c r="B69" s="1">
        <v>4.0</v>
      </c>
      <c r="C69" s="1">
        <v>5.0</v>
      </c>
      <c r="D69" s="1">
        <v>41.9596828352568</v>
      </c>
      <c r="E69" s="1">
        <v>-91.7258197141536</v>
      </c>
      <c r="F69" s="1" t="s">
        <v>36</v>
      </c>
      <c r="G69" s="1" t="s">
        <v>37</v>
      </c>
      <c r="H69" s="1" t="s">
        <v>151</v>
      </c>
      <c r="I69" s="12" t="s">
        <v>152</v>
      </c>
      <c r="K69" s="13" t="s">
        <v>57</v>
      </c>
      <c r="L69" s="14">
        <f>Countif(username,H69)</f>
        <v>6</v>
      </c>
    </row>
    <row r="70">
      <c r="A70" s="1" t="s">
        <v>153</v>
      </c>
      <c r="B70" s="1">
        <v>4.0</v>
      </c>
      <c r="C70" s="1">
        <v>6.0</v>
      </c>
      <c r="D70" s="1">
        <v>41.9596828350947</v>
      </c>
      <c r="E70" s="1">
        <v>-91.7256264281771</v>
      </c>
      <c r="F70" s="1" t="s">
        <v>36</v>
      </c>
      <c r="G70" s="1" t="s">
        <v>37</v>
      </c>
      <c r="H70" s="1" t="s">
        <v>145</v>
      </c>
      <c r="I70" s="12" t="s">
        <v>154</v>
      </c>
      <c r="K70" s="13" t="s">
        <v>57</v>
      </c>
      <c r="L70" s="14">
        <f>Countif(username,H70)</f>
        <v>15</v>
      </c>
    </row>
    <row r="71">
      <c r="A71" s="1" t="s">
        <v>155</v>
      </c>
      <c r="B71" s="1">
        <v>4.0</v>
      </c>
      <c r="C71" s="1">
        <v>7.0</v>
      </c>
      <c r="D71" s="1">
        <v>41.9596828349326</v>
      </c>
      <c r="E71" s="1">
        <v>-91.7254331422007</v>
      </c>
      <c r="F71" s="1" t="s">
        <v>36</v>
      </c>
      <c r="G71" s="1" t="s">
        <v>37</v>
      </c>
      <c r="H71" s="1" t="s">
        <v>148</v>
      </c>
      <c r="I71" s="12" t="s">
        <v>156</v>
      </c>
      <c r="K71" s="13" t="s">
        <v>57</v>
      </c>
      <c r="L71" s="14">
        <f>Countif(username,H71)</f>
        <v>8</v>
      </c>
    </row>
    <row r="72">
      <c r="A72" s="1" t="s">
        <v>157</v>
      </c>
      <c r="B72" s="1">
        <v>4.0</v>
      </c>
      <c r="C72" s="1">
        <v>8.0</v>
      </c>
      <c r="D72" s="1">
        <v>41.9596828347705</v>
      </c>
      <c r="E72" s="1">
        <v>-91.7252398562243</v>
      </c>
      <c r="F72" s="1" t="s">
        <v>36</v>
      </c>
      <c r="G72" s="1" t="s">
        <v>37</v>
      </c>
      <c r="H72" s="1" t="s">
        <v>151</v>
      </c>
      <c r="I72" s="12" t="s">
        <v>158</v>
      </c>
      <c r="K72" s="13" t="s">
        <v>57</v>
      </c>
      <c r="L72" s="14">
        <f>Countif(username,H72)</f>
        <v>6</v>
      </c>
    </row>
    <row r="73">
      <c r="A73" s="1" t="s">
        <v>159</v>
      </c>
      <c r="B73" s="1">
        <v>4.0</v>
      </c>
      <c r="C73" s="1">
        <v>9.0</v>
      </c>
      <c r="D73" s="1">
        <v>41.9596828346084</v>
      </c>
      <c r="E73" s="1">
        <v>-91.7250465702478</v>
      </c>
      <c r="F73" s="1" t="s">
        <v>36</v>
      </c>
      <c r="G73" s="1" t="s">
        <v>37</v>
      </c>
      <c r="H73" s="1" t="s">
        <v>145</v>
      </c>
      <c r="I73" s="12" t="s">
        <v>160</v>
      </c>
      <c r="K73" s="13" t="s">
        <v>57</v>
      </c>
      <c r="L73" s="14">
        <f>Countif(username,H73)</f>
        <v>15</v>
      </c>
    </row>
    <row r="74">
      <c r="A74" s="1" t="s">
        <v>161</v>
      </c>
      <c r="B74" s="1">
        <v>4.0</v>
      </c>
      <c r="C74" s="1">
        <v>10.0</v>
      </c>
      <c r="D74" s="1">
        <v>41.9596828344463</v>
      </c>
      <c r="E74" s="1">
        <v>-91.7248532842714</v>
      </c>
      <c r="F74" s="1" t="s">
        <v>36</v>
      </c>
      <c r="G74" s="1" t="s">
        <v>37</v>
      </c>
      <c r="H74" s="1" t="s">
        <v>148</v>
      </c>
      <c r="I74" s="12" t="s">
        <v>162</v>
      </c>
      <c r="K74" s="13" t="s">
        <v>57</v>
      </c>
      <c r="L74" s="14">
        <f>Countif(username,H74)</f>
        <v>8</v>
      </c>
    </row>
    <row r="75">
      <c r="A75" s="1" t="s">
        <v>163</v>
      </c>
      <c r="B75" s="1">
        <v>4.0</v>
      </c>
      <c r="C75" s="1">
        <v>11.0</v>
      </c>
      <c r="D75" s="1">
        <v>41.9596828342842</v>
      </c>
      <c r="E75" s="1">
        <v>-91.724659998295</v>
      </c>
      <c r="F75" s="1" t="s">
        <v>48</v>
      </c>
      <c r="G75" s="1" t="s">
        <v>49</v>
      </c>
      <c r="H75" s="1" t="s">
        <v>164</v>
      </c>
      <c r="I75" s="12" t="s">
        <v>165</v>
      </c>
      <c r="K75" s="13">
        <v>1.0</v>
      </c>
      <c r="L75" s="14">
        <f>Countif(username,H75)</f>
        <v>1</v>
      </c>
    </row>
    <row r="76">
      <c r="A76" s="1" t="s">
        <v>166</v>
      </c>
      <c r="B76" s="1">
        <v>4.0</v>
      </c>
      <c r="C76" s="1">
        <v>12.0</v>
      </c>
      <c r="D76" s="1">
        <v>41.9596828341221</v>
      </c>
      <c r="E76" s="1">
        <v>-91.7244667123185</v>
      </c>
      <c r="F76" s="1" t="s">
        <v>48</v>
      </c>
      <c r="G76" s="1" t="s">
        <v>49</v>
      </c>
      <c r="H76" s="1" t="s">
        <v>145</v>
      </c>
      <c r="I76" s="12" t="s">
        <v>167</v>
      </c>
      <c r="K76" s="13" t="s">
        <v>57</v>
      </c>
      <c r="L76" s="14">
        <f>Countif(username,H76)</f>
        <v>15</v>
      </c>
    </row>
    <row r="77">
      <c r="A77" s="1" t="s">
        <v>168</v>
      </c>
      <c r="B77" s="1">
        <v>4.0</v>
      </c>
      <c r="C77" s="1">
        <v>13.0</v>
      </c>
      <c r="D77" s="1">
        <v>41.95968283396</v>
      </c>
      <c r="E77" s="1">
        <v>-91.724273426342</v>
      </c>
      <c r="F77" s="1" t="s">
        <v>48</v>
      </c>
      <c r="G77" s="1" t="s">
        <v>49</v>
      </c>
      <c r="H77" s="1" t="s">
        <v>148</v>
      </c>
      <c r="I77" s="12" t="s">
        <v>169</v>
      </c>
      <c r="K77" s="13" t="s">
        <v>57</v>
      </c>
      <c r="L77" s="14">
        <f>Countif(username,H77)</f>
        <v>8</v>
      </c>
    </row>
    <row r="78">
      <c r="A78" s="1" t="s">
        <v>170</v>
      </c>
      <c r="B78" s="1">
        <v>4.0</v>
      </c>
      <c r="C78" s="1">
        <v>14.0</v>
      </c>
      <c r="D78" s="1">
        <v>41.9596828337979</v>
      </c>
      <c r="E78" s="1">
        <v>-91.7240801403656</v>
      </c>
      <c r="F78" s="1" t="s">
        <v>48</v>
      </c>
      <c r="G78" s="1" t="s">
        <v>49</v>
      </c>
      <c r="H78" s="1" t="s">
        <v>151</v>
      </c>
      <c r="I78" s="12" t="s">
        <v>171</v>
      </c>
      <c r="K78" s="13" t="s">
        <v>57</v>
      </c>
      <c r="L78" s="14">
        <f>Countif(username,H78)</f>
        <v>6</v>
      </c>
    </row>
    <row r="79">
      <c r="A79" s="1" t="s">
        <v>172</v>
      </c>
      <c r="B79" s="1">
        <v>4.0</v>
      </c>
      <c r="C79" s="1">
        <v>15.0</v>
      </c>
      <c r="D79" s="1">
        <v>41.9596828336358</v>
      </c>
      <c r="E79" s="1">
        <v>-91.7238868543892</v>
      </c>
      <c r="F79" s="1" t="s">
        <v>48</v>
      </c>
      <c r="G79" s="1" t="s">
        <v>49</v>
      </c>
      <c r="H79" s="1" t="s">
        <v>145</v>
      </c>
      <c r="I79" s="12" t="s">
        <v>173</v>
      </c>
      <c r="K79" s="13" t="s">
        <v>57</v>
      </c>
      <c r="L79" s="14">
        <f>Countif(username,H79)</f>
        <v>15</v>
      </c>
    </row>
    <row r="80">
      <c r="A80" s="1" t="s">
        <v>174</v>
      </c>
      <c r="B80" s="1">
        <v>4.0</v>
      </c>
      <c r="C80" s="1">
        <v>16.0</v>
      </c>
      <c r="D80" s="1">
        <v>41.9596828334737</v>
      </c>
      <c r="E80" s="1">
        <v>-91.7236935684127</v>
      </c>
      <c r="F80" s="1" t="s">
        <v>48</v>
      </c>
      <c r="G80" s="1" t="s">
        <v>49</v>
      </c>
      <c r="H80" s="1" t="s">
        <v>148</v>
      </c>
      <c r="I80" s="12" t="s">
        <v>175</v>
      </c>
      <c r="K80" s="13" t="s">
        <v>57</v>
      </c>
      <c r="L80" s="14">
        <f>Countif(username,H80)</f>
        <v>8</v>
      </c>
    </row>
    <row r="81">
      <c r="A81" s="1" t="s">
        <v>176</v>
      </c>
      <c r="B81" s="1">
        <v>4.0</v>
      </c>
      <c r="C81" s="1">
        <v>17.0</v>
      </c>
      <c r="D81" s="1">
        <v>41.9596828333116</v>
      </c>
      <c r="E81" s="1">
        <v>-91.7235002824363</v>
      </c>
      <c r="F81" s="1" t="s">
        <v>48</v>
      </c>
      <c r="G81" s="1" t="s">
        <v>49</v>
      </c>
      <c r="H81" s="1" t="s">
        <v>151</v>
      </c>
      <c r="I81" s="12" t="s">
        <v>177</v>
      </c>
      <c r="K81" s="13" t="s">
        <v>57</v>
      </c>
      <c r="L81" s="14">
        <f>Countif(username,H81)</f>
        <v>6</v>
      </c>
    </row>
    <row r="82">
      <c r="A82" s="1" t="s">
        <v>178</v>
      </c>
      <c r="B82" s="1">
        <v>4.0</v>
      </c>
      <c r="C82" s="1">
        <v>18.0</v>
      </c>
      <c r="D82" s="1">
        <v>41.9596828331496</v>
      </c>
      <c r="E82" s="1">
        <v>-91.7233069964598</v>
      </c>
      <c r="F82" s="1" t="s">
        <v>48</v>
      </c>
      <c r="G82" s="1" t="s">
        <v>49</v>
      </c>
      <c r="H82" s="1" t="s">
        <v>145</v>
      </c>
      <c r="I82" s="12" t="s">
        <v>179</v>
      </c>
      <c r="K82" s="13" t="s">
        <v>57</v>
      </c>
      <c r="L82" s="14">
        <f>Countif(username,H82)</f>
        <v>15</v>
      </c>
    </row>
    <row r="83">
      <c r="A83" s="1" t="s">
        <v>180</v>
      </c>
      <c r="B83" s="1">
        <v>4.0</v>
      </c>
      <c r="C83" s="1">
        <v>19.0</v>
      </c>
      <c r="D83" s="1">
        <v>41.9596828329875</v>
      </c>
      <c r="E83" s="1">
        <v>-91.7231137104834</v>
      </c>
      <c r="F83" s="1" t="s">
        <v>48</v>
      </c>
      <c r="G83" s="1" t="s">
        <v>49</v>
      </c>
      <c r="H83" s="1" t="s">
        <v>148</v>
      </c>
      <c r="I83" s="12" t="s">
        <v>181</v>
      </c>
      <c r="K83" s="13" t="s">
        <v>57</v>
      </c>
      <c r="L83" s="14">
        <f>Countif(username,H83)</f>
        <v>8</v>
      </c>
    </row>
    <row r="84">
      <c r="A84" s="1" t="s">
        <v>182</v>
      </c>
      <c r="B84" s="1">
        <v>4.0</v>
      </c>
      <c r="C84" s="1">
        <v>20.0</v>
      </c>
      <c r="D84" s="1">
        <v>41.9596828328254</v>
      </c>
      <c r="E84" s="1">
        <v>-91.722920424507</v>
      </c>
      <c r="F84" s="1" t="s">
        <v>48</v>
      </c>
      <c r="G84" s="1" t="s">
        <v>49</v>
      </c>
      <c r="H84" s="1" t="s">
        <v>151</v>
      </c>
      <c r="I84" s="12" t="s">
        <v>183</v>
      </c>
      <c r="K84" s="13" t="s">
        <v>57</v>
      </c>
      <c r="L84" s="14">
        <f>Countif(username,H84)</f>
        <v>6</v>
      </c>
    </row>
    <row r="85">
      <c r="A85" s="1" t="s">
        <v>184</v>
      </c>
      <c r="B85" s="1">
        <v>4.0</v>
      </c>
      <c r="C85" s="1">
        <v>21.0</v>
      </c>
      <c r="D85" s="1">
        <v>41.9596828326633</v>
      </c>
      <c r="E85" s="1">
        <v>-91.7227271385306</v>
      </c>
      <c r="F85" s="1" t="s">
        <v>48</v>
      </c>
      <c r="G85" s="1" t="s">
        <v>49</v>
      </c>
      <c r="H85" s="1" t="s">
        <v>145</v>
      </c>
      <c r="I85" s="12" t="s">
        <v>185</v>
      </c>
      <c r="K85" s="13" t="s">
        <v>57</v>
      </c>
      <c r="L85" s="14">
        <f>Countif(username,H85)</f>
        <v>15</v>
      </c>
    </row>
    <row r="86">
      <c r="A86" s="1" t="s">
        <v>186</v>
      </c>
      <c r="B86" s="1">
        <v>4.0</v>
      </c>
      <c r="C86" s="1">
        <v>22.0</v>
      </c>
      <c r="D86" s="1">
        <v>41.9596828325012</v>
      </c>
      <c r="E86" s="1">
        <v>-91.7225338525541</v>
      </c>
      <c r="F86" s="1" t="s">
        <v>48</v>
      </c>
      <c r="G86" s="1" t="s">
        <v>49</v>
      </c>
      <c r="H86" s="1" t="s">
        <v>148</v>
      </c>
      <c r="I86" s="12" t="s">
        <v>187</v>
      </c>
      <c r="K86" s="13" t="s">
        <v>57</v>
      </c>
      <c r="L86" s="14">
        <f>Countif(username,H86)</f>
        <v>8</v>
      </c>
    </row>
    <row r="87">
      <c r="A87" s="1" t="s">
        <v>188</v>
      </c>
      <c r="B87" s="1">
        <v>4.0</v>
      </c>
      <c r="C87" s="1">
        <v>23.0</v>
      </c>
      <c r="D87" s="1">
        <v>41.9596828323391</v>
      </c>
      <c r="E87" s="1">
        <v>-91.7223405665777</v>
      </c>
      <c r="F87" s="1" t="s">
        <v>48</v>
      </c>
      <c r="G87" s="1" t="s">
        <v>49</v>
      </c>
      <c r="H87" s="1" t="s">
        <v>151</v>
      </c>
      <c r="I87" s="12" t="s">
        <v>189</v>
      </c>
      <c r="K87" s="13" t="s">
        <v>57</v>
      </c>
      <c r="L87" s="14">
        <f>Countif(username,H87)</f>
        <v>6</v>
      </c>
    </row>
    <row r="88">
      <c r="A88" s="1" t="s">
        <v>190</v>
      </c>
      <c r="B88" s="1">
        <v>4.0</v>
      </c>
      <c r="C88" s="1">
        <v>24.0</v>
      </c>
      <c r="D88" s="1">
        <v>41.959682832177</v>
      </c>
      <c r="E88" s="1">
        <v>-91.7221472806013</v>
      </c>
      <c r="F88" s="1" t="s">
        <v>48</v>
      </c>
      <c r="G88" s="1" t="s">
        <v>49</v>
      </c>
      <c r="H88" s="1" t="s">
        <v>145</v>
      </c>
      <c r="I88" s="12" t="s">
        <v>191</v>
      </c>
      <c r="K88" s="13" t="s">
        <v>57</v>
      </c>
      <c r="L88" s="14">
        <f>Countif(username,H88)</f>
        <v>15</v>
      </c>
    </row>
    <row r="89">
      <c r="A89" s="1" t="s">
        <v>192</v>
      </c>
      <c r="B89" s="1">
        <v>4.0</v>
      </c>
      <c r="C89" s="1">
        <v>25.0</v>
      </c>
      <c r="D89" s="1">
        <v>41.9596828320149</v>
      </c>
      <c r="E89" s="1">
        <v>-91.7219539946249</v>
      </c>
      <c r="F89" s="1" t="s">
        <v>48</v>
      </c>
      <c r="G89" s="1" t="s">
        <v>49</v>
      </c>
      <c r="H89" s="1" t="s">
        <v>148</v>
      </c>
      <c r="I89" s="12" t="s">
        <v>193</v>
      </c>
      <c r="K89" s="13" t="s">
        <v>57</v>
      </c>
      <c r="L89" s="14">
        <f>Countif(username,H89)</f>
        <v>8</v>
      </c>
    </row>
    <row r="90">
      <c r="A90" s="1" t="s">
        <v>194</v>
      </c>
      <c r="B90" s="1">
        <v>4.0</v>
      </c>
      <c r="C90" s="1">
        <v>26.0</v>
      </c>
      <c r="D90" s="1">
        <v>41.9596828318528</v>
      </c>
      <c r="E90" s="1">
        <v>-91.7217607086485</v>
      </c>
      <c r="F90" s="1" t="s">
        <v>83</v>
      </c>
      <c r="G90" s="1" t="s">
        <v>84</v>
      </c>
      <c r="H90" s="1" t="s">
        <v>195</v>
      </c>
      <c r="I90" s="12" t="s">
        <v>196</v>
      </c>
      <c r="K90" s="13" t="s">
        <v>40</v>
      </c>
      <c r="L90" s="14">
        <f>Countif(username,H90)</f>
        <v>4</v>
      </c>
    </row>
    <row r="91">
      <c r="A91" s="1" t="s">
        <v>197</v>
      </c>
      <c r="B91" s="1">
        <v>4.0</v>
      </c>
      <c r="C91" s="1">
        <v>27.0</v>
      </c>
      <c r="D91" s="1">
        <v>41.9596828316907</v>
      </c>
      <c r="E91" s="1">
        <v>-91.721567422672</v>
      </c>
      <c r="F91" s="1" t="s">
        <v>83</v>
      </c>
      <c r="G91" s="1" t="s">
        <v>84</v>
      </c>
      <c r="H91" s="1" t="s">
        <v>198</v>
      </c>
      <c r="I91" s="12" t="s">
        <v>199</v>
      </c>
      <c r="K91" s="13">
        <v>1.0</v>
      </c>
      <c r="L91" s="14">
        <f>Countif(username,H91)</f>
        <v>1</v>
      </c>
    </row>
    <row r="92">
      <c r="A92" s="1" t="s">
        <v>200</v>
      </c>
      <c r="B92" s="1">
        <v>4.0</v>
      </c>
      <c r="C92" s="1">
        <v>28.0</v>
      </c>
      <c r="D92" s="1">
        <v>41.9596828315286</v>
      </c>
      <c r="E92" s="1">
        <v>-91.7213741366956</v>
      </c>
      <c r="F92" s="1" t="s">
        <v>36</v>
      </c>
      <c r="G92" s="1" t="s">
        <v>37</v>
      </c>
      <c r="H92" s="1" t="s">
        <v>145</v>
      </c>
      <c r="I92" s="12" t="s">
        <v>201</v>
      </c>
      <c r="K92" s="13" t="s">
        <v>57</v>
      </c>
      <c r="L92" s="14">
        <f>Countif(username,H92)</f>
        <v>15</v>
      </c>
    </row>
    <row r="93">
      <c r="A93" s="1" t="s">
        <v>202</v>
      </c>
      <c r="B93" s="1">
        <v>5.0</v>
      </c>
      <c r="C93" s="1">
        <v>3.0</v>
      </c>
      <c r="D93" s="1">
        <v>41.9595391051355</v>
      </c>
      <c r="E93" s="1">
        <v>-91.7262062961338</v>
      </c>
      <c r="F93" s="1" t="s">
        <v>36</v>
      </c>
      <c r="G93" s="1" t="s">
        <v>37</v>
      </c>
      <c r="H93" s="1" t="s">
        <v>65</v>
      </c>
      <c r="I93" s="12" t="s">
        <v>203</v>
      </c>
      <c r="K93" s="13" t="s">
        <v>57</v>
      </c>
      <c r="L93" s="14">
        <f>Countif(username,H93)</f>
        <v>10</v>
      </c>
    </row>
    <row r="94">
      <c r="A94" s="1" t="s">
        <v>204</v>
      </c>
      <c r="B94" s="1">
        <v>5.0</v>
      </c>
      <c r="C94" s="1">
        <v>4.0</v>
      </c>
      <c r="D94" s="1">
        <v>41.9595391049734</v>
      </c>
      <c r="E94" s="1">
        <v>-91.7260130105933</v>
      </c>
      <c r="F94" s="1" t="s">
        <v>83</v>
      </c>
      <c r="G94" s="1" t="s">
        <v>84</v>
      </c>
      <c r="H94" s="15" t="s">
        <v>205</v>
      </c>
      <c r="I94" s="12" t="s">
        <v>206</v>
      </c>
      <c r="K94" s="13" t="s">
        <v>57</v>
      </c>
      <c r="L94" s="14">
        <f>Countif(username,H94)</f>
        <v>6</v>
      </c>
    </row>
    <row r="95">
      <c r="A95" s="1" t="s">
        <v>207</v>
      </c>
      <c r="B95" s="1">
        <v>5.0</v>
      </c>
      <c r="C95" s="1">
        <v>5.0</v>
      </c>
      <c r="D95" s="1">
        <v>41.9595391048113</v>
      </c>
      <c r="E95" s="1">
        <v>-91.7258197250528</v>
      </c>
      <c r="F95" s="1" t="s">
        <v>83</v>
      </c>
      <c r="G95" s="1" t="s">
        <v>84</v>
      </c>
      <c r="H95" s="15" t="s">
        <v>208</v>
      </c>
      <c r="I95" s="12" t="s">
        <v>209</v>
      </c>
      <c r="K95" s="13" t="s">
        <v>57</v>
      </c>
      <c r="L95" s="14">
        <f>Countif(username,H95)</f>
        <v>6</v>
      </c>
    </row>
    <row r="96">
      <c r="A96" s="1" t="s">
        <v>210</v>
      </c>
      <c r="B96" s="1">
        <v>5.0</v>
      </c>
      <c r="C96" s="1">
        <v>6.0</v>
      </c>
      <c r="D96" s="1">
        <v>41.9595391046492</v>
      </c>
      <c r="E96" s="1">
        <v>-91.7256264395123</v>
      </c>
      <c r="F96" s="1" t="s">
        <v>83</v>
      </c>
      <c r="G96" s="1" t="s">
        <v>84</v>
      </c>
      <c r="H96" s="1" t="s">
        <v>65</v>
      </c>
      <c r="I96" s="12" t="s">
        <v>211</v>
      </c>
      <c r="K96" s="13" t="s">
        <v>57</v>
      </c>
      <c r="L96" s="14">
        <f>Countif(username,H96)</f>
        <v>10</v>
      </c>
    </row>
    <row r="97">
      <c r="A97" s="1" t="s">
        <v>212</v>
      </c>
      <c r="B97" s="1">
        <v>5.0</v>
      </c>
      <c r="C97" s="1">
        <v>7.0</v>
      </c>
      <c r="D97" s="1">
        <v>41.9595391044871</v>
      </c>
      <c r="E97" s="1">
        <v>-91.7254331539718</v>
      </c>
      <c r="F97" s="1" t="s">
        <v>83</v>
      </c>
      <c r="G97" s="1" t="s">
        <v>84</v>
      </c>
      <c r="H97" s="1" t="s">
        <v>213</v>
      </c>
      <c r="I97" s="12" t="s">
        <v>214</v>
      </c>
      <c r="K97" s="13">
        <v>1.0</v>
      </c>
      <c r="L97" s="14">
        <f>Countif(username,H97)</f>
        <v>2</v>
      </c>
    </row>
    <row r="98">
      <c r="A98" s="1" t="s">
        <v>215</v>
      </c>
      <c r="B98" s="1">
        <v>5.0</v>
      </c>
      <c r="C98" s="1">
        <v>8.0</v>
      </c>
      <c r="D98" s="1">
        <v>41.959539104325</v>
      </c>
      <c r="E98" s="1">
        <v>-91.7252398684314</v>
      </c>
      <c r="F98" s="1" t="s">
        <v>83</v>
      </c>
      <c r="G98" s="1" t="s">
        <v>84</v>
      </c>
      <c r="H98" s="1" t="s">
        <v>195</v>
      </c>
      <c r="I98" s="12" t="s">
        <v>216</v>
      </c>
      <c r="K98" s="13" t="s">
        <v>40</v>
      </c>
      <c r="L98" s="14">
        <f>Countif(username,H98)</f>
        <v>4</v>
      </c>
    </row>
    <row r="99">
      <c r="A99" s="1" t="s">
        <v>217</v>
      </c>
      <c r="B99" s="1">
        <v>5.0</v>
      </c>
      <c r="C99" s="1">
        <v>9.0</v>
      </c>
      <c r="D99" s="1">
        <v>41.9595391041629</v>
      </c>
      <c r="E99" s="1">
        <v>-91.7250465828909</v>
      </c>
      <c r="F99" s="1" t="s">
        <v>83</v>
      </c>
      <c r="G99" s="1" t="s">
        <v>84</v>
      </c>
      <c r="H99" s="1" t="s">
        <v>65</v>
      </c>
      <c r="I99" s="12" t="s">
        <v>218</v>
      </c>
      <c r="K99" s="13" t="s">
        <v>57</v>
      </c>
      <c r="L99" s="14">
        <f>Countif(username,H99)</f>
        <v>10</v>
      </c>
    </row>
    <row r="100">
      <c r="A100" s="1" t="s">
        <v>219</v>
      </c>
      <c r="B100" s="1">
        <v>5.0</v>
      </c>
      <c r="C100" s="1">
        <v>10.0</v>
      </c>
      <c r="D100" s="1">
        <v>41.9595391040008</v>
      </c>
      <c r="E100" s="1">
        <v>-91.7248532973504</v>
      </c>
      <c r="F100" s="1" t="s">
        <v>83</v>
      </c>
      <c r="G100" s="1" t="s">
        <v>84</v>
      </c>
      <c r="H100" s="1" t="s">
        <v>220</v>
      </c>
      <c r="I100" s="12" t="s">
        <v>221</v>
      </c>
      <c r="K100" s="13">
        <v>1.0</v>
      </c>
      <c r="L100" s="14">
        <f>Countif(username,H100)</f>
        <v>1</v>
      </c>
    </row>
    <row r="101">
      <c r="A101" s="1" t="s">
        <v>222</v>
      </c>
      <c r="B101" s="1">
        <v>5.0</v>
      </c>
      <c r="C101" s="1">
        <v>11.0</v>
      </c>
      <c r="D101" s="1">
        <v>41.9595391038387</v>
      </c>
      <c r="E101" s="1">
        <v>-91.7246600118099</v>
      </c>
      <c r="F101" s="1" t="s">
        <v>36</v>
      </c>
      <c r="G101" s="1" t="s">
        <v>37</v>
      </c>
      <c r="H101" s="1" t="s">
        <v>223</v>
      </c>
      <c r="I101" s="12" t="s">
        <v>224</v>
      </c>
      <c r="K101" s="13">
        <v>1.0</v>
      </c>
      <c r="L101" s="14">
        <f>Countif(username,H101)</f>
        <v>1</v>
      </c>
    </row>
    <row r="102">
      <c r="A102" s="1" t="s">
        <v>225</v>
      </c>
      <c r="B102" s="1">
        <v>5.0</v>
      </c>
      <c r="C102" s="1">
        <v>12.0</v>
      </c>
      <c r="D102" s="1">
        <v>41.9595391036767</v>
      </c>
      <c r="E102" s="1">
        <v>-91.7244667262694</v>
      </c>
      <c r="F102" s="1" t="s">
        <v>36</v>
      </c>
      <c r="G102" s="1" t="s">
        <v>37</v>
      </c>
      <c r="H102" s="1" t="s">
        <v>65</v>
      </c>
      <c r="I102" s="12" t="s">
        <v>226</v>
      </c>
      <c r="K102" s="13" t="s">
        <v>57</v>
      </c>
      <c r="L102" s="14">
        <f>Countif(username,H102)</f>
        <v>10</v>
      </c>
    </row>
    <row r="103">
      <c r="A103" s="1" t="s">
        <v>227</v>
      </c>
      <c r="B103" s="1">
        <v>5.0</v>
      </c>
      <c r="C103" s="1">
        <v>13.0</v>
      </c>
      <c r="D103" s="1">
        <v>41.9595391035146</v>
      </c>
      <c r="E103" s="1">
        <v>-91.7242734407289</v>
      </c>
      <c r="F103" s="1" t="s">
        <v>36</v>
      </c>
      <c r="G103" s="1" t="s">
        <v>37</v>
      </c>
      <c r="H103" s="1" t="s">
        <v>195</v>
      </c>
      <c r="I103" s="12" t="s">
        <v>228</v>
      </c>
      <c r="K103" s="13" t="s">
        <v>40</v>
      </c>
      <c r="L103" s="14">
        <f>Countif(username,H103)</f>
        <v>4</v>
      </c>
    </row>
    <row r="104">
      <c r="A104" s="1" t="s">
        <v>229</v>
      </c>
      <c r="B104" s="1">
        <v>5.0</v>
      </c>
      <c r="C104" s="1">
        <v>14.0</v>
      </c>
      <c r="D104" s="1">
        <v>41.9595391033525</v>
      </c>
      <c r="E104" s="1">
        <v>-91.7240801551884</v>
      </c>
      <c r="F104" s="1" t="s">
        <v>36</v>
      </c>
      <c r="G104" s="1" t="s">
        <v>37</v>
      </c>
      <c r="H104" s="1" t="s">
        <v>230</v>
      </c>
      <c r="I104" s="12" t="s">
        <v>231</v>
      </c>
      <c r="K104" s="13">
        <v>1.0</v>
      </c>
      <c r="L104" s="14">
        <f>Countif(username,H104)</f>
        <v>1</v>
      </c>
    </row>
    <row r="105">
      <c r="A105" s="1" t="s">
        <v>232</v>
      </c>
      <c r="B105" s="1">
        <v>5.0</v>
      </c>
      <c r="C105" s="1">
        <v>15.0</v>
      </c>
      <c r="D105" s="1">
        <v>41.9595391031904</v>
      </c>
      <c r="E105" s="1">
        <v>-91.7238868696479</v>
      </c>
      <c r="F105" s="1" t="s">
        <v>48</v>
      </c>
      <c r="G105" s="1" t="s">
        <v>49</v>
      </c>
      <c r="H105" s="1" t="s">
        <v>65</v>
      </c>
      <c r="I105" s="12" t="s">
        <v>233</v>
      </c>
      <c r="K105" s="13" t="s">
        <v>57</v>
      </c>
      <c r="L105" s="14">
        <f>Countif(username,H105)</f>
        <v>10</v>
      </c>
    </row>
    <row r="106">
      <c r="A106" s="1" t="s">
        <v>234</v>
      </c>
      <c r="B106" s="1">
        <v>5.0</v>
      </c>
      <c r="C106" s="1">
        <v>16.0</v>
      </c>
      <c r="D106" s="1">
        <v>41.9595391030283</v>
      </c>
      <c r="E106" s="1">
        <v>-91.7236935841074</v>
      </c>
      <c r="F106" s="1" t="s">
        <v>48</v>
      </c>
      <c r="G106" s="1" t="s">
        <v>49</v>
      </c>
      <c r="H106" s="1" t="s">
        <v>195</v>
      </c>
      <c r="I106" s="12" t="s">
        <v>235</v>
      </c>
      <c r="K106" s="13" t="s">
        <v>40</v>
      </c>
      <c r="L106" s="14">
        <f>Countif(username,H106)</f>
        <v>4</v>
      </c>
    </row>
    <row r="107">
      <c r="A107" s="1" t="s">
        <v>236</v>
      </c>
      <c r="B107" s="1">
        <v>5.0</v>
      </c>
      <c r="C107" s="1">
        <v>17.0</v>
      </c>
      <c r="D107" s="1">
        <v>41.9595391028662</v>
      </c>
      <c r="E107" s="1">
        <v>-91.7235002985669</v>
      </c>
      <c r="F107" s="1" t="s">
        <v>48</v>
      </c>
      <c r="G107" s="1" t="s">
        <v>49</v>
      </c>
      <c r="H107" s="1" t="s">
        <v>237</v>
      </c>
      <c r="I107" s="12" t="s">
        <v>238</v>
      </c>
      <c r="K107" s="13">
        <v>1.0</v>
      </c>
      <c r="L107" s="14">
        <f>Countif(username,H107)</f>
        <v>1</v>
      </c>
    </row>
    <row r="108">
      <c r="A108" s="1" t="s">
        <v>239</v>
      </c>
      <c r="B108" s="1">
        <v>5.0</v>
      </c>
      <c r="C108" s="1">
        <v>18.0</v>
      </c>
      <c r="D108" s="1">
        <v>41.9595391027041</v>
      </c>
      <c r="E108" s="1">
        <v>-91.7233070130265</v>
      </c>
      <c r="F108" s="1" t="s">
        <v>48</v>
      </c>
      <c r="G108" s="1" t="s">
        <v>49</v>
      </c>
      <c r="H108" s="1" t="s">
        <v>65</v>
      </c>
      <c r="I108" s="12" t="s">
        <v>240</v>
      </c>
      <c r="K108" s="13" t="s">
        <v>57</v>
      </c>
      <c r="L108" s="14">
        <f>Countif(username,H108)</f>
        <v>10</v>
      </c>
    </row>
    <row r="109">
      <c r="A109" s="1" t="s">
        <v>241</v>
      </c>
      <c r="B109" s="1">
        <v>5.0</v>
      </c>
      <c r="C109" s="1">
        <v>19.0</v>
      </c>
      <c r="D109" s="1">
        <v>41.959539102542</v>
      </c>
      <c r="E109" s="1">
        <v>-91.723113727486</v>
      </c>
      <c r="F109" s="1" t="s">
        <v>48</v>
      </c>
      <c r="G109" s="1" t="s">
        <v>49</v>
      </c>
      <c r="H109" s="1" t="s">
        <v>242</v>
      </c>
      <c r="I109" s="12" t="s">
        <v>243</v>
      </c>
      <c r="K109" s="13">
        <v>1.0</v>
      </c>
      <c r="L109" s="14">
        <f>Countif(username,H109)</f>
        <v>1</v>
      </c>
    </row>
    <row r="110">
      <c r="A110" s="1" t="s">
        <v>244</v>
      </c>
      <c r="B110" s="1">
        <v>5.0</v>
      </c>
      <c r="C110" s="1">
        <v>20.0</v>
      </c>
      <c r="D110" s="1">
        <v>41.9595391023799</v>
      </c>
      <c r="E110" s="1">
        <v>-91.7229204419455</v>
      </c>
      <c r="F110" s="1" t="s">
        <v>48</v>
      </c>
      <c r="G110" s="1" t="s">
        <v>49</v>
      </c>
      <c r="H110" s="1" t="s">
        <v>245</v>
      </c>
      <c r="I110" s="12" t="s">
        <v>246</v>
      </c>
      <c r="K110" s="13">
        <v>1.0</v>
      </c>
      <c r="L110" s="14">
        <f>Countif(username,H110)</f>
        <v>1</v>
      </c>
    </row>
    <row r="111">
      <c r="A111" s="1" t="s">
        <v>247</v>
      </c>
      <c r="B111" s="1">
        <v>5.0</v>
      </c>
      <c r="C111" s="1">
        <v>21.0</v>
      </c>
      <c r="D111" s="1">
        <v>41.9595391022178</v>
      </c>
      <c r="E111" s="1">
        <v>-91.722727156405</v>
      </c>
      <c r="F111" s="1" t="s">
        <v>48</v>
      </c>
      <c r="G111" s="1" t="s">
        <v>49</v>
      </c>
      <c r="H111" s="1" t="s">
        <v>248</v>
      </c>
      <c r="I111" s="12" t="s">
        <v>249</v>
      </c>
      <c r="K111" s="13">
        <v>1.0</v>
      </c>
      <c r="L111" s="14">
        <f>Countif(username,H111)</f>
        <v>1</v>
      </c>
    </row>
    <row r="112">
      <c r="A112" s="1" t="s">
        <v>250</v>
      </c>
      <c r="B112" s="1">
        <v>5.0</v>
      </c>
      <c r="C112" s="1">
        <v>22.0</v>
      </c>
      <c r="D112" s="1">
        <v>41.9595391020557</v>
      </c>
      <c r="E112" s="1">
        <v>-91.7225338708645</v>
      </c>
      <c r="F112" s="1" t="s">
        <v>48</v>
      </c>
      <c r="G112" s="1" t="s">
        <v>49</v>
      </c>
      <c r="H112" s="1" t="s">
        <v>251</v>
      </c>
      <c r="I112" s="12" t="s">
        <v>252</v>
      </c>
      <c r="K112" s="13">
        <v>1.0</v>
      </c>
      <c r="L112" s="14">
        <f>Countif(username,H112)</f>
        <v>1</v>
      </c>
    </row>
    <row r="113">
      <c r="A113" s="1" t="s">
        <v>253</v>
      </c>
      <c r="B113" s="1">
        <v>5.0</v>
      </c>
      <c r="C113" s="1">
        <v>23.0</v>
      </c>
      <c r="D113" s="1">
        <v>41.9595391018936</v>
      </c>
      <c r="E113" s="1">
        <v>-91.722340585324</v>
      </c>
      <c r="F113" s="1" t="s">
        <v>48</v>
      </c>
      <c r="G113" s="1" t="s">
        <v>49</v>
      </c>
      <c r="H113" s="1" t="s">
        <v>254</v>
      </c>
      <c r="I113" s="12" t="s">
        <v>255</v>
      </c>
      <c r="K113" s="13">
        <v>1.0</v>
      </c>
      <c r="L113" s="14">
        <f>Countif(username,H113)</f>
        <v>1</v>
      </c>
    </row>
    <row r="114">
      <c r="A114" s="1" t="s">
        <v>256</v>
      </c>
      <c r="B114" s="1">
        <v>5.0</v>
      </c>
      <c r="C114" s="1">
        <v>25.0</v>
      </c>
      <c r="D114" s="1">
        <v>41.9595391015694</v>
      </c>
      <c r="E114" s="1">
        <v>-91.721954014243</v>
      </c>
      <c r="F114" s="1" t="s">
        <v>36</v>
      </c>
      <c r="G114" s="1" t="s">
        <v>37</v>
      </c>
      <c r="H114" s="1" t="s">
        <v>257</v>
      </c>
      <c r="I114" s="12" t="s">
        <v>258</v>
      </c>
      <c r="K114" s="13">
        <v>1.0</v>
      </c>
      <c r="L114" s="14">
        <f>Countif(username,H114)</f>
        <v>1</v>
      </c>
    </row>
    <row r="115">
      <c r="A115" s="1" t="s">
        <v>259</v>
      </c>
      <c r="B115" s="1">
        <v>5.0</v>
      </c>
      <c r="C115" s="1">
        <v>26.0</v>
      </c>
      <c r="D115" s="1">
        <v>41.9595391014073</v>
      </c>
      <c r="E115" s="1">
        <v>-91.7217607287025</v>
      </c>
      <c r="F115" s="1" t="s">
        <v>36</v>
      </c>
      <c r="G115" s="1" t="s">
        <v>37</v>
      </c>
      <c r="H115" s="1" t="s">
        <v>260</v>
      </c>
      <c r="I115" s="12" t="s">
        <v>261</v>
      </c>
      <c r="K115" s="13">
        <v>1.0</v>
      </c>
      <c r="L115" s="14">
        <f>Countif(username,H115)</f>
        <v>1</v>
      </c>
    </row>
    <row r="116">
      <c r="A116" s="1" t="s">
        <v>262</v>
      </c>
      <c r="B116" s="1">
        <v>5.0</v>
      </c>
      <c r="C116" s="1">
        <v>27.0</v>
      </c>
      <c r="D116" s="1">
        <v>41.9595391012452</v>
      </c>
      <c r="E116" s="1">
        <v>-91.721567443162</v>
      </c>
      <c r="F116" s="1" t="s">
        <v>36</v>
      </c>
      <c r="G116" s="1" t="s">
        <v>37</v>
      </c>
      <c r="H116" s="1" t="s">
        <v>263</v>
      </c>
      <c r="I116" s="12" t="s">
        <v>264</v>
      </c>
      <c r="K116" s="13">
        <v>1.0</v>
      </c>
      <c r="L116" s="14">
        <f>Countif(username,H116)</f>
        <v>2</v>
      </c>
    </row>
    <row r="117">
      <c r="A117" s="1" t="s">
        <v>265</v>
      </c>
      <c r="B117" s="1">
        <v>5.0</v>
      </c>
      <c r="C117" s="1">
        <v>28.0</v>
      </c>
      <c r="D117" s="1">
        <v>41.9595391010831</v>
      </c>
      <c r="E117" s="1">
        <v>-91.7213741576216</v>
      </c>
      <c r="F117" s="1" t="s">
        <v>36</v>
      </c>
      <c r="G117" s="1" t="s">
        <v>37</v>
      </c>
      <c r="H117" s="1" t="s">
        <v>266</v>
      </c>
      <c r="I117" s="12" t="s">
        <v>267</v>
      </c>
      <c r="K117" s="13" t="s">
        <v>57</v>
      </c>
      <c r="L117" s="14">
        <f>Countif(username,H117)</f>
        <v>7</v>
      </c>
    </row>
    <row r="118">
      <c r="A118" s="1" t="s">
        <v>268</v>
      </c>
      <c r="B118" s="1">
        <v>6.0</v>
      </c>
      <c r="C118" s="1">
        <v>4.0</v>
      </c>
      <c r="D118" s="1">
        <v>41.959395374528</v>
      </c>
      <c r="E118" s="1">
        <v>-91.7260130210563</v>
      </c>
      <c r="F118" s="1" t="s">
        <v>36</v>
      </c>
      <c r="G118" s="1" t="s">
        <v>37</v>
      </c>
      <c r="H118" s="1" t="s">
        <v>93</v>
      </c>
      <c r="I118" s="12" t="s">
        <v>269</v>
      </c>
      <c r="K118" s="13" t="s">
        <v>95</v>
      </c>
      <c r="L118" s="14">
        <f>Countif(username,H118)</f>
        <v>14</v>
      </c>
    </row>
    <row r="119">
      <c r="A119" s="1" t="s">
        <v>270</v>
      </c>
      <c r="B119" s="1">
        <v>6.0</v>
      </c>
      <c r="C119" s="1">
        <v>5.0</v>
      </c>
      <c r="D119" s="1">
        <v>41.9593953743659</v>
      </c>
      <c r="E119" s="1">
        <v>-91.7258197359518</v>
      </c>
      <c r="F119" s="1" t="s">
        <v>36</v>
      </c>
      <c r="G119" s="1" t="s">
        <v>37</v>
      </c>
      <c r="H119" s="1" t="s">
        <v>97</v>
      </c>
      <c r="I119" s="12" t="s">
        <v>271</v>
      </c>
      <c r="K119" s="13" t="s">
        <v>57</v>
      </c>
      <c r="L119" s="14">
        <f>Countif(username,H119)</f>
        <v>12</v>
      </c>
    </row>
    <row r="120">
      <c r="A120" s="1" t="s">
        <v>272</v>
      </c>
      <c r="B120" s="1">
        <v>6.0</v>
      </c>
      <c r="C120" s="1">
        <v>6.0</v>
      </c>
      <c r="D120" s="1">
        <v>41.9593953742038</v>
      </c>
      <c r="E120" s="1">
        <v>-91.7256264508473</v>
      </c>
      <c r="F120" s="1" t="s">
        <v>36</v>
      </c>
      <c r="G120" s="1" t="s">
        <v>37</v>
      </c>
      <c r="H120" s="1" t="s">
        <v>100</v>
      </c>
      <c r="I120" s="12" t="s">
        <v>273</v>
      </c>
      <c r="K120" s="13" t="s">
        <v>57</v>
      </c>
      <c r="L120" s="14">
        <f>Countif(username,H120)</f>
        <v>12</v>
      </c>
    </row>
    <row r="121">
      <c r="A121" s="1" t="s">
        <v>274</v>
      </c>
      <c r="B121" s="1">
        <v>6.0</v>
      </c>
      <c r="C121" s="1">
        <v>7.0</v>
      </c>
      <c r="D121" s="1">
        <v>41.9593953740417</v>
      </c>
      <c r="E121" s="1">
        <v>-91.7254331657428</v>
      </c>
      <c r="F121" s="1" t="s">
        <v>36</v>
      </c>
      <c r="G121" s="1" t="s">
        <v>37</v>
      </c>
      <c r="H121" s="1" t="s">
        <v>93</v>
      </c>
      <c r="I121" s="12" t="s">
        <v>275</v>
      </c>
      <c r="K121" s="13" t="s">
        <v>95</v>
      </c>
      <c r="L121" s="14">
        <f>Countif(username,H121)</f>
        <v>14</v>
      </c>
    </row>
    <row r="122">
      <c r="A122" s="1" t="s">
        <v>276</v>
      </c>
      <c r="B122" s="1">
        <v>6.0</v>
      </c>
      <c r="C122" s="1">
        <v>8.0</v>
      </c>
      <c r="D122" s="1">
        <v>41.9593953738796</v>
      </c>
      <c r="E122" s="1">
        <v>-91.7252398806383</v>
      </c>
      <c r="F122" s="1" t="s">
        <v>36</v>
      </c>
      <c r="G122" s="1" t="s">
        <v>37</v>
      </c>
      <c r="H122" s="1" t="s">
        <v>97</v>
      </c>
      <c r="I122" s="12" t="s">
        <v>277</v>
      </c>
      <c r="K122" s="13" t="s">
        <v>57</v>
      </c>
      <c r="L122" s="14">
        <f>Countif(username,H122)</f>
        <v>12</v>
      </c>
    </row>
    <row r="123">
      <c r="A123" s="1" t="s">
        <v>278</v>
      </c>
      <c r="B123" s="1">
        <v>6.0</v>
      </c>
      <c r="C123" s="1">
        <v>9.0</v>
      </c>
      <c r="D123" s="1">
        <v>41.9593953737175</v>
      </c>
      <c r="E123" s="1">
        <v>-91.7250465955338</v>
      </c>
      <c r="F123" s="1" t="s">
        <v>36</v>
      </c>
      <c r="G123" s="1" t="s">
        <v>37</v>
      </c>
      <c r="H123" s="1" t="s">
        <v>100</v>
      </c>
      <c r="I123" s="12" t="s">
        <v>279</v>
      </c>
      <c r="K123" s="13" t="s">
        <v>57</v>
      </c>
      <c r="L123" s="14">
        <f>Countif(username,H123)</f>
        <v>12</v>
      </c>
    </row>
    <row r="124">
      <c r="A124" s="1" t="s">
        <v>280</v>
      </c>
      <c r="B124" s="1">
        <v>6.0</v>
      </c>
      <c r="C124" s="1">
        <v>10.0</v>
      </c>
      <c r="D124" s="1">
        <v>41.9593953735554</v>
      </c>
      <c r="E124" s="1">
        <v>-91.7248533104293</v>
      </c>
      <c r="F124" s="1" t="s">
        <v>83</v>
      </c>
      <c r="G124" s="1" t="s">
        <v>84</v>
      </c>
      <c r="H124" s="1" t="s">
        <v>281</v>
      </c>
      <c r="I124" s="12" t="s">
        <v>282</v>
      </c>
      <c r="K124" s="13" t="s">
        <v>40</v>
      </c>
      <c r="L124" s="14">
        <f>Countif(username,H124)</f>
        <v>5</v>
      </c>
    </row>
    <row r="125">
      <c r="A125" s="1" t="s">
        <v>283</v>
      </c>
      <c r="B125" s="1">
        <v>6.0</v>
      </c>
      <c r="C125" s="1">
        <v>11.0</v>
      </c>
      <c r="D125" s="1">
        <v>41.9593953733933</v>
      </c>
      <c r="E125" s="1">
        <v>-91.7246600253248</v>
      </c>
      <c r="F125" s="1" t="s">
        <v>83</v>
      </c>
      <c r="G125" s="1" t="s">
        <v>84</v>
      </c>
      <c r="H125" s="1" t="s">
        <v>93</v>
      </c>
      <c r="I125" s="12" t="s">
        <v>284</v>
      </c>
      <c r="K125" s="13" t="s">
        <v>95</v>
      </c>
      <c r="L125" s="14">
        <f>Countif(username,H125)</f>
        <v>14</v>
      </c>
    </row>
    <row r="126">
      <c r="A126" s="1" t="s">
        <v>285</v>
      </c>
      <c r="B126" s="1">
        <v>6.0</v>
      </c>
      <c r="C126" s="1">
        <v>12.0</v>
      </c>
      <c r="D126" s="1">
        <v>41.9593953732312</v>
      </c>
      <c r="E126" s="1">
        <v>-91.7244667402203</v>
      </c>
      <c r="F126" s="1" t="s">
        <v>83</v>
      </c>
      <c r="G126" s="1" t="s">
        <v>84</v>
      </c>
      <c r="H126" s="1" t="s">
        <v>286</v>
      </c>
      <c r="I126" s="12" t="s">
        <v>287</v>
      </c>
      <c r="K126" s="13" t="s">
        <v>40</v>
      </c>
      <c r="L126" s="14">
        <f>Countif(username,H126)</f>
        <v>3</v>
      </c>
    </row>
    <row r="127">
      <c r="A127" s="1" t="s">
        <v>288</v>
      </c>
      <c r="B127" s="1">
        <v>6.0</v>
      </c>
      <c r="C127" s="1">
        <v>13.0</v>
      </c>
      <c r="D127" s="1">
        <v>41.9593953730691</v>
      </c>
      <c r="E127" s="1">
        <v>-91.7242734551158</v>
      </c>
      <c r="F127" s="1" t="s">
        <v>83</v>
      </c>
      <c r="G127" s="1" t="s">
        <v>84</v>
      </c>
      <c r="H127" s="1" t="s">
        <v>289</v>
      </c>
      <c r="I127" s="12" t="s">
        <v>290</v>
      </c>
      <c r="K127" s="13" t="s">
        <v>40</v>
      </c>
      <c r="L127" s="14">
        <f>Countif(username,H127)</f>
        <v>3</v>
      </c>
    </row>
    <row r="128">
      <c r="A128" s="1" t="s">
        <v>291</v>
      </c>
      <c r="B128" s="1">
        <v>6.0</v>
      </c>
      <c r="C128" s="1">
        <v>14.0</v>
      </c>
      <c r="D128" s="1">
        <v>41.959395372907</v>
      </c>
      <c r="E128" s="1">
        <v>-91.7240801700113</v>
      </c>
      <c r="F128" s="1" t="s">
        <v>83</v>
      </c>
      <c r="G128" s="1" t="s">
        <v>84</v>
      </c>
      <c r="H128" s="1" t="s">
        <v>292</v>
      </c>
      <c r="I128" s="12" t="s">
        <v>293</v>
      </c>
      <c r="K128" s="13" t="s">
        <v>40</v>
      </c>
      <c r="L128" s="14">
        <f>Countif(username,H128)</f>
        <v>3</v>
      </c>
    </row>
    <row r="129">
      <c r="A129" s="1" t="s">
        <v>294</v>
      </c>
      <c r="B129" s="1">
        <v>6.0</v>
      </c>
      <c r="C129" s="1">
        <v>15.0</v>
      </c>
      <c r="D129" s="1">
        <v>41.9593953727449</v>
      </c>
      <c r="E129" s="1">
        <v>-91.7238868849068</v>
      </c>
      <c r="F129" s="1" t="s">
        <v>36</v>
      </c>
      <c r="G129" s="1" t="s">
        <v>37</v>
      </c>
      <c r="H129" s="1" t="s">
        <v>295</v>
      </c>
      <c r="I129" s="12" t="s">
        <v>296</v>
      </c>
      <c r="K129" s="13" t="s">
        <v>57</v>
      </c>
      <c r="L129" s="14">
        <f>Countif(username,H129)</f>
        <v>6</v>
      </c>
    </row>
    <row r="130">
      <c r="A130" s="1" t="s">
        <v>297</v>
      </c>
      <c r="B130" s="1">
        <v>6.0</v>
      </c>
      <c r="C130" s="1">
        <v>16.0</v>
      </c>
      <c r="D130" s="1">
        <v>41.9593953725828</v>
      </c>
      <c r="E130" s="1">
        <v>-91.7236935998023</v>
      </c>
      <c r="F130" s="1" t="s">
        <v>48</v>
      </c>
      <c r="G130" s="1" t="s">
        <v>49</v>
      </c>
      <c r="H130" s="1" t="s">
        <v>286</v>
      </c>
      <c r="I130" s="12" t="s">
        <v>298</v>
      </c>
      <c r="K130" s="13" t="s">
        <v>40</v>
      </c>
      <c r="L130" s="14">
        <f>Countif(username,H130)</f>
        <v>3</v>
      </c>
    </row>
    <row r="131">
      <c r="A131" s="1" t="s">
        <v>299</v>
      </c>
      <c r="B131" s="1">
        <v>6.0</v>
      </c>
      <c r="C131" s="1">
        <v>17.0</v>
      </c>
      <c r="D131" s="1">
        <v>41.9593953724207</v>
      </c>
      <c r="E131" s="1">
        <v>-91.7235003146978</v>
      </c>
      <c r="F131" s="1" t="s">
        <v>48</v>
      </c>
      <c r="G131" s="1" t="s">
        <v>49</v>
      </c>
      <c r="H131" s="1" t="s">
        <v>289</v>
      </c>
      <c r="I131" s="12" t="s">
        <v>300</v>
      </c>
      <c r="K131" s="13" t="s">
        <v>40</v>
      </c>
      <c r="L131" s="14">
        <f>Countif(username,H131)</f>
        <v>3</v>
      </c>
    </row>
    <row r="132">
      <c r="A132" s="1" t="s">
        <v>301</v>
      </c>
      <c r="B132" s="1">
        <v>6.0</v>
      </c>
      <c r="C132" s="1">
        <v>18.0</v>
      </c>
      <c r="D132" s="1">
        <v>41.9593953722586</v>
      </c>
      <c r="E132" s="1">
        <v>-91.7233070295933</v>
      </c>
      <c r="F132" s="1" t="s">
        <v>48</v>
      </c>
      <c r="G132" s="1" t="s">
        <v>49</v>
      </c>
      <c r="H132" s="1" t="s">
        <v>295</v>
      </c>
      <c r="I132" s="12" t="s">
        <v>302</v>
      </c>
      <c r="K132" s="13" t="s">
        <v>57</v>
      </c>
      <c r="L132" s="14">
        <f>Countif(username,H132)</f>
        <v>6</v>
      </c>
    </row>
    <row r="133">
      <c r="A133" s="1" t="s">
        <v>303</v>
      </c>
      <c r="B133" s="1">
        <v>6.0</v>
      </c>
      <c r="C133" s="1">
        <v>19.0</v>
      </c>
      <c r="D133" s="1">
        <v>41.9593953720965</v>
      </c>
      <c r="E133" s="1">
        <v>-91.7231137444888</v>
      </c>
      <c r="F133" s="1" t="s">
        <v>48</v>
      </c>
      <c r="G133" s="1" t="s">
        <v>49</v>
      </c>
      <c r="H133" s="1" t="s">
        <v>304</v>
      </c>
      <c r="I133" s="12" t="s">
        <v>305</v>
      </c>
      <c r="K133" s="13">
        <v>1.0</v>
      </c>
      <c r="L133" s="14">
        <f>Countif(username,H133)</f>
        <v>2</v>
      </c>
    </row>
    <row r="134">
      <c r="A134" s="1" t="s">
        <v>306</v>
      </c>
      <c r="B134" s="1">
        <v>6.0</v>
      </c>
      <c r="C134" s="1">
        <v>20.0</v>
      </c>
      <c r="D134" s="1">
        <v>41.9593953719344</v>
      </c>
      <c r="E134" s="1">
        <v>-91.7229204593843</v>
      </c>
      <c r="F134" s="1" t="s">
        <v>48</v>
      </c>
      <c r="G134" s="1" t="s">
        <v>49</v>
      </c>
      <c r="H134" s="15" t="s">
        <v>205</v>
      </c>
      <c r="I134" s="12" t="s">
        <v>307</v>
      </c>
      <c r="K134" s="13" t="s">
        <v>57</v>
      </c>
      <c r="L134" s="14">
        <f>Countif(username,H134)</f>
        <v>6</v>
      </c>
    </row>
    <row r="135">
      <c r="A135" s="1" t="s">
        <v>308</v>
      </c>
      <c r="B135" s="1">
        <v>6.0</v>
      </c>
      <c r="C135" s="1">
        <v>21.0</v>
      </c>
      <c r="D135" s="1">
        <v>41.9593953717723</v>
      </c>
      <c r="E135" s="1">
        <v>-91.7227271742798</v>
      </c>
      <c r="F135" s="1" t="s">
        <v>48</v>
      </c>
      <c r="G135" s="1" t="s">
        <v>49</v>
      </c>
      <c r="H135" s="15" t="s">
        <v>208</v>
      </c>
      <c r="I135" s="12" t="s">
        <v>309</v>
      </c>
      <c r="K135" s="13" t="s">
        <v>57</v>
      </c>
      <c r="L135" s="14">
        <f>Countif(username,H135)</f>
        <v>6</v>
      </c>
    </row>
    <row r="136">
      <c r="A136" s="1" t="s">
        <v>310</v>
      </c>
      <c r="B136" s="1">
        <v>6.0</v>
      </c>
      <c r="C136" s="1">
        <v>22.0</v>
      </c>
      <c r="D136" s="1">
        <v>41.9593953716103</v>
      </c>
      <c r="E136" s="1">
        <v>-91.7225338891753</v>
      </c>
      <c r="F136" s="1" t="s">
        <v>73</v>
      </c>
      <c r="G136" s="1" t="s">
        <v>74</v>
      </c>
      <c r="H136" s="1" t="s">
        <v>281</v>
      </c>
      <c r="I136" s="12" t="s">
        <v>311</v>
      </c>
      <c r="K136" s="13" t="s">
        <v>40</v>
      </c>
      <c r="L136" s="14">
        <f>Countif(username,H136)</f>
        <v>5</v>
      </c>
    </row>
    <row r="137">
      <c r="A137" s="1" t="s">
        <v>312</v>
      </c>
      <c r="B137" s="1">
        <v>7.0</v>
      </c>
      <c r="C137" s="1">
        <v>5.0</v>
      </c>
      <c r="D137" s="1">
        <v>41.9592516439204</v>
      </c>
      <c r="E137" s="1">
        <v>-91.7258197468507</v>
      </c>
      <c r="F137" s="1" t="s">
        <v>313</v>
      </c>
      <c r="G137" s="1" t="s">
        <v>314</v>
      </c>
      <c r="H137" s="1" t="s">
        <v>55</v>
      </c>
      <c r="I137" s="12" t="s">
        <v>315</v>
      </c>
      <c r="K137" s="13" t="s">
        <v>57</v>
      </c>
      <c r="L137" s="14">
        <f>Countif(username,H137)</f>
        <v>20</v>
      </c>
    </row>
    <row r="138">
      <c r="A138" s="1" t="s">
        <v>316</v>
      </c>
      <c r="B138" s="1">
        <v>7.0</v>
      </c>
      <c r="C138" s="1">
        <v>6.0</v>
      </c>
      <c r="D138" s="1">
        <v>41.9592516437583</v>
      </c>
      <c r="E138" s="1">
        <v>-91.7256264621822</v>
      </c>
      <c r="F138" s="1" t="s">
        <v>313</v>
      </c>
      <c r="G138" s="1" t="s">
        <v>314</v>
      </c>
      <c r="H138" s="1" t="s">
        <v>145</v>
      </c>
      <c r="I138" s="12" t="s">
        <v>317</v>
      </c>
      <c r="K138" s="13" t="s">
        <v>57</v>
      </c>
      <c r="L138" s="14">
        <f>Countif(username,H138)</f>
        <v>15</v>
      </c>
    </row>
    <row r="139">
      <c r="A139" s="1" t="s">
        <v>318</v>
      </c>
      <c r="B139" s="1">
        <v>7.0</v>
      </c>
      <c r="C139" s="1">
        <v>7.0</v>
      </c>
      <c r="D139" s="1">
        <v>41.9592516435962</v>
      </c>
      <c r="E139" s="1">
        <v>-91.7254331775136</v>
      </c>
      <c r="F139" s="1" t="s">
        <v>313</v>
      </c>
      <c r="G139" s="1" t="s">
        <v>314</v>
      </c>
      <c r="H139" s="1" t="s">
        <v>281</v>
      </c>
      <c r="I139" s="12" t="s">
        <v>319</v>
      </c>
      <c r="K139" s="13" t="s">
        <v>40</v>
      </c>
      <c r="L139" s="14">
        <f>Countif(username,H139)</f>
        <v>5</v>
      </c>
    </row>
    <row r="140">
      <c r="A140" s="1" t="s">
        <v>320</v>
      </c>
      <c r="B140" s="1">
        <v>7.0</v>
      </c>
      <c r="C140" s="1">
        <v>8.0</v>
      </c>
      <c r="D140" s="1">
        <v>41.9592516434342</v>
      </c>
      <c r="E140" s="1">
        <v>-91.725239892845</v>
      </c>
      <c r="F140" s="1" t="s">
        <v>313</v>
      </c>
      <c r="G140" s="1" t="s">
        <v>314</v>
      </c>
      <c r="H140" s="1" t="s">
        <v>55</v>
      </c>
      <c r="I140" s="12" t="s">
        <v>321</v>
      </c>
      <c r="K140" s="13" t="s">
        <v>57</v>
      </c>
      <c r="L140" s="14">
        <f>Countif(username,H140)</f>
        <v>20</v>
      </c>
    </row>
    <row r="141">
      <c r="A141" s="1" t="s">
        <v>322</v>
      </c>
      <c r="B141" s="1">
        <v>7.0</v>
      </c>
      <c r="C141" s="1">
        <v>9.0</v>
      </c>
      <c r="D141" s="1">
        <v>41.9592516432721</v>
      </c>
      <c r="E141" s="1">
        <v>-91.7250466081765</v>
      </c>
      <c r="F141" s="1" t="s">
        <v>313</v>
      </c>
      <c r="G141" s="1" t="s">
        <v>314</v>
      </c>
      <c r="H141" s="1" t="s">
        <v>145</v>
      </c>
      <c r="I141" s="12" t="s">
        <v>323</v>
      </c>
      <c r="K141" s="13" t="s">
        <v>57</v>
      </c>
      <c r="L141" s="14">
        <f>Countif(username,H141)</f>
        <v>15</v>
      </c>
    </row>
    <row r="142">
      <c r="A142" s="1" t="s">
        <v>324</v>
      </c>
      <c r="B142" s="1">
        <v>7.0</v>
      </c>
      <c r="C142" s="1">
        <v>10.0</v>
      </c>
      <c r="D142" s="1">
        <v>41.95925164311</v>
      </c>
      <c r="E142" s="1">
        <v>-91.7248533235079</v>
      </c>
      <c r="F142" s="1" t="s">
        <v>36</v>
      </c>
      <c r="G142" s="1" t="s">
        <v>37</v>
      </c>
      <c r="H142" s="1" t="s">
        <v>325</v>
      </c>
      <c r="I142" s="12" t="s">
        <v>326</v>
      </c>
      <c r="K142" s="13">
        <v>1.0</v>
      </c>
      <c r="L142" s="14">
        <f>Countif(username,H142)</f>
        <v>1</v>
      </c>
    </row>
    <row r="143">
      <c r="A143" s="1" t="s">
        <v>327</v>
      </c>
      <c r="B143" s="1">
        <v>7.0</v>
      </c>
      <c r="C143" s="1">
        <v>11.0</v>
      </c>
      <c r="D143" s="1">
        <v>41.9592516429479</v>
      </c>
      <c r="E143" s="1">
        <v>-91.7246600388393</v>
      </c>
      <c r="F143" s="1" t="s">
        <v>36</v>
      </c>
      <c r="G143" s="1" t="s">
        <v>37</v>
      </c>
      <c r="H143" s="1" t="s">
        <v>55</v>
      </c>
      <c r="I143" s="12" t="s">
        <v>328</v>
      </c>
      <c r="K143" s="13" t="s">
        <v>57</v>
      </c>
      <c r="L143" s="14">
        <f>Countif(username,H143)</f>
        <v>20</v>
      </c>
    </row>
    <row r="144">
      <c r="A144" s="1" t="s">
        <v>329</v>
      </c>
      <c r="B144" s="1">
        <v>7.0</v>
      </c>
      <c r="C144" s="1">
        <v>12.0</v>
      </c>
      <c r="D144" s="1">
        <v>41.9592516427858</v>
      </c>
      <c r="E144" s="1">
        <v>-91.7244667541708</v>
      </c>
      <c r="F144" s="1" t="s">
        <v>36</v>
      </c>
      <c r="G144" s="1" t="s">
        <v>37</v>
      </c>
      <c r="H144" s="1" t="s">
        <v>145</v>
      </c>
      <c r="I144" s="12" t="s">
        <v>330</v>
      </c>
      <c r="K144" s="13" t="s">
        <v>57</v>
      </c>
      <c r="L144" s="14">
        <f>Countif(username,H144)</f>
        <v>15</v>
      </c>
    </row>
    <row r="145">
      <c r="A145" s="1" t="s">
        <v>331</v>
      </c>
      <c r="B145" s="1">
        <v>7.0</v>
      </c>
      <c r="C145" s="1">
        <v>13.0</v>
      </c>
      <c r="D145" s="1">
        <v>41.9592516426237</v>
      </c>
      <c r="E145" s="1">
        <v>-91.7242734695022</v>
      </c>
      <c r="F145" s="1" t="s">
        <v>36</v>
      </c>
      <c r="G145" s="1" t="s">
        <v>37</v>
      </c>
      <c r="H145" s="1" t="s">
        <v>281</v>
      </c>
      <c r="I145" s="12" t="s">
        <v>332</v>
      </c>
      <c r="K145" s="13" t="s">
        <v>40</v>
      </c>
      <c r="L145" s="14">
        <f>Countif(username,H145)</f>
        <v>5</v>
      </c>
    </row>
    <row r="146">
      <c r="A146" s="1" t="s">
        <v>333</v>
      </c>
      <c r="B146" s="1">
        <v>7.0</v>
      </c>
      <c r="C146" s="1">
        <v>14.0</v>
      </c>
      <c r="D146" s="1">
        <v>41.9592516424616</v>
      </c>
      <c r="E146" s="1">
        <v>-91.7240801848336</v>
      </c>
      <c r="F146" s="1" t="s">
        <v>83</v>
      </c>
      <c r="G146" s="1" t="s">
        <v>84</v>
      </c>
      <c r="H146" s="1" t="s">
        <v>55</v>
      </c>
      <c r="I146" s="12" t="s">
        <v>334</v>
      </c>
      <c r="K146" s="13" t="s">
        <v>57</v>
      </c>
      <c r="L146" s="14">
        <f>Countif(username,H146)</f>
        <v>20</v>
      </c>
    </row>
    <row r="147">
      <c r="A147" s="1" t="s">
        <v>335</v>
      </c>
      <c r="B147" s="1">
        <v>7.0</v>
      </c>
      <c r="C147" s="1">
        <v>15.0</v>
      </c>
      <c r="D147" s="1">
        <v>41.9592516422995</v>
      </c>
      <c r="E147" s="1">
        <v>-91.7238869001651</v>
      </c>
      <c r="F147" s="1" t="s">
        <v>83</v>
      </c>
      <c r="G147" s="1" t="s">
        <v>84</v>
      </c>
      <c r="H147" s="1" t="s">
        <v>145</v>
      </c>
      <c r="I147" s="12" t="s">
        <v>336</v>
      </c>
      <c r="K147" s="13" t="s">
        <v>57</v>
      </c>
      <c r="L147" s="14">
        <f>Countif(username,H147)</f>
        <v>15</v>
      </c>
    </row>
    <row r="148">
      <c r="A148" s="1" t="s">
        <v>337</v>
      </c>
      <c r="B148" s="1">
        <v>7.0</v>
      </c>
      <c r="C148" s="1">
        <v>16.0</v>
      </c>
      <c r="D148" s="1">
        <v>41.9592516421374</v>
      </c>
      <c r="E148" s="1">
        <v>-91.7236936154965</v>
      </c>
      <c r="F148" s="1" t="s">
        <v>36</v>
      </c>
      <c r="G148" s="1" t="s">
        <v>37</v>
      </c>
      <c r="H148" s="1" t="s">
        <v>304</v>
      </c>
      <c r="I148" s="12" t="s">
        <v>338</v>
      </c>
      <c r="K148" s="13">
        <v>1.0</v>
      </c>
      <c r="L148" s="14">
        <f>Countif(username,H148)</f>
        <v>2</v>
      </c>
    </row>
    <row r="149">
      <c r="A149" s="1" t="s">
        <v>339</v>
      </c>
      <c r="B149" s="1">
        <v>7.0</v>
      </c>
      <c r="C149" s="1">
        <v>17.0</v>
      </c>
      <c r="D149" s="1">
        <v>41.9592516419753</v>
      </c>
      <c r="E149" s="1">
        <v>-91.7235003308279</v>
      </c>
      <c r="F149" s="1" t="s">
        <v>36</v>
      </c>
      <c r="G149" s="1" t="s">
        <v>37</v>
      </c>
      <c r="H149" s="1" t="s">
        <v>55</v>
      </c>
      <c r="I149" s="12" t="s">
        <v>340</v>
      </c>
      <c r="K149" s="13" t="s">
        <v>57</v>
      </c>
      <c r="L149" s="14">
        <f>Countif(username,H149)</f>
        <v>20</v>
      </c>
    </row>
    <row r="150">
      <c r="A150" s="1" t="s">
        <v>341</v>
      </c>
      <c r="B150" s="1">
        <v>7.0</v>
      </c>
      <c r="C150" s="1">
        <v>18.0</v>
      </c>
      <c r="D150" s="1">
        <v>41.9592516418132</v>
      </c>
      <c r="E150" s="1">
        <v>-91.7233070461593</v>
      </c>
      <c r="F150" s="1" t="s">
        <v>48</v>
      </c>
      <c r="G150" s="1" t="s">
        <v>49</v>
      </c>
      <c r="H150" s="1" t="s">
        <v>145</v>
      </c>
      <c r="I150" s="12" t="s">
        <v>342</v>
      </c>
      <c r="K150" s="13" t="s">
        <v>57</v>
      </c>
      <c r="L150" s="14">
        <f>Countif(username,H150)</f>
        <v>15</v>
      </c>
    </row>
    <row r="151">
      <c r="A151" s="1" t="s">
        <v>343</v>
      </c>
      <c r="B151" s="1">
        <v>7.0</v>
      </c>
      <c r="C151" s="1">
        <v>19.0</v>
      </c>
      <c r="D151" s="1">
        <v>41.9592516416511</v>
      </c>
      <c r="E151" s="1">
        <v>-91.7231137614908</v>
      </c>
      <c r="F151" s="1" t="s">
        <v>48</v>
      </c>
      <c r="G151" s="1" t="s">
        <v>49</v>
      </c>
      <c r="H151" s="1" t="s">
        <v>266</v>
      </c>
      <c r="I151" s="12" t="s">
        <v>344</v>
      </c>
      <c r="K151" s="13" t="s">
        <v>57</v>
      </c>
      <c r="L151" s="14">
        <f>Countif(username,H151)</f>
        <v>7</v>
      </c>
    </row>
    <row r="152">
      <c r="A152" s="1" t="s">
        <v>345</v>
      </c>
      <c r="B152" s="1">
        <v>7.0</v>
      </c>
      <c r="C152" s="1">
        <v>20.0</v>
      </c>
      <c r="D152" s="1">
        <v>41.959251641489</v>
      </c>
      <c r="E152" s="1">
        <v>-91.7229204768222</v>
      </c>
      <c r="F152" s="1" t="s">
        <v>48</v>
      </c>
      <c r="G152" s="1" t="s">
        <v>49</v>
      </c>
      <c r="H152" s="1" t="s">
        <v>55</v>
      </c>
      <c r="I152" s="12" t="s">
        <v>346</v>
      </c>
      <c r="K152" s="13" t="s">
        <v>57</v>
      </c>
      <c r="L152" s="14">
        <f>Countif(username,H152)</f>
        <v>20</v>
      </c>
    </row>
    <row r="153">
      <c r="A153" s="1" t="s">
        <v>347</v>
      </c>
      <c r="B153" s="1">
        <v>7.0</v>
      </c>
      <c r="C153" s="1">
        <v>21.0</v>
      </c>
      <c r="D153" s="1">
        <v>41.9592516413269</v>
      </c>
      <c r="E153" s="1">
        <v>-91.7227271921536</v>
      </c>
      <c r="F153" s="1" t="s">
        <v>48</v>
      </c>
      <c r="G153" s="1" t="s">
        <v>49</v>
      </c>
      <c r="H153" s="1" t="s">
        <v>145</v>
      </c>
      <c r="I153" s="12" t="s">
        <v>348</v>
      </c>
      <c r="K153" s="13" t="s">
        <v>57</v>
      </c>
      <c r="L153" s="14">
        <f>Countif(username,H153)</f>
        <v>15</v>
      </c>
    </row>
    <row r="154">
      <c r="A154" s="1" t="s">
        <v>349</v>
      </c>
      <c r="B154" s="1">
        <v>8.0</v>
      </c>
      <c r="C154" s="1">
        <v>5.0</v>
      </c>
      <c r="D154" s="1">
        <v>41.959107913475</v>
      </c>
      <c r="E154" s="1">
        <v>-91.7258197577492</v>
      </c>
      <c r="F154" s="1" t="s">
        <v>350</v>
      </c>
      <c r="G154" s="1" t="s">
        <v>351</v>
      </c>
      <c r="H154" s="15" t="s">
        <v>205</v>
      </c>
      <c r="I154" s="12" t="s">
        <v>352</v>
      </c>
      <c r="K154" s="13" t="s">
        <v>57</v>
      </c>
      <c r="L154" s="14">
        <f>Countif(username,H154)</f>
        <v>6</v>
      </c>
    </row>
    <row r="155">
      <c r="A155" s="1" t="s">
        <v>353</v>
      </c>
      <c r="B155" s="1">
        <v>8.0</v>
      </c>
      <c r="C155" s="1">
        <v>6.0</v>
      </c>
      <c r="D155" s="1">
        <v>41.9591079133129</v>
      </c>
      <c r="E155" s="1">
        <v>-91.7256264735166</v>
      </c>
      <c r="F155" s="1" t="s">
        <v>350</v>
      </c>
      <c r="G155" s="1" t="s">
        <v>351</v>
      </c>
      <c r="H155" s="15" t="s">
        <v>208</v>
      </c>
      <c r="I155" s="12" t="s">
        <v>354</v>
      </c>
      <c r="K155" s="13" t="s">
        <v>57</v>
      </c>
      <c r="L155" s="14">
        <f>Countif(username,H155)</f>
        <v>6</v>
      </c>
    </row>
    <row r="156">
      <c r="A156" s="1" t="s">
        <v>355</v>
      </c>
      <c r="B156" s="1">
        <v>8.0</v>
      </c>
      <c r="C156" s="1">
        <v>7.0</v>
      </c>
      <c r="D156" s="1">
        <v>41.9591079131508</v>
      </c>
      <c r="E156" s="1">
        <v>-91.7254331892839</v>
      </c>
      <c r="F156" s="1" t="s">
        <v>350</v>
      </c>
      <c r="G156" s="1" t="s">
        <v>351</v>
      </c>
      <c r="H156" s="1" t="s">
        <v>356</v>
      </c>
      <c r="I156" s="12" t="s">
        <v>357</v>
      </c>
      <c r="K156" s="13">
        <v>1.0</v>
      </c>
      <c r="L156" s="14">
        <f>Countif(username,H156)</f>
        <v>1</v>
      </c>
    </row>
    <row r="157">
      <c r="A157" s="1" t="s">
        <v>358</v>
      </c>
      <c r="B157" s="1">
        <v>8.0</v>
      </c>
      <c r="C157" s="1">
        <v>8.0</v>
      </c>
      <c r="D157" s="1">
        <v>41.9591079129887</v>
      </c>
      <c r="E157" s="1">
        <v>-91.7252399050513</v>
      </c>
      <c r="F157" s="1" t="s">
        <v>350</v>
      </c>
      <c r="G157" s="1" t="s">
        <v>351</v>
      </c>
      <c r="H157" s="1" t="s">
        <v>359</v>
      </c>
      <c r="I157" s="12" t="s">
        <v>360</v>
      </c>
      <c r="K157" s="13" t="s">
        <v>40</v>
      </c>
      <c r="L157" s="14">
        <f>Countif(username,H157)</f>
        <v>5</v>
      </c>
    </row>
    <row r="158">
      <c r="A158" s="1" t="s">
        <v>361</v>
      </c>
      <c r="B158" s="1">
        <v>8.0</v>
      </c>
      <c r="C158" s="1">
        <v>9.0</v>
      </c>
      <c r="D158" s="1">
        <v>41.9591079128266</v>
      </c>
      <c r="E158" s="1">
        <v>-91.7250466208187</v>
      </c>
      <c r="F158" s="1" t="s">
        <v>313</v>
      </c>
      <c r="G158" s="1" t="s">
        <v>314</v>
      </c>
      <c r="H158" s="1" t="s">
        <v>286</v>
      </c>
      <c r="I158" s="12" t="s">
        <v>362</v>
      </c>
      <c r="K158" s="13" t="s">
        <v>40</v>
      </c>
      <c r="L158" s="14">
        <f>Countif(username,H158)</f>
        <v>3</v>
      </c>
    </row>
    <row r="159">
      <c r="A159" s="1" t="s">
        <v>363</v>
      </c>
      <c r="B159" s="1">
        <v>8.0</v>
      </c>
      <c r="C159" s="1">
        <v>10.0</v>
      </c>
      <c r="D159" s="1">
        <v>41.9591079126645</v>
      </c>
      <c r="E159" s="1">
        <v>-91.724853336586</v>
      </c>
      <c r="F159" s="1" t="s">
        <v>313</v>
      </c>
      <c r="G159" s="1" t="s">
        <v>314</v>
      </c>
      <c r="H159" s="1" t="s">
        <v>289</v>
      </c>
      <c r="I159" s="12" t="s">
        <v>364</v>
      </c>
      <c r="K159" s="13" t="s">
        <v>40</v>
      </c>
      <c r="L159" s="14">
        <f>Countif(username,H159)</f>
        <v>3</v>
      </c>
    </row>
    <row r="160">
      <c r="A160" s="1" t="s">
        <v>365</v>
      </c>
      <c r="B160" s="1">
        <v>8.0</v>
      </c>
      <c r="C160" s="1">
        <v>11.0</v>
      </c>
      <c r="D160" s="1">
        <v>41.9591079125024</v>
      </c>
      <c r="E160" s="1">
        <v>-91.7246600523534</v>
      </c>
      <c r="F160" s="1" t="s">
        <v>313</v>
      </c>
      <c r="G160" s="1" t="s">
        <v>314</v>
      </c>
      <c r="H160" s="1" t="s">
        <v>366</v>
      </c>
      <c r="I160" s="12" t="s">
        <v>367</v>
      </c>
      <c r="K160" s="13">
        <v>1.0</v>
      </c>
      <c r="L160" s="14">
        <f>Countif(username,H160)</f>
        <v>3</v>
      </c>
    </row>
    <row r="161">
      <c r="A161" s="1" t="s">
        <v>368</v>
      </c>
      <c r="B161" s="1">
        <v>8.0</v>
      </c>
      <c r="C161" s="1">
        <v>12.0</v>
      </c>
      <c r="D161" s="1">
        <v>41.9591079123403</v>
      </c>
      <c r="E161" s="1">
        <v>-91.7244667681208</v>
      </c>
      <c r="F161" s="1" t="s">
        <v>313</v>
      </c>
      <c r="G161" s="1" t="s">
        <v>314</v>
      </c>
      <c r="H161" s="1" t="s">
        <v>369</v>
      </c>
      <c r="I161" s="12" t="s">
        <v>370</v>
      </c>
      <c r="K161" s="13">
        <v>1.0</v>
      </c>
      <c r="L161" s="14">
        <f>Countif(username,H161)</f>
        <v>2</v>
      </c>
    </row>
    <row r="162">
      <c r="A162" s="1" t="s">
        <v>371</v>
      </c>
      <c r="B162" s="1">
        <v>8.0</v>
      </c>
      <c r="C162" s="1">
        <v>13.0</v>
      </c>
      <c r="D162" s="1">
        <v>41.9591079121783</v>
      </c>
      <c r="E162" s="1">
        <v>-91.7242734838881</v>
      </c>
      <c r="F162" s="1" t="s">
        <v>350</v>
      </c>
      <c r="G162" s="1" t="s">
        <v>351</v>
      </c>
      <c r="H162" s="1" t="s">
        <v>359</v>
      </c>
      <c r="I162" s="12" t="s">
        <v>372</v>
      </c>
      <c r="K162" s="13" t="s">
        <v>40</v>
      </c>
      <c r="L162" s="14">
        <f>Countif(username,H162)</f>
        <v>5</v>
      </c>
    </row>
    <row r="163">
      <c r="A163" s="1" t="s">
        <v>373</v>
      </c>
      <c r="B163" s="1">
        <v>8.0</v>
      </c>
      <c r="C163" s="1">
        <v>14.0</v>
      </c>
      <c r="D163" s="1">
        <v>41.9591079120162</v>
      </c>
      <c r="E163" s="1">
        <v>-91.7240801996555</v>
      </c>
      <c r="F163" s="1" t="s">
        <v>36</v>
      </c>
      <c r="G163" s="1" t="s">
        <v>37</v>
      </c>
      <c r="H163" s="1" t="s">
        <v>374</v>
      </c>
      <c r="I163" s="12" t="s">
        <v>375</v>
      </c>
      <c r="K163" s="13" t="s">
        <v>57</v>
      </c>
      <c r="L163" s="14">
        <f>Countif(username,H163)</f>
        <v>6</v>
      </c>
    </row>
    <row r="164">
      <c r="A164" s="1" t="s">
        <v>376</v>
      </c>
      <c r="B164" s="1">
        <v>8.0</v>
      </c>
      <c r="C164" s="1">
        <v>15.0</v>
      </c>
      <c r="D164" s="1">
        <v>41.9591079118541</v>
      </c>
      <c r="E164" s="1">
        <v>-91.7238869154229</v>
      </c>
      <c r="F164" s="1" t="s">
        <v>83</v>
      </c>
      <c r="G164" s="1" t="s">
        <v>84</v>
      </c>
      <c r="H164" s="1" t="s">
        <v>377</v>
      </c>
      <c r="I164" s="12" t="s">
        <v>378</v>
      </c>
      <c r="K164" s="13">
        <v>1.0</v>
      </c>
      <c r="L164" s="14">
        <f>Countif(username,H164)</f>
        <v>1</v>
      </c>
    </row>
    <row r="165">
      <c r="A165" s="1" t="s">
        <v>379</v>
      </c>
      <c r="B165" s="1">
        <v>8.0</v>
      </c>
      <c r="C165" s="1">
        <v>16.0</v>
      </c>
      <c r="D165" s="1">
        <v>41.959107911692</v>
      </c>
      <c r="E165" s="1">
        <v>-91.7236936311903</v>
      </c>
      <c r="F165" s="1" t="s">
        <v>83</v>
      </c>
      <c r="G165" s="1" t="s">
        <v>84</v>
      </c>
      <c r="H165" s="1" t="s">
        <v>380</v>
      </c>
      <c r="I165" s="12" t="s">
        <v>381</v>
      </c>
      <c r="K165" s="13">
        <v>1.0</v>
      </c>
      <c r="L165" s="14">
        <f>Countif(username,H165)</f>
        <v>1</v>
      </c>
    </row>
    <row r="166">
      <c r="A166" s="1" t="s">
        <v>382</v>
      </c>
      <c r="B166" s="1">
        <v>8.0</v>
      </c>
      <c r="C166" s="1">
        <v>17.0</v>
      </c>
      <c r="D166" s="1">
        <v>41.9591079115299</v>
      </c>
      <c r="E166" s="1">
        <v>-91.7235003469577</v>
      </c>
      <c r="F166" s="1" t="s">
        <v>83</v>
      </c>
      <c r="G166" s="1" t="s">
        <v>84</v>
      </c>
      <c r="H166" s="1" t="s">
        <v>263</v>
      </c>
      <c r="I166" s="12" t="s">
        <v>383</v>
      </c>
      <c r="K166" s="13">
        <v>1.0</v>
      </c>
      <c r="L166" s="14">
        <f>Countif(username,H166)</f>
        <v>2</v>
      </c>
    </row>
    <row r="167">
      <c r="A167" s="1" t="s">
        <v>384</v>
      </c>
      <c r="B167" s="1">
        <v>8.0</v>
      </c>
      <c r="C167" s="1">
        <v>18.0</v>
      </c>
      <c r="D167" s="1">
        <v>41.9591079113678</v>
      </c>
      <c r="E167" s="1">
        <v>-91.7233070627251</v>
      </c>
      <c r="F167" s="1" t="s">
        <v>36</v>
      </c>
      <c r="G167" s="1" t="s">
        <v>37</v>
      </c>
      <c r="H167" s="1" t="s">
        <v>359</v>
      </c>
      <c r="I167" s="12" t="s">
        <v>385</v>
      </c>
      <c r="K167" s="13" t="s">
        <v>40</v>
      </c>
      <c r="L167" s="14">
        <f>Countif(username,H167)</f>
        <v>5</v>
      </c>
    </row>
    <row r="168">
      <c r="A168" s="1" t="s">
        <v>386</v>
      </c>
      <c r="B168" s="1">
        <v>8.0</v>
      </c>
      <c r="C168" s="1">
        <v>19.0</v>
      </c>
      <c r="D168" s="1">
        <v>41.9591079112057</v>
      </c>
      <c r="E168" s="1">
        <v>-91.7231137784925</v>
      </c>
      <c r="F168" s="1" t="s">
        <v>48</v>
      </c>
      <c r="G168" s="1" t="s">
        <v>49</v>
      </c>
      <c r="H168" s="1" t="s">
        <v>387</v>
      </c>
      <c r="I168" s="12" t="s">
        <v>388</v>
      </c>
      <c r="K168" s="13">
        <v>1.0</v>
      </c>
      <c r="L168" s="14">
        <f>Countif(username,H168)</f>
        <v>1</v>
      </c>
    </row>
    <row r="169">
      <c r="A169" s="1" t="s">
        <v>389</v>
      </c>
      <c r="B169" s="1">
        <v>8.0</v>
      </c>
      <c r="C169" s="1">
        <v>20.0</v>
      </c>
      <c r="D169" s="1">
        <v>41.9591079110436</v>
      </c>
      <c r="E169" s="1">
        <v>-91.7229204942599</v>
      </c>
      <c r="F169" s="1" t="s">
        <v>48</v>
      </c>
      <c r="G169" s="1" t="s">
        <v>49</v>
      </c>
      <c r="H169" s="1" t="s">
        <v>390</v>
      </c>
      <c r="I169" s="12" t="s">
        <v>391</v>
      </c>
      <c r="K169" s="13">
        <v>1.0</v>
      </c>
      <c r="L169" s="14">
        <f>Countif(username,H169)</f>
        <v>1</v>
      </c>
    </row>
    <row r="170">
      <c r="A170" s="1" t="s">
        <v>392</v>
      </c>
      <c r="B170" s="1">
        <v>8.0</v>
      </c>
      <c r="C170" s="1">
        <v>21.0</v>
      </c>
      <c r="D170" s="1">
        <v>41.9591079108815</v>
      </c>
      <c r="E170" s="1">
        <v>-91.7227272100273</v>
      </c>
      <c r="F170" s="1" t="s">
        <v>48</v>
      </c>
      <c r="G170" s="1" t="s">
        <v>49</v>
      </c>
      <c r="H170" s="1" t="s">
        <v>359</v>
      </c>
      <c r="I170" s="12" t="s">
        <v>393</v>
      </c>
      <c r="K170" s="13" t="s">
        <v>40</v>
      </c>
      <c r="L170" s="14">
        <f>Countif(username,H170)</f>
        <v>5</v>
      </c>
    </row>
    <row r="171">
      <c r="A171" s="1" t="s">
        <v>394</v>
      </c>
      <c r="B171" s="1">
        <v>9.0</v>
      </c>
      <c r="C171" s="1">
        <v>5.0</v>
      </c>
      <c r="D171" s="1">
        <v>41.9589641830295</v>
      </c>
      <c r="E171" s="1">
        <v>-91.7258197686482</v>
      </c>
      <c r="F171" s="1" t="s">
        <v>395</v>
      </c>
      <c r="G171" s="1" t="s">
        <v>396</v>
      </c>
      <c r="H171" s="1" t="s">
        <v>397</v>
      </c>
      <c r="I171" s="12" t="s">
        <v>398</v>
      </c>
      <c r="K171" s="13">
        <v>1.0</v>
      </c>
      <c r="L171" s="14">
        <f>Countif(username,H171)</f>
        <v>1</v>
      </c>
    </row>
    <row r="172">
      <c r="A172" s="1" t="s">
        <v>399</v>
      </c>
      <c r="B172" s="1">
        <v>9.0</v>
      </c>
      <c r="C172" s="1">
        <v>6.0</v>
      </c>
      <c r="D172" s="1">
        <v>41.9589641828674</v>
      </c>
      <c r="E172" s="1">
        <v>-91.7256264848515</v>
      </c>
      <c r="F172" s="1" t="s">
        <v>395</v>
      </c>
      <c r="G172" s="1" t="s">
        <v>396</v>
      </c>
      <c r="H172" s="1" t="s">
        <v>295</v>
      </c>
      <c r="I172" s="12" t="s">
        <v>400</v>
      </c>
      <c r="K172" s="13" t="s">
        <v>57</v>
      </c>
      <c r="L172" s="14">
        <f>Countif(username,H172)</f>
        <v>6</v>
      </c>
    </row>
    <row r="173">
      <c r="A173" s="1" t="s">
        <v>401</v>
      </c>
      <c r="B173" s="1">
        <v>9.0</v>
      </c>
      <c r="C173" s="1">
        <v>7.0</v>
      </c>
      <c r="D173" s="1">
        <v>41.9589641827053</v>
      </c>
      <c r="E173" s="1">
        <v>-91.7254332010549</v>
      </c>
      <c r="F173" s="1" t="s">
        <v>395</v>
      </c>
      <c r="G173" s="1" t="s">
        <v>396</v>
      </c>
      <c r="H173" s="1" t="s">
        <v>402</v>
      </c>
      <c r="I173" s="12" t="s">
        <v>403</v>
      </c>
      <c r="K173" s="13">
        <v>1.0</v>
      </c>
      <c r="L173" s="14">
        <f>Countif(username,H173)</f>
        <v>1</v>
      </c>
    </row>
    <row r="174">
      <c r="A174" s="1" t="s">
        <v>404</v>
      </c>
      <c r="B174" s="1">
        <v>9.0</v>
      </c>
      <c r="C174" s="1">
        <v>8.0</v>
      </c>
      <c r="D174" s="1">
        <v>41.9589641825433</v>
      </c>
      <c r="E174" s="1">
        <v>-91.7252399172582</v>
      </c>
      <c r="F174" s="1" t="s">
        <v>350</v>
      </c>
      <c r="G174" s="1" t="s">
        <v>351</v>
      </c>
      <c r="H174" s="1" t="s">
        <v>405</v>
      </c>
      <c r="I174" s="12" t="s">
        <v>406</v>
      </c>
      <c r="K174" s="13">
        <v>1.0</v>
      </c>
      <c r="L174" s="14">
        <f>Countif(username,H174)</f>
        <v>1</v>
      </c>
    </row>
    <row r="175">
      <c r="A175" s="1" t="s">
        <v>407</v>
      </c>
      <c r="B175" s="1">
        <v>9.0</v>
      </c>
      <c r="C175" s="1">
        <v>9.0</v>
      </c>
      <c r="D175" s="1">
        <v>41.9589641823812</v>
      </c>
      <c r="E175" s="1">
        <v>-91.7250466334616</v>
      </c>
      <c r="F175" s="1" t="s">
        <v>350</v>
      </c>
      <c r="G175" s="1" t="s">
        <v>351</v>
      </c>
      <c r="H175" s="1" t="s">
        <v>295</v>
      </c>
      <c r="I175" s="12" t="s">
        <v>408</v>
      </c>
      <c r="K175" s="13" t="s">
        <v>57</v>
      </c>
      <c r="L175" s="14">
        <f>Countif(username,H175)</f>
        <v>6</v>
      </c>
    </row>
    <row r="176">
      <c r="A176" s="1" t="s">
        <v>409</v>
      </c>
      <c r="B176" s="1">
        <v>9.0</v>
      </c>
      <c r="C176" s="1">
        <v>10.0</v>
      </c>
      <c r="D176" s="1">
        <v>41.9589641822191</v>
      </c>
      <c r="E176" s="1">
        <v>-91.7248533496649</v>
      </c>
      <c r="F176" s="1" t="s">
        <v>313</v>
      </c>
      <c r="G176" s="1" t="s">
        <v>314</v>
      </c>
      <c r="H176" s="1" t="s">
        <v>410</v>
      </c>
      <c r="I176" s="12" t="s">
        <v>411</v>
      </c>
      <c r="K176" s="13">
        <v>1.0</v>
      </c>
      <c r="L176" s="14">
        <f>Countif(username,H176)</f>
        <v>1</v>
      </c>
    </row>
    <row r="177">
      <c r="A177" s="1" t="s">
        <v>412</v>
      </c>
      <c r="B177" s="1">
        <v>9.0</v>
      </c>
      <c r="C177" s="1">
        <v>11.0</v>
      </c>
      <c r="D177" s="1">
        <v>41.958964182057</v>
      </c>
      <c r="E177" s="1">
        <v>-91.7246600658683</v>
      </c>
      <c r="F177" s="1" t="s">
        <v>313</v>
      </c>
      <c r="G177" s="1" t="s">
        <v>314</v>
      </c>
      <c r="H177" s="1" t="s">
        <v>413</v>
      </c>
      <c r="I177" s="12" t="s">
        <v>414</v>
      </c>
      <c r="K177" s="13">
        <v>1.0</v>
      </c>
      <c r="L177" s="14">
        <f>Countif(username,H177)</f>
        <v>1</v>
      </c>
    </row>
    <row r="178">
      <c r="A178" s="1" t="s">
        <v>415</v>
      </c>
      <c r="B178" s="1">
        <v>9.0</v>
      </c>
      <c r="C178" s="1">
        <v>12.0</v>
      </c>
      <c r="D178" s="1">
        <v>41.9589641818949</v>
      </c>
      <c r="E178" s="1">
        <v>-91.7244667820716</v>
      </c>
      <c r="F178" s="1" t="s">
        <v>313</v>
      </c>
      <c r="G178" s="1" t="s">
        <v>314</v>
      </c>
      <c r="H178" s="1" t="s">
        <v>416</v>
      </c>
      <c r="I178" s="12" t="s">
        <v>417</v>
      </c>
      <c r="K178" s="13">
        <v>1.0</v>
      </c>
      <c r="L178" s="14">
        <f>Countif(username,H178)</f>
        <v>7</v>
      </c>
    </row>
    <row r="179">
      <c r="A179" s="1" t="s">
        <v>418</v>
      </c>
      <c r="B179" s="1">
        <v>9.0</v>
      </c>
      <c r="C179" s="1">
        <v>13.0</v>
      </c>
      <c r="D179" s="1">
        <v>41.9589641817328</v>
      </c>
      <c r="E179" s="1">
        <v>-91.724273498275</v>
      </c>
      <c r="F179" s="1" t="s">
        <v>313</v>
      </c>
      <c r="G179" s="1" t="s">
        <v>314</v>
      </c>
      <c r="H179" s="1" t="s">
        <v>419</v>
      </c>
      <c r="I179" s="12" t="s">
        <v>420</v>
      </c>
      <c r="K179" s="13">
        <v>1.0</v>
      </c>
      <c r="L179" s="14">
        <f>Countif(username,H179)</f>
        <v>1</v>
      </c>
    </row>
    <row r="180">
      <c r="A180" s="1" t="s">
        <v>421</v>
      </c>
      <c r="B180" s="1">
        <v>9.0</v>
      </c>
      <c r="C180" s="1">
        <v>14.0</v>
      </c>
      <c r="D180" s="1">
        <v>41.9589641815707</v>
      </c>
      <c r="E180" s="1">
        <v>-91.7240802144783</v>
      </c>
      <c r="F180" s="1" t="s">
        <v>313</v>
      </c>
      <c r="G180" s="1" t="s">
        <v>314</v>
      </c>
      <c r="H180" s="1" t="s">
        <v>295</v>
      </c>
      <c r="I180" s="12" t="s">
        <v>422</v>
      </c>
      <c r="K180" s="13" t="s">
        <v>57</v>
      </c>
      <c r="L180" s="14">
        <f>Countif(username,H180)</f>
        <v>6</v>
      </c>
    </row>
    <row r="181">
      <c r="A181" s="1" t="s">
        <v>423</v>
      </c>
      <c r="B181" s="1">
        <v>9.0</v>
      </c>
      <c r="C181" s="1">
        <v>15.0</v>
      </c>
      <c r="D181" s="1">
        <v>41.9589641814086</v>
      </c>
      <c r="E181" s="1">
        <v>-91.7238869306817</v>
      </c>
      <c r="F181" s="1" t="s">
        <v>36</v>
      </c>
      <c r="G181" s="1" t="s">
        <v>37</v>
      </c>
      <c r="H181" s="1" t="s">
        <v>424</v>
      </c>
      <c r="I181" s="12" t="s">
        <v>425</v>
      </c>
      <c r="K181" s="13" t="s">
        <v>40</v>
      </c>
      <c r="L181" s="14">
        <f>Countif(username,H181)</f>
        <v>4</v>
      </c>
    </row>
    <row r="182">
      <c r="A182" s="1" t="s">
        <v>426</v>
      </c>
      <c r="B182" s="1">
        <v>9.0</v>
      </c>
      <c r="C182" s="1">
        <v>16.0</v>
      </c>
      <c r="D182" s="1">
        <v>41.9589641812465</v>
      </c>
      <c r="E182" s="1">
        <v>-91.723693646885</v>
      </c>
      <c r="F182" s="1" t="s">
        <v>36</v>
      </c>
      <c r="G182" s="1" t="s">
        <v>37</v>
      </c>
      <c r="H182" s="1" t="s">
        <v>427</v>
      </c>
      <c r="I182" s="12" t="s">
        <v>428</v>
      </c>
      <c r="K182" s="13">
        <v>1.0</v>
      </c>
      <c r="L182" s="14">
        <f>Countif(username,H182)</f>
        <v>1</v>
      </c>
    </row>
    <row r="183">
      <c r="A183" s="1" t="s">
        <v>429</v>
      </c>
      <c r="B183" s="1">
        <v>9.0</v>
      </c>
      <c r="C183" s="1">
        <v>17.0</v>
      </c>
      <c r="D183" s="1">
        <v>41.9589641810844</v>
      </c>
      <c r="E183" s="1">
        <v>-91.7235003630884</v>
      </c>
      <c r="F183" s="1" t="s">
        <v>83</v>
      </c>
      <c r="G183" s="1" t="s">
        <v>84</v>
      </c>
      <c r="H183" s="1" t="s">
        <v>430</v>
      </c>
      <c r="I183" s="12" t="s">
        <v>431</v>
      </c>
      <c r="K183" s="13">
        <v>1.0</v>
      </c>
      <c r="L183" s="14">
        <f>Countif(username,H183)</f>
        <v>1</v>
      </c>
    </row>
    <row r="184">
      <c r="A184" s="1" t="s">
        <v>432</v>
      </c>
      <c r="B184" s="1">
        <v>9.0</v>
      </c>
      <c r="C184" s="1">
        <v>18.0</v>
      </c>
      <c r="D184" s="1">
        <v>41.9589641809223</v>
      </c>
      <c r="E184" s="1">
        <v>-91.7233070792917</v>
      </c>
      <c r="F184" s="1" t="s">
        <v>83</v>
      </c>
      <c r="G184" s="1" t="s">
        <v>84</v>
      </c>
      <c r="H184" s="1" t="s">
        <v>369</v>
      </c>
      <c r="I184" s="12" t="s">
        <v>433</v>
      </c>
      <c r="K184" s="13">
        <v>1.0</v>
      </c>
      <c r="L184" s="14">
        <f>Countif(username,H184)</f>
        <v>2</v>
      </c>
    </row>
    <row r="185">
      <c r="A185" s="1" t="s">
        <v>434</v>
      </c>
      <c r="B185" s="1">
        <v>9.0</v>
      </c>
      <c r="C185" s="1">
        <v>19.0</v>
      </c>
      <c r="D185" s="1">
        <v>41.9589641807602</v>
      </c>
      <c r="E185" s="1">
        <v>-91.7231137954951</v>
      </c>
      <c r="F185" s="1" t="s">
        <v>36</v>
      </c>
      <c r="G185" s="1" t="s">
        <v>37</v>
      </c>
      <c r="H185" s="1" t="s">
        <v>295</v>
      </c>
      <c r="I185" s="12" t="s">
        <v>435</v>
      </c>
      <c r="K185" s="13" t="s">
        <v>57</v>
      </c>
      <c r="L185" s="14">
        <f>Countif(username,H185)</f>
        <v>6</v>
      </c>
    </row>
    <row r="186">
      <c r="A186" s="1" t="s">
        <v>436</v>
      </c>
      <c r="B186" s="1">
        <v>9.0</v>
      </c>
      <c r="C186" s="1">
        <v>20.0</v>
      </c>
      <c r="D186" s="1">
        <v>41.9589641805981</v>
      </c>
      <c r="E186" s="1">
        <v>-91.7229205116984</v>
      </c>
      <c r="F186" s="1" t="s">
        <v>48</v>
      </c>
      <c r="G186" s="1" t="s">
        <v>49</v>
      </c>
      <c r="H186" s="15" t="s">
        <v>205</v>
      </c>
      <c r="I186" s="12" t="s">
        <v>437</v>
      </c>
      <c r="K186" s="13" t="s">
        <v>57</v>
      </c>
      <c r="L186" s="14">
        <f>Countif(username,H186)</f>
        <v>6</v>
      </c>
    </row>
    <row r="187">
      <c r="A187" s="1" t="s">
        <v>438</v>
      </c>
      <c r="B187" s="1">
        <v>9.0</v>
      </c>
      <c r="C187" s="1">
        <v>21.0</v>
      </c>
      <c r="D187" s="1">
        <v>41.958964180436</v>
      </c>
      <c r="E187" s="1">
        <v>-91.7227272279018</v>
      </c>
      <c r="F187" s="1" t="s">
        <v>48</v>
      </c>
      <c r="G187" s="1" t="s">
        <v>49</v>
      </c>
      <c r="H187" s="15" t="s">
        <v>208</v>
      </c>
      <c r="I187" s="12" t="s">
        <v>439</v>
      </c>
      <c r="K187" s="13" t="s">
        <v>57</v>
      </c>
      <c r="L187" s="14">
        <f>Countif(username,H187)</f>
        <v>6</v>
      </c>
    </row>
    <row r="188">
      <c r="A188" s="1" t="s">
        <v>440</v>
      </c>
      <c r="B188" s="1">
        <v>10.0</v>
      </c>
      <c r="C188" s="1">
        <v>5.0</v>
      </c>
      <c r="D188" s="1">
        <v>41.9588204525841</v>
      </c>
      <c r="E188" s="1">
        <v>-91.7258197795469</v>
      </c>
      <c r="F188" s="1" t="s">
        <v>441</v>
      </c>
      <c r="G188" s="1" t="s">
        <v>442</v>
      </c>
      <c r="H188" s="1" t="s">
        <v>55</v>
      </c>
      <c r="I188" s="12" t="s">
        <v>443</v>
      </c>
      <c r="K188" s="13" t="s">
        <v>57</v>
      </c>
      <c r="L188" s="14">
        <f>Countif(username,H188)</f>
        <v>20</v>
      </c>
    </row>
    <row r="189">
      <c r="A189" s="1" t="s">
        <v>444</v>
      </c>
      <c r="B189" s="1">
        <v>10.0</v>
      </c>
      <c r="C189" s="1">
        <v>6.0</v>
      </c>
      <c r="D189" s="1">
        <v>41.958820452422</v>
      </c>
      <c r="E189" s="1">
        <v>-91.7256264961861</v>
      </c>
      <c r="F189" s="1" t="s">
        <v>441</v>
      </c>
      <c r="G189" s="1" t="s">
        <v>442</v>
      </c>
      <c r="H189" s="1" t="s">
        <v>445</v>
      </c>
      <c r="I189" s="12" t="s">
        <v>446</v>
      </c>
      <c r="K189" s="13" t="s">
        <v>40</v>
      </c>
      <c r="L189" s="14">
        <f>Countif(username,H189)</f>
        <v>5</v>
      </c>
    </row>
    <row r="190">
      <c r="A190" s="1" t="s">
        <v>447</v>
      </c>
      <c r="B190" s="1">
        <v>10.0</v>
      </c>
      <c r="C190" s="1">
        <v>7.0</v>
      </c>
      <c r="D190" s="1">
        <v>41.9588204522599</v>
      </c>
      <c r="E190" s="1">
        <v>-91.7254332128254</v>
      </c>
      <c r="F190" s="1" t="s">
        <v>441</v>
      </c>
      <c r="G190" s="1" t="s">
        <v>442</v>
      </c>
      <c r="H190" s="1" t="s">
        <v>448</v>
      </c>
      <c r="I190" s="12" t="s">
        <v>449</v>
      </c>
      <c r="K190" s="13" t="s">
        <v>40</v>
      </c>
      <c r="L190" s="14">
        <f>Countif(username,H190)</f>
        <v>5</v>
      </c>
    </row>
    <row r="191">
      <c r="A191" s="1" t="s">
        <v>450</v>
      </c>
      <c r="B191" s="1">
        <v>10.0</v>
      </c>
      <c r="C191" s="1">
        <v>8.0</v>
      </c>
      <c r="D191" s="1">
        <v>41.9588204520978</v>
      </c>
      <c r="E191" s="1">
        <v>-91.7252399294647</v>
      </c>
      <c r="F191" s="1" t="s">
        <v>313</v>
      </c>
      <c r="G191" s="1" t="s">
        <v>314</v>
      </c>
      <c r="H191" s="1" t="s">
        <v>374</v>
      </c>
      <c r="I191" s="12" t="s">
        <v>451</v>
      </c>
      <c r="K191" s="13" t="s">
        <v>57</v>
      </c>
      <c r="L191" s="14">
        <f>Countif(username,H191)</f>
        <v>6</v>
      </c>
    </row>
    <row r="192">
      <c r="A192" s="1" t="s">
        <v>452</v>
      </c>
      <c r="B192" s="1">
        <v>10.0</v>
      </c>
      <c r="C192" s="1">
        <v>9.0</v>
      </c>
      <c r="D192" s="1">
        <v>41.9588204519357</v>
      </c>
      <c r="E192" s="1">
        <v>-91.725046646104</v>
      </c>
      <c r="F192" s="1" t="s">
        <v>48</v>
      </c>
      <c r="G192" s="1" t="s">
        <v>49</v>
      </c>
      <c r="H192" s="1" t="s">
        <v>445</v>
      </c>
      <c r="I192" s="12" t="s">
        <v>453</v>
      </c>
      <c r="K192" s="13" t="s">
        <v>40</v>
      </c>
      <c r="L192" s="14">
        <f>Countif(username,H192)</f>
        <v>5</v>
      </c>
    </row>
    <row r="193">
      <c r="A193" s="1" t="s">
        <v>454</v>
      </c>
      <c r="B193" s="1">
        <v>10.0</v>
      </c>
      <c r="C193" s="1">
        <v>10.0</v>
      </c>
      <c r="D193" s="1">
        <v>41.9588204517736</v>
      </c>
      <c r="E193" s="1">
        <v>-91.7248533627432</v>
      </c>
      <c r="F193" s="1" t="s">
        <v>395</v>
      </c>
      <c r="G193" s="1" t="s">
        <v>396</v>
      </c>
      <c r="H193" s="1" t="s">
        <v>448</v>
      </c>
      <c r="I193" s="12" t="s">
        <v>455</v>
      </c>
      <c r="K193" s="13" t="s">
        <v>40</v>
      </c>
      <c r="L193" s="14">
        <f>Countif(username,H193)</f>
        <v>5</v>
      </c>
    </row>
    <row r="194">
      <c r="A194" s="1" t="s">
        <v>456</v>
      </c>
      <c r="B194" s="1">
        <v>10.0</v>
      </c>
      <c r="C194" s="1">
        <v>11.0</v>
      </c>
      <c r="D194" s="1">
        <v>41.9588204516115</v>
      </c>
      <c r="E194" s="1">
        <v>-91.7246600793825</v>
      </c>
      <c r="F194" s="1" t="s">
        <v>350</v>
      </c>
      <c r="G194" s="1" t="s">
        <v>351</v>
      </c>
      <c r="H194" s="1" t="s">
        <v>424</v>
      </c>
      <c r="I194" s="12" t="s">
        <v>457</v>
      </c>
      <c r="K194" s="13" t="s">
        <v>40</v>
      </c>
      <c r="L194" s="14">
        <f>Countif(username,H194)</f>
        <v>4</v>
      </c>
    </row>
    <row r="195">
      <c r="A195" s="1" t="s">
        <v>458</v>
      </c>
      <c r="B195" s="1">
        <v>10.0</v>
      </c>
      <c r="C195" s="1">
        <v>12.0</v>
      </c>
      <c r="D195" s="1">
        <v>41.9588204514494</v>
      </c>
      <c r="E195" s="1">
        <v>-91.7244667960218</v>
      </c>
      <c r="F195" s="1" t="s">
        <v>350</v>
      </c>
      <c r="G195" s="1" t="s">
        <v>351</v>
      </c>
      <c r="H195" s="1" t="s">
        <v>445</v>
      </c>
      <c r="I195" s="12" t="s">
        <v>459</v>
      </c>
      <c r="K195" s="13" t="s">
        <v>40</v>
      </c>
      <c r="L195" s="14">
        <f>Countif(username,H195)</f>
        <v>5</v>
      </c>
    </row>
    <row r="196">
      <c r="A196" s="1" t="s">
        <v>460</v>
      </c>
      <c r="B196" s="1">
        <v>10.0</v>
      </c>
      <c r="C196" s="1">
        <v>13.0</v>
      </c>
      <c r="D196" s="1">
        <v>41.9588204512873</v>
      </c>
      <c r="E196" s="1">
        <v>-91.7242735126611</v>
      </c>
      <c r="F196" s="1" t="s">
        <v>313</v>
      </c>
      <c r="G196" s="1" t="s">
        <v>314</v>
      </c>
      <c r="H196" s="1" t="s">
        <v>448</v>
      </c>
      <c r="I196" s="12" t="s">
        <v>461</v>
      </c>
      <c r="K196" s="13" t="s">
        <v>40</v>
      </c>
      <c r="L196" s="14">
        <f>Countif(username,H196)</f>
        <v>5</v>
      </c>
    </row>
    <row r="197">
      <c r="A197" s="1" t="s">
        <v>462</v>
      </c>
      <c r="B197" s="1">
        <v>10.0</v>
      </c>
      <c r="C197" s="1">
        <v>14.0</v>
      </c>
      <c r="D197" s="1">
        <v>41.9588204511253</v>
      </c>
      <c r="E197" s="1">
        <v>-91.7240802293004</v>
      </c>
      <c r="F197" s="1" t="s">
        <v>313</v>
      </c>
      <c r="G197" s="1" t="s">
        <v>314</v>
      </c>
      <c r="H197" s="1" t="s">
        <v>366</v>
      </c>
      <c r="I197" s="12" t="s">
        <v>463</v>
      </c>
      <c r="K197" s="13" t="s">
        <v>40</v>
      </c>
      <c r="L197" s="14">
        <f>Countif(username,H197)</f>
        <v>3</v>
      </c>
    </row>
    <row r="198">
      <c r="A198" s="1" t="s">
        <v>464</v>
      </c>
      <c r="B198" s="1">
        <v>10.0</v>
      </c>
      <c r="C198" s="1">
        <v>15.0</v>
      </c>
      <c r="D198" s="1">
        <v>41.9588204509632</v>
      </c>
      <c r="E198" s="1">
        <v>-91.7238869459396</v>
      </c>
      <c r="F198" s="1" t="s">
        <v>313</v>
      </c>
      <c r="G198" s="1" t="s">
        <v>314</v>
      </c>
      <c r="H198" s="1" t="s">
        <v>445</v>
      </c>
      <c r="I198" s="12" t="s">
        <v>465</v>
      </c>
      <c r="K198" s="13" t="s">
        <v>40</v>
      </c>
      <c r="L198" s="14">
        <f>Countif(username,H198)</f>
        <v>5</v>
      </c>
    </row>
    <row r="199">
      <c r="A199" s="1" t="s">
        <v>466</v>
      </c>
      <c r="B199" s="1">
        <v>10.0</v>
      </c>
      <c r="C199" s="1">
        <v>16.0</v>
      </c>
      <c r="D199" s="1">
        <v>41.9588204508011</v>
      </c>
      <c r="E199" s="1">
        <v>-91.7236936625789</v>
      </c>
      <c r="F199" s="1" t="s">
        <v>313</v>
      </c>
      <c r="G199" s="1" t="s">
        <v>314</v>
      </c>
      <c r="H199" s="1" t="s">
        <v>448</v>
      </c>
      <c r="I199" s="12" t="s">
        <v>467</v>
      </c>
      <c r="K199" s="13" t="s">
        <v>40</v>
      </c>
      <c r="L199" s="14">
        <f>Countif(username,H199)</f>
        <v>5</v>
      </c>
    </row>
    <row r="200">
      <c r="A200" s="1" t="s">
        <v>468</v>
      </c>
      <c r="B200" s="1">
        <v>10.0</v>
      </c>
      <c r="C200" s="1">
        <v>17.0</v>
      </c>
      <c r="D200" s="1">
        <v>41.958820450639</v>
      </c>
      <c r="E200" s="1">
        <v>-91.7235003792182</v>
      </c>
      <c r="F200" s="1" t="s">
        <v>36</v>
      </c>
      <c r="G200" s="1" t="s">
        <v>37</v>
      </c>
      <c r="H200" s="1" t="s">
        <v>374</v>
      </c>
      <c r="I200" s="12" t="s">
        <v>469</v>
      </c>
      <c r="K200" s="13" t="s">
        <v>57</v>
      </c>
      <c r="L200" s="14">
        <f>Countif(username,H200)</f>
        <v>6</v>
      </c>
    </row>
    <row r="201">
      <c r="A201" s="1" t="s">
        <v>470</v>
      </c>
      <c r="B201" s="1">
        <v>10.0</v>
      </c>
      <c r="C201" s="1">
        <v>18.0</v>
      </c>
      <c r="D201" s="1">
        <v>41.9588204504769</v>
      </c>
      <c r="E201" s="1">
        <v>-91.7233070958575</v>
      </c>
      <c r="F201" s="1" t="s">
        <v>83</v>
      </c>
      <c r="G201" s="1" t="s">
        <v>84</v>
      </c>
      <c r="H201" s="1" t="s">
        <v>445</v>
      </c>
      <c r="I201" s="12" t="s">
        <v>471</v>
      </c>
      <c r="K201" s="13" t="s">
        <v>40</v>
      </c>
      <c r="L201" s="14">
        <f>Countif(username,H201)</f>
        <v>5</v>
      </c>
    </row>
    <row r="202">
      <c r="A202" s="1" t="s">
        <v>472</v>
      </c>
      <c r="B202" s="1">
        <v>10.0</v>
      </c>
      <c r="C202" s="1">
        <v>19.0</v>
      </c>
      <c r="D202" s="1">
        <v>41.9588204503148</v>
      </c>
      <c r="E202" s="1">
        <v>-91.7231138124968</v>
      </c>
      <c r="F202" s="1" t="s">
        <v>83</v>
      </c>
      <c r="G202" s="1" t="s">
        <v>84</v>
      </c>
      <c r="H202" s="1" t="s">
        <v>448</v>
      </c>
      <c r="I202" s="12" t="s">
        <v>473</v>
      </c>
      <c r="K202" s="13" t="s">
        <v>40</v>
      </c>
      <c r="L202" s="14">
        <f>Countif(username,H202)</f>
        <v>5</v>
      </c>
    </row>
    <row r="203">
      <c r="A203" s="1" t="s">
        <v>474</v>
      </c>
      <c r="B203" s="1">
        <v>10.0</v>
      </c>
      <c r="C203" s="1">
        <v>20.0</v>
      </c>
      <c r="D203" s="1">
        <v>41.9588204501527</v>
      </c>
      <c r="E203" s="1">
        <v>-91.7229205291361</v>
      </c>
      <c r="F203" s="1" t="s">
        <v>36</v>
      </c>
      <c r="G203" s="1" t="s">
        <v>37</v>
      </c>
      <c r="H203" s="1" t="s">
        <v>475</v>
      </c>
      <c r="I203" s="12" t="s">
        <v>476</v>
      </c>
      <c r="K203" s="13">
        <v>1.0</v>
      </c>
      <c r="L203" s="14">
        <f>Countif(username,H203)</f>
        <v>2</v>
      </c>
    </row>
    <row r="204">
      <c r="A204" s="1" t="s">
        <v>477</v>
      </c>
      <c r="B204" s="1">
        <v>10.0</v>
      </c>
      <c r="C204" s="1">
        <v>21.0</v>
      </c>
      <c r="D204" s="1">
        <v>41.9588204499906</v>
      </c>
      <c r="E204" s="1">
        <v>-91.7227272457753</v>
      </c>
      <c r="F204" s="1" t="s">
        <v>48</v>
      </c>
      <c r="G204" s="1" t="s">
        <v>49</v>
      </c>
      <c r="H204" s="1" t="s">
        <v>424</v>
      </c>
      <c r="I204" s="12" t="s">
        <v>478</v>
      </c>
      <c r="K204" s="13" t="s">
        <v>40</v>
      </c>
      <c r="L204" s="14">
        <f>Countif(username,H204)</f>
        <v>4</v>
      </c>
    </row>
    <row r="205">
      <c r="A205" s="1" t="s">
        <v>479</v>
      </c>
      <c r="B205" s="1">
        <v>11.0</v>
      </c>
      <c r="C205" s="1">
        <v>4.0</v>
      </c>
      <c r="D205" s="1">
        <v>41.9586767223007</v>
      </c>
      <c r="E205" s="1">
        <v>-91.7260130733703</v>
      </c>
      <c r="F205" s="1" t="s">
        <v>480</v>
      </c>
      <c r="G205" s="1" t="s">
        <v>481</v>
      </c>
      <c r="H205" s="1" t="s">
        <v>482</v>
      </c>
      <c r="I205" s="12" t="s">
        <v>483</v>
      </c>
      <c r="K205" s="13" t="s">
        <v>57</v>
      </c>
      <c r="L205" s="14">
        <f>Countif(username,H205)</f>
        <v>7</v>
      </c>
    </row>
    <row r="206">
      <c r="A206" s="1" t="s">
        <v>484</v>
      </c>
      <c r="B206" s="1">
        <v>11.0</v>
      </c>
      <c r="C206" s="1">
        <v>5.0</v>
      </c>
      <c r="D206" s="1">
        <v>41.9586767221387</v>
      </c>
      <c r="E206" s="1">
        <v>-91.7258197904455</v>
      </c>
      <c r="F206" s="1" t="s">
        <v>48</v>
      </c>
      <c r="G206" s="1" t="s">
        <v>49</v>
      </c>
      <c r="H206" s="1" t="s">
        <v>374</v>
      </c>
      <c r="I206" s="12" t="s">
        <v>485</v>
      </c>
      <c r="J206" s="16"/>
      <c r="K206" s="13" t="s">
        <v>57</v>
      </c>
      <c r="L206" s="14">
        <f>Countif(username,H206)</f>
        <v>6</v>
      </c>
    </row>
    <row r="207">
      <c r="A207" s="1" t="s">
        <v>486</v>
      </c>
      <c r="B207" s="1">
        <v>11.0</v>
      </c>
      <c r="C207" s="1">
        <v>6.0</v>
      </c>
      <c r="D207" s="1">
        <v>41.9586767219766</v>
      </c>
      <c r="E207" s="1">
        <v>-91.7256265075207</v>
      </c>
      <c r="F207" s="1" t="s">
        <v>480</v>
      </c>
      <c r="G207" s="1" t="s">
        <v>481</v>
      </c>
      <c r="H207" s="1" t="s">
        <v>359</v>
      </c>
      <c r="I207" s="12" t="s">
        <v>487</v>
      </c>
      <c r="K207" s="13" t="s">
        <v>40</v>
      </c>
      <c r="L207" s="14">
        <f>Countif(username,H207)</f>
        <v>5</v>
      </c>
    </row>
    <row r="208">
      <c r="A208" s="1" t="s">
        <v>488</v>
      </c>
      <c r="B208" s="1">
        <v>11.0</v>
      </c>
      <c r="C208" s="1">
        <v>7.0</v>
      </c>
      <c r="D208" s="1">
        <v>41.9586767218145</v>
      </c>
      <c r="E208" s="1">
        <v>-91.7254332245959</v>
      </c>
      <c r="F208" s="1" t="s">
        <v>441</v>
      </c>
      <c r="G208" s="1" t="s">
        <v>442</v>
      </c>
      <c r="H208" s="15" t="s">
        <v>205</v>
      </c>
      <c r="I208" s="12" t="s">
        <v>489</v>
      </c>
      <c r="K208" s="13" t="s">
        <v>57</v>
      </c>
      <c r="L208" s="14">
        <f>Countif(username,H208)</f>
        <v>6</v>
      </c>
    </row>
    <row r="209">
      <c r="A209" s="1" t="s">
        <v>490</v>
      </c>
      <c r="B209" s="1">
        <v>11.0</v>
      </c>
      <c r="C209" s="1">
        <v>8.0</v>
      </c>
      <c r="D209" s="1">
        <v>41.9586767216524</v>
      </c>
      <c r="E209" s="1">
        <v>-91.7252399416711</v>
      </c>
      <c r="F209" s="1" t="s">
        <v>441</v>
      </c>
      <c r="G209" s="1" t="s">
        <v>442</v>
      </c>
      <c r="H209" s="15" t="s">
        <v>208</v>
      </c>
      <c r="I209" s="12" t="s">
        <v>491</v>
      </c>
      <c r="K209" s="13" t="s">
        <v>57</v>
      </c>
      <c r="L209" s="14">
        <f>Countif(username,H209)</f>
        <v>6</v>
      </c>
    </row>
    <row r="210">
      <c r="A210" s="1" t="s">
        <v>492</v>
      </c>
      <c r="B210" s="1">
        <v>11.0</v>
      </c>
      <c r="C210" s="1">
        <v>9.0</v>
      </c>
      <c r="D210" s="1">
        <v>41.9586767214903</v>
      </c>
      <c r="E210" s="1">
        <v>-91.7250466587464</v>
      </c>
      <c r="F210" s="1" t="s">
        <v>480</v>
      </c>
      <c r="G210" s="1" t="s">
        <v>481</v>
      </c>
      <c r="H210" s="1" t="s">
        <v>493</v>
      </c>
      <c r="I210" s="12" t="s">
        <v>494</v>
      </c>
      <c r="K210" s="13">
        <v>1.0</v>
      </c>
      <c r="L210" s="14">
        <f>Countif(username,H210)</f>
        <v>1</v>
      </c>
    </row>
    <row r="211">
      <c r="A211" s="1" t="s">
        <v>495</v>
      </c>
      <c r="B211" s="1">
        <v>11.0</v>
      </c>
      <c r="C211" s="1">
        <v>10.0</v>
      </c>
      <c r="D211" s="1">
        <v>41.9586767213282</v>
      </c>
      <c r="E211" s="1">
        <v>-91.7248533758216</v>
      </c>
      <c r="F211" s="1" t="s">
        <v>441</v>
      </c>
      <c r="G211" s="1" t="s">
        <v>442</v>
      </c>
      <c r="H211" s="1" t="s">
        <v>496</v>
      </c>
      <c r="I211" s="12" t="s">
        <v>497</v>
      </c>
      <c r="K211" s="13">
        <v>1.0</v>
      </c>
      <c r="L211" s="14">
        <f>Countif(username,H211)</f>
        <v>1</v>
      </c>
    </row>
    <row r="212">
      <c r="A212" s="1" t="s">
        <v>498</v>
      </c>
      <c r="B212" s="1">
        <v>11.0</v>
      </c>
      <c r="C212" s="1">
        <v>11.0</v>
      </c>
      <c r="D212" s="1">
        <v>41.9586767211661</v>
      </c>
      <c r="E212" s="1">
        <v>-91.7246600928968</v>
      </c>
      <c r="F212" s="1" t="s">
        <v>48</v>
      </c>
      <c r="G212" s="1" t="s">
        <v>49</v>
      </c>
      <c r="H212" s="1" t="s">
        <v>499</v>
      </c>
      <c r="I212" s="12" t="s">
        <v>500</v>
      </c>
      <c r="K212" s="13">
        <v>1.0</v>
      </c>
      <c r="L212" s="14">
        <f>Countif(username,H212)</f>
        <v>2</v>
      </c>
    </row>
    <row r="213">
      <c r="A213" s="1" t="s">
        <v>501</v>
      </c>
      <c r="B213" s="1">
        <v>11.0</v>
      </c>
      <c r="C213" s="1">
        <v>12.0</v>
      </c>
      <c r="D213" s="1">
        <v>41.958676721004</v>
      </c>
      <c r="E213" s="1">
        <v>-91.724466809972</v>
      </c>
      <c r="F213" s="1" t="s">
        <v>395</v>
      </c>
      <c r="G213" s="1" t="s">
        <v>396</v>
      </c>
      <c r="H213" s="1" t="s">
        <v>502</v>
      </c>
      <c r="I213" s="12" t="s">
        <v>503</v>
      </c>
      <c r="K213" s="13">
        <v>1.0</v>
      </c>
      <c r="L213" s="14">
        <f>Countif(username,H213)</f>
        <v>1</v>
      </c>
    </row>
    <row r="214">
      <c r="A214" s="1" t="s">
        <v>504</v>
      </c>
      <c r="B214" s="1">
        <v>11.0</v>
      </c>
      <c r="C214" s="1">
        <v>13.0</v>
      </c>
      <c r="D214" s="1">
        <v>41.9586767208419</v>
      </c>
      <c r="E214" s="1">
        <v>-91.7242735270472</v>
      </c>
      <c r="F214" s="1" t="s">
        <v>350</v>
      </c>
      <c r="G214" s="1" t="s">
        <v>351</v>
      </c>
      <c r="H214" s="1" t="s">
        <v>505</v>
      </c>
      <c r="I214" s="12" t="s">
        <v>506</v>
      </c>
      <c r="K214" s="13">
        <v>1.0</v>
      </c>
      <c r="L214" s="14">
        <f>Countif(username,H214)</f>
        <v>1</v>
      </c>
    </row>
    <row r="215">
      <c r="A215" s="1" t="s">
        <v>507</v>
      </c>
      <c r="B215" s="1">
        <v>11.0</v>
      </c>
      <c r="C215" s="1">
        <v>14.0</v>
      </c>
      <c r="D215" s="1">
        <v>41.9586767206798</v>
      </c>
      <c r="E215" s="1">
        <v>-91.7240802441224</v>
      </c>
      <c r="F215" s="1" t="s">
        <v>350</v>
      </c>
      <c r="G215" s="1" t="s">
        <v>351</v>
      </c>
      <c r="H215" s="1" t="s">
        <v>508</v>
      </c>
      <c r="I215" s="12" t="s">
        <v>509</v>
      </c>
      <c r="K215" s="13">
        <v>1.0</v>
      </c>
      <c r="L215" s="14">
        <f>Countif(username,H215)</f>
        <v>1</v>
      </c>
    </row>
    <row r="216">
      <c r="A216" s="1" t="s">
        <v>510</v>
      </c>
      <c r="B216" s="1">
        <v>11.0</v>
      </c>
      <c r="C216" s="1">
        <v>15.0</v>
      </c>
      <c r="D216" s="1">
        <v>41.9586767205177</v>
      </c>
      <c r="E216" s="1">
        <v>-91.7238869611977</v>
      </c>
      <c r="F216" s="1" t="s">
        <v>313</v>
      </c>
      <c r="G216" s="1" t="s">
        <v>314</v>
      </c>
      <c r="H216" s="1" t="s">
        <v>511</v>
      </c>
      <c r="I216" s="12" t="s">
        <v>512</v>
      </c>
      <c r="K216" s="13">
        <v>1.0</v>
      </c>
      <c r="L216" s="14">
        <f>Countif(username,H216)</f>
        <v>2</v>
      </c>
    </row>
    <row r="217">
      <c r="A217" s="1" t="s">
        <v>513</v>
      </c>
      <c r="B217" s="1">
        <v>11.0</v>
      </c>
      <c r="C217" s="1">
        <v>16.0</v>
      </c>
      <c r="D217" s="1">
        <v>41.9586767203556</v>
      </c>
      <c r="E217" s="1">
        <v>-91.7236936782729</v>
      </c>
      <c r="F217" s="1" t="s">
        <v>313</v>
      </c>
      <c r="G217" s="1" t="s">
        <v>314</v>
      </c>
      <c r="H217" s="1" t="s">
        <v>416</v>
      </c>
      <c r="I217" s="12" t="s">
        <v>514</v>
      </c>
      <c r="K217" s="13" t="s">
        <v>57</v>
      </c>
      <c r="L217" s="14">
        <f>Countif(username,H217)</f>
        <v>7</v>
      </c>
    </row>
    <row r="218">
      <c r="A218" s="1" t="s">
        <v>515</v>
      </c>
      <c r="B218" s="1">
        <v>11.0</v>
      </c>
      <c r="C218" s="1">
        <v>17.0</v>
      </c>
      <c r="D218" s="1">
        <v>41.9586767201935</v>
      </c>
      <c r="E218" s="1">
        <v>-91.7235003953481</v>
      </c>
      <c r="F218" s="1" t="s">
        <v>313</v>
      </c>
      <c r="G218" s="1" t="s">
        <v>314</v>
      </c>
      <c r="H218" s="1" t="s">
        <v>516</v>
      </c>
      <c r="I218" s="12" t="s">
        <v>517</v>
      </c>
      <c r="K218" s="13">
        <v>1.0</v>
      </c>
      <c r="L218" s="14">
        <f>Countif(username,H218)</f>
        <v>1</v>
      </c>
    </row>
    <row r="219">
      <c r="A219" s="1" t="s">
        <v>518</v>
      </c>
      <c r="B219" s="1">
        <v>11.0</v>
      </c>
      <c r="C219" s="1">
        <v>18.0</v>
      </c>
      <c r="D219" s="1">
        <v>41.9586767200315</v>
      </c>
      <c r="E219" s="1">
        <v>-91.7233071124233</v>
      </c>
      <c r="F219" s="1" t="s">
        <v>36</v>
      </c>
      <c r="G219" s="1" t="s">
        <v>37</v>
      </c>
      <c r="H219" s="1" t="s">
        <v>519</v>
      </c>
      <c r="I219" s="12" t="s">
        <v>520</v>
      </c>
      <c r="J219" s="16"/>
      <c r="K219" s="13" t="s">
        <v>57</v>
      </c>
      <c r="L219" s="14">
        <f>Countif(username,H219)</f>
        <v>11</v>
      </c>
    </row>
    <row r="220">
      <c r="A220" s="1" t="s">
        <v>521</v>
      </c>
      <c r="B220" s="1">
        <v>11.0</v>
      </c>
      <c r="C220" s="1">
        <v>19.0</v>
      </c>
      <c r="D220" s="1">
        <v>41.9586767198694</v>
      </c>
      <c r="E220" s="1">
        <v>-91.7231138294985</v>
      </c>
      <c r="F220" s="1" t="s">
        <v>83</v>
      </c>
      <c r="G220" s="1" t="s">
        <v>84</v>
      </c>
      <c r="H220" s="1" t="s">
        <v>522</v>
      </c>
      <c r="I220" s="12" t="s">
        <v>523</v>
      </c>
      <c r="K220" s="13">
        <v>1.0</v>
      </c>
      <c r="L220" s="14">
        <f>Countif(username,H220)</f>
        <v>1</v>
      </c>
    </row>
    <row r="221">
      <c r="A221" s="1" t="s">
        <v>524</v>
      </c>
      <c r="B221" s="1">
        <v>11.0</v>
      </c>
      <c r="C221" s="1">
        <v>20.0</v>
      </c>
      <c r="D221" s="1">
        <v>41.9586767197073</v>
      </c>
      <c r="E221" s="1">
        <v>-91.7229205465737</v>
      </c>
      <c r="F221" s="1" t="s">
        <v>83</v>
      </c>
      <c r="G221" s="1" t="s">
        <v>84</v>
      </c>
      <c r="H221" s="1" t="s">
        <v>525</v>
      </c>
      <c r="I221" s="12" t="s">
        <v>526</v>
      </c>
      <c r="J221" s="16"/>
      <c r="K221" s="13">
        <v>1.0</v>
      </c>
      <c r="L221" s="14">
        <f>Countif(username,H221)</f>
        <v>1</v>
      </c>
    </row>
    <row r="222">
      <c r="A222" s="1" t="s">
        <v>527</v>
      </c>
      <c r="B222" s="1">
        <v>11.0</v>
      </c>
      <c r="C222" s="1">
        <v>21.0</v>
      </c>
      <c r="D222" s="1">
        <v>41.9586767195452</v>
      </c>
      <c r="E222" s="1">
        <v>-91.722727263649</v>
      </c>
      <c r="F222" s="1" t="s">
        <v>36</v>
      </c>
      <c r="G222" s="1" t="s">
        <v>37</v>
      </c>
      <c r="H222" s="1" t="s">
        <v>55</v>
      </c>
      <c r="I222" s="12" t="s">
        <v>528</v>
      </c>
      <c r="K222" s="13" t="s">
        <v>57</v>
      </c>
      <c r="L222" s="14">
        <f>Countif(username,H222)</f>
        <v>20</v>
      </c>
    </row>
    <row r="223">
      <c r="A223" s="1" t="s">
        <v>529</v>
      </c>
      <c r="B223" s="1">
        <v>12.0</v>
      </c>
      <c r="C223" s="1">
        <v>4.0</v>
      </c>
      <c r="D223" s="1">
        <v>41.9585329918552</v>
      </c>
      <c r="E223" s="1">
        <v>-91.7260130838327</v>
      </c>
      <c r="F223" s="1" t="s">
        <v>48</v>
      </c>
      <c r="G223" s="1" t="s">
        <v>49</v>
      </c>
      <c r="H223" s="1" t="s">
        <v>530</v>
      </c>
      <c r="I223" s="12" t="s">
        <v>531</v>
      </c>
      <c r="K223" s="13">
        <v>1.0</v>
      </c>
      <c r="L223" s="14">
        <f>Countif(username,H223)</f>
        <v>1</v>
      </c>
    </row>
    <row r="224">
      <c r="A224" s="1" t="s">
        <v>532</v>
      </c>
      <c r="B224" s="1">
        <v>12.0</v>
      </c>
      <c r="C224" s="1">
        <v>5.0</v>
      </c>
      <c r="D224" s="1">
        <v>41.9585329916931</v>
      </c>
      <c r="E224" s="1">
        <v>-91.7258198013438</v>
      </c>
      <c r="F224" s="1" t="s">
        <v>73</v>
      </c>
      <c r="G224" s="1" t="s">
        <v>74</v>
      </c>
      <c r="H224" s="1" t="s">
        <v>533</v>
      </c>
      <c r="I224" s="12" t="s">
        <v>534</v>
      </c>
      <c r="K224" s="13">
        <v>1.0</v>
      </c>
      <c r="L224" s="14">
        <f>Countif(username,H224)</f>
        <v>1</v>
      </c>
    </row>
    <row r="225">
      <c r="A225" s="1" t="s">
        <v>535</v>
      </c>
      <c r="B225" s="1">
        <v>12.0</v>
      </c>
      <c r="C225" s="1">
        <v>6.0</v>
      </c>
      <c r="D225" s="1">
        <v>41.9585329915311</v>
      </c>
      <c r="E225" s="1">
        <v>-91.725626518855</v>
      </c>
      <c r="F225" s="1" t="s">
        <v>441</v>
      </c>
      <c r="G225" s="1" t="s">
        <v>442</v>
      </c>
      <c r="H225" s="1" t="s">
        <v>93</v>
      </c>
      <c r="I225" s="12" t="s">
        <v>536</v>
      </c>
      <c r="K225" s="13" t="s">
        <v>95</v>
      </c>
      <c r="L225" s="14">
        <f>Countif(username,H225)</f>
        <v>14</v>
      </c>
    </row>
    <row r="226">
      <c r="A226" s="1" t="s">
        <v>537</v>
      </c>
      <c r="B226" s="1">
        <v>12.0</v>
      </c>
      <c r="C226" s="1">
        <v>7.0</v>
      </c>
      <c r="D226" s="1">
        <v>41.958532991369</v>
      </c>
      <c r="E226" s="1">
        <v>-91.7254332363661</v>
      </c>
      <c r="F226" s="1" t="s">
        <v>395</v>
      </c>
      <c r="G226" s="1" t="s">
        <v>396</v>
      </c>
      <c r="H226" s="1" t="s">
        <v>482</v>
      </c>
      <c r="I226" s="12" t="s">
        <v>538</v>
      </c>
      <c r="K226" s="13" t="s">
        <v>57</v>
      </c>
      <c r="L226" s="14">
        <f>Countif(username,H226)</f>
        <v>7</v>
      </c>
    </row>
    <row r="227">
      <c r="A227" s="1" t="s">
        <v>539</v>
      </c>
      <c r="B227" s="1">
        <v>12.0</v>
      </c>
      <c r="C227" s="1">
        <v>8.0</v>
      </c>
      <c r="D227" s="1">
        <v>41.9585329912069</v>
      </c>
      <c r="E227" s="1">
        <v>-91.7252399538772</v>
      </c>
      <c r="F227" s="1" t="s">
        <v>48</v>
      </c>
      <c r="G227" s="1" t="s">
        <v>49</v>
      </c>
      <c r="H227" s="1" t="s">
        <v>499</v>
      </c>
      <c r="I227" s="12" t="s">
        <v>540</v>
      </c>
      <c r="K227" s="13">
        <v>1.0</v>
      </c>
      <c r="L227" s="14">
        <f>Countif(username,H227)</f>
        <v>2</v>
      </c>
    </row>
    <row r="228">
      <c r="A228" s="1" t="s">
        <v>541</v>
      </c>
      <c r="B228" s="1">
        <v>12.0</v>
      </c>
      <c r="C228" s="1">
        <v>9.0</v>
      </c>
      <c r="D228" s="1">
        <v>41.9585329910448</v>
      </c>
      <c r="E228" s="1">
        <v>-91.7250466713884</v>
      </c>
      <c r="F228" s="1" t="s">
        <v>73</v>
      </c>
      <c r="G228" s="1" t="s">
        <v>74</v>
      </c>
      <c r="H228" s="1" t="s">
        <v>542</v>
      </c>
      <c r="I228" s="12" t="s">
        <v>543</v>
      </c>
      <c r="K228" s="13">
        <v>1.0</v>
      </c>
      <c r="L228" s="14">
        <f>Countif(username,H228)</f>
        <v>1</v>
      </c>
    </row>
    <row r="229">
      <c r="A229" s="1" t="s">
        <v>544</v>
      </c>
      <c r="B229" s="1">
        <v>12.0</v>
      </c>
      <c r="C229" s="1">
        <v>10.0</v>
      </c>
      <c r="D229" s="1">
        <v>41.9585329908827</v>
      </c>
      <c r="E229" s="1">
        <v>-91.7248533888996</v>
      </c>
      <c r="F229" s="1" t="s">
        <v>48</v>
      </c>
      <c r="G229" s="1" t="s">
        <v>49</v>
      </c>
      <c r="H229" s="1" t="s">
        <v>93</v>
      </c>
      <c r="I229" s="12" t="s">
        <v>545</v>
      </c>
      <c r="K229" s="13" t="s">
        <v>95</v>
      </c>
      <c r="L229" s="14">
        <f>Countif(username,H229)</f>
        <v>14</v>
      </c>
    </row>
    <row r="230">
      <c r="A230" s="1" t="s">
        <v>546</v>
      </c>
      <c r="B230" s="1">
        <v>12.0</v>
      </c>
      <c r="C230" s="1">
        <v>11.0</v>
      </c>
      <c r="D230" s="1">
        <v>41.9585329907206</v>
      </c>
      <c r="E230" s="1">
        <v>-91.7246601064108</v>
      </c>
      <c r="F230" s="1" t="s">
        <v>441</v>
      </c>
      <c r="G230" s="1" t="s">
        <v>442</v>
      </c>
      <c r="H230" s="1" t="s">
        <v>97</v>
      </c>
      <c r="I230" s="12" t="s">
        <v>547</v>
      </c>
      <c r="K230" s="13" t="s">
        <v>57</v>
      </c>
      <c r="L230" s="14">
        <f>Countif(username,H230)</f>
        <v>12</v>
      </c>
    </row>
    <row r="231">
      <c r="A231" s="1" t="s">
        <v>548</v>
      </c>
      <c r="B231" s="1">
        <v>12.0</v>
      </c>
      <c r="C231" s="1">
        <v>12.0</v>
      </c>
      <c r="D231" s="1">
        <v>41.9585329905585</v>
      </c>
      <c r="E231" s="1">
        <v>-91.7244668239219</v>
      </c>
      <c r="F231" s="1" t="s">
        <v>441</v>
      </c>
      <c r="G231" s="1" t="s">
        <v>442</v>
      </c>
      <c r="H231" s="1" t="s">
        <v>100</v>
      </c>
      <c r="I231" s="12" t="s">
        <v>549</v>
      </c>
      <c r="K231" s="13" t="s">
        <v>57</v>
      </c>
      <c r="L231" s="14">
        <f>Countif(username,H231)</f>
        <v>12</v>
      </c>
    </row>
    <row r="232">
      <c r="A232" s="1" t="s">
        <v>550</v>
      </c>
      <c r="B232" s="1">
        <v>12.0</v>
      </c>
      <c r="C232" s="1">
        <v>13.0</v>
      </c>
      <c r="D232" s="1">
        <v>41.9585329903964</v>
      </c>
      <c r="E232" s="1">
        <v>-91.724273541433</v>
      </c>
      <c r="F232" s="1" t="s">
        <v>48</v>
      </c>
      <c r="G232" s="1" t="s">
        <v>49</v>
      </c>
      <c r="H232" s="1" t="s">
        <v>551</v>
      </c>
      <c r="I232" s="12" t="s">
        <v>552</v>
      </c>
      <c r="K232" s="13">
        <v>1.0</v>
      </c>
      <c r="L232" s="14">
        <f>Countif(username,H232)</f>
        <v>3</v>
      </c>
    </row>
    <row r="233">
      <c r="A233" s="1" t="s">
        <v>553</v>
      </c>
      <c r="B233" s="1">
        <v>12.0</v>
      </c>
      <c r="C233" s="1">
        <v>14.0</v>
      </c>
      <c r="D233" s="1">
        <v>41.9585329902343</v>
      </c>
      <c r="E233" s="1">
        <v>-91.7240802589442</v>
      </c>
      <c r="F233" s="1" t="s">
        <v>395</v>
      </c>
      <c r="G233" s="1" t="s">
        <v>396</v>
      </c>
      <c r="H233" s="1" t="s">
        <v>97</v>
      </c>
      <c r="I233" s="12" t="s">
        <v>554</v>
      </c>
      <c r="K233" s="13" t="s">
        <v>57</v>
      </c>
      <c r="L233" s="14">
        <f>Countif(username,H233)</f>
        <v>12</v>
      </c>
    </row>
    <row r="234">
      <c r="A234" s="1" t="s">
        <v>555</v>
      </c>
      <c r="B234" s="1">
        <v>12.0</v>
      </c>
      <c r="C234" s="1">
        <v>15.0</v>
      </c>
      <c r="D234" s="1">
        <v>41.9585329900722</v>
      </c>
      <c r="E234" s="1">
        <v>-91.7238869764553</v>
      </c>
      <c r="F234" s="1" t="s">
        <v>350</v>
      </c>
      <c r="G234" s="1" t="s">
        <v>351</v>
      </c>
      <c r="H234" s="1" t="s">
        <v>100</v>
      </c>
      <c r="I234" s="12" t="s">
        <v>556</v>
      </c>
      <c r="K234" s="13" t="s">
        <v>57</v>
      </c>
      <c r="L234" s="14">
        <f>Countif(username,H234)</f>
        <v>12</v>
      </c>
    </row>
    <row r="235">
      <c r="A235" s="1" t="s">
        <v>557</v>
      </c>
      <c r="B235" s="1">
        <v>12.0</v>
      </c>
      <c r="C235" s="1">
        <v>16.0</v>
      </c>
      <c r="D235" s="1">
        <v>41.9585329899101</v>
      </c>
      <c r="E235" s="1">
        <v>-91.7236936939665</v>
      </c>
      <c r="F235" s="1" t="s">
        <v>313</v>
      </c>
      <c r="G235" s="1" t="s">
        <v>314</v>
      </c>
      <c r="H235" s="1" t="s">
        <v>558</v>
      </c>
      <c r="I235" s="12" t="s">
        <v>559</v>
      </c>
      <c r="K235" s="13">
        <v>1.0</v>
      </c>
      <c r="L235" s="14">
        <f>Countif(username,H235)</f>
        <v>1</v>
      </c>
    </row>
    <row r="236">
      <c r="A236" s="1" t="s">
        <v>560</v>
      </c>
      <c r="B236" s="1">
        <v>12.0</v>
      </c>
      <c r="C236" s="1">
        <v>17.0</v>
      </c>
      <c r="D236" s="1">
        <v>41.958532989748</v>
      </c>
      <c r="E236" s="1">
        <v>-91.7235004114776</v>
      </c>
      <c r="F236" s="1" t="s">
        <v>313</v>
      </c>
      <c r="G236" s="1" t="s">
        <v>314</v>
      </c>
      <c r="H236" s="1" t="s">
        <v>366</v>
      </c>
      <c r="I236" s="12" t="s">
        <v>561</v>
      </c>
      <c r="K236" s="13" t="s">
        <v>40</v>
      </c>
      <c r="L236" s="14">
        <f>Countif(username,H236)</f>
        <v>3</v>
      </c>
    </row>
    <row r="237">
      <c r="A237" s="1" t="s">
        <v>562</v>
      </c>
      <c r="B237" s="1">
        <v>12.0</v>
      </c>
      <c r="C237" s="1">
        <v>18.0</v>
      </c>
      <c r="D237" s="1">
        <v>41.958532989586</v>
      </c>
      <c r="E237" s="1">
        <v>-91.7233071289888</v>
      </c>
      <c r="F237" s="1" t="s">
        <v>313</v>
      </c>
      <c r="G237" s="1" t="s">
        <v>314</v>
      </c>
      <c r="H237" s="1" t="s">
        <v>563</v>
      </c>
      <c r="I237" s="12" t="s">
        <v>564</v>
      </c>
      <c r="K237" s="13">
        <v>1.0</v>
      </c>
      <c r="L237" s="14">
        <f>Countif(username,H237)</f>
        <v>1</v>
      </c>
    </row>
    <row r="238">
      <c r="A238" s="1" t="s">
        <v>565</v>
      </c>
      <c r="B238" s="1">
        <v>12.0</v>
      </c>
      <c r="C238" s="1">
        <v>19.0</v>
      </c>
      <c r="D238" s="1">
        <v>41.9585329894239</v>
      </c>
      <c r="E238" s="1">
        <v>-91.7231138464999</v>
      </c>
      <c r="F238" s="1" t="s">
        <v>36</v>
      </c>
      <c r="G238" s="1" t="s">
        <v>37</v>
      </c>
      <c r="H238" s="1" t="s">
        <v>566</v>
      </c>
      <c r="I238" s="12" t="s">
        <v>567</v>
      </c>
      <c r="K238" s="13">
        <v>1.0</v>
      </c>
      <c r="L238" s="14">
        <f>Countif(username,H238)</f>
        <v>1</v>
      </c>
    </row>
    <row r="239">
      <c r="A239" s="1" t="s">
        <v>568</v>
      </c>
      <c r="B239" s="1">
        <v>12.0</v>
      </c>
      <c r="C239" s="1">
        <v>20.0</v>
      </c>
      <c r="D239" s="1">
        <v>41.9585329892618</v>
      </c>
      <c r="E239" s="1">
        <v>-91.7229205640111</v>
      </c>
      <c r="F239" s="1" t="s">
        <v>83</v>
      </c>
      <c r="G239" s="1" t="s">
        <v>84</v>
      </c>
      <c r="H239" s="1" t="s">
        <v>569</v>
      </c>
      <c r="I239" s="12" t="s">
        <v>570</v>
      </c>
      <c r="K239" s="13">
        <v>1.0</v>
      </c>
      <c r="L239" s="14">
        <f>Countif(username,H239)</f>
        <v>1</v>
      </c>
    </row>
    <row r="240">
      <c r="A240" s="1" t="s">
        <v>571</v>
      </c>
      <c r="B240" s="1">
        <v>12.0</v>
      </c>
      <c r="C240" s="1">
        <v>21.0</v>
      </c>
      <c r="D240" s="1">
        <v>41.9585329890997</v>
      </c>
      <c r="E240" s="1">
        <v>-91.7227272815222</v>
      </c>
      <c r="F240" s="1" t="s">
        <v>36</v>
      </c>
      <c r="G240" s="1" t="s">
        <v>37</v>
      </c>
      <c r="H240" s="1" t="s">
        <v>572</v>
      </c>
      <c r="I240" s="12" t="s">
        <v>573</v>
      </c>
      <c r="K240" s="13">
        <v>1.0</v>
      </c>
      <c r="L240" s="14">
        <f>Countif(username,H240)</f>
        <v>1</v>
      </c>
    </row>
    <row r="241">
      <c r="A241" s="1" t="s">
        <v>574</v>
      </c>
      <c r="B241" s="1">
        <v>13.0</v>
      </c>
      <c r="C241" s="1">
        <v>4.0</v>
      </c>
      <c r="D241" s="1">
        <v>41.9583892614098</v>
      </c>
      <c r="E241" s="1">
        <v>-91.726013094295</v>
      </c>
      <c r="F241" s="1" t="s">
        <v>48</v>
      </c>
      <c r="G241" s="1" t="s">
        <v>49</v>
      </c>
      <c r="H241" s="1" t="s">
        <v>575</v>
      </c>
      <c r="I241" s="12" t="s">
        <v>576</v>
      </c>
      <c r="K241" s="13">
        <v>1.0</v>
      </c>
      <c r="L241" s="14">
        <f>Countif(username,H241)</f>
        <v>3</v>
      </c>
    </row>
    <row r="242">
      <c r="A242" s="1" t="s">
        <v>577</v>
      </c>
      <c r="B242" s="1">
        <v>13.0</v>
      </c>
      <c r="C242" s="1">
        <v>5.0</v>
      </c>
      <c r="D242" s="1">
        <v>41.9583892612477</v>
      </c>
      <c r="E242" s="1">
        <v>-91.7258198122421</v>
      </c>
      <c r="F242" s="1" t="s">
        <v>48</v>
      </c>
      <c r="G242" s="1" t="s">
        <v>49</v>
      </c>
      <c r="H242" s="1" t="s">
        <v>55</v>
      </c>
      <c r="I242" s="12" t="s">
        <v>578</v>
      </c>
      <c r="K242" s="13" t="s">
        <v>57</v>
      </c>
      <c r="L242" s="14">
        <f>Countif(username,H242)</f>
        <v>20</v>
      </c>
    </row>
    <row r="243">
      <c r="A243" s="1" t="s">
        <v>579</v>
      </c>
      <c r="B243" s="1">
        <v>13.0</v>
      </c>
      <c r="C243" s="1">
        <v>6.0</v>
      </c>
      <c r="D243" s="1">
        <v>41.9583892610856</v>
      </c>
      <c r="E243" s="1">
        <v>-91.7256265301892</v>
      </c>
      <c r="F243" s="1" t="s">
        <v>441</v>
      </c>
      <c r="G243" s="1" t="s">
        <v>442</v>
      </c>
      <c r="H243" s="1" t="s">
        <v>511</v>
      </c>
      <c r="I243" s="12" t="s">
        <v>580</v>
      </c>
      <c r="K243" s="13" t="s">
        <v>40</v>
      </c>
      <c r="L243" s="14">
        <f>Countif(username,H243)</f>
        <v>2</v>
      </c>
    </row>
    <row r="244">
      <c r="A244" s="1" t="s">
        <v>581</v>
      </c>
      <c r="B244" s="1">
        <v>13.0</v>
      </c>
      <c r="C244" s="1">
        <v>7.0</v>
      </c>
      <c r="D244" s="1">
        <v>41.9583892609235</v>
      </c>
      <c r="E244" s="1">
        <v>-91.7254332481363</v>
      </c>
      <c r="F244" s="1" t="s">
        <v>48</v>
      </c>
      <c r="G244" s="1" t="s">
        <v>49</v>
      </c>
      <c r="H244" s="1" t="s">
        <v>416</v>
      </c>
      <c r="I244" s="12" t="s">
        <v>582</v>
      </c>
      <c r="K244" s="13" t="s">
        <v>57</v>
      </c>
      <c r="L244" s="14">
        <f>Countif(username,H244)</f>
        <v>7</v>
      </c>
    </row>
    <row r="245">
      <c r="A245" s="1" t="s">
        <v>583</v>
      </c>
      <c r="B245" s="1">
        <v>13.0</v>
      </c>
      <c r="C245" s="1">
        <v>8.0</v>
      </c>
      <c r="D245" s="1">
        <v>41.9583892607615</v>
      </c>
      <c r="E245" s="1">
        <v>-91.7252399660834</v>
      </c>
      <c r="F245" s="1" t="s">
        <v>48</v>
      </c>
      <c r="G245" s="1" t="s">
        <v>49</v>
      </c>
      <c r="H245" s="1" t="s">
        <v>551</v>
      </c>
      <c r="I245" s="12" t="s">
        <v>584</v>
      </c>
      <c r="K245" s="13" t="s">
        <v>40</v>
      </c>
      <c r="L245" s="14">
        <f>Countif(username,H245)</f>
        <v>3</v>
      </c>
    </row>
    <row r="246">
      <c r="A246" s="1" t="s">
        <v>585</v>
      </c>
      <c r="B246" s="1">
        <v>13.0</v>
      </c>
      <c r="C246" s="1">
        <v>9.0</v>
      </c>
      <c r="D246" s="1">
        <v>41.9583892605994</v>
      </c>
      <c r="E246" s="1">
        <v>-91.7250466840304</v>
      </c>
      <c r="F246" s="1" t="s">
        <v>48</v>
      </c>
      <c r="G246" s="1" t="s">
        <v>49</v>
      </c>
      <c r="H246" s="1" t="s">
        <v>38</v>
      </c>
      <c r="I246" s="12" t="s">
        <v>586</v>
      </c>
      <c r="K246" s="13" t="s">
        <v>40</v>
      </c>
      <c r="L246" s="14">
        <f>Countif(username,H246)</f>
        <v>3</v>
      </c>
    </row>
    <row r="247">
      <c r="A247" s="1" t="s">
        <v>587</v>
      </c>
      <c r="B247" s="1">
        <v>13.0</v>
      </c>
      <c r="C247" s="1">
        <v>10.0</v>
      </c>
      <c r="D247" s="1">
        <v>41.9583892604373</v>
      </c>
      <c r="E247" s="1">
        <v>-91.7248534019775</v>
      </c>
      <c r="F247" s="1" t="s">
        <v>48</v>
      </c>
      <c r="G247" s="1" t="s">
        <v>49</v>
      </c>
      <c r="H247" s="1" t="s">
        <v>416</v>
      </c>
      <c r="I247" s="12" t="s">
        <v>588</v>
      </c>
      <c r="K247" s="13" t="s">
        <v>57</v>
      </c>
      <c r="L247" s="14">
        <f>Countif(username,H247)</f>
        <v>7</v>
      </c>
    </row>
    <row r="248">
      <c r="A248" s="1" t="s">
        <v>589</v>
      </c>
      <c r="B248" s="1">
        <v>13.0</v>
      </c>
      <c r="C248" s="1">
        <v>11.0</v>
      </c>
      <c r="D248" s="1">
        <v>41.9583892602752</v>
      </c>
      <c r="E248" s="1">
        <v>-91.7246601199246</v>
      </c>
      <c r="F248" s="1" t="s">
        <v>441</v>
      </c>
      <c r="G248" s="1" t="s">
        <v>442</v>
      </c>
      <c r="H248" s="1" t="s">
        <v>374</v>
      </c>
      <c r="I248" s="12" t="s">
        <v>590</v>
      </c>
      <c r="J248" s="16"/>
      <c r="K248" s="13" t="s">
        <v>57</v>
      </c>
      <c r="L248" s="14">
        <f>Countif(username,H248)</f>
        <v>6</v>
      </c>
    </row>
    <row r="249">
      <c r="A249" s="1" t="s">
        <v>591</v>
      </c>
      <c r="B249" s="1">
        <v>13.0</v>
      </c>
      <c r="C249" s="1">
        <v>12.0</v>
      </c>
      <c r="D249" s="1">
        <v>41.9583892601131</v>
      </c>
      <c r="E249" s="1">
        <v>-91.7244668378717</v>
      </c>
      <c r="F249" s="1" t="s">
        <v>441</v>
      </c>
      <c r="G249" s="1" t="s">
        <v>442</v>
      </c>
      <c r="H249" s="1" t="s">
        <v>592</v>
      </c>
      <c r="I249" s="12" t="s">
        <v>593</v>
      </c>
      <c r="K249" s="13">
        <v>1.0</v>
      </c>
      <c r="L249" s="14">
        <f>Countif(username,H249)</f>
        <v>1</v>
      </c>
    </row>
    <row r="250">
      <c r="A250" s="1" t="s">
        <v>594</v>
      </c>
      <c r="B250" s="1">
        <v>13.0</v>
      </c>
      <c r="C250" s="1">
        <v>13.0</v>
      </c>
      <c r="D250" s="1">
        <v>41.958389259951</v>
      </c>
      <c r="E250" s="1">
        <v>-91.7242735558188</v>
      </c>
      <c r="F250" s="1" t="s">
        <v>441</v>
      </c>
      <c r="G250" s="1" t="s">
        <v>442</v>
      </c>
      <c r="H250" s="1" t="s">
        <v>595</v>
      </c>
      <c r="I250" s="12" t="s">
        <v>596</v>
      </c>
      <c r="K250" s="13">
        <v>1.0</v>
      </c>
      <c r="L250" s="14">
        <f>Countif(username,H250)</f>
        <v>1</v>
      </c>
    </row>
    <row r="251">
      <c r="A251" s="1" t="s">
        <v>597</v>
      </c>
      <c r="B251" s="1">
        <v>13.0</v>
      </c>
      <c r="C251" s="1">
        <v>14.0</v>
      </c>
      <c r="D251" s="1">
        <v>41.9583892597889</v>
      </c>
      <c r="E251" s="1">
        <v>-91.7240802737658</v>
      </c>
      <c r="F251" s="1" t="s">
        <v>48</v>
      </c>
      <c r="G251" s="1" t="s">
        <v>49</v>
      </c>
      <c r="H251" s="1" t="s">
        <v>598</v>
      </c>
      <c r="I251" s="12" t="s">
        <v>599</v>
      </c>
      <c r="K251" s="13">
        <v>1.0</v>
      </c>
      <c r="L251" s="14">
        <f>Countif(username,H251)</f>
        <v>1</v>
      </c>
    </row>
    <row r="252">
      <c r="A252" s="1" t="s">
        <v>600</v>
      </c>
      <c r="B252" s="1">
        <v>13.0</v>
      </c>
      <c r="C252" s="1">
        <v>15.0</v>
      </c>
      <c r="D252" s="1">
        <v>41.9583892596268</v>
      </c>
      <c r="E252" s="1">
        <v>-91.7238869917129</v>
      </c>
      <c r="F252" s="1" t="s">
        <v>395</v>
      </c>
      <c r="G252" s="1" t="s">
        <v>396</v>
      </c>
      <c r="H252" s="1" t="s">
        <v>601</v>
      </c>
      <c r="I252" s="12" t="s">
        <v>602</v>
      </c>
      <c r="K252" s="13" t="s">
        <v>40</v>
      </c>
      <c r="L252" s="14">
        <f>Countif(username,H252)</f>
        <v>1</v>
      </c>
    </row>
    <row r="253">
      <c r="A253" s="1" t="s">
        <v>603</v>
      </c>
      <c r="B253" s="1">
        <v>13.0</v>
      </c>
      <c r="C253" s="1">
        <v>16.0</v>
      </c>
      <c r="D253" s="1">
        <v>41.9583892594647</v>
      </c>
      <c r="E253" s="1">
        <v>-91.7236937096601</v>
      </c>
      <c r="F253" s="1" t="s">
        <v>350</v>
      </c>
      <c r="G253" s="1" t="s">
        <v>351</v>
      </c>
      <c r="H253" s="1" t="s">
        <v>604</v>
      </c>
      <c r="I253" s="12" t="s">
        <v>605</v>
      </c>
      <c r="K253" s="13">
        <v>1.0</v>
      </c>
      <c r="L253" s="14">
        <f>Countif(username,H253)</f>
        <v>2</v>
      </c>
    </row>
    <row r="254">
      <c r="A254" s="1" t="s">
        <v>606</v>
      </c>
      <c r="B254" s="1">
        <v>13.0</v>
      </c>
      <c r="C254" s="1">
        <v>17.0</v>
      </c>
      <c r="D254" s="1">
        <v>41.9583892593026</v>
      </c>
      <c r="E254" s="1">
        <v>-91.7235004276071</v>
      </c>
      <c r="F254" s="1" t="s">
        <v>313</v>
      </c>
      <c r="G254" s="1" t="s">
        <v>314</v>
      </c>
      <c r="H254" s="15" t="s">
        <v>205</v>
      </c>
      <c r="I254" s="12" t="s">
        <v>607</v>
      </c>
      <c r="K254" s="13" t="s">
        <v>57</v>
      </c>
      <c r="L254" s="14">
        <f>Countif(username,H254)</f>
        <v>6</v>
      </c>
    </row>
    <row r="255">
      <c r="A255" s="1" t="s">
        <v>608</v>
      </c>
      <c r="B255" s="1">
        <v>13.0</v>
      </c>
      <c r="C255" s="1">
        <v>18.0</v>
      </c>
      <c r="D255" s="1">
        <v>41.9583892591405</v>
      </c>
      <c r="E255" s="1">
        <v>-91.7233071455542</v>
      </c>
      <c r="F255" s="1" t="s">
        <v>313</v>
      </c>
      <c r="G255" s="1" t="s">
        <v>314</v>
      </c>
      <c r="H255" s="15" t="s">
        <v>208</v>
      </c>
      <c r="I255" s="12" t="s">
        <v>609</v>
      </c>
      <c r="K255" s="13" t="s">
        <v>57</v>
      </c>
      <c r="L255" s="14">
        <f>Countif(username,H255)</f>
        <v>6</v>
      </c>
    </row>
    <row r="256">
      <c r="A256" s="1" t="s">
        <v>610</v>
      </c>
      <c r="B256" s="1">
        <v>13.0</v>
      </c>
      <c r="C256" s="1">
        <v>19.0</v>
      </c>
      <c r="D256" s="1">
        <v>41.9583892589785</v>
      </c>
      <c r="E256" s="1">
        <v>-91.7231138635013</v>
      </c>
      <c r="F256" s="1" t="s">
        <v>36</v>
      </c>
      <c r="G256" s="1" t="s">
        <v>37</v>
      </c>
      <c r="H256" s="1" t="s">
        <v>475</v>
      </c>
      <c r="I256" s="12" t="s">
        <v>611</v>
      </c>
      <c r="K256" s="13">
        <v>1.0</v>
      </c>
      <c r="L256" s="14">
        <f>Countif(username,H256)</f>
        <v>2</v>
      </c>
    </row>
    <row r="257">
      <c r="A257" s="1" t="s">
        <v>612</v>
      </c>
      <c r="B257" s="1">
        <v>13.0</v>
      </c>
      <c r="C257" s="1">
        <v>20.0</v>
      </c>
      <c r="D257" s="1">
        <v>41.9583892588164</v>
      </c>
      <c r="E257" s="1">
        <v>-91.7229205814484</v>
      </c>
      <c r="F257" s="1" t="s">
        <v>83</v>
      </c>
      <c r="G257" s="1" t="s">
        <v>84</v>
      </c>
      <c r="H257" s="1" t="s">
        <v>613</v>
      </c>
      <c r="I257" s="12" t="s">
        <v>614</v>
      </c>
      <c r="K257" s="13">
        <v>1.0</v>
      </c>
      <c r="L257" s="14">
        <f>Countif(username,H257)</f>
        <v>1</v>
      </c>
    </row>
    <row r="258">
      <c r="A258" s="1" t="s">
        <v>615</v>
      </c>
      <c r="B258" s="1">
        <v>13.0</v>
      </c>
      <c r="C258" s="1">
        <v>21.0</v>
      </c>
      <c r="D258" s="1">
        <v>41.9583892586543</v>
      </c>
      <c r="E258" s="1">
        <v>-91.7227272993955</v>
      </c>
      <c r="F258" s="1" t="s">
        <v>36</v>
      </c>
      <c r="G258" s="1" t="s">
        <v>37</v>
      </c>
      <c r="H258" s="1" t="s">
        <v>551</v>
      </c>
      <c r="I258" s="12" t="s">
        <v>616</v>
      </c>
      <c r="K258" s="13" t="s">
        <v>40</v>
      </c>
      <c r="L258" s="14">
        <f>Countif(username,H258)</f>
        <v>3</v>
      </c>
    </row>
    <row r="259">
      <c r="A259" s="1" t="s">
        <v>617</v>
      </c>
      <c r="B259" s="1">
        <v>14.0</v>
      </c>
      <c r="C259" s="1">
        <v>3.0</v>
      </c>
      <c r="D259" s="1">
        <v>41.9582455311266</v>
      </c>
      <c r="E259" s="1">
        <v>-91.7262063863744</v>
      </c>
      <c r="F259" s="1" t="s">
        <v>441</v>
      </c>
      <c r="G259" s="1" t="s">
        <v>442</v>
      </c>
      <c r="H259" s="1" t="s">
        <v>281</v>
      </c>
      <c r="I259" s="12" t="s">
        <v>618</v>
      </c>
      <c r="K259" s="13" t="s">
        <v>40</v>
      </c>
      <c r="L259" s="14">
        <f>Countif(username,H259)</f>
        <v>5</v>
      </c>
    </row>
    <row r="260">
      <c r="A260" s="1" t="s">
        <v>619</v>
      </c>
      <c r="B260" s="1">
        <v>14.0</v>
      </c>
      <c r="C260" s="1">
        <v>4.0</v>
      </c>
      <c r="D260" s="1">
        <v>41.9582455309646</v>
      </c>
      <c r="E260" s="1">
        <v>-91.7260131047574</v>
      </c>
      <c r="F260" s="1" t="s">
        <v>48</v>
      </c>
      <c r="G260" s="1" t="s">
        <v>49</v>
      </c>
      <c r="H260" s="1" t="s">
        <v>482</v>
      </c>
      <c r="I260" s="12" t="s">
        <v>620</v>
      </c>
      <c r="K260" s="13" t="s">
        <v>57</v>
      </c>
      <c r="L260" s="14">
        <f>Countif(username,H260)</f>
        <v>7</v>
      </c>
    </row>
    <row r="261">
      <c r="A261" s="1" t="s">
        <v>621</v>
      </c>
      <c r="B261" s="1">
        <v>14.0</v>
      </c>
      <c r="C261" s="1">
        <v>5.0</v>
      </c>
      <c r="D261" s="1">
        <v>41.9582455308025</v>
      </c>
      <c r="E261" s="1">
        <v>-91.7258198231404</v>
      </c>
      <c r="F261" s="1" t="s">
        <v>480</v>
      </c>
      <c r="G261" s="1" t="s">
        <v>481</v>
      </c>
      <c r="H261" s="1" t="s">
        <v>622</v>
      </c>
      <c r="I261" s="12" t="s">
        <v>623</v>
      </c>
      <c r="K261" s="13">
        <v>1.0</v>
      </c>
      <c r="L261" s="14">
        <f>Countif(username,H261)</f>
        <v>1</v>
      </c>
    </row>
    <row r="262">
      <c r="A262" s="1" t="s">
        <v>624</v>
      </c>
      <c r="B262" s="1">
        <v>14.0</v>
      </c>
      <c r="C262" s="1">
        <v>6.0</v>
      </c>
      <c r="D262" s="1">
        <v>41.9582455306404</v>
      </c>
      <c r="E262" s="1">
        <v>-91.7256265415234</v>
      </c>
      <c r="F262" s="1" t="s">
        <v>441</v>
      </c>
      <c r="G262" s="1" t="s">
        <v>442</v>
      </c>
      <c r="H262" s="1" t="s">
        <v>625</v>
      </c>
      <c r="I262" s="12" t="s">
        <v>626</v>
      </c>
      <c r="K262" s="13">
        <v>1.0</v>
      </c>
      <c r="L262" s="14">
        <f>Countif(username,H262)</f>
        <v>1</v>
      </c>
    </row>
    <row r="263">
      <c r="A263" s="1" t="s">
        <v>627</v>
      </c>
      <c r="B263" s="1">
        <v>14.0</v>
      </c>
      <c r="C263" s="1">
        <v>7.0</v>
      </c>
      <c r="D263" s="1">
        <v>41.9582455304783</v>
      </c>
      <c r="E263" s="1">
        <v>-91.7254332599064</v>
      </c>
      <c r="F263" s="1" t="s">
        <v>48</v>
      </c>
      <c r="G263" s="1" t="s">
        <v>49</v>
      </c>
      <c r="H263" s="1" t="s">
        <v>628</v>
      </c>
      <c r="I263" s="12" t="s">
        <v>629</v>
      </c>
      <c r="K263" s="13">
        <v>1.0</v>
      </c>
      <c r="L263" s="14">
        <f>Countif(username,H263)</f>
        <v>1</v>
      </c>
    </row>
    <row r="264">
      <c r="A264" s="1" t="s">
        <v>630</v>
      </c>
      <c r="B264" s="1">
        <v>14.0</v>
      </c>
      <c r="C264" s="1">
        <v>8.0</v>
      </c>
      <c r="D264" s="1">
        <v>41.9582455303162</v>
      </c>
      <c r="E264" s="1">
        <v>-91.7252399782895</v>
      </c>
      <c r="F264" s="1" t="s">
        <v>48</v>
      </c>
      <c r="G264" s="1" t="s">
        <v>49</v>
      </c>
      <c r="H264" s="1" t="s">
        <v>631</v>
      </c>
      <c r="I264" s="12" t="s">
        <v>632</v>
      </c>
      <c r="K264" s="13">
        <v>1.0</v>
      </c>
      <c r="L264" s="14">
        <f>Countif(username,H264)</f>
        <v>2</v>
      </c>
    </row>
    <row r="265">
      <c r="A265" s="1" t="s">
        <v>633</v>
      </c>
      <c r="B265" s="1">
        <v>14.0</v>
      </c>
      <c r="C265" s="1">
        <v>9.0</v>
      </c>
      <c r="D265" s="1">
        <v>41.9582455301541</v>
      </c>
      <c r="E265" s="1">
        <v>-91.7250466966725</v>
      </c>
      <c r="F265" s="1" t="s">
        <v>48</v>
      </c>
      <c r="G265" s="1" t="s">
        <v>49</v>
      </c>
      <c r="H265" s="1" t="s">
        <v>634</v>
      </c>
      <c r="I265" s="12" t="s">
        <v>635</v>
      </c>
      <c r="K265" s="13" t="s">
        <v>40</v>
      </c>
      <c r="L265" s="14">
        <f>Countif(username,H265)</f>
        <v>4</v>
      </c>
    </row>
    <row r="266">
      <c r="A266" s="1" t="s">
        <v>636</v>
      </c>
      <c r="B266" s="1">
        <v>14.0</v>
      </c>
      <c r="C266" s="1">
        <v>10.0</v>
      </c>
      <c r="D266" s="1">
        <v>41.958245529992</v>
      </c>
      <c r="E266" s="1">
        <v>-91.7248534150555</v>
      </c>
      <c r="F266" s="1" t="s">
        <v>480</v>
      </c>
      <c r="G266" s="1" t="s">
        <v>481</v>
      </c>
      <c r="H266" s="1" t="s">
        <v>637</v>
      </c>
      <c r="I266" s="12" t="s">
        <v>638</v>
      </c>
      <c r="K266" s="13" t="s">
        <v>57</v>
      </c>
      <c r="L266" s="14">
        <f>Countif(username,H266)</f>
        <v>12</v>
      </c>
    </row>
    <row r="267">
      <c r="A267" s="1" t="s">
        <v>639</v>
      </c>
      <c r="B267" s="1">
        <v>14.0</v>
      </c>
      <c r="C267" s="1">
        <v>11.0</v>
      </c>
      <c r="D267" s="1">
        <v>41.95824552983</v>
      </c>
      <c r="E267" s="1">
        <v>-91.7246601334386</v>
      </c>
      <c r="F267" s="1" t="s">
        <v>441</v>
      </c>
      <c r="G267" s="1" t="s">
        <v>442</v>
      </c>
      <c r="H267" s="1" t="s">
        <v>424</v>
      </c>
      <c r="I267" s="12" t="s">
        <v>640</v>
      </c>
      <c r="K267" s="13" t="s">
        <v>40</v>
      </c>
      <c r="L267" s="14">
        <f>Countif(username,H267)</f>
        <v>4</v>
      </c>
    </row>
    <row r="268">
      <c r="A268" s="1" t="s">
        <v>641</v>
      </c>
      <c r="B268" s="1">
        <v>14.0</v>
      </c>
      <c r="C268" s="1">
        <v>12.0</v>
      </c>
      <c r="D268" s="1">
        <v>41.9582455296679</v>
      </c>
      <c r="E268" s="1">
        <v>-91.7244668518216</v>
      </c>
      <c r="F268" s="1" t="s">
        <v>48</v>
      </c>
      <c r="G268" s="1" t="s">
        <v>49</v>
      </c>
      <c r="H268" s="1" t="s">
        <v>631</v>
      </c>
      <c r="I268" s="12" t="s">
        <v>642</v>
      </c>
      <c r="K268" s="13">
        <v>1.0</v>
      </c>
      <c r="L268" s="14">
        <f>Countif(username,H268)</f>
        <v>2</v>
      </c>
    </row>
    <row r="269">
      <c r="A269" s="1" t="s">
        <v>643</v>
      </c>
      <c r="B269" s="1">
        <v>14.0</v>
      </c>
      <c r="C269" s="1">
        <v>13.0</v>
      </c>
      <c r="D269" s="1">
        <v>41.9582455295058</v>
      </c>
      <c r="E269" s="1">
        <v>-91.7242735702046</v>
      </c>
      <c r="F269" s="1" t="s">
        <v>48</v>
      </c>
      <c r="G269" s="1" t="s">
        <v>49</v>
      </c>
      <c r="H269" s="1" t="s">
        <v>637</v>
      </c>
      <c r="I269" s="12" t="s">
        <v>644</v>
      </c>
      <c r="K269" s="13" t="s">
        <v>57</v>
      </c>
      <c r="L269" s="14">
        <f>Countif(username,H269)</f>
        <v>12</v>
      </c>
    </row>
    <row r="270">
      <c r="A270" s="1" t="s">
        <v>645</v>
      </c>
      <c r="B270" s="1">
        <v>14.0</v>
      </c>
      <c r="C270" s="1">
        <v>14.0</v>
      </c>
      <c r="D270" s="1">
        <v>41.9582455293437</v>
      </c>
      <c r="E270" s="1">
        <v>-91.7240802885877</v>
      </c>
      <c r="F270" s="1" t="s">
        <v>441</v>
      </c>
      <c r="G270" s="1" t="s">
        <v>442</v>
      </c>
      <c r="H270" s="1" t="s">
        <v>646</v>
      </c>
      <c r="I270" s="12" t="s">
        <v>647</v>
      </c>
      <c r="K270" s="13">
        <v>1.0</v>
      </c>
      <c r="L270" s="14">
        <f>Countif(username,H270)</f>
        <v>1</v>
      </c>
    </row>
    <row r="271">
      <c r="A271" s="1" t="s">
        <v>648</v>
      </c>
      <c r="B271" s="1">
        <v>14.0</v>
      </c>
      <c r="C271" s="1">
        <v>15.0</v>
      </c>
      <c r="D271" s="1">
        <v>41.9582455291816</v>
      </c>
      <c r="E271" s="1">
        <v>-91.7238870069707</v>
      </c>
      <c r="F271" s="1" t="s">
        <v>48</v>
      </c>
      <c r="G271" s="1" t="s">
        <v>49</v>
      </c>
      <c r="H271" s="1" t="s">
        <v>634</v>
      </c>
      <c r="I271" s="12" t="s">
        <v>649</v>
      </c>
      <c r="K271" s="13" t="s">
        <v>40</v>
      </c>
      <c r="L271" s="14">
        <f>Countif(username,H271)</f>
        <v>4</v>
      </c>
    </row>
    <row r="272">
      <c r="A272" s="1" t="s">
        <v>650</v>
      </c>
      <c r="B272" s="1">
        <v>14.0</v>
      </c>
      <c r="C272" s="1">
        <v>16.0</v>
      </c>
      <c r="D272" s="1">
        <v>41.9582455290195</v>
      </c>
      <c r="E272" s="1">
        <v>-91.7236937253537</v>
      </c>
      <c r="F272" s="1" t="s">
        <v>350</v>
      </c>
      <c r="G272" s="1" t="s">
        <v>351</v>
      </c>
      <c r="H272" s="1" t="s">
        <v>637</v>
      </c>
      <c r="I272" s="12" t="s">
        <v>651</v>
      </c>
      <c r="K272" s="13" t="s">
        <v>57</v>
      </c>
      <c r="L272" s="14">
        <f>Countif(username,H272)</f>
        <v>12</v>
      </c>
    </row>
    <row r="273">
      <c r="A273" s="1" t="s">
        <v>652</v>
      </c>
      <c r="B273" s="1">
        <v>14.0</v>
      </c>
      <c r="C273" s="1">
        <v>17.0</v>
      </c>
      <c r="D273" s="1">
        <v>41.9582455288575</v>
      </c>
      <c r="E273" s="1">
        <v>-91.7235004437367</v>
      </c>
      <c r="F273" s="1" t="s">
        <v>480</v>
      </c>
      <c r="G273" s="1" t="s">
        <v>481</v>
      </c>
      <c r="H273" s="1" t="s">
        <v>213</v>
      </c>
      <c r="I273" s="12" t="s">
        <v>653</v>
      </c>
      <c r="K273" s="13">
        <v>1.0</v>
      </c>
      <c r="L273" s="14">
        <f>Countif(username,H273)</f>
        <v>2</v>
      </c>
    </row>
    <row r="274">
      <c r="A274" s="1" t="s">
        <v>654</v>
      </c>
      <c r="B274" s="1">
        <v>14.0</v>
      </c>
      <c r="C274" s="1">
        <v>18.0</v>
      </c>
      <c r="D274" s="1">
        <v>41.9582455286954</v>
      </c>
      <c r="E274" s="1">
        <v>-91.7233071621198</v>
      </c>
      <c r="F274" s="1" t="s">
        <v>480</v>
      </c>
      <c r="G274" s="1" t="s">
        <v>481</v>
      </c>
      <c r="H274" s="1" t="s">
        <v>655</v>
      </c>
      <c r="I274" s="12" t="s">
        <v>656</v>
      </c>
      <c r="K274" s="13">
        <v>1.0</v>
      </c>
      <c r="L274" s="14">
        <f>Countif(username,H274)</f>
        <v>1</v>
      </c>
    </row>
    <row r="275">
      <c r="A275" s="1" t="s">
        <v>657</v>
      </c>
      <c r="B275" s="1">
        <v>14.0</v>
      </c>
      <c r="C275" s="1">
        <v>19.0</v>
      </c>
      <c r="D275" s="1">
        <v>41.9582455285333</v>
      </c>
      <c r="E275" s="1">
        <v>-91.7231138805028</v>
      </c>
      <c r="F275" s="1" t="s">
        <v>36</v>
      </c>
      <c r="G275" s="1" t="s">
        <v>37</v>
      </c>
      <c r="H275" s="1" t="s">
        <v>658</v>
      </c>
      <c r="I275" s="12" t="s">
        <v>659</v>
      </c>
      <c r="K275" s="13" t="s">
        <v>40</v>
      </c>
      <c r="L275" s="14">
        <f>Countif(username,H275)</f>
        <v>4</v>
      </c>
    </row>
    <row r="276">
      <c r="A276" s="1" t="s">
        <v>660</v>
      </c>
      <c r="B276" s="1">
        <v>14.0</v>
      </c>
      <c r="C276" s="1">
        <v>20.0</v>
      </c>
      <c r="D276" s="1">
        <v>41.9582455283712</v>
      </c>
      <c r="E276" s="1">
        <v>-91.7229205988858</v>
      </c>
      <c r="F276" s="1" t="s">
        <v>83</v>
      </c>
      <c r="G276" s="1" t="s">
        <v>84</v>
      </c>
      <c r="H276" s="1" t="s">
        <v>661</v>
      </c>
      <c r="I276" s="12" t="s">
        <v>662</v>
      </c>
      <c r="K276" s="13">
        <v>1.0</v>
      </c>
      <c r="L276" s="14">
        <f>Countif(username,H276)</f>
        <v>1</v>
      </c>
    </row>
    <row r="277">
      <c r="A277" s="1" t="s">
        <v>663</v>
      </c>
      <c r="B277" s="1">
        <v>14.0</v>
      </c>
      <c r="C277" s="1">
        <v>21.0</v>
      </c>
      <c r="D277" s="1">
        <v>41.9582455282091</v>
      </c>
      <c r="E277" s="1">
        <v>-91.7227273172688</v>
      </c>
      <c r="F277" s="1" t="s">
        <v>36</v>
      </c>
      <c r="G277" s="1" t="s">
        <v>37</v>
      </c>
      <c r="H277" s="1" t="s">
        <v>55</v>
      </c>
      <c r="I277" s="12" t="s">
        <v>664</v>
      </c>
      <c r="K277" s="13" t="s">
        <v>57</v>
      </c>
      <c r="L277" s="14">
        <f>Countif(username,H277)</f>
        <v>20</v>
      </c>
    </row>
    <row r="278">
      <c r="A278" s="1" t="s">
        <v>665</v>
      </c>
      <c r="B278" s="1">
        <v>15.0</v>
      </c>
      <c r="C278" s="1">
        <v>3.0</v>
      </c>
      <c r="D278" s="1">
        <v>41.9581018006811</v>
      </c>
      <c r="E278" s="1">
        <v>-91.7262063964008</v>
      </c>
      <c r="F278" s="1" t="s">
        <v>441</v>
      </c>
      <c r="G278" s="1" t="s">
        <v>442</v>
      </c>
      <c r="H278" s="1" t="s">
        <v>666</v>
      </c>
      <c r="I278" s="12" t="s">
        <v>667</v>
      </c>
      <c r="K278" s="13" t="s">
        <v>40</v>
      </c>
      <c r="L278" s="14">
        <f>Countif(username,H278)</f>
        <v>3</v>
      </c>
    </row>
    <row r="279">
      <c r="A279" s="1" t="s">
        <v>668</v>
      </c>
      <c r="B279" s="1">
        <v>15.0</v>
      </c>
      <c r="C279" s="1">
        <v>4.0</v>
      </c>
      <c r="D279" s="1">
        <v>41.9581018005191</v>
      </c>
      <c r="E279" s="1">
        <v>-91.7260131152198</v>
      </c>
      <c r="F279" s="1" t="s">
        <v>441</v>
      </c>
      <c r="G279" s="1" t="s">
        <v>442</v>
      </c>
      <c r="H279" s="1" t="s">
        <v>669</v>
      </c>
      <c r="I279" s="12" t="s">
        <v>670</v>
      </c>
      <c r="K279" s="13" t="s">
        <v>57</v>
      </c>
      <c r="L279" s="14">
        <f>Countif(username,H279)</f>
        <v>9</v>
      </c>
    </row>
    <row r="280">
      <c r="A280" s="1" t="s">
        <v>671</v>
      </c>
      <c r="B280" s="1">
        <v>15.0</v>
      </c>
      <c r="C280" s="1">
        <v>5.0</v>
      </c>
      <c r="D280" s="1">
        <v>41.958101800357</v>
      </c>
      <c r="E280" s="1">
        <v>-91.7258198340387</v>
      </c>
      <c r="F280" s="1" t="s">
        <v>480</v>
      </c>
      <c r="G280" s="1" t="s">
        <v>481</v>
      </c>
      <c r="H280" s="1" t="s">
        <v>672</v>
      </c>
      <c r="I280" s="12" t="s">
        <v>673</v>
      </c>
      <c r="K280" s="13" t="s">
        <v>57</v>
      </c>
      <c r="L280" s="14">
        <f>Countif(username,H280)</f>
        <v>15</v>
      </c>
    </row>
    <row r="281">
      <c r="A281" s="1" t="s">
        <v>674</v>
      </c>
      <c r="B281" s="1">
        <v>15.0</v>
      </c>
      <c r="C281" s="1">
        <v>6.0</v>
      </c>
      <c r="D281" s="1">
        <v>41.9581018001949</v>
      </c>
      <c r="E281" s="1">
        <v>-91.7256265528577</v>
      </c>
      <c r="F281" s="1" t="s">
        <v>441</v>
      </c>
      <c r="G281" s="1" t="s">
        <v>442</v>
      </c>
      <c r="H281" s="1" t="s">
        <v>675</v>
      </c>
      <c r="I281" s="12" t="s">
        <v>676</v>
      </c>
      <c r="K281" s="13">
        <v>1.0</v>
      </c>
      <c r="L281" s="14">
        <f>Countif(username,H281)</f>
        <v>1</v>
      </c>
    </row>
    <row r="282">
      <c r="A282" s="1" t="s">
        <v>677</v>
      </c>
      <c r="B282" s="1">
        <v>15.0</v>
      </c>
      <c r="C282" s="1">
        <v>7.0</v>
      </c>
      <c r="D282" s="1">
        <v>41.9581018000328</v>
      </c>
      <c r="E282" s="1">
        <v>-91.7254332716766</v>
      </c>
      <c r="F282" s="1" t="s">
        <v>441</v>
      </c>
      <c r="G282" s="1" t="s">
        <v>442</v>
      </c>
      <c r="H282" s="1" t="s">
        <v>669</v>
      </c>
      <c r="I282" s="12" t="s">
        <v>678</v>
      </c>
      <c r="K282" s="13" t="s">
        <v>57</v>
      </c>
      <c r="L282" s="14">
        <f>Countif(username,H282)</f>
        <v>9</v>
      </c>
    </row>
    <row r="283">
      <c r="A283" s="1" t="s">
        <v>679</v>
      </c>
      <c r="B283" s="1">
        <v>15.0</v>
      </c>
      <c r="C283" s="1">
        <v>8.0</v>
      </c>
      <c r="D283" s="1">
        <v>41.9581017998707</v>
      </c>
      <c r="E283" s="1">
        <v>-91.7252399904956</v>
      </c>
      <c r="F283" s="1" t="s">
        <v>441</v>
      </c>
      <c r="G283" s="1" t="s">
        <v>442</v>
      </c>
      <c r="H283" s="1" t="s">
        <v>672</v>
      </c>
      <c r="I283" s="12" t="s">
        <v>680</v>
      </c>
      <c r="K283" s="13" t="s">
        <v>57</v>
      </c>
      <c r="L283" s="14">
        <f>Countif(username,H283)</f>
        <v>15</v>
      </c>
    </row>
    <row r="284">
      <c r="A284" s="1" t="s">
        <v>681</v>
      </c>
      <c r="B284" s="1">
        <v>15.0</v>
      </c>
      <c r="C284" s="1">
        <v>9.0</v>
      </c>
      <c r="D284" s="1">
        <v>41.9581017997086</v>
      </c>
      <c r="E284" s="1">
        <v>-91.7250467093145</v>
      </c>
      <c r="F284" s="1" t="s">
        <v>441</v>
      </c>
      <c r="G284" s="1" t="s">
        <v>442</v>
      </c>
      <c r="H284" s="1" t="s">
        <v>682</v>
      </c>
      <c r="I284" s="12" t="s">
        <v>683</v>
      </c>
      <c r="K284" s="13">
        <v>1.0</v>
      </c>
      <c r="L284" s="14">
        <f>Countif(username,H284)</f>
        <v>1</v>
      </c>
    </row>
    <row r="285">
      <c r="A285" s="1" t="s">
        <v>684</v>
      </c>
      <c r="B285" s="1">
        <v>15.0</v>
      </c>
      <c r="C285" s="1">
        <v>10.0</v>
      </c>
      <c r="D285" s="1">
        <v>41.9581017995465</v>
      </c>
      <c r="E285" s="1">
        <v>-91.7248534281334</v>
      </c>
      <c r="F285" s="1" t="s">
        <v>441</v>
      </c>
      <c r="G285" s="1" t="s">
        <v>442</v>
      </c>
      <c r="H285" s="1" t="s">
        <v>666</v>
      </c>
      <c r="I285" s="12" t="s">
        <v>685</v>
      </c>
      <c r="K285" s="13" t="s">
        <v>40</v>
      </c>
      <c r="L285" s="14">
        <f>Countif(username,H285)</f>
        <v>3</v>
      </c>
    </row>
    <row r="286">
      <c r="A286" s="1" t="s">
        <v>686</v>
      </c>
      <c r="B286" s="1">
        <v>15.0</v>
      </c>
      <c r="C286" s="1">
        <v>11.0</v>
      </c>
      <c r="D286" s="1">
        <v>41.9581017993845</v>
      </c>
      <c r="E286" s="1">
        <v>-91.7246601469524</v>
      </c>
      <c r="F286" s="1" t="s">
        <v>48</v>
      </c>
      <c r="G286" s="1" t="s">
        <v>49</v>
      </c>
      <c r="H286" s="1" t="s">
        <v>672</v>
      </c>
      <c r="I286" s="12" t="s">
        <v>687</v>
      </c>
      <c r="K286" s="13" t="s">
        <v>57</v>
      </c>
      <c r="L286" s="14">
        <f>Countif(username,H286)</f>
        <v>15</v>
      </c>
    </row>
    <row r="287">
      <c r="A287" s="1" t="s">
        <v>688</v>
      </c>
      <c r="B287" s="1">
        <v>15.0</v>
      </c>
      <c r="C287" s="1">
        <v>12.0</v>
      </c>
      <c r="D287" s="1">
        <v>41.9581017992224</v>
      </c>
      <c r="E287" s="1">
        <v>-91.7244668657713</v>
      </c>
      <c r="F287" s="1" t="s">
        <v>73</v>
      </c>
      <c r="G287" s="1" t="s">
        <v>74</v>
      </c>
      <c r="H287" s="1" t="s">
        <v>689</v>
      </c>
      <c r="I287" s="12" t="s">
        <v>690</v>
      </c>
      <c r="K287" s="13">
        <v>1.0</v>
      </c>
      <c r="L287" s="14">
        <f>Countif(username,H287)</f>
        <v>1</v>
      </c>
    </row>
    <row r="288">
      <c r="A288" s="1" t="s">
        <v>691</v>
      </c>
      <c r="B288" s="1">
        <v>15.0</v>
      </c>
      <c r="C288" s="1">
        <v>13.0</v>
      </c>
      <c r="D288" s="1">
        <v>41.9581017990603</v>
      </c>
      <c r="E288" s="1">
        <v>-91.7242735845903</v>
      </c>
      <c r="F288" s="1" t="s">
        <v>73</v>
      </c>
      <c r="G288" s="1" t="s">
        <v>74</v>
      </c>
      <c r="H288" s="1" t="s">
        <v>666</v>
      </c>
      <c r="I288" s="12" t="s">
        <v>692</v>
      </c>
      <c r="K288" s="13" t="s">
        <v>40</v>
      </c>
      <c r="L288" s="14">
        <f>Countif(username,H288)</f>
        <v>3</v>
      </c>
    </row>
    <row r="289">
      <c r="A289" s="1" t="s">
        <v>693</v>
      </c>
      <c r="B289" s="1">
        <v>15.0</v>
      </c>
      <c r="C289" s="1">
        <v>14.0</v>
      </c>
      <c r="D289" s="1">
        <v>41.9581017988982</v>
      </c>
      <c r="E289" s="1">
        <v>-91.7240803034092</v>
      </c>
      <c r="F289" s="1" t="s">
        <v>48</v>
      </c>
      <c r="G289" s="1" t="s">
        <v>49</v>
      </c>
      <c r="H289" s="1" t="s">
        <v>672</v>
      </c>
      <c r="I289" s="12" t="s">
        <v>694</v>
      </c>
      <c r="K289" s="13" t="s">
        <v>57</v>
      </c>
      <c r="L289" s="14">
        <f>Countif(username,H289)</f>
        <v>15</v>
      </c>
    </row>
    <row r="290">
      <c r="A290" s="1" t="s">
        <v>695</v>
      </c>
      <c r="B290" s="1">
        <v>15.0</v>
      </c>
      <c r="C290" s="1">
        <v>15.0</v>
      </c>
      <c r="D290" s="1">
        <v>41.9581017987361</v>
      </c>
      <c r="E290" s="1">
        <v>-91.7238870222282</v>
      </c>
      <c r="F290" s="1" t="s">
        <v>441</v>
      </c>
      <c r="G290" s="1" t="s">
        <v>442</v>
      </c>
      <c r="H290" s="1" t="s">
        <v>658</v>
      </c>
      <c r="I290" s="12" t="s">
        <v>696</v>
      </c>
      <c r="K290" s="13" t="s">
        <v>40</v>
      </c>
      <c r="L290" s="14">
        <f>Countif(username,H290)</f>
        <v>4</v>
      </c>
    </row>
    <row r="291">
      <c r="A291" s="1" t="s">
        <v>697</v>
      </c>
      <c r="B291" s="1">
        <v>15.0</v>
      </c>
      <c r="C291" s="1">
        <v>16.0</v>
      </c>
      <c r="D291" s="1">
        <v>41.9581017985741</v>
      </c>
      <c r="E291" s="1">
        <v>-91.7236937410471</v>
      </c>
      <c r="F291" s="1" t="s">
        <v>48</v>
      </c>
      <c r="G291" s="1" t="s">
        <v>49</v>
      </c>
      <c r="H291" s="1" t="s">
        <v>698</v>
      </c>
      <c r="I291" s="12" t="s">
        <v>699</v>
      </c>
      <c r="K291" s="13">
        <v>1.0</v>
      </c>
      <c r="L291" s="14">
        <f>Countif(username,H291)</f>
        <v>2</v>
      </c>
    </row>
    <row r="292">
      <c r="A292" s="1" t="s">
        <v>700</v>
      </c>
      <c r="B292" s="1">
        <v>15.0</v>
      </c>
      <c r="C292" s="1">
        <v>17.0</v>
      </c>
      <c r="D292" s="1">
        <v>41.958101798412</v>
      </c>
      <c r="E292" s="1">
        <v>-91.7235004598661</v>
      </c>
      <c r="F292" s="1" t="s">
        <v>480</v>
      </c>
      <c r="G292" s="1" t="s">
        <v>481</v>
      </c>
      <c r="H292" s="1" t="s">
        <v>672</v>
      </c>
      <c r="I292" s="12" t="s">
        <v>701</v>
      </c>
      <c r="K292" s="13" t="s">
        <v>57</v>
      </c>
      <c r="L292" s="14">
        <f>Countif(username,H292)</f>
        <v>15</v>
      </c>
    </row>
    <row r="293">
      <c r="A293" s="1" t="s">
        <v>702</v>
      </c>
      <c r="B293" s="1">
        <v>15.0</v>
      </c>
      <c r="C293" s="1">
        <v>18.0</v>
      </c>
      <c r="D293" s="1">
        <v>41.9581017982499</v>
      </c>
      <c r="E293" s="1">
        <v>-91.723307178685</v>
      </c>
      <c r="F293" s="1" t="s">
        <v>480</v>
      </c>
      <c r="G293" s="1" t="s">
        <v>481</v>
      </c>
      <c r="H293" s="1" t="s">
        <v>703</v>
      </c>
      <c r="I293" s="12" t="s">
        <v>704</v>
      </c>
      <c r="K293" s="13">
        <v>1.0</v>
      </c>
      <c r="L293" s="14">
        <f>Countif(username,H293)</f>
        <v>2</v>
      </c>
    </row>
    <row r="294">
      <c r="A294" s="1" t="s">
        <v>705</v>
      </c>
      <c r="B294" s="1">
        <v>15.0</v>
      </c>
      <c r="C294" s="1">
        <v>19.0</v>
      </c>
      <c r="D294" s="1">
        <v>41.9581017980878</v>
      </c>
      <c r="E294" s="1">
        <v>-91.7231138975039</v>
      </c>
      <c r="F294" s="1" t="s">
        <v>36</v>
      </c>
      <c r="G294" s="1" t="s">
        <v>37</v>
      </c>
      <c r="H294" s="1" t="s">
        <v>604</v>
      </c>
      <c r="I294" s="12" t="s">
        <v>706</v>
      </c>
      <c r="K294" s="13">
        <v>1.0</v>
      </c>
      <c r="L294" s="14">
        <f>Countif(username,H294)</f>
        <v>2</v>
      </c>
    </row>
    <row r="295">
      <c r="A295" s="1" t="s">
        <v>707</v>
      </c>
      <c r="B295" s="1">
        <v>15.0</v>
      </c>
      <c r="C295" s="1">
        <v>20.0</v>
      </c>
      <c r="D295" s="1">
        <v>41.9581017979258</v>
      </c>
      <c r="E295" s="1">
        <v>-91.7229206163229</v>
      </c>
      <c r="F295" s="1" t="s">
        <v>36</v>
      </c>
      <c r="G295" s="1" t="s">
        <v>37</v>
      </c>
      <c r="H295" s="1" t="s">
        <v>672</v>
      </c>
      <c r="I295" s="12" t="s">
        <v>708</v>
      </c>
      <c r="K295" s="13" t="s">
        <v>57</v>
      </c>
      <c r="L295" s="14">
        <f>Countif(username,H295)</f>
        <v>15</v>
      </c>
    </row>
    <row r="296">
      <c r="A296" s="1" t="s">
        <v>709</v>
      </c>
      <c r="B296" s="1">
        <v>16.0</v>
      </c>
      <c r="C296" s="1">
        <v>3.0</v>
      </c>
      <c r="D296" s="1">
        <v>41.9579580702358</v>
      </c>
      <c r="E296" s="1">
        <v>-91.7262064064273</v>
      </c>
      <c r="F296" s="1" t="s">
        <v>480</v>
      </c>
      <c r="G296" s="1" t="s">
        <v>481</v>
      </c>
      <c r="H296" s="1" t="s">
        <v>575</v>
      </c>
      <c r="I296" s="12" t="s">
        <v>710</v>
      </c>
      <c r="K296" s="13">
        <v>1.0</v>
      </c>
      <c r="L296" s="14">
        <f>Countif(username,H296)</f>
        <v>3</v>
      </c>
    </row>
    <row r="297">
      <c r="A297" s="1" t="s">
        <v>711</v>
      </c>
      <c r="B297" s="1">
        <v>16.0</v>
      </c>
      <c r="C297" s="1">
        <v>4.0</v>
      </c>
      <c r="D297" s="1">
        <v>41.9579580700737</v>
      </c>
      <c r="E297" s="1">
        <v>-91.7260131256821</v>
      </c>
      <c r="F297" s="1" t="s">
        <v>441</v>
      </c>
      <c r="G297" s="1" t="s">
        <v>442</v>
      </c>
      <c r="H297" s="1" t="s">
        <v>712</v>
      </c>
      <c r="I297" s="12" t="s">
        <v>713</v>
      </c>
      <c r="K297" s="13">
        <v>1.0</v>
      </c>
      <c r="L297" s="14">
        <f>Countif(username,H297)</f>
        <v>2</v>
      </c>
    </row>
    <row r="298">
      <c r="A298" s="1" t="s">
        <v>714</v>
      </c>
      <c r="B298" s="1">
        <v>16.0</v>
      </c>
      <c r="C298" s="1">
        <v>5.0</v>
      </c>
      <c r="D298" s="1">
        <v>41.9579580699116</v>
      </c>
      <c r="E298" s="1">
        <v>-91.725819844937</v>
      </c>
      <c r="F298" s="1" t="s">
        <v>441</v>
      </c>
      <c r="G298" s="1" t="s">
        <v>442</v>
      </c>
      <c r="H298" s="1" t="s">
        <v>715</v>
      </c>
      <c r="I298" s="12" t="s">
        <v>716</v>
      </c>
      <c r="K298" s="13" t="s">
        <v>57</v>
      </c>
      <c r="L298" s="14">
        <f>Countif(username,H298)</f>
        <v>11</v>
      </c>
    </row>
    <row r="299">
      <c r="A299" s="1" t="s">
        <v>717</v>
      </c>
      <c r="B299" s="1">
        <v>16.0</v>
      </c>
      <c r="C299" s="1">
        <v>6.0</v>
      </c>
      <c r="D299" s="1">
        <v>41.9579580697495</v>
      </c>
      <c r="E299" s="1">
        <v>-91.7256265641919</v>
      </c>
      <c r="F299" s="1" t="s">
        <v>480</v>
      </c>
      <c r="G299" s="1" t="s">
        <v>481</v>
      </c>
      <c r="H299" s="1" t="s">
        <v>55</v>
      </c>
      <c r="I299" s="12" t="s">
        <v>718</v>
      </c>
      <c r="K299" s="13" t="s">
        <v>57</v>
      </c>
      <c r="L299" s="14">
        <f>Countif(username,H299)</f>
        <v>20</v>
      </c>
    </row>
    <row r="300">
      <c r="A300" s="1" t="s">
        <v>719</v>
      </c>
      <c r="B300" s="1">
        <v>16.0</v>
      </c>
      <c r="C300" s="1">
        <v>7.0</v>
      </c>
      <c r="D300" s="1">
        <v>41.9579580695874</v>
      </c>
      <c r="E300" s="1">
        <v>-91.7254332834468</v>
      </c>
      <c r="F300" s="1" t="s">
        <v>48</v>
      </c>
      <c r="G300" s="1" t="s">
        <v>49</v>
      </c>
      <c r="H300" s="1" t="s">
        <v>720</v>
      </c>
      <c r="I300" s="12" t="s">
        <v>721</v>
      </c>
      <c r="K300" s="13">
        <v>1.0</v>
      </c>
      <c r="L300" s="14">
        <f>Countif(username,H300)</f>
        <v>1</v>
      </c>
    </row>
    <row r="301">
      <c r="A301" s="1" t="s">
        <v>722</v>
      </c>
      <c r="B301" s="1">
        <v>16.0</v>
      </c>
      <c r="C301" s="1">
        <v>8.0</v>
      </c>
      <c r="D301" s="1">
        <v>41.9579580694253</v>
      </c>
      <c r="E301" s="1">
        <v>-91.7252400027017</v>
      </c>
      <c r="F301" s="1" t="s">
        <v>48</v>
      </c>
      <c r="G301" s="1" t="s">
        <v>49</v>
      </c>
      <c r="H301" s="1" t="s">
        <v>715</v>
      </c>
      <c r="I301" s="12" t="s">
        <v>723</v>
      </c>
      <c r="K301" s="13" t="s">
        <v>57</v>
      </c>
      <c r="L301" s="14">
        <f>Countif(username,H301)</f>
        <v>11</v>
      </c>
    </row>
    <row r="302">
      <c r="A302" s="1" t="s">
        <v>724</v>
      </c>
      <c r="B302" s="1">
        <v>16.0</v>
      </c>
      <c r="C302" s="1">
        <v>9.0</v>
      </c>
      <c r="D302" s="1">
        <v>41.9579580692632</v>
      </c>
      <c r="E302" s="1">
        <v>-91.7250467219565</v>
      </c>
      <c r="F302" s="1" t="s">
        <v>441</v>
      </c>
      <c r="G302" s="1" t="s">
        <v>442</v>
      </c>
      <c r="H302" s="1" t="s">
        <v>55</v>
      </c>
      <c r="I302" s="12" t="s">
        <v>725</v>
      </c>
      <c r="K302" s="13" t="s">
        <v>57</v>
      </c>
      <c r="L302" s="14">
        <f>Countif(username,H302)</f>
        <v>20</v>
      </c>
    </row>
    <row r="303">
      <c r="A303" s="1" t="s">
        <v>726</v>
      </c>
      <c r="B303" s="1">
        <v>16.0</v>
      </c>
      <c r="C303" s="1">
        <v>10.0</v>
      </c>
      <c r="D303" s="1">
        <v>41.9579580691011</v>
      </c>
      <c r="E303" s="1">
        <v>-91.7248534412114</v>
      </c>
      <c r="F303" s="1" t="s">
        <v>48</v>
      </c>
      <c r="G303" s="1" t="s">
        <v>49</v>
      </c>
      <c r="H303" s="1" t="s">
        <v>727</v>
      </c>
      <c r="I303" s="12" t="s">
        <v>728</v>
      </c>
      <c r="K303" s="13">
        <v>1.0</v>
      </c>
      <c r="L303" s="14">
        <f>Countif(username,H303)</f>
        <v>1</v>
      </c>
    </row>
    <row r="304">
      <c r="A304" s="1" t="s">
        <v>729</v>
      </c>
      <c r="B304" s="1">
        <v>16.0</v>
      </c>
      <c r="C304" s="1">
        <v>11.0</v>
      </c>
      <c r="D304" s="1">
        <v>41.9579580689391</v>
      </c>
      <c r="E304" s="1">
        <v>-91.7246601604663</v>
      </c>
      <c r="F304" s="1" t="s">
        <v>48</v>
      </c>
      <c r="G304" s="1" t="s">
        <v>49</v>
      </c>
      <c r="H304" s="1" t="s">
        <v>715</v>
      </c>
      <c r="I304" s="12" t="s">
        <v>730</v>
      </c>
      <c r="K304" s="13" t="s">
        <v>57</v>
      </c>
      <c r="L304" s="14">
        <f>Countif(username,H304)</f>
        <v>11</v>
      </c>
    </row>
    <row r="305">
      <c r="A305" s="1" t="s">
        <v>731</v>
      </c>
      <c r="B305" s="1">
        <v>16.0</v>
      </c>
      <c r="C305" s="1">
        <v>12.0</v>
      </c>
      <c r="D305" s="1">
        <v>41.957958068777</v>
      </c>
      <c r="E305" s="1">
        <v>-91.7244668797212</v>
      </c>
      <c r="F305" s="1" t="s">
        <v>48</v>
      </c>
      <c r="G305" s="1" t="s">
        <v>49</v>
      </c>
      <c r="H305" s="1" t="s">
        <v>55</v>
      </c>
      <c r="I305" s="12" t="s">
        <v>732</v>
      </c>
      <c r="K305" s="13" t="s">
        <v>57</v>
      </c>
      <c r="L305" s="14">
        <f>Countif(username,H305)</f>
        <v>20</v>
      </c>
    </row>
    <row r="306">
      <c r="A306" s="1" t="s">
        <v>733</v>
      </c>
      <c r="B306" s="1">
        <v>16.0</v>
      </c>
      <c r="C306" s="1">
        <v>13.0</v>
      </c>
      <c r="D306" s="1">
        <v>41.9579580686149</v>
      </c>
      <c r="E306" s="1">
        <v>-91.724273598976</v>
      </c>
      <c r="F306" s="1" t="s">
        <v>48</v>
      </c>
      <c r="G306" s="1" t="s">
        <v>49</v>
      </c>
      <c r="H306" s="1" t="s">
        <v>734</v>
      </c>
      <c r="I306" s="12" t="s">
        <v>735</v>
      </c>
      <c r="K306" s="13">
        <v>1.0</v>
      </c>
      <c r="L306" s="14">
        <f>Countif(username,H306)</f>
        <v>1</v>
      </c>
    </row>
    <row r="307">
      <c r="A307" s="1" t="s">
        <v>736</v>
      </c>
      <c r="B307" s="1">
        <v>16.0</v>
      </c>
      <c r="C307" s="1">
        <v>14.0</v>
      </c>
      <c r="D307" s="1">
        <v>41.9579580684528</v>
      </c>
      <c r="E307" s="1">
        <v>-91.7240803182309</v>
      </c>
      <c r="F307" s="1" t="s">
        <v>48</v>
      </c>
      <c r="G307" s="1" t="s">
        <v>49</v>
      </c>
      <c r="H307" s="1" t="s">
        <v>715</v>
      </c>
      <c r="I307" s="12" t="s">
        <v>737</v>
      </c>
      <c r="K307" s="13" t="s">
        <v>57</v>
      </c>
      <c r="L307" s="14">
        <f>Countif(username,H307)</f>
        <v>11</v>
      </c>
    </row>
    <row r="308">
      <c r="A308" s="1" t="s">
        <v>738</v>
      </c>
      <c r="B308" s="1">
        <v>16.0</v>
      </c>
      <c r="C308" s="1">
        <v>15.0</v>
      </c>
      <c r="D308" s="1">
        <v>41.9579580682907</v>
      </c>
      <c r="E308" s="1">
        <v>-91.7238870374858</v>
      </c>
      <c r="F308" s="1" t="s">
        <v>441</v>
      </c>
      <c r="G308" s="1" t="s">
        <v>442</v>
      </c>
      <c r="H308" s="1" t="s">
        <v>55</v>
      </c>
      <c r="I308" s="12" t="s">
        <v>739</v>
      </c>
      <c r="K308" s="13" t="s">
        <v>57</v>
      </c>
      <c r="L308" s="14">
        <f>Countif(username,H308)</f>
        <v>20</v>
      </c>
    </row>
    <row r="309">
      <c r="A309" s="1" t="s">
        <v>740</v>
      </c>
      <c r="B309" s="1">
        <v>16.0</v>
      </c>
      <c r="C309" s="1">
        <v>16.0</v>
      </c>
      <c r="D309" s="1">
        <v>41.9579580681287</v>
      </c>
      <c r="E309" s="1">
        <v>-91.7236937567407</v>
      </c>
      <c r="F309" s="1" t="s">
        <v>441</v>
      </c>
      <c r="G309" s="1" t="s">
        <v>442</v>
      </c>
      <c r="H309" s="1" t="s">
        <v>712</v>
      </c>
      <c r="I309" s="12" t="s">
        <v>741</v>
      </c>
      <c r="K309" s="13">
        <v>1.0</v>
      </c>
      <c r="L309" s="14">
        <f>Countif(username,H309)</f>
        <v>2</v>
      </c>
    </row>
    <row r="310">
      <c r="A310" s="1" t="s">
        <v>742</v>
      </c>
      <c r="B310" s="1">
        <v>16.0</v>
      </c>
      <c r="C310" s="1">
        <v>17.0</v>
      </c>
      <c r="D310" s="1">
        <v>41.9579580679666</v>
      </c>
      <c r="E310" s="1">
        <v>-91.7235004759955</v>
      </c>
      <c r="F310" s="1" t="s">
        <v>480</v>
      </c>
      <c r="G310" s="1" t="s">
        <v>481</v>
      </c>
      <c r="H310" s="1" t="s">
        <v>715</v>
      </c>
      <c r="I310" s="12" t="s">
        <v>743</v>
      </c>
      <c r="K310" s="13" t="s">
        <v>57</v>
      </c>
      <c r="L310" s="14">
        <f>Countif(username,H310)</f>
        <v>11</v>
      </c>
    </row>
    <row r="311">
      <c r="A311" s="1" t="s">
        <v>744</v>
      </c>
      <c r="B311" s="1">
        <v>16.0</v>
      </c>
      <c r="C311" s="1">
        <v>18.0</v>
      </c>
      <c r="D311" s="1">
        <v>41.9579580678045</v>
      </c>
      <c r="E311" s="1">
        <v>-91.7233071952504</v>
      </c>
      <c r="F311" s="1" t="s">
        <v>480</v>
      </c>
      <c r="G311" s="1" t="s">
        <v>481</v>
      </c>
      <c r="H311" s="1" t="s">
        <v>55</v>
      </c>
      <c r="I311" s="12" t="s">
        <v>745</v>
      </c>
      <c r="K311" s="13" t="s">
        <v>57</v>
      </c>
      <c r="L311" s="14">
        <f>Countif(username,H311)</f>
        <v>20</v>
      </c>
    </row>
    <row r="312">
      <c r="A312" s="1" t="s">
        <v>746</v>
      </c>
      <c r="B312" s="1">
        <v>17.0</v>
      </c>
      <c r="C312" s="1">
        <v>2.0</v>
      </c>
      <c r="D312" s="1">
        <v>41.9578143399523</v>
      </c>
      <c r="E312" s="1">
        <v>-91.7263996967628</v>
      </c>
      <c r="F312" s="1" t="s">
        <v>395</v>
      </c>
      <c r="G312" s="1" t="s">
        <v>396</v>
      </c>
      <c r="H312" s="1" t="s">
        <v>519</v>
      </c>
      <c r="I312" s="12" t="s">
        <v>747</v>
      </c>
      <c r="K312" s="13" t="s">
        <v>57</v>
      </c>
      <c r="L312" s="14">
        <f>Countif(username,H312)</f>
        <v>11</v>
      </c>
    </row>
    <row r="313">
      <c r="A313" s="1" t="s">
        <v>748</v>
      </c>
      <c r="B313" s="1">
        <v>17.0</v>
      </c>
      <c r="C313" s="1">
        <v>3.0</v>
      </c>
      <c r="D313" s="1">
        <v>41.9578143397903</v>
      </c>
      <c r="E313" s="1">
        <v>-91.7262064164536</v>
      </c>
      <c r="F313" s="1" t="s">
        <v>441</v>
      </c>
      <c r="G313" s="1" t="s">
        <v>442</v>
      </c>
      <c r="H313" s="1" t="s">
        <v>634</v>
      </c>
      <c r="I313" s="12" t="s">
        <v>749</v>
      </c>
      <c r="K313" s="13" t="s">
        <v>40</v>
      </c>
      <c r="L313" s="14">
        <f>Countif(username,H313)</f>
        <v>4</v>
      </c>
    </row>
    <row r="314">
      <c r="A314" s="1" t="s">
        <v>750</v>
      </c>
      <c r="B314" s="1">
        <v>17.0</v>
      </c>
      <c r="C314" s="1">
        <v>4.0</v>
      </c>
      <c r="D314" s="1">
        <v>41.9578143396282</v>
      </c>
      <c r="E314" s="1">
        <v>-91.7260131361445</v>
      </c>
      <c r="F314" s="1" t="s">
        <v>441</v>
      </c>
      <c r="G314" s="1" t="s">
        <v>442</v>
      </c>
      <c r="H314" s="1" t="s">
        <v>637</v>
      </c>
      <c r="I314" s="12" t="s">
        <v>751</v>
      </c>
      <c r="K314" s="13" t="s">
        <v>57</v>
      </c>
      <c r="L314" s="14">
        <f>Countif(username,H314)</f>
        <v>12</v>
      </c>
    </row>
    <row r="315">
      <c r="A315" s="1" t="s">
        <v>752</v>
      </c>
      <c r="B315" s="1">
        <v>17.0</v>
      </c>
      <c r="C315" s="1">
        <v>5.0</v>
      </c>
      <c r="D315" s="1">
        <v>41.9578143394661</v>
      </c>
      <c r="E315" s="1">
        <v>-91.7258198558353</v>
      </c>
      <c r="F315" s="1" t="s">
        <v>350</v>
      </c>
      <c r="G315" s="1" t="s">
        <v>351</v>
      </c>
      <c r="H315" s="1" t="s">
        <v>519</v>
      </c>
      <c r="I315" s="12" t="s">
        <v>753</v>
      </c>
      <c r="K315" s="13" t="s">
        <v>57</v>
      </c>
      <c r="L315" s="14">
        <f>Countif(username,H315)</f>
        <v>11</v>
      </c>
    </row>
    <row r="316">
      <c r="A316" s="1" t="s">
        <v>754</v>
      </c>
      <c r="B316" s="1">
        <v>17.0</v>
      </c>
      <c r="C316" s="1">
        <v>6.0</v>
      </c>
      <c r="D316" s="1">
        <v>41.957814339304</v>
      </c>
      <c r="E316" s="1">
        <v>-91.7256265755261</v>
      </c>
      <c r="F316" s="1" t="s">
        <v>48</v>
      </c>
      <c r="G316" s="1" t="s">
        <v>49</v>
      </c>
      <c r="H316" s="1" t="s">
        <v>755</v>
      </c>
      <c r="I316" s="12" t="s">
        <v>756</v>
      </c>
      <c r="K316" s="13">
        <v>1.0</v>
      </c>
      <c r="L316" s="14">
        <f>Countif(username,H316)</f>
        <v>1</v>
      </c>
    </row>
    <row r="317">
      <c r="A317" s="1" t="s">
        <v>757</v>
      </c>
      <c r="B317" s="1">
        <v>17.0</v>
      </c>
      <c r="C317" s="1">
        <v>7.0</v>
      </c>
      <c r="D317" s="1">
        <v>41.9578143391419</v>
      </c>
      <c r="E317" s="1">
        <v>-91.7254332952169</v>
      </c>
      <c r="F317" s="1" t="s">
        <v>73</v>
      </c>
      <c r="G317" s="1" t="s">
        <v>74</v>
      </c>
      <c r="H317" s="1" t="s">
        <v>637</v>
      </c>
      <c r="I317" s="12" t="s">
        <v>758</v>
      </c>
      <c r="K317" s="13" t="s">
        <v>57</v>
      </c>
      <c r="L317" s="14">
        <f>Countif(username,H317)</f>
        <v>12</v>
      </c>
    </row>
    <row r="318">
      <c r="A318" s="1" t="s">
        <v>759</v>
      </c>
      <c r="B318" s="1">
        <v>17.0</v>
      </c>
      <c r="C318" s="1">
        <v>8.0</v>
      </c>
      <c r="D318" s="1">
        <v>41.9578143389798</v>
      </c>
      <c r="E318" s="1">
        <v>-91.7252400149077</v>
      </c>
      <c r="F318" s="1" t="s">
        <v>73</v>
      </c>
      <c r="G318" s="1" t="s">
        <v>74</v>
      </c>
      <c r="H318" s="1" t="s">
        <v>519</v>
      </c>
      <c r="I318" s="12" t="s">
        <v>760</v>
      </c>
      <c r="K318" s="13" t="s">
        <v>57</v>
      </c>
      <c r="L318" s="14">
        <f>Countif(username,H318)</f>
        <v>11</v>
      </c>
    </row>
    <row r="319">
      <c r="A319" s="1" t="s">
        <v>761</v>
      </c>
      <c r="B319" s="1">
        <v>17.0</v>
      </c>
      <c r="C319" s="1">
        <v>9.0</v>
      </c>
      <c r="D319" s="1">
        <v>41.9578143388178</v>
      </c>
      <c r="E319" s="1">
        <v>-91.7250467345985</v>
      </c>
      <c r="F319" s="1" t="s">
        <v>73</v>
      </c>
      <c r="G319" s="1" t="s">
        <v>74</v>
      </c>
      <c r="H319" s="1" t="s">
        <v>416</v>
      </c>
      <c r="I319" s="12" t="s">
        <v>762</v>
      </c>
      <c r="K319" s="13" t="s">
        <v>57</v>
      </c>
      <c r="L319" s="14">
        <f>Countif(username,H319)</f>
        <v>7</v>
      </c>
    </row>
    <row r="320">
      <c r="A320" s="1" t="s">
        <v>763</v>
      </c>
      <c r="B320" s="1">
        <v>17.0</v>
      </c>
      <c r="C320" s="1">
        <v>10.0</v>
      </c>
      <c r="D320" s="1">
        <v>41.9578143386557</v>
      </c>
      <c r="E320" s="1">
        <v>-91.7248534542893</v>
      </c>
      <c r="F320" s="1" t="s">
        <v>441</v>
      </c>
      <c r="G320" s="1" t="s">
        <v>442</v>
      </c>
      <c r="H320" s="1" t="s">
        <v>637</v>
      </c>
      <c r="I320" s="12" t="s">
        <v>764</v>
      </c>
      <c r="K320" s="13" t="s">
        <v>57</v>
      </c>
      <c r="L320" s="14">
        <f>Countif(username,H320)</f>
        <v>12</v>
      </c>
    </row>
    <row r="321">
      <c r="A321" s="1" t="s">
        <v>765</v>
      </c>
      <c r="B321" s="1">
        <v>17.0</v>
      </c>
      <c r="C321" s="1">
        <v>11.0</v>
      </c>
      <c r="D321" s="1">
        <v>41.9578143384936</v>
      </c>
      <c r="E321" s="1">
        <v>-91.7246601739801</v>
      </c>
      <c r="F321" s="1" t="s">
        <v>48</v>
      </c>
      <c r="G321" s="1" t="s">
        <v>49</v>
      </c>
      <c r="H321" s="1" t="s">
        <v>519</v>
      </c>
      <c r="I321" s="12" t="s">
        <v>766</v>
      </c>
      <c r="K321" s="13" t="s">
        <v>57</v>
      </c>
      <c r="L321" s="14">
        <f>Countif(username,H321)</f>
        <v>11</v>
      </c>
    </row>
    <row r="322">
      <c r="A322" s="1" t="s">
        <v>767</v>
      </c>
      <c r="B322" s="1">
        <v>17.0</v>
      </c>
      <c r="C322" s="1">
        <v>12.0</v>
      </c>
      <c r="D322" s="1">
        <v>41.9578143383315</v>
      </c>
      <c r="E322" s="1">
        <v>-91.7244668936709</v>
      </c>
      <c r="F322" s="1" t="s">
        <v>48</v>
      </c>
      <c r="G322" s="1" t="s">
        <v>49</v>
      </c>
      <c r="H322" s="1" t="s">
        <v>416</v>
      </c>
      <c r="I322" s="12" t="s">
        <v>768</v>
      </c>
      <c r="K322" s="13" t="s">
        <v>57</v>
      </c>
      <c r="L322" s="14">
        <f>Countif(username,H322)</f>
        <v>7</v>
      </c>
    </row>
    <row r="323">
      <c r="A323" s="1" t="s">
        <v>769</v>
      </c>
      <c r="B323" s="1">
        <v>17.0</v>
      </c>
      <c r="C323" s="1">
        <v>13.0</v>
      </c>
      <c r="D323" s="1">
        <v>41.9578143381694</v>
      </c>
      <c r="E323" s="1">
        <v>-91.7242736133617</v>
      </c>
      <c r="F323" s="1" t="s">
        <v>48</v>
      </c>
      <c r="G323" s="1" t="s">
        <v>49</v>
      </c>
      <c r="H323" s="1" t="s">
        <v>770</v>
      </c>
      <c r="I323" s="12" t="s">
        <v>771</v>
      </c>
      <c r="K323" s="13">
        <v>1.0</v>
      </c>
      <c r="L323" s="14">
        <f>Countif(username,H323)</f>
        <v>1</v>
      </c>
    </row>
    <row r="324">
      <c r="A324" s="1" t="s">
        <v>772</v>
      </c>
      <c r="B324" s="1">
        <v>17.0</v>
      </c>
      <c r="C324" s="1">
        <v>14.0</v>
      </c>
      <c r="D324" s="1">
        <v>41.9578143380073</v>
      </c>
      <c r="E324" s="1">
        <v>-91.7240803330526</v>
      </c>
      <c r="F324" s="1" t="s">
        <v>441</v>
      </c>
      <c r="G324" s="1" t="s">
        <v>442</v>
      </c>
      <c r="H324" s="1" t="s">
        <v>519</v>
      </c>
      <c r="I324" s="12" t="s">
        <v>773</v>
      </c>
      <c r="K324" s="13" t="s">
        <v>57</v>
      </c>
      <c r="L324" s="14">
        <f>Countif(username,H324)</f>
        <v>11</v>
      </c>
    </row>
    <row r="325">
      <c r="A325" s="1" t="s">
        <v>774</v>
      </c>
      <c r="B325" s="1">
        <v>17.0</v>
      </c>
      <c r="C325" s="1">
        <v>15.0</v>
      </c>
      <c r="D325" s="1">
        <v>41.9578143378452</v>
      </c>
      <c r="E325" s="1">
        <v>-91.7238870527434</v>
      </c>
      <c r="F325" s="1" t="s">
        <v>480</v>
      </c>
      <c r="G325" s="1" t="s">
        <v>481</v>
      </c>
      <c r="H325" s="1" t="s">
        <v>416</v>
      </c>
      <c r="I325" s="12" t="s">
        <v>775</v>
      </c>
      <c r="K325" s="13" t="s">
        <v>57</v>
      </c>
      <c r="L325" s="14">
        <f>Countif(username,H325)</f>
        <v>7</v>
      </c>
    </row>
    <row r="326">
      <c r="A326" s="1" t="s">
        <v>776</v>
      </c>
      <c r="B326" s="1">
        <v>17.0</v>
      </c>
      <c r="C326" s="1">
        <v>16.0</v>
      </c>
      <c r="D326" s="1">
        <v>41.9578143376832</v>
      </c>
      <c r="E326" s="1">
        <v>-91.7236937724342</v>
      </c>
      <c r="F326" s="1" t="s">
        <v>441</v>
      </c>
      <c r="G326" s="1" t="s">
        <v>442</v>
      </c>
      <c r="H326" s="1" t="s">
        <v>634</v>
      </c>
      <c r="I326" s="12" t="s">
        <v>777</v>
      </c>
      <c r="K326" s="13" t="s">
        <v>40</v>
      </c>
      <c r="L326" s="14">
        <f>Countif(username,H326)</f>
        <v>4</v>
      </c>
    </row>
    <row r="327">
      <c r="A327" s="1" t="s">
        <v>778</v>
      </c>
      <c r="B327" s="1">
        <v>18.0</v>
      </c>
      <c r="C327" s="1">
        <v>2.0</v>
      </c>
      <c r="D327" s="1">
        <v>41.9576706095069</v>
      </c>
      <c r="E327" s="1">
        <v>-91.7263997063523</v>
      </c>
      <c r="F327" s="1" t="s">
        <v>48</v>
      </c>
      <c r="G327" s="1" t="s">
        <v>49</v>
      </c>
      <c r="H327" s="1" t="s">
        <v>672</v>
      </c>
      <c r="I327" s="12" t="s">
        <v>779</v>
      </c>
      <c r="K327" s="13" t="s">
        <v>57</v>
      </c>
      <c r="L327" s="14">
        <f>Countif(username,H327)</f>
        <v>15</v>
      </c>
    </row>
    <row r="328">
      <c r="A328" s="1" t="s">
        <v>780</v>
      </c>
      <c r="B328" s="1">
        <v>18.0</v>
      </c>
      <c r="C328" s="1">
        <v>3.0</v>
      </c>
      <c r="D328" s="1">
        <v>41.9576706093448</v>
      </c>
      <c r="E328" s="1">
        <v>-91.726206426479</v>
      </c>
      <c r="F328" s="1" t="s">
        <v>73</v>
      </c>
      <c r="G328" s="1" t="s">
        <v>74</v>
      </c>
      <c r="H328" s="1" t="s">
        <v>781</v>
      </c>
      <c r="I328" s="12" t="s">
        <v>782</v>
      </c>
      <c r="K328" s="13">
        <v>1.0</v>
      </c>
      <c r="L328" s="14">
        <f>Countif(username,H328)</f>
        <v>2</v>
      </c>
    </row>
    <row r="329">
      <c r="A329" s="1" t="s">
        <v>783</v>
      </c>
      <c r="B329" s="1">
        <v>18.0</v>
      </c>
      <c r="C329" s="1">
        <v>4.0</v>
      </c>
      <c r="D329" s="1">
        <v>41.9576706091827</v>
      </c>
      <c r="E329" s="1">
        <v>-91.7260131466057</v>
      </c>
      <c r="F329" s="1" t="s">
        <v>441</v>
      </c>
      <c r="G329" s="1" t="s">
        <v>442</v>
      </c>
      <c r="H329" s="1" t="s">
        <v>669</v>
      </c>
      <c r="I329" s="12" t="s">
        <v>784</v>
      </c>
      <c r="K329" s="13" t="s">
        <v>57</v>
      </c>
      <c r="L329" s="14">
        <f>Countif(username,H329)</f>
        <v>9</v>
      </c>
    </row>
    <row r="330">
      <c r="A330" s="1" t="s">
        <v>785</v>
      </c>
      <c r="B330" s="1">
        <v>18.0</v>
      </c>
      <c r="C330" s="1">
        <v>5.0</v>
      </c>
      <c r="D330" s="1">
        <v>41.9576706090206</v>
      </c>
      <c r="E330" s="1">
        <v>-91.7258198667324</v>
      </c>
      <c r="F330" s="1" t="s">
        <v>48</v>
      </c>
      <c r="G330" s="1" t="s">
        <v>49</v>
      </c>
      <c r="H330" s="1" t="s">
        <v>672</v>
      </c>
      <c r="I330" s="12" t="s">
        <v>786</v>
      </c>
      <c r="K330" s="13" t="s">
        <v>57</v>
      </c>
      <c r="L330" s="14">
        <f>Countif(username,H330)</f>
        <v>15</v>
      </c>
    </row>
    <row r="331">
      <c r="A331" s="1" t="s">
        <v>787</v>
      </c>
      <c r="B331" s="1">
        <v>18.0</v>
      </c>
      <c r="C331" s="1">
        <v>6.0</v>
      </c>
      <c r="D331" s="1">
        <v>41.9576706088585</v>
      </c>
      <c r="E331" s="1">
        <v>-91.7256265868591</v>
      </c>
      <c r="F331" s="1" t="s">
        <v>48</v>
      </c>
      <c r="G331" s="1" t="s">
        <v>49</v>
      </c>
      <c r="H331" s="1" t="s">
        <v>698</v>
      </c>
      <c r="I331" s="12" t="s">
        <v>788</v>
      </c>
      <c r="K331" s="13">
        <v>1.0</v>
      </c>
      <c r="L331" s="14">
        <f>Countif(username,H331)</f>
        <v>2</v>
      </c>
    </row>
    <row r="332">
      <c r="A332" s="1" t="s">
        <v>789</v>
      </c>
      <c r="B332" s="1">
        <v>18.0</v>
      </c>
      <c r="C332" s="1">
        <v>7.0</v>
      </c>
      <c r="D332" s="1">
        <v>41.9576706086964</v>
      </c>
      <c r="E332" s="1">
        <v>-91.7254333069857</v>
      </c>
      <c r="F332" s="1" t="s">
        <v>48</v>
      </c>
      <c r="G332" s="1" t="s">
        <v>49</v>
      </c>
      <c r="H332" s="1" t="s">
        <v>669</v>
      </c>
      <c r="I332" s="12" t="s">
        <v>790</v>
      </c>
      <c r="K332" s="13" t="s">
        <v>57</v>
      </c>
      <c r="L332" s="14">
        <f>Countif(username,H332)</f>
        <v>9</v>
      </c>
    </row>
    <row r="333">
      <c r="A333" s="1" t="s">
        <v>791</v>
      </c>
      <c r="B333" s="1">
        <v>18.0</v>
      </c>
      <c r="C333" s="1">
        <v>8.0</v>
      </c>
      <c r="D333" s="1">
        <v>41.9576706085343</v>
      </c>
      <c r="E333" s="1">
        <v>-91.7252400271124</v>
      </c>
      <c r="F333" s="1" t="s">
        <v>73</v>
      </c>
      <c r="G333" s="1" t="s">
        <v>74</v>
      </c>
      <c r="H333" s="1" t="s">
        <v>672</v>
      </c>
      <c r="I333" s="12" t="s">
        <v>792</v>
      </c>
      <c r="K333" s="13" t="s">
        <v>57</v>
      </c>
      <c r="L333" s="14">
        <f>Countif(username,H333)</f>
        <v>15</v>
      </c>
    </row>
    <row r="334">
      <c r="A334" s="1" t="s">
        <v>793</v>
      </c>
      <c r="B334" s="1">
        <v>18.0</v>
      </c>
      <c r="C334" s="1">
        <v>9.0</v>
      </c>
      <c r="D334" s="1">
        <v>41.9576706083723</v>
      </c>
      <c r="E334" s="1">
        <v>-91.7250467472391</v>
      </c>
      <c r="F334" s="1" t="s">
        <v>73</v>
      </c>
      <c r="G334" s="1" t="s">
        <v>74</v>
      </c>
      <c r="H334" s="1" t="s">
        <v>658</v>
      </c>
      <c r="I334" s="12" t="s">
        <v>794</v>
      </c>
      <c r="K334" s="13" t="s">
        <v>40</v>
      </c>
      <c r="L334" s="14">
        <f>Countif(username,H334)</f>
        <v>4</v>
      </c>
    </row>
    <row r="335">
      <c r="A335" s="1" t="s">
        <v>795</v>
      </c>
      <c r="B335" s="1">
        <v>18.0</v>
      </c>
      <c r="C335" s="1">
        <v>10.0</v>
      </c>
      <c r="D335" s="1">
        <v>41.9576706082102</v>
      </c>
      <c r="E335" s="1">
        <v>-91.7248534673658</v>
      </c>
      <c r="F335" s="1" t="s">
        <v>441</v>
      </c>
      <c r="G335" s="1" t="s">
        <v>442</v>
      </c>
      <c r="H335" s="1" t="s">
        <v>669</v>
      </c>
      <c r="I335" s="12" t="s">
        <v>796</v>
      </c>
      <c r="K335" s="13" t="s">
        <v>57</v>
      </c>
      <c r="L335" s="14">
        <f>Countif(username,H335)</f>
        <v>9</v>
      </c>
    </row>
    <row r="336">
      <c r="A336" s="1" t="s">
        <v>797</v>
      </c>
      <c r="B336" s="1">
        <v>18.0</v>
      </c>
      <c r="C336" s="1">
        <v>11.0</v>
      </c>
      <c r="D336" s="1">
        <v>41.9576706080481</v>
      </c>
      <c r="E336" s="1">
        <v>-91.7246601874925</v>
      </c>
      <c r="F336" s="1" t="s">
        <v>441</v>
      </c>
      <c r="G336" s="1" t="s">
        <v>442</v>
      </c>
      <c r="H336" s="1" t="s">
        <v>672</v>
      </c>
      <c r="I336" s="12" t="s">
        <v>798</v>
      </c>
      <c r="K336" s="13" t="s">
        <v>57</v>
      </c>
      <c r="L336" s="14">
        <f>Countif(username,H336)</f>
        <v>15</v>
      </c>
    </row>
    <row r="337">
      <c r="A337" s="1" t="s">
        <v>799</v>
      </c>
      <c r="B337" s="1">
        <v>18.0</v>
      </c>
      <c r="C337" s="1">
        <v>12.0</v>
      </c>
      <c r="D337" s="1">
        <v>41.957670607886</v>
      </c>
      <c r="E337" s="1">
        <v>-91.7244669076193</v>
      </c>
      <c r="F337" s="1" t="s">
        <v>441</v>
      </c>
      <c r="G337" s="1" t="s">
        <v>442</v>
      </c>
      <c r="H337" s="17" t="s">
        <v>800</v>
      </c>
      <c r="I337" s="12" t="s">
        <v>801</v>
      </c>
      <c r="K337" s="13">
        <v>1.0</v>
      </c>
      <c r="L337" s="14">
        <f>Countif(username,H337)</f>
        <v>1</v>
      </c>
    </row>
    <row r="338">
      <c r="A338" s="1" t="s">
        <v>802</v>
      </c>
      <c r="B338" s="1">
        <v>18.0</v>
      </c>
      <c r="C338" s="1">
        <v>13.0</v>
      </c>
      <c r="D338" s="1">
        <v>41.9576706077239</v>
      </c>
      <c r="E338" s="1">
        <v>-91.724273627746</v>
      </c>
      <c r="F338" s="1" t="s">
        <v>441</v>
      </c>
      <c r="G338" s="1" t="s">
        <v>442</v>
      </c>
      <c r="H338" s="1" t="s">
        <v>669</v>
      </c>
      <c r="I338" s="12" t="s">
        <v>803</v>
      </c>
      <c r="K338" s="13" t="s">
        <v>57</v>
      </c>
      <c r="L338" s="14">
        <f>Countif(username,H338)</f>
        <v>9</v>
      </c>
    </row>
    <row r="339">
      <c r="A339" s="1" t="s">
        <v>804</v>
      </c>
      <c r="B339" s="1">
        <v>18.0</v>
      </c>
      <c r="C339" s="1">
        <v>14.0</v>
      </c>
      <c r="D339" s="1">
        <v>41.9576706075618</v>
      </c>
      <c r="E339" s="1">
        <v>-91.7240803478727</v>
      </c>
      <c r="F339" s="1" t="s">
        <v>480</v>
      </c>
      <c r="G339" s="1" t="s">
        <v>481</v>
      </c>
      <c r="H339" s="1" t="s">
        <v>672</v>
      </c>
      <c r="I339" s="12" t="s">
        <v>805</v>
      </c>
      <c r="K339" s="13" t="s">
        <v>57</v>
      </c>
      <c r="L339" s="14">
        <f>Countif(username,H339)</f>
        <v>15</v>
      </c>
    </row>
    <row r="340">
      <c r="A340" s="1" t="s">
        <v>806</v>
      </c>
      <c r="B340" s="1">
        <v>19.0</v>
      </c>
      <c r="C340" s="1">
        <v>2.0</v>
      </c>
      <c r="D340" s="1">
        <v>41.9575268790614</v>
      </c>
      <c r="E340" s="1">
        <v>-91.7263997159431</v>
      </c>
      <c r="F340" s="1" t="s">
        <v>48</v>
      </c>
      <c r="G340" s="1" t="s">
        <v>49</v>
      </c>
      <c r="H340" s="1" t="s">
        <v>715</v>
      </c>
      <c r="I340" s="12" t="s">
        <v>807</v>
      </c>
      <c r="K340" s="13" t="s">
        <v>57</v>
      </c>
      <c r="L340" s="14">
        <f>Countif(username,H340)</f>
        <v>11</v>
      </c>
    </row>
    <row r="341">
      <c r="A341" s="1" t="s">
        <v>808</v>
      </c>
      <c r="B341" s="1">
        <v>19.0</v>
      </c>
      <c r="C341" s="1">
        <v>3.0</v>
      </c>
      <c r="D341" s="1">
        <v>41.9575268788993</v>
      </c>
      <c r="E341" s="1">
        <v>-91.7262064365057</v>
      </c>
      <c r="F341" s="1" t="s">
        <v>73</v>
      </c>
      <c r="G341" s="1" t="s">
        <v>74</v>
      </c>
      <c r="H341" s="18" t="s">
        <v>809</v>
      </c>
      <c r="I341" s="12" t="s">
        <v>810</v>
      </c>
      <c r="K341" s="13">
        <v>1.0</v>
      </c>
      <c r="L341" s="14">
        <f>Countif(username,H341)</f>
        <v>1</v>
      </c>
    </row>
    <row r="342">
      <c r="A342" s="1" t="s">
        <v>811</v>
      </c>
      <c r="B342" s="1">
        <v>19.0</v>
      </c>
      <c r="C342" s="1">
        <v>4.0</v>
      </c>
      <c r="D342" s="1">
        <v>41.9575268787373</v>
      </c>
      <c r="E342" s="1">
        <v>-91.7260131570684</v>
      </c>
      <c r="F342" s="1" t="s">
        <v>812</v>
      </c>
      <c r="G342" s="1" t="s">
        <v>813</v>
      </c>
      <c r="H342" s="1" t="s">
        <v>658</v>
      </c>
      <c r="I342" s="12" t="s">
        <v>814</v>
      </c>
      <c r="K342" s="13" t="s">
        <v>40</v>
      </c>
      <c r="L342" s="14">
        <f>Countif(username,H342)</f>
        <v>4</v>
      </c>
    </row>
    <row r="343">
      <c r="A343" s="1" t="s">
        <v>815</v>
      </c>
      <c r="B343" s="1">
        <v>19.0</v>
      </c>
      <c r="C343" s="1">
        <v>5.0</v>
      </c>
      <c r="D343" s="1">
        <v>41.9575268785752</v>
      </c>
      <c r="E343" s="1">
        <v>-91.7258198776311</v>
      </c>
      <c r="F343" s="1" t="s">
        <v>48</v>
      </c>
      <c r="G343" s="1" t="s">
        <v>49</v>
      </c>
      <c r="H343" s="1" t="s">
        <v>715</v>
      </c>
      <c r="I343" s="12" t="s">
        <v>816</v>
      </c>
      <c r="K343" s="13" t="s">
        <v>57</v>
      </c>
      <c r="L343" s="14">
        <f>Countif(username,H343)</f>
        <v>11</v>
      </c>
    </row>
    <row r="344">
      <c r="A344" s="1" t="s">
        <v>817</v>
      </c>
      <c r="B344" s="1">
        <v>19.0</v>
      </c>
      <c r="C344" s="1">
        <v>6.0</v>
      </c>
      <c r="D344" s="1">
        <v>41.9575268784131</v>
      </c>
      <c r="E344" s="1">
        <v>-91.7256265981938</v>
      </c>
      <c r="F344" s="1" t="s">
        <v>48</v>
      </c>
      <c r="G344" s="1" t="s">
        <v>49</v>
      </c>
      <c r="H344" s="1" t="s">
        <v>703</v>
      </c>
      <c r="I344" s="12" t="s">
        <v>818</v>
      </c>
      <c r="K344" s="13">
        <v>1.0</v>
      </c>
      <c r="L344" s="14">
        <f>Countif(username,H344)</f>
        <v>2</v>
      </c>
    </row>
    <row r="345">
      <c r="A345" s="1" t="s">
        <v>819</v>
      </c>
      <c r="B345" s="1">
        <v>19.0</v>
      </c>
      <c r="C345" s="1">
        <v>7.0</v>
      </c>
      <c r="D345" s="1">
        <v>41.957526878251</v>
      </c>
      <c r="E345" s="1">
        <v>-91.7254333187564</v>
      </c>
      <c r="F345" s="1" t="s">
        <v>48</v>
      </c>
      <c r="G345" s="1" t="s">
        <v>49</v>
      </c>
      <c r="H345" s="1" t="s">
        <v>820</v>
      </c>
      <c r="I345" s="12" t="s">
        <v>821</v>
      </c>
      <c r="K345" s="13" t="s">
        <v>40</v>
      </c>
      <c r="L345" s="14">
        <f>Countif(username,H345)</f>
        <v>5</v>
      </c>
    </row>
    <row r="346">
      <c r="A346" s="1" t="s">
        <v>822</v>
      </c>
      <c r="B346" s="1">
        <v>19.0</v>
      </c>
      <c r="C346" s="1">
        <v>8.0</v>
      </c>
      <c r="D346" s="1">
        <v>41.9575268780889</v>
      </c>
      <c r="E346" s="1">
        <v>-91.7252400393191</v>
      </c>
      <c r="F346" s="1" t="s">
        <v>48</v>
      </c>
      <c r="G346" s="1" t="s">
        <v>49</v>
      </c>
      <c r="H346" s="1" t="s">
        <v>715</v>
      </c>
      <c r="I346" s="12" t="s">
        <v>823</v>
      </c>
      <c r="K346" s="13" t="s">
        <v>57</v>
      </c>
      <c r="L346" s="14">
        <f>Countif(username,H346)</f>
        <v>11</v>
      </c>
    </row>
    <row r="347">
      <c r="A347" s="1" t="s">
        <v>824</v>
      </c>
      <c r="B347" s="1">
        <v>19.0</v>
      </c>
      <c r="C347" s="1">
        <v>9.0</v>
      </c>
      <c r="D347" s="1">
        <v>41.9575268779269</v>
      </c>
      <c r="E347" s="1">
        <v>-91.7250467598818</v>
      </c>
      <c r="F347" s="1" t="s">
        <v>48</v>
      </c>
      <c r="G347" s="1" t="s">
        <v>49</v>
      </c>
      <c r="H347" s="1" t="s">
        <v>575</v>
      </c>
      <c r="I347" s="12" t="s">
        <v>825</v>
      </c>
      <c r="K347" s="13" t="s">
        <v>40</v>
      </c>
      <c r="L347" s="14">
        <f>Countif(username,H347)</f>
        <v>3</v>
      </c>
    </row>
    <row r="348">
      <c r="A348" s="1" t="s">
        <v>826</v>
      </c>
      <c r="B348" s="1">
        <v>19.0</v>
      </c>
      <c r="C348" s="1">
        <v>10.0</v>
      </c>
      <c r="D348" s="1">
        <v>41.9575268777648</v>
      </c>
      <c r="E348" s="1">
        <v>-91.7248534804445</v>
      </c>
      <c r="F348" s="1" t="s">
        <v>441</v>
      </c>
      <c r="G348" s="1" t="s">
        <v>442</v>
      </c>
      <c r="H348" s="1" t="s">
        <v>820</v>
      </c>
      <c r="I348" s="12" t="s">
        <v>827</v>
      </c>
      <c r="K348" s="13" t="s">
        <v>57</v>
      </c>
      <c r="L348" s="14">
        <f>Countif(username,H348)</f>
        <v>5</v>
      </c>
    </row>
    <row r="349">
      <c r="A349" s="1" t="s">
        <v>828</v>
      </c>
      <c r="B349" s="1">
        <v>19.0</v>
      </c>
      <c r="C349" s="1">
        <v>11.0</v>
      </c>
      <c r="D349" s="1">
        <v>41.9575268776027</v>
      </c>
      <c r="E349" s="1">
        <v>-91.7246602010071</v>
      </c>
      <c r="F349" s="1" t="s">
        <v>441</v>
      </c>
      <c r="G349" s="1" t="s">
        <v>442</v>
      </c>
      <c r="H349" s="1" t="s">
        <v>715</v>
      </c>
      <c r="I349" s="12" t="s">
        <v>829</v>
      </c>
      <c r="K349" s="13" t="s">
        <v>57</v>
      </c>
      <c r="L349" s="14">
        <f>Countif(username,H349)</f>
        <v>11</v>
      </c>
    </row>
    <row r="350">
      <c r="A350" s="1" t="s">
        <v>830</v>
      </c>
      <c r="B350" s="1">
        <v>19.0</v>
      </c>
      <c r="C350" s="1">
        <v>12.0</v>
      </c>
      <c r="D350" s="1">
        <v>41.9575268774406</v>
      </c>
      <c r="E350" s="1">
        <v>-91.7244669215697</v>
      </c>
      <c r="F350" s="1" t="s">
        <v>480</v>
      </c>
      <c r="G350" s="1" t="s">
        <v>481</v>
      </c>
      <c r="H350" s="1" t="s">
        <v>831</v>
      </c>
      <c r="I350" s="12" t="s">
        <v>832</v>
      </c>
      <c r="K350" s="13">
        <v>1.0</v>
      </c>
      <c r="L350" s="14">
        <f>Countif(username,H350)</f>
        <v>1</v>
      </c>
    </row>
    <row r="351">
      <c r="A351" s="1" t="s">
        <v>833</v>
      </c>
      <c r="B351" s="1">
        <v>19.0</v>
      </c>
      <c r="C351" s="1">
        <v>13.0</v>
      </c>
      <c r="D351" s="1">
        <v>41.9575268772785</v>
      </c>
      <c r="E351" s="1">
        <v>-91.7242736421324</v>
      </c>
      <c r="F351" s="1" t="s">
        <v>441</v>
      </c>
      <c r="G351" s="1" t="s">
        <v>442</v>
      </c>
      <c r="H351" s="1" t="s">
        <v>834</v>
      </c>
      <c r="I351" s="12" t="s">
        <v>835</v>
      </c>
      <c r="K351" s="13">
        <v>1.0</v>
      </c>
      <c r="L351" s="14">
        <f>Countif(username,H351)</f>
        <v>1</v>
      </c>
    </row>
    <row r="352">
      <c r="A352" s="1" t="s">
        <v>836</v>
      </c>
      <c r="B352" s="1">
        <v>20.0</v>
      </c>
      <c r="C352" s="1">
        <v>1.0</v>
      </c>
      <c r="D352" s="1">
        <v>41.9573831487781</v>
      </c>
      <c r="E352" s="1">
        <v>-91.7265930045346</v>
      </c>
      <c r="F352" s="1" t="s">
        <v>48</v>
      </c>
      <c r="G352" s="1" t="s">
        <v>49</v>
      </c>
      <c r="H352" s="1" t="s">
        <v>637</v>
      </c>
      <c r="I352" s="12" t="s">
        <v>837</v>
      </c>
      <c r="K352" s="13" t="s">
        <v>57</v>
      </c>
      <c r="L352" s="14">
        <f>Countif(username,H352)</f>
        <v>12</v>
      </c>
    </row>
    <row r="353">
      <c r="A353" s="1" t="s">
        <v>838</v>
      </c>
      <c r="B353" s="1">
        <v>20.0</v>
      </c>
      <c r="C353" s="1">
        <v>2.0</v>
      </c>
      <c r="D353" s="1">
        <v>41.957383148616</v>
      </c>
      <c r="E353" s="1">
        <v>-91.7263997255331</v>
      </c>
      <c r="F353" s="1" t="s">
        <v>48</v>
      </c>
      <c r="G353" s="1" t="s">
        <v>49</v>
      </c>
      <c r="H353" s="1" t="s">
        <v>374</v>
      </c>
      <c r="I353" s="12" t="s">
        <v>839</v>
      </c>
      <c r="K353" s="13" t="s">
        <v>57</v>
      </c>
      <c r="L353" s="14">
        <f>Countif(username,H353)</f>
        <v>6</v>
      </c>
    </row>
    <row r="354">
      <c r="A354" s="1" t="s">
        <v>840</v>
      </c>
      <c r="B354" s="1">
        <v>20.0</v>
      </c>
      <c r="C354" s="1">
        <v>3.0</v>
      </c>
      <c r="D354" s="1">
        <v>41.9573831484539</v>
      </c>
      <c r="E354" s="1">
        <v>-91.7262064465317</v>
      </c>
      <c r="F354" s="1" t="s">
        <v>48</v>
      </c>
      <c r="G354" s="1" t="s">
        <v>49</v>
      </c>
      <c r="H354" s="1" t="s">
        <v>841</v>
      </c>
      <c r="I354" s="12" t="s">
        <v>842</v>
      </c>
      <c r="K354" s="13">
        <v>1.0</v>
      </c>
      <c r="L354" s="14">
        <f>Countif(username,H354)</f>
        <v>1</v>
      </c>
    </row>
    <row r="355">
      <c r="A355" s="1" t="s">
        <v>843</v>
      </c>
      <c r="B355" s="1">
        <v>20.0</v>
      </c>
      <c r="C355" s="1">
        <v>4.0</v>
      </c>
      <c r="D355" s="1">
        <v>41.9573831482918</v>
      </c>
      <c r="E355" s="1">
        <v>-91.7260131675302</v>
      </c>
      <c r="F355" s="1" t="s">
        <v>441</v>
      </c>
      <c r="G355" s="1" t="s">
        <v>442</v>
      </c>
      <c r="H355" s="1" t="s">
        <v>637</v>
      </c>
      <c r="I355" s="12" t="s">
        <v>844</v>
      </c>
      <c r="K355" s="13" t="s">
        <v>57</v>
      </c>
      <c r="L355" s="14">
        <f>Countif(username,H355)</f>
        <v>12</v>
      </c>
    </row>
    <row r="356">
      <c r="A356" s="1" t="s">
        <v>845</v>
      </c>
      <c r="B356" s="1">
        <v>20.0</v>
      </c>
      <c r="C356" s="1">
        <v>5.0</v>
      </c>
      <c r="D356" s="1">
        <v>41.9573831481298</v>
      </c>
      <c r="E356" s="1">
        <v>-91.7258198885288</v>
      </c>
      <c r="F356" s="1" t="s">
        <v>441</v>
      </c>
      <c r="G356" s="1" t="s">
        <v>442</v>
      </c>
      <c r="H356" s="1" t="s">
        <v>519</v>
      </c>
      <c r="I356" s="12" t="s">
        <v>846</v>
      </c>
      <c r="K356" s="13" t="s">
        <v>57</v>
      </c>
      <c r="L356" s="14">
        <f>Countif(username,H356)</f>
        <v>11</v>
      </c>
    </row>
    <row r="357">
      <c r="A357" s="1" t="s">
        <v>847</v>
      </c>
      <c r="B357" s="1">
        <v>20.0</v>
      </c>
      <c r="C357" s="1">
        <v>6.0</v>
      </c>
      <c r="D357" s="1">
        <v>41.9573831479677</v>
      </c>
      <c r="E357" s="1">
        <v>-91.7256266095273</v>
      </c>
      <c r="F357" s="1" t="s">
        <v>48</v>
      </c>
      <c r="G357" s="1" t="s">
        <v>49</v>
      </c>
      <c r="H357" s="1" t="s">
        <v>292</v>
      </c>
      <c r="I357" s="12" t="s">
        <v>848</v>
      </c>
      <c r="K357" s="13" t="s">
        <v>40</v>
      </c>
      <c r="L357" s="14">
        <f>Countif(username,H357)</f>
        <v>3</v>
      </c>
    </row>
    <row r="358">
      <c r="A358" s="1" t="s">
        <v>849</v>
      </c>
      <c r="B358" s="1">
        <v>20.0</v>
      </c>
      <c r="C358" s="1">
        <v>7.0</v>
      </c>
      <c r="D358" s="1">
        <v>41.9573831478056</v>
      </c>
      <c r="E358" s="1">
        <v>-91.7254333305259</v>
      </c>
      <c r="F358" s="1" t="s">
        <v>48</v>
      </c>
      <c r="G358" s="1" t="s">
        <v>49</v>
      </c>
      <c r="H358" s="1" t="s">
        <v>637</v>
      </c>
      <c r="I358" s="12" t="s">
        <v>850</v>
      </c>
      <c r="K358" s="13" t="s">
        <v>57</v>
      </c>
      <c r="L358" s="14">
        <f>Countif(username,H358)</f>
        <v>12</v>
      </c>
    </row>
    <row r="359">
      <c r="A359" s="1" t="s">
        <v>851</v>
      </c>
      <c r="B359" s="1">
        <v>20.0</v>
      </c>
      <c r="C359" s="1">
        <v>8.0</v>
      </c>
      <c r="D359" s="1">
        <v>41.9573831476435</v>
      </c>
      <c r="E359" s="1">
        <v>-91.7252400515244</v>
      </c>
      <c r="F359" s="1" t="s">
        <v>48</v>
      </c>
      <c r="G359" s="1" t="s">
        <v>49</v>
      </c>
      <c r="H359" s="1" t="s">
        <v>519</v>
      </c>
      <c r="I359" s="12" t="s">
        <v>852</v>
      </c>
      <c r="K359" s="13" t="s">
        <v>57</v>
      </c>
      <c r="L359" s="14">
        <f>Countif(username,H359)</f>
        <v>11</v>
      </c>
    </row>
    <row r="360">
      <c r="A360" s="1" t="s">
        <v>853</v>
      </c>
      <c r="B360" s="1">
        <v>20.0</v>
      </c>
      <c r="C360" s="1">
        <v>9.0</v>
      </c>
      <c r="D360" s="1">
        <v>41.9573831474814</v>
      </c>
      <c r="E360" s="1">
        <v>-91.725046772523</v>
      </c>
      <c r="F360" s="1" t="s">
        <v>441</v>
      </c>
      <c r="G360" s="1" t="s">
        <v>442</v>
      </c>
      <c r="H360" s="1" t="s">
        <v>854</v>
      </c>
      <c r="I360" s="12" t="s">
        <v>855</v>
      </c>
      <c r="K360" s="13">
        <v>1.0</v>
      </c>
      <c r="L360" s="14">
        <f>Countif(username,H360)</f>
        <v>1</v>
      </c>
    </row>
    <row r="361">
      <c r="A361" s="1" t="s">
        <v>856</v>
      </c>
      <c r="B361" s="1">
        <v>20.0</v>
      </c>
      <c r="C361" s="1">
        <v>10.0</v>
      </c>
      <c r="D361" s="1">
        <v>41.9573831473194</v>
      </c>
      <c r="E361" s="1">
        <v>-91.7248534935215</v>
      </c>
      <c r="F361" s="1" t="s">
        <v>480</v>
      </c>
      <c r="G361" s="1" t="s">
        <v>481</v>
      </c>
      <c r="H361" s="1" t="s">
        <v>637</v>
      </c>
      <c r="I361" s="12" t="s">
        <v>857</v>
      </c>
      <c r="K361" s="13" t="s">
        <v>57</v>
      </c>
      <c r="L361" s="14">
        <f>Countif(username,H361)</f>
        <v>12</v>
      </c>
    </row>
    <row r="362">
      <c r="A362" s="1" t="s">
        <v>858</v>
      </c>
      <c r="B362" s="1">
        <v>20.0</v>
      </c>
      <c r="C362" s="1">
        <v>11.0</v>
      </c>
      <c r="D362" s="1">
        <v>41.9573831471573</v>
      </c>
      <c r="E362" s="1">
        <v>-91.7246602145201</v>
      </c>
      <c r="F362" s="1" t="s">
        <v>480</v>
      </c>
      <c r="G362" s="1" t="s">
        <v>481</v>
      </c>
      <c r="H362" s="1" t="s">
        <v>519</v>
      </c>
      <c r="I362" s="12" t="s">
        <v>859</v>
      </c>
      <c r="K362" s="13" t="s">
        <v>57</v>
      </c>
      <c r="L362" s="14">
        <f>Countif(username,H362)</f>
        <v>11</v>
      </c>
    </row>
    <row r="363">
      <c r="A363" s="1" t="s">
        <v>860</v>
      </c>
      <c r="B363" s="1">
        <v>21.0</v>
      </c>
      <c r="C363" s="1">
        <v>1.0</v>
      </c>
      <c r="D363" s="1">
        <v>41.9572394183326</v>
      </c>
      <c r="E363" s="1">
        <v>-91.7265930136882</v>
      </c>
      <c r="F363" s="1" t="s">
        <v>48</v>
      </c>
      <c r="G363" s="1" t="s">
        <v>49</v>
      </c>
      <c r="H363" s="1" t="s">
        <v>669</v>
      </c>
      <c r="I363" s="12" t="s">
        <v>861</v>
      </c>
      <c r="K363" s="13" t="s">
        <v>57</v>
      </c>
      <c r="L363" s="14">
        <f>Countif(username,H363)</f>
        <v>9</v>
      </c>
    </row>
    <row r="364">
      <c r="A364" s="1" t="s">
        <v>862</v>
      </c>
      <c r="B364" s="1">
        <v>21.0</v>
      </c>
      <c r="C364" s="1">
        <v>2.0</v>
      </c>
      <c r="D364" s="1">
        <v>41.9572394181706</v>
      </c>
      <c r="E364" s="1">
        <v>-91.7263997351227</v>
      </c>
      <c r="F364" s="1" t="s">
        <v>395</v>
      </c>
      <c r="G364" s="1" t="s">
        <v>396</v>
      </c>
      <c r="H364" s="1" t="s">
        <v>672</v>
      </c>
      <c r="I364" s="12" t="s">
        <v>863</v>
      </c>
      <c r="K364" s="13" t="s">
        <v>57</v>
      </c>
      <c r="L364" s="14">
        <f>Countif(username,H364)</f>
        <v>15</v>
      </c>
    </row>
    <row r="365">
      <c r="A365" s="1" t="s">
        <v>864</v>
      </c>
      <c r="B365" s="1">
        <v>21.0</v>
      </c>
      <c r="C365" s="1">
        <v>3.0</v>
      </c>
      <c r="D365" s="1">
        <v>41.9572394180085</v>
      </c>
      <c r="E365" s="1">
        <v>-91.7262064565571</v>
      </c>
      <c r="F365" s="1" t="s">
        <v>441</v>
      </c>
      <c r="G365" s="1" t="s">
        <v>442</v>
      </c>
      <c r="H365" s="1" t="s">
        <v>781</v>
      </c>
      <c r="I365" s="12" t="s">
        <v>865</v>
      </c>
      <c r="K365" s="13">
        <v>1.0</v>
      </c>
      <c r="L365" s="14">
        <f>Countif(username,H365)</f>
        <v>2</v>
      </c>
    </row>
    <row r="366">
      <c r="A366" s="1" t="s">
        <v>866</v>
      </c>
      <c r="B366" s="1">
        <v>21.0</v>
      </c>
      <c r="C366" s="1">
        <v>4.0</v>
      </c>
      <c r="D366" s="1">
        <v>41.9572394178464</v>
      </c>
      <c r="E366" s="1">
        <v>-91.7260131779916</v>
      </c>
      <c r="F366" s="1" t="s">
        <v>441</v>
      </c>
      <c r="G366" s="1" t="s">
        <v>442</v>
      </c>
      <c r="H366" s="1" t="s">
        <v>669</v>
      </c>
      <c r="I366" s="12" t="s">
        <v>867</v>
      </c>
      <c r="K366" s="13" t="s">
        <v>57</v>
      </c>
      <c r="L366" s="14">
        <f>Countif(username,H366)</f>
        <v>9</v>
      </c>
    </row>
    <row r="367">
      <c r="A367" s="1" t="s">
        <v>868</v>
      </c>
      <c r="B367" s="1">
        <v>21.0</v>
      </c>
      <c r="C367" s="1">
        <v>5.0</v>
      </c>
      <c r="D367" s="1">
        <v>41.9572394176843</v>
      </c>
      <c r="E367" s="1">
        <v>-91.725819899426</v>
      </c>
      <c r="F367" s="1" t="s">
        <v>441</v>
      </c>
      <c r="G367" s="1" t="s">
        <v>442</v>
      </c>
      <c r="H367" s="1" t="s">
        <v>672</v>
      </c>
      <c r="I367" s="12" t="s">
        <v>869</v>
      </c>
      <c r="K367" s="13" t="s">
        <v>57</v>
      </c>
      <c r="L367" s="14">
        <f>Countif(username,H367)</f>
        <v>15</v>
      </c>
    </row>
    <row r="368">
      <c r="A368" s="1" t="s">
        <v>870</v>
      </c>
      <c r="B368" s="1">
        <v>21.0</v>
      </c>
      <c r="C368" s="1">
        <v>6.0</v>
      </c>
      <c r="D368" s="1">
        <v>41.9572394175222</v>
      </c>
      <c r="E368" s="1">
        <v>-91.7256266208605</v>
      </c>
      <c r="F368" s="1" t="s">
        <v>441</v>
      </c>
      <c r="G368" s="1" t="s">
        <v>442</v>
      </c>
      <c r="H368" s="1" t="s">
        <v>871</v>
      </c>
      <c r="I368" s="12" t="s">
        <v>872</v>
      </c>
      <c r="K368" s="13">
        <v>1.0</v>
      </c>
      <c r="L368" s="14">
        <f>Countif(username,H368)</f>
        <v>1</v>
      </c>
    </row>
    <row r="369">
      <c r="A369" s="1" t="s">
        <v>873</v>
      </c>
      <c r="B369" s="1">
        <v>21.0</v>
      </c>
      <c r="C369" s="1">
        <v>7.0</v>
      </c>
      <c r="D369" s="1">
        <v>41.9572394173601</v>
      </c>
      <c r="E369" s="1">
        <v>-91.7254333422949</v>
      </c>
      <c r="F369" s="1" t="s">
        <v>441</v>
      </c>
      <c r="G369" s="1" t="s">
        <v>442</v>
      </c>
      <c r="H369" s="1" t="s">
        <v>874</v>
      </c>
      <c r="I369" s="12" t="s">
        <v>875</v>
      </c>
      <c r="K369" s="13">
        <v>1.0</v>
      </c>
      <c r="L369" s="14">
        <f>Countif(username,H369)</f>
        <v>1</v>
      </c>
    </row>
    <row r="370">
      <c r="A370" s="1" t="s">
        <v>876</v>
      </c>
      <c r="B370" s="1">
        <v>21.0</v>
      </c>
      <c r="C370" s="1">
        <v>8.0</v>
      </c>
      <c r="D370" s="1">
        <v>41.9572394171981</v>
      </c>
      <c r="E370" s="1">
        <v>-91.7252400637294</v>
      </c>
      <c r="F370" s="1" t="s">
        <v>441</v>
      </c>
      <c r="G370" s="1" t="s">
        <v>442</v>
      </c>
      <c r="H370" s="1" t="s">
        <v>672</v>
      </c>
      <c r="I370" s="12" t="s">
        <v>877</v>
      </c>
      <c r="K370" s="13" t="s">
        <v>57</v>
      </c>
      <c r="L370" s="14">
        <f>Countif(username,H370)</f>
        <v>15</v>
      </c>
    </row>
    <row r="371">
      <c r="A371" s="1" t="s">
        <v>878</v>
      </c>
      <c r="B371" s="1">
        <v>21.0</v>
      </c>
      <c r="C371" s="1">
        <v>9.0</v>
      </c>
      <c r="D371" s="1">
        <v>41.957239417036</v>
      </c>
      <c r="E371" s="1">
        <v>-91.7250467851639</v>
      </c>
      <c r="F371" s="1" t="s">
        <v>480</v>
      </c>
      <c r="G371" s="1" t="s">
        <v>481</v>
      </c>
      <c r="H371" s="1" t="s">
        <v>879</v>
      </c>
      <c r="I371" s="12" t="s">
        <v>880</v>
      </c>
      <c r="K371" s="13">
        <v>1.0</v>
      </c>
      <c r="L371" s="14">
        <f>Countif(username,H371)</f>
        <v>1</v>
      </c>
    </row>
    <row r="372">
      <c r="A372" s="1" t="s">
        <v>881</v>
      </c>
      <c r="B372" s="1">
        <v>22.0</v>
      </c>
      <c r="C372" s="1">
        <v>1.0</v>
      </c>
      <c r="D372" s="1">
        <v>41.9570956878872</v>
      </c>
      <c r="E372" s="1">
        <v>-91.7265930228426</v>
      </c>
      <c r="F372" s="1" t="s">
        <v>441</v>
      </c>
      <c r="G372" s="1" t="s">
        <v>442</v>
      </c>
      <c r="H372" s="1" t="s">
        <v>820</v>
      </c>
      <c r="I372" s="12" t="s">
        <v>882</v>
      </c>
      <c r="K372" s="13" t="s">
        <v>57</v>
      </c>
      <c r="L372" s="14">
        <f>Countif(username,H372)</f>
        <v>5</v>
      </c>
    </row>
    <row r="373">
      <c r="A373" s="1" t="s">
        <v>883</v>
      </c>
      <c r="B373" s="1">
        <v>22.0</v>
      </c>
      <c r="C373" s="1">
        <v>2.0</v>
      </c>
      <c r="D373" s="1">
        <v>41.9570956877251</v>
      </c>
      <c r="E373" s="1">
        <v>-91.7263997447129</v>
      </c>
      <c r="F373" s="1" t="s">
        <v>480</v>
      </c>
      <c r="G373" s="1" t="s">
        <v>481</v>
      </c>
      <c r="H373" s="1" t="s">
        <v>715</v>
      </c>
      <c r="I373" s="12" t="s">
        <v>884</v>
      </c>
      <c r="K373" s="13" t="s">
        <v>57</v>
      </c>
      <c r="L373" s="14">
        <f>Countif(username,H373)</f>
        <v>11</v>
      </c>
    </row>
    <row r="374">
      <c r="A374" s="1" t="s">
        <v>885</v>
      </c>
      <c r="B374" s="1">
        <v>22.0</v>
      </c>
      <c r="C374" s="1">
        <v>3.0</v>
      </c>
      <c r="D374" s="1">
        <v>41.957095687563</v>
      </c>
      <c r="E374" s="1">
        <v>-91.7262064665833</v>
      </c>
      <c r="F374" s="1" t="s">
        <v>441</v>
      </c>
      <c r="G374" s="1" t="s">
        <v>442</v>
      </c>
      <c r="H374" s="1" t="s">
        <v>292</v>
      </c>
      <c r="I374" s="12" t="s">
        <v>886</v>
      </c>
      <c r="K374" s="13" t="s">
        <v>40</v>
      </c>
      <c r="L374" s="14">
        <f>Countif(username,H374)</f>
        <v>3</v>
      </c>
    </row>
    <row r="375">
      <c r="A375" s="1" t="s">
        <v>887</v>
      </c>
      <c r="B375" s="1">
        <v>22.0</v>
      </c>
      <c r="C375" s="1">
        <v>4.0</v>
      </c>
      <c r="D375" s="1">
        <v>41.9570956874009</v>
      </c>
      <c r="E375" s="1">
        <v>-91.7260131884536</v>
      </c>
      <c r="F375" s="1" t="s">
        <v>441</v>
      </c>
      <c r="G375" s="1" t="s">
        <v>442</v>
      </c>
      <c r="H375" s="1" t="s">
        <v>820</v>
      </c>
      <c r="I375" s="12" t="s">
        <v>888</v>
      </c>
      <c r="K375" s="13" t="s">
        <v>57</v>
      </c>
      <c r="L375" s="14">
        <f>Countif(username,H375)</f>
        <v>5</v>
      </c>
    </row>
    <row r="376">
      <c r="A376" s="1" t="s">
        <v>889</v>
      </c>
      <c r="B376" s="1">
        <v>22.0</v>
      </c>
      <c r="C376" s="1">
        <v>5.0</v>
      </c>
      <c r="D376" s="1">
        <v>41.9570956872389</v>
      </c>
      <c r="E376" s="1">
        <v>-91.725819910324</v>
      </c>
      <c r="F376" s="1" t="s">
        <v>441</v>
      </c>
      <c r="G376" s="1" t="s">
        <v>442</v>
      </c>
      <c r="H376" s="1" t="s">
        <v>715</v>
      </c>
      <c r="I376" s="12" t="s">
        <v>890</v>
      </c>
      <c r="K376" s="13" t="s">
        <v>57</v>
      </c>
      <c r="L376" s="14">
        <f>Countif(username,H376)</f>
        <v>11</v>
      </c>
    </row>
    <row r="377">
      <c r="A377" s="1" t="s">
        <v>891</v>
      </c>
      <c r="B377" s="1">
        <v>22.0</v>
      </c>
      <c r="C377" s="1">
        <v>6.0</v>
      </c>
      <c r="D377" s="1">
        <v>41.9570956870768</v>
      </c>
      <c r="E377" s="1">
        <v>-91.7256266321944</v>
      </c>
      <c r="F377" s="1" t="s">
        <v>441</v>
      </c>
      <c r="G377" s="1" t="s">
        <v>442</v>
      </c>
      <c r="H377" s="1" t="s">
        <v>482</v>
      </c>
      <c r="I377" s="12" t="s">
        <v>892</v>
      </c>
      <c r="K377" s="13" t="s">
        <v>57</v>
      </c>
      <c r="L377" s="14">
        <f>Countif(username,H377)</f>
        <v>7</v>
      </c>
    </row>
    <row r="378">
      <c r="A378" s="1" t="s">
        <v>893</v>
      </c>
      <c r="B378" s="1">
        <v>22.0</v>
      </c>
      <c r="C378" s="1">
        <v>7.0</v>
      </c>
      <c r="D378" s="1">
        <v>41.9570956869147</v>
      </c>
      <c r="E378" s="1">
        <v>-91.7254333540647</v>
      </c>
      <c r="F378" s="1" t="s">
        <v>441</v>
      </c>
      <c r="G378" s="1" t="s">
        <v>442</v>
      </c>
      <c r="H378" s="1" t="s">
        <v>820</v>
      </c>
      <c r="I378" s="12" t="s">
        <v>894</v>
      </c>
      <c r="K378" s="13" t="s">
        <v>57</v>
      </c>
      <c r="L378" s="14">
        <f>Countif(username,H378)</f>
        <v>5</v>
      </c>
    </row>
    <row r="379">
      <c r="A379" s="1" t="s">
        <v>895</v>
      </c>
      <c r="B379" s="1">
        <v>23.0</v>
      </c>
      <c r="C379" s="1">
        <v>1.0</v>
      </c>
      <c r="D379" s="1">
        <v>41.9569519574417</v>
      </c>
      <c r="E379" s="1">
        <v>-91.7265930319969</v>
      </c>
      <c r="F379" s="1" t="s">
        <v>441</v>
      </c>
      <c r="G379" s="1" t="s">
        <v>442</v>
      </c>
      <c r="H379" s="1" t="s">
        <v>637</v>
      </c>
      <c r="I379" s="12" t="s">
        <v>896</v>
      </c>
      <c r="K379" s="13" t="s">
        <v>57</v>
      </c>
      <c r="L379" s="14">
        <f>Countif(username,H379)</f>
        <v>12</v>
      </c>
    </row>
    <row r="380">
      <c r="A380" s="1" t="s">
        <v>897</v>
      </c>
      <c r="B380" s="1">
        <v>23.0</v>
      </c>
      <c r="C380" s="1">
        <v>2.0</v>
      </c>
      <c r="D380" s="1">
        <v>41.9569519572797</v>
      </c>
      <c r="E380" s="1">
        <v>-91.7263997543032</v>
      </c>
      <c r="F380" s="1" t="s">
        <v>441</v>
      </c>
      <c r="G380" s="1" t="s">
        <v>442</v>
      </c>
      <c r="H380" s="1" t="s">
        <v>519</v>
      </c>
      <c r="I380" s="12" t="s">
        <v>898</v>
      </c>
      <c r="K380" s="13" t="s">
        <v>57</v>
      </c>
      <c r="L380" s="14">
        <f>Countif(username,H380)</f>
        <v>11</v>
      </c>
    </row>
    <row r="381">
      <c r="A381" s="1" t="s">
        <v>899</v>
      </c>
      <c r="B381" s="1">
        <v>23.0</v>
      </c>
      <c r="C381" s="1">
        <v>3.0</v>
      </c>
      <c r="D381" s="1">
        <v>41.9569519571176</v>
      </c>
      <c r="E381" s="1">
        <v>-91.7262064766094</v>
      </c>
      <c r="F381" s="1" t="s">
        <v>441</v>
      </c>
      <c r="G381" s="1" t="s">
        <v>442</v>
      </c>
      <c r="H381" s="1" t="s">
        <v>482</v>
      </c>
      <c r="I381" s="12" t="s">
        <v>900</v>
      </c>
      <c r="K381" s="13" t="s">
        <v>57</v>
      </c>
      <c r="L381" s="14">
        <f>Countif(username,H381)</f>
        <v>7</v>
      </c>
    </row>
    <row r="382">
      <c r="A382" s="1" t="s">
        <v>901</v>
      </c>
      <c r="B382" s="1">
        <v>23.0</v>
      </c>
      <c r="C382" s="1">
        <v>4.0</v>
      </c>
      <c r="D382" s="1">
        <v>41.9569519569555</v>
      </c>
      <c r="E382" s="1">
        <v>-91.7260131989157</v>
      </c>
      <c r="F382" s="1" t="s">
        <v>441</v>
      </c>
      <c r="G382" s="1" t="s">
        <v>442</v>
      </c>
      <c r="H382" s="1" t="s">
        <v>637</v>
      </c>
      <c r="I382" s="12" t="s">
        <v>902</v>
      </c>
      <c r="K382" s="13" t="s">
        <v>57</v>
      </c>
      <c r="L382" s="14">
        <f>Countif(username,H382)</f>
        <v>12</v>
      </c>
    </row>
    <row r="383">
      <c r="A383" s="1" t="s">
        <v>903</v>
      </c>
      <c r="B383" s="1">
        <v>23.0</v>
      </c>
      <c r="C383" s="1">
        <v>5.0</v>
      </c>
      <c r="D383" s="1">
        <v>41.9569519567934</v>
      </c>
      <c r="E383" s="1">
        <v>-91.725819921222</v>
      </c>
      <c r="F383" s="1" t="s">
        <v>480</v>
      </c>
      <c r="G383" s="1" t="s">
        <v>481</v>
      </c>
      <c r="H383" s="1" t="s">
        <v>519</v>
      </c>
      <c r="I383" s="12" t="s">
        <v>904</v>
      </c>
      <c r="K383" s="13" t="s">
        <v>57</v>
      </c>
      <c r="L383" s="14">
        <f>Countif(username,H383)</f>
        <v>11</v>
      </c>
    </row>
    <row r="384">
      <c r="A384" s="1" t="s">
        <v>905</v>
      </c>
      <c r="B384" s="1">
        <v>24.0</v>
      </c>
      <c r="C384" s="1">
        <v>1.0</v>
      </c>
      <c r="D384" s="1">
        <v>41.9568082269963</v>
      </c>
      <c r="E384" s="1">
        <v>-91.7265930411505</v>
      </c>
      <c r="F384" s="1" t="s">
        <v>441</v>
      </c>
      <c r="G384" s="1" t="s">
        <v>442</v>
      </c>
      <c r="H384" s="1" t="s">
        <v>669</v>
      </c>
      <c r="I384" s="12" t="s">
        <v>906</v>
      </c>
      <c r="K384" s="13" t="s">
        <v>57</v>
      </c>
      <c r="L384" s="14">
        <f>Countif(username,H384)</f>
        <v>9</v>
      </c>
    </row>
    <row r="385">
      <c r="A385" s="1" t="s">
        <v>907</v>
      </c>
      <c r="B385" s="1">
        <v>24.0</v>
      </c>
      <c r="C385" s="1">
        <v>2.0</v>
      </c>
      <c r="D385" s="1">
        <v>41.9568082268342</v>
      </c>
      <c r="E385" s="1">
        <v>-91.7263997638927</v>
      </c>
      <c r="F385" s="1" t="s">
        <v>480</v>
      </c>
      <c r="G385" s="1" t="s">
        <v>481</v>
      </c>
      <c r="H385" s="1" t="s">
        <v>672</v>
      </c>
      <c r="I385" s="12" t="s">
        <v>908</v>
      </c>
      <c r="K385" s="13" t="s">
        <v>57</v>
      </c>
      <c r="L385" s="14">
        <f>Countif(username,H385)</f>
        <v>15</v>
      </c>
    </row>
    <row r="386">
      <c r="A386" s="1" t="s">
        <v>909</v>
      </c>
      <c r="B386" s="1">
        <v>24.0</v>
      </c>
      <c r="C386" s="1">
        <v>3.0</v>
      </c>
      <c r="D386" s="1">
        <v>41.9568082266721</v>
      </c>
      <c r="E386" s="1">
        <v>-91.7262064866349</v>
      </c>
      <c r="F386" s="1" t="s">
        <v>441</v>
      </c>
      <c r="G386" s="1" t="s">
        <v>442</v>
      </c>
      <c r="H386" s="1" t="s">
        <v>93</v>
      </c>
      <c r="I386" s="12" t="s">
        <v>910</v>
      </c>
      <c r="K386" s="13" t="s">
        <v>95</v>
      </c>
      <c r="L386" s="14">
        <f>Countif(username,H386)</f>
        <v>14</v>
      </c>
    </row>
    <row r="388">
      <c r="A388" s="1"/>
      <c r="B388" s="1" t="s">
        <v>911</v>
      </c>
    </row>
    <row r="389">
      <c r="A389" s="1"/>
      <c r="B389" s="1" t="s">
        <v>912</v>
      </c>
      <c r="C389" s="1">
        <v>41.9580300802407</v>
      </c>
      <c r="D389" s="1">
        <v>-91.7249500751495</v>
      </c>
      <c r="E389" s="1">
        <v>15.0</v>
      </c>
      <c r="F389" s="1">
        <v>21.0</v>
      </c>
      <c r="G389" s="1">
        <v>90.0</v>
      </c>
      <c r="H389" s="1">
        <v>0.0</v>
      </c>
      <c r="I389" s="1">
        <v>40.0</v>
      </c>
      <c r="J389" s="1">
        <v>16.0</v>
      </c>
    </row>
  </sheetData>
  <mergeCells count="1">
    <mergeCell ref="A1:E2"/>
  </mergeCells>
  <hyperlinks>
    <hyperlink r:id="rId1" ref="F18"/>
    <hyperlink r:id="rId2" ref="I23"/>
    <hyperlink r:id="rId3" ref="I24"/>
    <hyperlink r:id="rId4" ref="I25"/>
    <hyperlink r:id="rId5" ref="I26"/>
    <hyperlink r:id="rId6" ref="I27"/>
    <hyperlink r:id="rId7" ref="I28"/>
    <hyperlink r:id="rId8" ref="I29"/>
    <hyperlink r:id="rId9" ref="I30"/>
    <hyperlink r:id="rId10" ref="I31"/>
    <hyperlink r:id="rId11" ref="I32"/>
    <hyperlink r:id="rId12" ref="I33"/>
    <hyperlink r:id="rId13" ref="I34"/>
    <hyperlink r:id="rId14" ref="I35"/>
    <hyperlink r:id="rId15" ref="I36"/>
    <hyperlink r:id="rId16" ref="I37"/>
    <hyperlink r:id="rId17" ref="I38"/>
    <hyperlink r:id="rId18" ref="I39"/>
    <hyperlink r:id="rId19" ref="I40"/>
    <hyperlink r:id="rId20" ref="I41"/>
    <hyperlink r:id="rId21" ref="I42"/>
    <hyperlink r:id="rId22" ref="I43"/>
    <hyperlink r:id="rId23" ref="I44"/>
    <hyperlink r:id="rId24" ref="I45"/>
    <hyperlink r:id="rId25" ref="I46"/>
    <hyperlink r:id="rId26" ref="I47"/>
    <hyperlink r:id="rId27" ref="I48"/>
    <hyperlink r:id="rId28" ref="I49"/>
    <hyperlink r:id="rId29" ref="I50"/>
    <hyperlink r:id="rId30" ref="I51"/>
    <hyperlink r:id="rId31" ref="I52"/>
    <hyperlink r:id="rId32" ref="I53"/>
    <hyperlink r:id="rId33" ref="I54"/>
    <hyperlink r:id="rId34" ref="I55"/>
    <hyperlink r:id="rId35" ref="I56"/>
    <hyperlink r:id="rId36" ref="I57"/>
    <hyperlink r:id="rId37" ref="I58"/>
    <hyperlink r:id="rId38" ref="I59"/>
    <hyperlink r:id="rId39" ref="I60"/>
    <hyperlink r:id="rId40" ref="I61"/>
    <hyperlink r:id="rId41" ref="I62"/>
    <hyperlink r:id="rId42" ref="I63"/>
    <hyperlink r:id="rId43" ref="I64"/>
    <hyperlink r:id="rId44" ref="I65"/>
    <hyperlink r:id="rId45" ref="I66"/>
    <hyperlink r:id="rId46" ref="I67"/>
    <hyperlink r:id="rId47" ref="I68"/>
    <hyperlink r:id="rId48" ref="I69"/>
    <hyperlink r:id="rId49" ref="I70"/>
    <hyperlink r:id="rId50" ref="I71"/>
    <hyperlink r:id="rId51" ref="I72"/>
    <hyperlink r:id="rId52" ref="I73"/>
    <hyperlink r:id="rId53" ref="I74"/>
    <hyperlink r:id="rId54" ref="I75"/>
    <hyperlink r:id="rId55" ref="I76"/>
    <hyperlink r:id="rId56" ref="I77"/>
    <hyperlink r:id="rId57" ref="I78"/>
    <hyperlink r:id="rId58" ref="I79"/>
    <hyperlink r:id="rId59" ref="I80"/>
    <hyperlink r:id="rId60" ref="I81"/>
    <hyperlink r:id="rId61" ref="I82"/>
    <hyperlink r:id="rId62" ref="I83"/>
    <hyperlink r:id="rId63" ref="I84"/>
    <hyperlink r:id="rId64" ref="I85"/>
    <hyperlink r:id="rId65" ref="I86"/>
    <hyperlink r:id="rId66" ref="I87"/>
    <hyperlink r:id="rId67" ref="I88"/>
    <hyperlink r:id="rId68" ref="I89"/>
    <hyperlink r:id="rId69" ref="I90"/>
    <hyperlink r:id="rId70" ref="I91"/>
    <hyperlink r:id="rId71" ref="I92"/>
    <hyperlink r:id="rId72" ref="I93"/>
    <hyperlink r:id="rId73" ref="I94"/>
    <hyperlink r:id="rId74" ref="I95"/>
    <hyperlink r:id="rId75" ref="I96"/>
    <hyperlink r:id="rId76" ref="I97"/>
    <hyperlink r:id="rId77" ref="I98"/>
    <hyperlink r:id="rId78" ref="I99"/>
    <hyperlink r:id="rId79" ref="I100"/>
    <hyperlink r:id="rId80" ref="I101"/>
    <hyperlink r:id="rId81" ref="I102"/>
    <hyperlink r:id="rId82" ref="I103"/>
    <hyperlink r:id="rId83" ref="I104"/>
    <hyperlink r:id="rId84" ref="I105"/>
    <hyperlink r:id="rId85" ref="I106"/>
    <hyperlink r:id="rId86" ref="I107"/>
    <hyperlink r:id="rId87" ref="I108"/>
    <hyperlink r:id="rId88" ref="I109"/>
    <hyperlink r:id="rId89" ref="I110"/>
    <hyperlink r:id="rId90" ref="I111"/>
    <hyperlink r:id="rId91" ref="I112"/>
    <hyperlink r:id="rId92" ref="I113"/>
    <hyperlink r:id="rId93" ref="I114"/>
    <hyperlink r:id="rId94" ref="I115"/>
    <hyperlink r:id="rId95" ref="I116"/>
    <hyperlink r:id="rId96" ref="I117"/>
    <hyperlink r:id="rId97" ref="I118"/>
    <hyperlink r:id="rId98" ref="I119"/>
    <hyperlink r:id="rId99" ref="I120"/>
    <hyperlink r:id="rId100" ref="I121"/>
    <hyperlink r:id="rId101" ref="I122"/>
    <hyperlink r:id="rId102" ref="I123"/>
    <hyperlink r:id="rId103" ref="I124"/>
    <hyperlink r:id="rId104" ref="I125"/>
    <hyperlink r:id="rId105" ref="I126"/>
    <hyperlink r:id="rId106" ref="I127"/>
    <hyperlink r:id="rId107" ref="I128"/>
    <hyperlink r:id="rId108" ref="I129"/>
    <hyperlink r:id="rId109" ref="I130"/>
    <hyperlink r:id="rId110" ref="I131"/>
    <hyperlink r:id="rId111" ref="I132"/>
    <hyperlink r:id="rId112" ref="I133"/>
    <hyperlink r:id="rId113" ref="I134"/>
    <hyperlink r:id="rId114" ref="I135"/>
    <hyperlink r:id="rId115" ref="I136"/>
    <hyperlink r:id="rId116" ref="I137"/>
    <hyperlink r:id="rId117" ref="I138"/>
    <hyperlink r:id="rId118" ref="I139"/>
    <hyperlink r:id="rId119" ref="I140"/>
    <hyperlink r:id="rId120" ref="I141"/>
    <hyperlink r:id="rId121" ref="I142"/>
    <hyperlink r:id="rId122" ref="I143"/>
    <hyperlink r:id="rId123" ref="I144"/>
    <hyperlink r:id="rId124" ref="I145"/>
    <hyperlink r:id="rId125" ref="I146"/>
    <hyperlink r:id="rId126" ref="I147"/>
    <hyperlink r:id="rId127" ref="I148"/>
    <hyperlink r:id="rId128" ref="I149"/>
    <hyperlink r:id="rId129" ref="I150"/>
    <hyperlink r:id="rId130" ref="I151"/>
    <hyperlink r:id="rId131" ref="I152"/>
    <hyperlink r:id="rId132" ref="I153"/>
    <hyperlink r:id="rId133" ref="I154"/>
    <hyperlink r:id="rId134" ref="I155"/>
    <hyperlink r:id="rId135" ref="I156"/>
    <hyperlink r:id="rId136" ref="I157"/>
    <hyperlink r:id="rId137" ref="I158"/>
    <hyperlink r:id="rId138" ref="I159"/>
    <hyperlink r:id="rId139" ref="I160"/>
    <hyperlink r:id="rId140" ref="I161"/>
    <hyperlink r:id="rId141" ref="I162"/>
    <hyperlink r:id="rId142" ref="I163"/>
    <hyperlink r:id="rId143" ref="I164"/>
    <hyperlink r:id="rId144" ref="I165"/>
    <hyperlink r:id="rId145" ref="I166"/>
    <hyperlink r:id="rId146" ref="I167"/>
    <hyperlink r:id="rId147" ref="I168"/>
    <hyperlink r:id="rId148" ref="I169"/>
    <hyperlink r:id="rId149" ref="I170"/>
    <hyperlink r:id="rId150" ref="I171"/>
    <hyperlink r:id="rId151" ref="I172"/>
    <hyperlink r:id="rId152" ref="I173"/>
    <hyperlink r:id="rId153" ref="I174"/>
    <hyperlink r:id="rId154" ref="I175"/>
    <hyperlink r:id="rId155" ref="I176"/>
    <hyperlink r:id="rId156" ref="I177"/>
    <hyperlink r:id="rId157" ref="I178"/>
    <hyperlink r:id="rId158" ref="I179"/>
    <hyperlink r:id="rId159" ref="I180"/>
    <hyperlink r:id="rId160" ref="I181"/>
    <hyperlink r:id="rId161" ref="I182"/>
    <hyperlink r:id="rId162" ref="I183"/>
    <hyperlink r:id="rId163" ref="I184"/>
    <hyperlink r:id="rId164" ref="I185"/>
    <hyperlink r:id="rId165" ref="I186"/>
    <hyperlink r:id="rId166" ref="I187"/>
    <hyperlink r:id="rId167" ref="I188"/>
    <hyperlink r:id="rId168" ref="I189"/>
    <hyperlink r:id="rId169" ref="I190"/>
    <hyperlink r:id="rId170" ref="I191"/>
    <hyperlink r:id="rId171" ref="I192"/>
    <hyperlink r:id="rId172" ref="I193"/>
    <hyperlink r:id="rId173" ref="I194"/>
    <hyperlink r:id="rId174" ref="I195"/>
    <hyperlink r:id="rId175" ref="I196"/>
    <hyperlink r:id="rId176" ref="I197"/>
    <hyperlink r:id="rId177" ref="I198"/>
    <hyperlink r:id="rId178" ref="I199"/>
    <hyperlink r:id="rId179" ref="I200"/>
    <hyperlink r:id="rId180" ref="I201"/>
    <hyperlink r:id="rId181" ref="I202"/>
    <hyperlink r:id="rId182" ref="I203"/>
    <hyperlink r:id="rId183" ref="I204"/>
    <hyperlink r:id="rId184" ref="I205"/>
    <hyperlink r:id="rId185" ref="I206"/>
    <hyperlink r:id="rId186" ref="I207"/>
    <hyperlink r:id="rId187" ref="I208"/>
    <hyperlink r:id="rId188" ref="I209"/>
    <hyperlink r:id="rId189" ref="I210"/>
    <hyperlink r:id="rId190" ref="I211"/>
    <hyperlink r:id="rId191" ref="I212"/>
    <hyperlink r:id="rId192" ref="I213"/>
    <hyperlink r:id="rId193" ref="I214"/>
    <hyperlink r:id="rId194" ref="I215"/>
    <hyperlink r:id="rId195" ref="I216"/>
    <hyperlink r:id="rId196" ref="I217"/>
    <hyperlink r:id="rId197" ref="I218"/>
    <hyperlink r:id="rId198" ref="I219"/>
    <hyperlink r:id="rId199" ref="I220"/>
    <hyperlink r:id="rId200" ref="I221"/>
    <hyperlink r:id="rId201" ref="I222"/>
    <hyperlink r:id="rId202" ref="I223"/>
    <hyperlink r:id="rId203" ref="I224"/>
    <hyperlink r:id="rId204" ref="I225"/>
    <hyperlink r:id="rId205" ref="I226"/>
    <hyperlink r:id="rId206" ref="I227"/>
    <hyperlink r:id="rId207" ref="I228"/>
    <hyperlink r:id="rId208" ref="I229"/>
    <hyperlink r:id="rId209" ref="I230"/>
    <hyperlink r:id="rId210" ref="I231"/>
    <hyperlink r:id="rId211" ref="I232"/>
    <hyperlink r:id="rId212" ref="I233"/>
    <hyperlink r:id="rId213" ref="I234"/>
    <hyperlink r:id="rId214" ref="I235"/>
    <hyperlink r:id="rId215" ref="I236"/>
    <hyperlink r:id="rId216" ref="I237"/>
    <hyperlink r:id="rId217" ref="I238"/>
    <hyperlink r:id="rId218" ref="I239"/>
    <hyperlink r:id="rId219" ref="I240"/>
    <hyperlink r:id="rId220" ref="I241"/>
    <hyperlink r:id="rId221" ref="I242"/>
    <hyperlink r:id="rId222" ref="I243"/>
    <hyperlink r:id="rId223" ref="I244"/>
    <hyperlink r:id="rId224" ref="I245"/>
    <hyperlink r:id="rId225" ref="I246"/>
    <hyperlink r:id="rId226" ref="I247"/>
    <hyperlink r:id="rId227" ref="I248"/>
    <hyperlink r:id="rId228" ref="I249"/>
    <hyperlink r:id="rId229" ref="I250"/>
    <hyperlink r:id="rId230" ref="I251"/>
    <hyperlink r:id="rId231" ref="I252"/>
    <hyperlink r:id="rId232" ref="I253"/>
    <hyperlink r:id="rId233" ref="I254"/>
    <hyperlink r:id="rId234" ref="I255"/>
    <hyperlink r:id="rId235" ref="I256"/>
    <hyperlink r:id="rId236" ref="I257"/>
    <hyperlink r:id="rId237" ref="I258"/>
    <hyperlink r:id="rId238" ref="I259"/>
    <hyperlink r:id="rId239" ref="I260"/>
    <hyperlink r:id="rId240" ref="I261"/>
    <hyperlink r:id="rId241" ref="I262"/>
    <hyperlink r:id="rId242" ref="I263"/>
    <hyperlink r:id="rId243" ref="I264"/>
    <hyperlink r:id="rId244" ref="I265"/>
    <hyperlink r:id="rId245" ref="I266"/>
    <hyperlink r:id="rId246" ref="I267"/>
    <hyperlink r:id="rId247" ref="I268"/>
    <hyperlink r:id="rId248" ref="I269"/>
    <hyperlink r:id="rId249" ref="I270"/>
    <hyperlink r:id="rId250" ref="I271"/>
    <hyperlink r:id="rId251" ref="I272"/>
    <hyperlink r:id="rId252" ref="I273"/>
    <hyperlink r:id="rId253" ref="I274"/>
    <hyperlink r:id="rId254" ref="I275"/>
    <hyperlink r:id="rId255" ref="I276"/>
    <hyperlink r:id="rId256" ref="I277"/>
    <hyperlink r:id="rId257" ref="I278"/>
    <hyperlink r:id="rId258" ref="I279"/>
    <hyperlink r:id="rId259" ref="I280"/>
    <hyperlink r:id="rId260" ref="I281"/>
    <hyperlink r:id="rId261" ref="I282"/>
    <hyperlink r:id="rId262" ref="I283"/>
    <hyperlink r:id="rId263" ref="I284"/>
    <hyperlink r:id="rId264" ref="I285"/>
    <hyperlink r:id="rId265" ref="I286"/>
    <hyperlink r:id="rId266" ref="I287"/>
    <hyperlink r:id="rId267" ref="I288"/>
    <hyperlink r:id="rId268" ref="I289"/>
    <hyperlink r:id="rId269" ref="I290"/>
    <hyperlink r:id="rId270" ref="I291"/>
    <hyperlink r:id="rId271" ref="I292"/>
    <hyperlink r:id="rId272" ref="I293"/>
    <hyperlink r:id="rId273" ref="I294"/>
    <hyperlink r:id="rId274" ref="I295"/>
    <hyperlink r:id="rId275" ref="I296"/>
    <hyperlink r:id="rId276" ref="I297"/>
    <hyperlink r:id="rId277" ref="I298"/>
    <hyperlink r:id="rId278" ref="I299"/>
    <hyperlink r:id="rId279" ref="I300"/>
    <hyperlink r:id="rId280" ref="I301"/>
    <hyperlink r:id="rId281" ref="I302"/>
    <hyperlink r:id="rId282" ref="I303"/>
    <hyperlink r:id="rId283" ref="I304"/>
    <hyperlink r:id="rId284" ref="I305"/>
    <hyperlink r:id="rId285" ref="I306"/>
    <hyperlink r:id="rId286" ref="I307"/>
    <hyperlink r:id="rId287" ref="I308"/>
    <hyperlink r:id="rId288" ref="I309"/>
    <hyperlink r:id="rId289" ref="I310"/>
    <hyperlink r:id="rId290" ref="I311"/>
    <hyperlink r:id="rId291" ref="I312"/>
    <hyperlink r:id="rId292" ref="I313"/>
    <hyperlink r:id="rId293" ref="I314"/>
    <hyperlink r:id="rId294" ref="I315"/>
    <hyperlink r:id="rId295" ref="I316"/>
    <hyperlink r:id="rId296" ref="I317"/>
    <hyperlink r:id="rId297" ref="I318"/>
    <hyperlink r:id="rId298" ref="I319"/>
    <hyperlink r:id="rId299" ref="I320"/>
    <hyperlink r:id="rId300" ref="I321"/>
    <hyperlink r:id="rId301" ref="I322"/>
    <hyperlink r:id="rId302" ref="I323"/>
    <hyperlink r:id="rId303" ref="I324"/>
    <hyperlink r:id="rId304" ref="I325"/>
    <hyperlink r:id="rId305" ref="I326"/>
    <hyperlink r:id="rId306" ref="I327"/>
    <hyperlink r:id="rId307" ref="I328"/>
    <hyperlink r:id="rId308" ref="I329"/>
    <hyperlink r:id="rId309" ref="I330"/>
    <hyperlink r:id="rId310" ref="I331"/>
    <hyperlink r:id="rId311" ref="I332"/>
    <hyperlink r:id="rId312" ref="I333"/>
    <hyperlink r:id="rId313" ref="I334"/>
    <hyperlink r:id="rId314" ref="I335"/>
    <hyperlink r:id="rId315" ref="I336"/>
    <hyperlink r:id="rId316" ref="I337"/>
    <hyperlink r:id="rId317" ref="I338"/>
    <hyperlink r:id="rId318" ref="I339"/>
    <hyperlink r:id="rId319" ref="I340"/>
    <hyperlink r:id="rId320" ref="I341"/>
    <hyperlink r:id="rId321" ref="I342"/>
    <hyperlink r:id="rId322" ref="I343"/>
    <hyperlink r:id="rId323" ref="I344"/>
    <hyperlink r:id="rId324" ref="I345"/>
    <hyperlink r:id="rId325" ref="I346"/>
    <hyperlink r:id="rId326" ref="I347"/>
    <hyperlink r:id="rId327" ref="I348"/>
    <hyperlink r:id="rId328" ref="I349"/>
    <hyperlink r:id="rId329" ref="I350"/>
    <hyperlink r:id="rId330" ref="I351"/>
    <hyperlink r:id="rId331" ref="I352"/>
    <hyperlink r:id="rId332" ref="I353"/>
    <hyperlink r:id="rId333" ref="I354"/>
    <hyperlink r:id="rId334" ref="I355"/>
    <hyperlink r:id="rId335" ref="I356"/>
    <hyperlink r:id="rId336" ref="I357"/>
    <hyperlink r:id="rId337" ref="I358"/>
    <hyperlink r:id="rId338" ref="I359"/>
    <hyperlink r:id="rId339" ref="I360"/>
    <hyperlink r:id="rId340" ref="I361"/>
    <hyperlink r:id="rId341" ref="I362"/>
    <hyperlink r:id="rId342" ref="I363"/>
    <hyperlink r:id="rId343" ref="I364"/>
    <hyperlink r:id="rId344" ref="I365"/>
    <hyperlink r:id="rId345" ref="I366"/>
    <hyperlink r:id="rId346" ref="I367"/>
    <hyperlink r:id="rId347" ref="I368"/>
    <hyperlink r:id="rId348" ref="I369"/>
    <hyperlink r:id="rId349" ref="I370"/>
    <hyperlink r:id="rId350" ref="I371"/>
    <hyperlink r:id="rId351" ref="I372"/>
    <hyperlink r:id="rId352" ref="I373"/>
    <hyperlink r:id="rId353" ref="I374"/>
    <hyperlink r:id="rId354" ref="I375"/>
    <hyperlink r:id="rId355" ref="I376"/>
    <hyperlink r:id="rId356" ref="I377"/>
    <hyperlink r:id="rId357" ref="I378"/>
    <hyperlink r:id="rId358" ref="I379"/>
    <hyperlink r:id="rId359" ref="I380"/>
    <hyperlink r:id="rId360" ref="I381"/>
    <hyperlink r:id="rId361" ref="I382"/>
    <hyperlink r:id="rId362" ref="I383"/>
    <hyperlink r:id="rId363" ref="I384"/>
    <hyperlink r:id="rId364" ref="I385"/>
    <hyperlink r:id="rId365" ref="I386"/>
  </hyperlinks>
  <drawing r:id="rId366"/>
</worksheet>
</file>