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yWrenMurrumbaDowns" sheetId="1" r:id="rId3"/>
  </sheets>
  <definedNames/>
  <calcPr/>
</workbook>
</file>

<file path=xl/sharedStrings.xml><?xml version="1.0" encoding="utf-8"?>
<sst xmlns="http://schemas.openxmlformats.org/spreadsheetml/2006/main" count="495" uniqueCount="292">
  <si>
    <t>Fairy Wren</t>
  </si>
  <si>
    <t xml:space="preserve">The Varigated Fairy Wren is found around most of Australia. It is a tiny bird </t>
  </si>
  <si>
    <t>only 14 cm long! This one is located near several active munzee players :)</t>
  </si>
  <si>
    <t>Munzee</t>
  </si>
  <si>
    <t>Deployed/ reserved</t>
  </si>
  <si>
    <t>Available</t>
  </si>
  <si>
    <t>Total</t>
  </si>
  <si>
    <t>Surprise</t>
  </si>
  <si>
    <t>Onyx</t>
  </si>
  <si>
    <t>Black or onyx</t>
  </si>
  <si>
    <t>Electric</t>
  </si>
  <si>
    <t>Crossbow</t>
  </si>
  <si>
    <t>White virtual</t>
  </si>
  <si>
    <t>Peas Evolution</t>
  </si>
  <si>
    <t>Garden POI</t>
  </si>
  <si>
    <t>Located at Murrumba Downs, QLD Australia</t>
  </si>
  <si>
    <r>
      <rPr>
        <color rgb="FF1155CC"/>
      </rPr>
      <t xml:space="preserve">Permalink: </t>
    </r>
    <r>
      <rPr>
        <color rgb="FF1155CC"/>
        <u/>
      </rPr>
      <t>https://www.munzee.com/map/r7hucu0r4/15.5</t>
    </r>
  </si>
  <si>
    <r>
      <rPr>
        <color rgb="FF1155CC"/>
      </rPr>
      <t xml:space="preserve">Spreadsheet: </t>
    </r>
    <r>
      <rPr>
        <color rgb="FF1155CC"/>
        <u/>
      </rPr>
      <t>https://tinyurl.com/QLDFairyWren</t>
    </r>
    <r>
      <rPr>
        <color rgb="FF1155CC"/>
      </rPr>
      <t xml:space="preserve"> </t>
    </r>
  </si>
  <si>
    <t>Designed by BonnieB1</t>
  </si>
  <si>
    <t>For NyssaFlutterby</t>
  </si>
  <si>
    <t>Row</t>
  </si>
  <si>
    <t>Column</t>
  </si>
  <si>
    <t>Latitude</t>
  </si>
  <si>
    <t>Longitude</t>
  </si>
  <si>
    <t>Username</t>
  </si>
  <si>
    <t>URL</t>
  </si>
  <si>
    <t>Comments</t>
  </si>
  <si>
    <t>1</t>
  </si>
  <si>
    <t>5</t>
  </si>
  <si>
    <t>-27.264860643099734</t>
  </si>
  <si>
    <t>153.0063194929786</t>
  </si>
  <si>
    <t>BonnieB1</t>
  </si>
  <si>
    <t>https://www.munzee.com/m/BonnieB1/9143/</t>
  </si>
  <si>
    <t>2</t>
  </si>
  <si>
    <t>13</t>
  </si>
  <si>
    <t>-27.265004372801926</t>
  </si>
  <si>
    <t>153.00761306073866</t>
  </si>
  <si>
    <t>parislaura</t>
  </si>
  <si>
    <t>https://www.munzee.com/m/Parislaura/11795/</t>
  </si>
  <si>
    <t>3</t>
  </si>
  <si>
    <t>-27.265148104176376</t>
  </si>
  <si>
    <t>153.00599611379073</t>
  </si>
  <si>
    <t>TheRedSquirrel</t>
  </si>
  <si>
    <t>https://www.munzee.com/m/TheRedSquirrel/2592/</t>
  </si>
  <si>
    <t>4</t>
  </si>
  <si>
    <t>-27.26514810408347</t>
  </si>
  <si>
    <t>153.00615780923818</t>
  </si>
  <si>
    <t>ddtsnorton</t>
  </si>
  <si>
    <t>https://www.munzee.com/m/ddtsnorton/11276</t>
  </si>
  <si>
    <t>12</t>
  </si>
  <si>
    <t>-27.265148103340174</t>
  </si>
  <si>
    <t>153.00745137281774</t>
  </si>
  <si>
    <t>MarkCase</t>
  </si>
  <si>
    <t>https://www.munzee.com/m/markcase/8503/</t>
  </si>
  <si>
    <t>-27.265148103247263</t>
  </si>
  <si>
    <t>153.0076130682652</t>
  </si>
  <si>
    <t>mdtt</t>
  </si>
  <si>
    <t>https://www.munzee.com/m/mdtt/6031/</t>
  </si>
  <si>
    <t>-27.265291834714738</t>
  </si>
  <si>
    <t>153.00583442357004</t>
  </si>
  <si>
    <t>Cazmo</t>
  </si>
  <si>
    <t>https://www.munzee.com/m/Cazmo/1903/</t>
  </si>
  <si>
    <t>-27.265291834621827</t>
  </si>
  <si>
    <t>153.00599611922655</t>
  </si>
  <si>
    <t>nyssaflutterby</t>
  </si>
  <si>
    <t>https://www.munzee.com/m/Nyssaflutterby/585/</t>
  </si>
  <si>
    <t>-27.265291834528917</t>
  </si>
  <si>
    <t>153.00615781488307</t>
  </si>
  <si>
    <t>OHail</t>
  </si>
  <si>
    <t>https://www.munzee.com/m/OHail/26834/</t>
  </si>
  <si>
    <t>-27.265291834436002</t>
  </si>
  <si>
    <t>153.00631951053958</t>
  </si>
  <si>
    <t xml:space="preserve">Justforfun33 </t>
  </si>
  <si>
    <t>https://www.munzee.com/m/Justforfun33/15678/</t>
  </si>
  <si>
    <t>11</t>
  </si>
  <si>
    <t>-27.26529183387853</t>
  </si>
  <si>
    <t>153.00728968447868</t>
  </si>
  <si>
    <t>vadotech</t>
  </si>
  <si>
    <t>https://www.munzee.com/m/vadotech/13210/</t>
  </si>
  <si>
    <t>-27.26529183378561</t>
  </si>
  <si>
    <t>153.0074513801352</t>
  </si>
  <si>
    <t>destolkjes4ever</t>
  </si>
  <si>
    <t>https://www.munzee.com/m/destolkjes4ever/5040/</t>
  </si>
  <si>
    <t>-27.265435565253103</t>
  </si>
  <si>
    <t>153.00567273293052</t>
  </si>
  <si>
    <t>FlamingoFlurrier</t>
  </si>
  <si>
    <t>https://www.munzee.com/m/FlamingoFlurrier/2806/</t>
  </si>
  <si>
    <t>-27.26543556516019</t>
  </si>
  <si>
    <t>153.0058344287961</t>
  </si>
  <si>
    <t>Amadoreugen</t>
  </si>
  <si>
    <t>https://www.munzee.com/m/amadoreugen/6913/</t>
  </si>
  <si>
    <t>-27.26543556506728</t>
  </si>
  <si>
    <t>153.0059961246617</t>
  </si>
  <si>
    <t>prmarks1391</t>
  </si>
  <si>
    <t>https://www.munzee.com/m/prmarks1391/13538/</t>
  </si>
  <si>
    <t>-27.265435564974368</t>
  </si>
  <si>
    <t>153.00615782052728</t>
  </si>
  <si>
    <t>EagleDadandXenia</t>
  </si>
  <si>
    <t>https://www.munzee.com/m/EagleDadandXenia/29145/</t>
  </si>
  <si>
    <t>-27.26543556488145</t>
  </si>
  <si>
    <t>153.00631951639286</t>
  </si>
  <si>
    <t>BIGBADJOHN1402</t>
  </si>
  <si>
    <t>https://www.munzee.com/m/bigbadjohn1402/1838/</t>
  </si>
  <si>
    <t>6</t>
  </si>
  <si>
    <t>-27.265435564788536</t>
  </si>
  <si>
    <t>153.00648121225845</t>
  </si>
  <si>
    <t>struwel</t>
  </si>
  <si>
    <t>https://www.munzee.com/m/struwel/10111</t>
  </si>
  <si>
    <t>7</t>
  </si>
  <si>
    <t>-27.265435564695625</t>
  </si>
  <si>
    <t>153.00664290812404</t>
  </si>
  <si>
    <t>drew637</t>
  </si>
  <si>
    <t>https://www.munzee.com/m/drew637/5515/</t>
  </si>
  <si>
    <t>8</t>
  </si>
  <si>
    <t>-27.265435564602715</t>
  </si>
  <si>
    <t>153.00680460398962</t>
  </si>
  <si>
    <t xml:space="preserve">Derlame </t>
  </si>
  <si>
    <t>https://www.munzee.com/m/Derlame/21194/</t>
  </si>
  <si>
    <t>10</t>
  </si>
  <si>
    <t>-27.265435564416897</t>
  </si>
  <si>
    <t>153.0071279957208</t>
  </si>
  <si>
    <t>ponu</t>
  </si>
  <si>
    <t>https://www.munzee.com/m/ponu/9095/</t>
  </si>
  <si>
    <t>-27.265435564323983</t>
  </si>
  <si>
    <t>153.00728969158627</t>
  </si>
  <si>
    <t>denali0407</t>
  </si>
  <si>
    <t>https://www.munzee.com/m/denali0407/20402/</t>
  </si>
  <si>
    <t>-27.26557929551274</t>
  </si>
  <si>
    <t>153.0059961300966</t>
  </si>
  <si>
    <t>Herbie</t>
  </si>
  <si>
    <t>https://www.munzee.com/m/Herbie/16075</t>
  </si>
  <si>
    <t>-27.265579295419826</t>
  </si>
  <si>
    <t>153.00615782617115</t>
  </si>
  <si>
    <t>https://www.munzee.com/m/drew637/5505/</t>
  </si>
  <si>
    <t>-27.265579295326916</t>
  </si>
  <si>
    <t>153.0063195222457</t>
  </si>
  <si>
    <t>barefootguru</t>
  </si>
  <si>
    <t>https://www.munzee.com/m/barefootguru/7509/</t>
  </si>
  <si>
    <t>-27.265579295233998</t>
  </si>
  <si>
    <t>153.00648121832023</t>
  </si>
  <si>
    <t>Jeffeth</t>
  </si>
  <si>
    <t>https://www.munzee.com/m/Jeffeth/4151</t>
  </si>
  <si>
    <t>-27.265579295141084</t>
  </si>
  <si>
    <t>153.00664291439477</t>
  </si>
  <si>
    <t>https://www.munzee.com/m/mdtt/5687/</t>
  </si>
  <si>
    <t>-27.26557929504817</t>
  </si>
  <si>
    <t>153.00680461046932</t>
  </si>
  <si>
    <t>https://www.munzee.com/m/BonnieB1/7754/</t>
  </si>
  <si>
    <t>9</t>
  </si>
  <si>
    <t>-27.26557929495526</t>
  </si>
  <si>
    <t>153.00696630654386</t>
  </si>
  <si>
    <t>jacksparrow</t>
  </si>
  <si>
    <t>https://www.munzee.com/m/JackSparrow/24822/</t>
  </si>
  <si>
    <t>-27.26557929486235</t>
  </si>
  <si>
    <t>153.0071280026184</t>
  </si>
  <si>
    <t>chickenrun</t>
  </si>
  <si>
    <t>https://www.munzee.com/m/ChickenRun/15537/</t>
  </si>
  <si>
    <t>-27.265723025958184</t>
  </si>
  <si>
    <t>153.00599613553118</t>
  </si>
  <si>
    <t>123xilef</t>
  </si>
  <si>
    <t>https://www.munzee.com/m/123xilef/12437/</t>
  </si>
  <si>
    <t>-27.26572302586527</t>
  </si>
  <si>
    <t>153.0061578318148</t>
  </si>
  <si>
    <t xml:space="preserve">Munzeeprof </t>
  </si>
  <si>
    <t>https://www.munzee.com/m/munzeeprof/18780/</t>
  </si>
  <si>
    <t>-27.265723025772353</t>
  </si>
  <si>
    <t>153.0063195280984</t>
  </si>
  <si>
    <t>mobility</t>
  </si>
  <si>
    <t>https://www.munzee.com/m/mobility/13085/</t>
  </si>
  <si>
    <t>-27.265723025679442</t>
  </si>
  <si>
    <t>153.00648122438201</t>
  </si>
  <si>
    <t>GEOBBJ</t>
  </si>
  <si>
    <t>https://www.munzee.com/m/Geobbj/297/</t>
  </si>
  <si>
    <t>-27.26572302558653</t>
  </si>
  <si>
    <t>153.00664292066563</t>
  </si>
  <si>
    <t>https://www.munzee.com/m/Parislaura/11794/</t>
  </si>
  <si>
    <t>-27.265723025493617</t>
  </si>
  <si>
    <t>153.00680461694924</t>
  </si>
  <si>
    <t>https://www.munzee.com/m/denali0407/14012/</t>
  </si>
  <si>
    <t>-27.265723025400703</t>
  </si>
  <si>
    <t>153.00696631323285</t>
  </si>
  <si>
    <t>https://www.munzee.com/m/ddtsnorton/11354</t>
  </si>
  <si>
    <t>-27.265866756310736</t>
  </si>
  <si>
    <t>153.00615783745957</t>
  </si>
  <si>
    <t xml:space="preserve">Maattmoo </t>
  </si>
  <si>
    <t>https://www.munzee.com/m/Maattmoo/3422/</t>
  </si>
  <si>
    <t>-27.265866756217818</t>
  </si>
  <si>
    <t>153.00631953395225</t>
  </si>
  <si>
    <t>Pamster13</t>
  </si>
  <si>
    <t>https://www.munzee.com/m/Pamster13/7881/</t>
  </si>
  <si>
    <t>-27.2658667561249</t>
  </si>
  <si>
    <t>153.00648123044493</t>
  </si>
  <si>
    <t>https://www.munzee.com/m/vadotech/13209/</t>
  </si>
  <si>
    <t>-27.26586675603199</t>
  </si>
  <si>
    <t>153.00664292693762</t>
  </si>
  <si>
    <t>theeths</t>
  </si>
  <si>
    <t>https://www.munzee.com/m/theeths/2983</t>
  </si>
  <si>
    <t>-27.26586675593908</t>
  </si>
  <si>
    <t>153.0068046234303</t>
  </si>
  <si>
    <t>https://www.munzee.com/m/Pamster13/7842/</t>
  </si>
  <si>
    <t>-27.265866755846165</t>
  </si>
  <si>
    <t>153.00696631992298</t>
  </si>
  <si>
    <t>https://www.munzee.com/m/drew637/5600/</t>
  </si>
  <si>
    <t>-27.266010486663262</t>
  </si>
  <si>
    <t>153.0063195398062</t>
  </si>
  <si>
    <t>Owlena</t>
  </si>
  <si>
    <t>https://www.munzee.com/m/Owlena/39/</t>
  </si>
  <si>
    <t>-27.266010486570345</t>
  </si>
  <si>
    <t>153.00648123650797</t>
  </si>
  <si>
    <t>https://www.munzee.com/m/drew637/5599/</t>
  </si>
  <si>
    <t>-27.266010486477427</t>
  </si>
  <si>
    <t>153.00664293320972</t>
  </si>
  <si>
    <t>mikedee</t>
  </si>
  <si>
    <t>https://www.munzee.com/m/mikedee/4186/</t>
  </si>
  <si>
    <t>-27.266010486384513</t>
  </si>
  <si>
    <t>153.00680462991147</t>
  </si>
  <si>
    <t>https://www.munzee.com/m/mdtt/6891/</t>
  </si>
  <si>
    <t>-27.2661542170158</t>
  </si>
  <si>
    <t>153.006481242571</t>
  </si>
  <si>
    <t>Arendsoog</t>
  </si>
  <si>
    <t>https://www.munzee.com/m/Arendsoog/7470/</t>
  </si>
  <si>
    <t>-27.266154216922885</t>
  </si>
  <si>
    <t>153.00664293948182</t>
  </si>
  <si>
    <t>wvkiwi</t>
  </si>
  <si>
    <t>https://www.munzee.com/m/wvkiwi/7639</t>
  </si>
  <si>
    <t>-27.266297947739915</t>
  </si>
  <si>
    <t>153.00599615727424</t>
  </si>
  <si>
    <t>BxbbleKitty</t>
  </si>
  <si>
    <t>https://www.munzee.com/m/BxbbleKitty/139/</t>
  </si>
  <si>
    <t>-27.266297947554083</t>
  </si>
  <si>
    <t>153.00631955151403</t>
  </si>
  <si>
    <t>https://www.munzee.com/m/Pamster13/7123/</t>
  </si>
  <si>
    <t>-27.266297947461165</t>
  </si>
  <si>
    <t>153.00648124863392</t>
  </si>
  <si>
    <t>https://www.munzee.com/m/BonnieB1/9242/</t>
  </si>
  <si>
    <t>-27.266297947368248</t>
  </si>
  <si>
    <t>153.0066429457538</t>
  </si>
  <si>
    <t>https://www.munzee.com/m/Cazmo/1449/</t>
  </si>
  <si>
    <t>-27.266297947275334</t>
  </si>
  <si>
    <t>153.0068046428737</t>
  </si>
  <si>
    <t>kiitokurre</t>
  </si>
  <si>
    <t>https://www.munzee.com/m/Kiitokurre/8920/</t>
  </si>
  <si>
    <t>-27.2662979470895</t>
  </si>
  <si>
    <t>153.0071280371135</t>
  </si>
  <si>
    <t>roughdraft</t>
  </si>
  <si>
    <t>https://www.munzee.com/m/roughdraft/9444/</t>
  </si>
  <si>
    <t>-27.266441678278284</t>
  </si>
  <si>
    <t>153.00583446537894</t>
  </si>
  <si>
    <t>Nyssaflutterby</t>
  </si>
  <si>
    <t>https://www.munzee.com/m/Nyssaflutterby/349/</t>
  </si>
  <si>
    <t>-27.266441678185366</t>
  </si>
  <si>
    <t>153.0059961627078</t>
  </si>
  <si>
    <t>iicydiamonds</t>
  </si>
  <si>
    <t>https://www.munzee.com/m/iicydiamonds/2337/</t>
  </si>
  <si>
    <t>-27.26644167809245</t>
  </si>
  <si>
    <t>153.00615786003664</t>
  </si>
  <si>
    <t>lison55</t>
  </si>
  <si>
    <t>https://www.munzee.com/m/lison55/6852</t>
  </si>
  <si>
    <t>-27.266441677999534</t>
  </si>
  <si>
    <t>153.0063195573655</t>
  </si>
  <si>
    <t>https://www.munzee.com/m/prmarks1391/13382/</t>
  </si>
  <si>
    <t>-27.266441677906613</t>
  </si>
  <si>
    <t>153.00648125469434</t>
  </si>
  <si>
    <t>https://www.munzee.com/m/mdtt/5714/</t>
  </si>
  <si>
    <t>-27.266441677813695</t>
  </si>
  <si>
    <t>153.00664295202318</t>
  </si>
  <si>
    <t>https://www.munzee.com/m/vadotech/12014/</t>
  </si>
  <si>
    <t>-27.26644167772078</t>
  </si>
  <si>
    <t>153.00680464935203</t>
  </si>
  <si>
    <t>lanyasummer</t>
  </si>
  <si>
    <t>https://www.munzee.com/m/Lanyasummer/5377/</t>
  </si>
  <si>
    <t>-27.266441677627864</t>
  </si>
  <si>
    <t>153.00696634668088</t>
  </si>
  <si>
    <t>babyw</t>
  </si>
  <si>
    <t>https://www.munzee.com/m/babyw/3788/</t>
  </si>
  <si>
    <t>-27.266441677534946</t>
  </si>
  <si>
    <t>153.00712804400973</t>
  </si>
  <si>
    <t>NikitaStolk</t>
  </si>
  <si>
    <t>https://www.munzee.com/m/NikitaStolk/1083/</t>
  </si>
  <si>
    <t>-27.26644167744203</t>
  </si>
  <si>
    <t>153.00728974133858</t>
  </si>
  <si>
    <t>https://www.munzee.com/m/Arendsoog/9121/</t>
  </si>
  <si>
    <t>Please do NOT delete the following line. You will need it if you want to load the CSV file back to the map!</t>
  </si>
  <si>
    <t>URL: gardenpainter.ide.sk</t>
  </si>
  <si>
    <t>-27.265220052670088</t>
  </si>
  <si>
    <t>153.00656205094128</t>
  </si>
  <si>
    <t>27</t>
  </si>
  <si>
    <t>24</t>
  </si>
  <si>
    <t>90</t>
  </si>
  <si>
    <t>0</t>
  </si>
  <si>
    <t>40</t>
  </si>
  <si>
    <t>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</si>
</sst>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0.0"/>
      <color rgb="FF000000"/>
      <name val="Arial"/>
    </font>
    <font>
      <b/>
      <sz val="24.0"/>
      <color rgb="FF1155CC"/>
    </font>
    <font/>
    <font>
      <color rgb="FF1155CC"/>
    </font>
    <font>
      <b/>
      <name val="Arial"/>
    </font>
    <font>
      <b/>
      <color rgb="FFFFFFFF"/>
      <name val="Arial"/>
    </font>
    <font>
      <b/>
      <sz val="11.0"/>
      <color rgb="FF000000"/>
      <name val="Inconsolata"/>
    </font>
    <font>
      <b/>
      <color rgb="FF000000"/>
      <name val="Arial"/>
    </font>
    <font>
      <u/>
      <color rgb="FF1155CC"/>
    </font>
    <font>
      <b/>
    </font>
    <font>
      <u/>
      <color rgb="FF0000FF"/>
    </font>
    <font>
      <u/>
      <color rgb="FF1155CC"/>
    </font>
    <font>
      <u/>
      <color rgb="FF1155CC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25A0D"/>
        <bgColor rgb="FFF25A0D"/>
      </patternFill>
    </fill>
    <fill>
      <patternFill patternType="solid">
        <fgColor rgb="FF38761D"/>
        <bgColor rgb="FF38761D"/>
      </patternFill>
    </fill>
    <fill>
      <patternFill patternType="solid">
        <fgColor rgb="FFF5830B"/>
        <bgColor rgb="FFF5830B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1" fillId="4" fontId="4" numFmtId="164" xfId="0" applyAlignment="1" applyBorder="1" applyFill="1" applyFont="1" applyNumberFormat="1">
      <alignment vertical="bottom"/>
    </xf>
    <xf borderId="1" fillId="4" fontId="4" numFmtId="164" xfId="0" applyAlignment="1" applyBorder="1" applyFont="1" applyNumberFormat="1">
      <alignment horizontal="center" shrinkToFit="0" vertical="bottom" wrapText="1"/>
    </xf>
    <xf borderId="1" fillId="4" fontId="4" numFmtId="164" xfId="0" applyAlignment="1" applyBorder="1" applyFont="1" applyNumberFormat="1">
      <alignment horizontal="center" vertical="bottom"/>
    </xf>
    <xf borderId="0" fillId="2" fontId="2" numFmtId="0" xfId="0" applyAlignment="1" applyFont="1">
      <alignment textRotation="135"/>
    </xf>
    <xf borderId="1" fillId="5" fontId="5" numFmtId="164" xfId="0" applyAlignment="1" applyBorder="1" applyFill="1" applyFont="1" applyNumberFormat="1">
      <alignment readingOrder="0" vertical="bottom"/>
    </xf>
    <xf borderId="1" fillId="0" fontId="4" numFmtId="0" xfId="0" applyAlignment="1" applyBorder="1" applyFont="1">
      <alignment horizontal="center" vertical="bottom"/>
    </xf>
    <xf borderId="1" fillId="6" fontId="6" numFmtId="0" xfId="0" applyAlignment="1" applyBorder="1" applyFill="1" applyFont="1">
      <alignment horizontal="center" vertical="bottom"/>
    </xf>
    <xf borderId="2" fillId="7" fontId="5" numFmtId="164" xfId="0" applyAlignment="1" applyBorder="1" applyFill="1" applyFont="1" applyNumberFormat="1">
      <alignment vertical="bottom"/>
    </xf>
    <xf borderId="3" fillId="5" fontId="7" numFmtId="164" xfId="0" applyAlignment="1" applyBorder="1" applyFont="1" applyNumberFormat="1">
      <alignment readingOrder="0" vertical="bottom"/>
    </xf>
    <xf borderId="1" fillId="8" fontId="5" numFmtId="164" xfId="0" applyAlignment="1" applyBorder="1" applyFill="1" applyFont="1" applyNumberFormat="1">
      <alignment readingOrder="0" vertical="bottom"/>
    </xf>
    <xf borderId="1" fillId="9" fontId="7" numFmtId="0" xfId="0" applyAlignment="1" applyBorder="1" applyFill="1" applyFont="1">
      <alignment readingOrder="0" vertical="bottom"/>
    </xf>
    <xf borderId="1" fillId="10" fontId="5" numFmtId="164" xfId="0" applyAlignment="1" applyBorder="1" applyFill="1" applyFont="1" applyNumberFormat="1">
      <alignment readingOrder="0" vertical="bottom"/>
    </xf>
    <xf borderId="1" fillId="0" fontId="2" numFmtId="0" xfId="0" applyAlignment="1" applyBorder="1" applyFont="1">
      <alignment readingOrder="0"/>
    </xf>
    <xf borderId="1" fillId="10" fontId="5" numFmtId="164" xfId="0" applyAlignment="1" applyBorder="1" applyFont="1" applyNumberFormat="1">
      <alignment vertical="bottom"/>
    </xf>
    <xf borderId="1" fillId="4" fontId="7" numFmtId="164" xfId="0" applyAlignment="1" applyBorder="1" applyFont="1" applyNumberFormat="1">
      <alignment vertical="bottom"/>
    </xf>
    <xf borderId="1" fillId="0" fontId="4" numFmtId="49" xfId="0" applyAlignment="1" applyBorder="1" applyFont="1" applyNumberFormat="1">
      <alignment horizontal="center" vertical="bottom"/>
    </xf>
    <xf borderId="0" fillId="3" fontId="8" numFmtId="0" xfId="0" applyAlignment="1" applyFont="1">
      <alignment readingOrder="0"/>
    </xf>
    <xf borderId="1" fillId="0" fontId="9" numFmtId="0" xfId="0" applyAlignment="1" applyBorder="1" applyFont="1">
      <alignment readingOrder="0"/>
    </xf>
    <xf borderId="4" fillId="0" fontId="9" numFmtId="0" xfId="0" applyAlignment="1" applyBorder="1" applyFont="1">
      <alignment horizontal="left" readingOrder="0"/>
    </xf>
    <xf borderId="5" fillId="0" fontId="2" numFmtId="0" xfId="0" applyBorder="1" applyFont="1"/>
    <xf borderId="4" fillId="0" fontId="9" numFmtId="0" xfId="0" applyAlignment="1" applyBorder="1" applyFont="1">
      <alignment readingOrder="0"/>
    </xf>
    <xf borderId="6" fillId="0" fontId="2" numFmtId="0" xfId="0" applyBorder="1" applyFont="1"/>
    <xf borderId="0" fillId="0" fontId="9" numFmtId="0" xfId="0" applyFont="1"/>
    <xf quotePrefix="1" borderId="1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10" numFmtId="0" xfId="0" applyAlignment="1" applyBorder="1" applyFont="1">
      <alignment readingOrder="0"/>
    </xf>
    <xf borderId="1" fillId="0" fontId="2" numFmtId="0" xfId="0" applyBorder="1" applyFont="1"/>
    <xf borderId="0" fillId="0" fontId="11" numFmtId="0" xfId="0" applyAlignment="1" applyFont="1">
      <alignment readingOrder="0"/>
    </xf>
    <xf borderId="4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8">
    <dxf>
      <font>
        <color rgb="FFFFFFFF"/>
      </font>
      <fill>
        <patternFill patternType="solid">
          <fgColor rgb="FF0C9FC8"/>
          <bgColor rgb="FF0C9FC8"/>
        </patternFill>
      </fill>
      <border/>
    </dxf>
    <dxf>
      <font>
        <b/>
        <color rgb="FFFFFFFF"/>
      </font>
      <fill>
        <patternFill patternType="solid">
          <fgColor rgb="FF000000"/>
          <bgColor rgb="FF000000"/>
        </patternFill>
      </fill>
      <border/>
    </dxf>
    <dxf>
      <font>
        <b/>
        <color rgb="FFFFFFFF"/>
      </font>
      <fill>
        <patternFill patternType="solid">
          <fgColor rgb="FF434343"/>
          <bgColor rgb="FF434343"/>
        </patternFill>
      </fill>
      <border/>
    </dxf>
    <dxf>
      <font>
        <b/>
        <color rgb="FF1155CC"/>
      </font>
      <fill>
        <patternFill patternType="solid">
          <fgColor rgb="FFFFFF00"/>
          <bgColor rgb="FFFFFF00"/>
        </patternFill>
      </fill>
      <border/>
    </dxf>
    <dxf>
      <font>
        <b/>
        <color rgb="FF5B0F00"/>
      </font>
      <fill>
        <patternFill patternType="solid">
          <fgColor rgb="FFBCA173"/>
          <bgColor rgb="FFBCA173"/>
        </patternFill>
      </fill>
      <border/>
    </dxf>
    <dxf>
      <font>
        <b/>
        <color rgb="FF000000"/>
      </font>
      <fill>
        <patternFill patternType="solid">
          <fgColor rgb="FFFFFFFF"/>
          <bgColor rgb="FFFFFFFF"/>
        </patternFill>
      </fill>
      <border/>
    </dxf>
    <dxf>
      <font>
        <b/>
        <color rgb="FF5B0F00"/>
      </font>
      <fill>
        <patternFill patternType="solid">
          <fgColor rgb="FF3D9616"/>
          <bgColor rgb="FF3D9616"/>
        </patternFill>
      </fill>
      <border/>
    </dxf>
    <dxf>
      <font>
        <b/>
        <color rgb="FFFFFFFF"/>
      </font>
      <fill>
        <patternFill patternType="solid">
          <fgColor rgb="FFF5830B"/>
          <bgColor rgb="FFF5830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2</xdr:row>
      <xdr:rowOff>76200</xdr:rowOff>
    </xdr:from>
    <xdr:ext cx="2771775" cy="3133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2</xdr:row>
      <xdr:rowOff>76200</xdr:rowOff>
    </xdr:from>
    <xdr:ext cx="2628900" cy="2981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attmoo/3422/" TargetMode="External"/><Relationship Id="rId42" Type="http://schemas.openxmlformats.org/officeDocument/2006/relationships/hyperlink" Target="https://www.munzee.com/m/vadotech/13209/" TargetMode="External"/><Relationship Id="rId41" Type="http://schemas.openxmlformats.org/officeDocument/2006/relationships/hyperlink" Target="https://www.munzee.com/m/Pamster13/7881/" TargetMode="External"/><Relationship Id="rId44" Type="http://schemas.openxmlformats.org/officeDocument/2006/relationships/hyperlink" Target="https://www.munzee.com/m/Pamster13/7842/" TargetMode="External"/><Relationship Id="rId43" Type="http://schemas.openxmlformats.org/officeDocument/2006/relationships/hyperlink" Target="https://www.munzee.com/m/theeths/2983" TargetMode="External"/><Relationship Id="rId46" Type="http://schemas.openxmlformats.org/officeDocument/2006/relationships/hyperlink" Target="https://www.munzee.com/m/Owlena/39/" TargetMode="External"/><Relationship Id="rId45" Type="http://schemas.openxmlformats.org/officeDocument/2006/relationships/hyperlink" Target="https://www.munzee.com/m/drew637/5600/" TargetMode="External"/><Relationship Id="rId1" Type="http://schemas.openxmlformats.org/officeDocument/2006/relationships/hyperlink" Target="https://www.munzee.com/map/r7hucu0r4/15.5" TargetMode="External"/><Relationship Id="rId2" Type="http://schemas.openxmlformats.org/officeDocument/2006/relationships/hyperlink" Target="https://tinyurl.com/QLDFairyWren" TargetMode="External"/><Relationship Id="rId3" Type="http://schemas.openxmlformats.org/officeDocument/2006/relationships/hyperlink" Target="https://www.munzee.com/m/BonnieB1/9143/" TargetMode="External"/><Relationship Id="rId4" Type="http://schemas.openxmlformats.org/officeDocument/2006/relationships/hyperlink" Target="https://www.munzee.com/m/Parislaura/11795/" TargetMode="External"/><Relationship Id="rId9" Type="http://schemas.openxmlformats.org/officeDocument/2006/relationships/hyperlink" Target="https://www.munzee.com/m/Cazmo/1903/" TargetMode="External"/><Relationship Id="rId48" Type="http://schemas.openxmlformats.org/officeDocument/2006/relationships/hyperlink" Target="https://www.munzee.com/m/mikedee/4186/admin/" TargetMode="External"/><Relationship Id="rId47" Type="http://schemas.openxmlformats.org/officeDocument/2006/relationships/hyperlink" Target="https://www.munzee.com/m/drew637/5599/" TargetMode="External"/><Relationship Id="rId49" Type="http://schemas.openxmlformats.org/officeDocument/2006/relationships/hyperlink" Target="https://www.munzee.com/m/mdtt/6891/" TargetMode="External"/><Relationship Id="rId5" Type="http://schemas.openxmlformats.org/officeDocument/2006/relationships/hyperlink" Target="https://www.munzee.com/m/TheRedSquirrel/2592/" TargetMode="External"/><Relationship Id="rId6" Type="http://schemas.openxmlformats.org/officeDocument/2006/relationships/hyperlink" Target="https://www.munzee.com/m/ddtsnorton/11276" TargetMode="External"/><Relationship Id="rId7" Type="http://schemas.openxmlformats.org/officeDocument/2006/relationships/hyperlink" Target="https://www.munzee.com/m/markcase/8503/admin/" TargetMode="External"/><Relationship Id="rId8" Type="http://schemas.openxmlformats.org/officeDocument/2006/relationships/hyperlink" Target="https://www.munzee.com/m/mdtt/6031/" TargetMode="External"/><Relationship Id="rId31" Type="http://schemas.openxmlformats.org/officeDocument/2006/relationships/hyperlink" Target="https://www.munzee.com/m/JackSparrow/24822/" TargetMode="External"/><Relationship Id="rId30" Type="http://schemas.openxmlformats.org/officeDocument/2006/relationships/hyperlink" Target="https://www.munzee.com/m/BonnieB1/7754" TargetMode="External"/><Relationship Id="rId33" Type="http://schemas.openxmlformats.org/officeDocument/2006/relationships/hyperlink" Target="https://www.munzee.com/m/123xilef/12437/" TargetMode="External"/><Relationship Id="rId32" Type="http://schemas.openxmlformats.org/officeDocument/2006/relationships/hyperlink" Target="https://www.munzee.com/m/ChickenRun/15537/" TargetMode="External"/><Relationship Id="rId35" Type="http://schemas.openxmlformats.org/officeDocument/2006/relationships/hyperlink" Target="https://www.munzee.com/m/mobility/13085/" TargetMode="External"/><Relationship Id="rId34" Type="http://schemas.openxmlformats.org/officeDocument/2006/relationships/hyperlink" Target="https://www.munzee.com/m/munzeeprof/18780/" TargetMode="External"/><Relationship Id="rId37" Type="http://schemas.openxmlformats.org/officeDocument/2006/relationships/hyperlink" Target="https://www.munzee.com/m/Parislaura/11794/" TargetMode="External"/><Relationship Id="rId36" Type="http://schemas.openxmlformats.org/officeDocument/2006/relationships/hyperlink" Target="https://www.munzee.com/m/Geobbj/297/" TargetMode="External"/><Relationship Id="rId39" Type="http://schemas.openxmlformats.org/officeDocument/2006/relationships/hyperlink" Target="https://www.munzee.com/m/ddtsnorton/11354" TargetMode="External"/><Relationship Id="rId38" Type="http://schemas.openxmlformats.org/officeDocument/2006/relationships/hyperlink" Target="https://www.munzee.com/m/denali0407/14012/" TargetMode="External"/><Relationship Id="rId62" Type="http://schemas.openxmlformats.org/officeDocument/2006/relationships/hyperlink" Target="https://www.munzee.com/m/mdtt/5714/" TargetMode="External"/><Relationship Id="rId61" Type="http://schemas.openxmlformats.org/officeDocument/2006/relationships/hyperlink" Target="https://www.munzee.com/m/prmarks1391/13382/" TargetMode="External"/><Relationship Id="rId20" Type="http://schemas.openxmlformats.org/officeDocument/2006/relationships/hyperlink" Target="https://www.munzee.com/m/struwel/10111" TargetMode="External"/><Relationship Id="rId64" Type="http://schemas.openxmlformats.org/officeDocument/2006/relationships/hyperlink" Target="https://www.munzee.com/m/Lanyasummer/5377/" TargetMode="External"/><Relationship Id="rId63" Type="http://schemas.openxmlformats.org/officeDocument/2006/relationships/hyperlink" Target="https://www.munzee.com/m/vadotech/12014/" TargetMode="External"/><Relationship Id="rId22" Type="http://schemas.openxmlformats.org/officeDocument/2006/relationships/hyperlink" Target="https://www.munzee.com/m/Derlame/21194/" TargetMode="External"/><Relationship Id="rId66" Type="http://schemas.openxmlformats.org/officeDocument/2006/relationships/hyperlink" Target="https://www.munzee.com/m/NikitaStolk/1083/" TargetMode="External"/><Relationship Id="rId21" Type="http://schemas.openxmlformats.org/officeDocument/2006/relationships/hyperlink" Target="https://www.munzee.com/m/drew637/5515/" TargetMode="External"/><Relationship Id="rId65" Type="http://schemas.openxmlformats.org/officeDocument/2006/relationships/hyperlink" Target="https://www.munzee.com/m/babyw/3788/" TargetMode="External"/><Relationship Id="rId24" Type="http://schemas.openxmlformats.org/officeDocument/2006/relationships/hyperlink" Target="https://www.munzee.com/m/denali0407/20402/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munzee.com/m/ponu/9095/" TargetMode="External"/><Relationship Id="rId67" Type="http://schemas.openxmlformats.org/officeDocument/2006/relationships/hyperlink" Target="https://www.munzee.com/m/Arendsoog/9121/" TargetMode="External"/><Relationship Id="rId60" Type="http://schemas.openxmlformats.org/officeDocument/2006/relationships/hyperlink" Target="https://www.munzee.com/m/lison55/6852" TargetMode="External"/><Relationship Id="rId26" Type="http://schemas.openxmlformats.org/officeDocument/2006/relationships/hyperlink" Target="https://www.munzee.com/m/drew637/5505/" TargetMode="External"/><Relationship Id="rId25" Type="http://schemas.openxmlformats.org/officeDocument/2006/relationships/hyperlink" Target="https://www.munzee.com/m/Herbie/16075" TargetMode="External"/><Relationship Id="rId28" Type="http://schemas.openxmlformats.org/officeDocument/2006/relationships/hyperlink" Target="https://www.munzee.com/m/Jeffeth/4151" TargetMode="External"/><Relationship Id="rId27" Type="http://schemas.openxmlformats.org/officeDocument/2006/relationships/hyperlink" Target="https://www.munzee.com/m/barefootguru/7509/" TargetMode="External"/><Relationship Id="rId29" Type="http://schemas.openxmlformats.org/officeDocument/2006/relationships/hyperlink" Target="https://www.munzee.com/m/mdtt/5687/" TargetMode="External"/><Relationship Id="rId51" Type="http://schemas.openxmlformats.org/officeDocument/2006/relationships/hyperlink" Target="https://www.munzee.com/m/wvkiwi/7639" TargetMode="External"/><Relationship Id="rId50" Type="http://schemas.openxmlformats.org/officeDocument/2006/relationships/hyperlink" Target="https://www.munzee.com/m/Arendsoog/7470/" TargetMode="External"/><Relationship Id="rId53" Type="http://schemas.openxmlformats.org/officeDocument/2006/relationships/hyperlink" Target="https://www.munzee.com/m/Pamster13/7123/" TargetMode="External"/><Relationship Id="rId52" Type="http://schemas.openxmlformats.org/officeDocument/2006/relationships/hyperlink" Target="https://www.munzee.com/m/BxbbleKitty/139/" TargetMode="External"/><Relationship Id="rId11" Type="http://schemas.openxmlformats.org/officeDocument/2006/relationships/hyperlink" Target="https://www.munzee.com/m/OHail/26834/" TargetMode="External"/><Relationship Id="rId55" Type="http://schemas.openxmlformats.org/officeDocument/2006/relationships/hyperlink" Target="https://www.munzee.com/m/Cazmo/1449/" TargetMode="External"/><Relationship Id="rId10" Type="http://schemas.openxmlformats.org/officeDocument/2006/relationships/hyperlink" Target="https://www.munzee.com/m/Nyssaflutterby/585/" TargetMode="External"/><Relationship Id="rId54" Type="http://schemas.openxmlformats.org/officeDocument/2006/relationships/hyperlink" Target="https://www.munzee.com/m/BonnieB1/9242" TargetMode="External"/><Relationship Id="rId13" Type="http://schemas.openxmlformats.org/officeDocument/2006/relationships/hyperlink" Target="https://www.munzee.com/m/vadotech/13210/" TargetMode="External"/><Relationship Id="rId57" Type="http://schemas.openxmlformats.org/officeDocument/2006/relationships/hyperlink" Target="https://www.munzee.com/m/roughdraft/9444/" TargetMode="External"/><Relationship Id="rId12" Type="http://schemas.openxmlformats.org/officeDocument/2006/relationships/hyperlink" Target="https://www.munzee.com/m/Justforfun33/15678/" TargetMode="External"/><Relationship Id="rId56" Type="http://schemas.openxmlformats.org/officeDocument/2006/relationships/hyperlink" Target="https://www.munzee.com/m/Kiitokurre/8920/" TargetMode="External"/><Relationship Id="rId15" Type="http://schemas.openxmlformats.org/officeDocument/2006/relationships/hyperlink" Target="https://www.munzee.com/m/FlamingoFlurrier/2806/" TargetMode="External"/><Relationship Id="rId59" Type="http://schemas.openxmlformats.org/officeDocument/2006/relationships/hyperlink" Target="https://www.munzee.com/m/iicydiamonds/2337/" TargetMode="External"/><Relationship Id="rId14" Type="http://schemas.openxmlformats.org/officeDocument/2006/relationships/hyperlink" Target="https://www.munzee.com/m/destolkjes4ever/5040/" TargetMode="External"/><Relationship Id="rId58" Type="http://schemas.openxmlformats.org/officeDocument/2006/relationships/hyperlink" Target="https://www.munzee.com/m/Nyssaflutterby/349/" TargetMode="External"/><Relationship Id="rId17" Type="http://schemas.openxmlformats.org/officeDocument/2006/relationships/hyperlink" Target="https://www.munzee.com/m/prmarks1391/13538/" TargetMode="External"/><Relationship Id="rId16" Type="http://schemas.openxmlformats.org/officeDocument/2006/relationships/hyperlink" Target="https://www.munzee.com/m/amadoreugen/6913/" TargetMode="External"/><Relationship Id="rId19" Type="http://schemas.openxmlformats.org/officeDocument/2006/relationships/hyperlink" Target="https://www.munzee.com/m/bigbadjohn1402/1838/" TargetMode="External"/><Relationship Id="rId18" Type="http://schemas.openxmlformats.org/officeDocument/2006/relationships/hyperlink" Target="https://www.munzee.com/m/EagleDadandXenia/2914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7.25"/>
    <col customWidth="1" min="3" max="3" width="18.88"/>
    <col customWidth="1" min="4" max="4" width="18.25"/>
    <col customWidth="1" min="5" max="5" width="15.88"/>
    <col customWidth="1" min="7" max="7" width="14.88"/>
    <col customWidth="1" min="10" max="10" width="10.5"/>
    <col customWidth="1" min="11" max="11" width="22.88"/>
  </cols>
  <sheetData>
    <row r="1">
      <c r="A1" s="1" t="s">
        <v>0</v>
      </c>
    </row>
    <row r="2">
      <c r="A2" s="2"/>
      <c r="B2" s="3"/>
      <c r="C2" s="3"/>
      <c r="D2" s="3"/>
      <c r="E2" s="4" t="s">
        <v>1</v>
      </c>
      <c r="I2" s="3"/>
      <c r="J2" s="3"/>
      <c r="K2" s="3"/>
    </row>
    <row r="3">
      <c r="A3" s="2"/>
      <c r="B3" s="3"/>
      <c r="C3" s="3"/>
      <c r="D3" s="3"/>
      <c r="E3" s="4" t="s">
        <v>2</v>
      </c>
      <c r="I3" s="3"/>
      <c r="J3" s="3"/>
      <c r="K3" s="3"/>
    </row>
    <row r="4">
      <c r="A4" s="2"/>
      <c r="B4" s="3"/>
      <c r="C4" s="3"/>
      <c r="D4" s="3"/>
      <c r="E4" s="3"/>
      <c r="F4" s="3"/>
      <c r="G4" s="3"/>
      <c r="H4" s="3"/>
      <c r="I4" s="3"/>
      <c r="J4" s="3"/>
      <c r="K4" s="3"/>
    </row>
    <row r="5">
      <c r="A5" s="2"/>
      <c r="B5" s="3"/>
      <c r="C5" s="3"/>
      <c r="D5" s="3"/>
      <c r="E5" s="5" t="s">
        <v>3</v>
      </c>
      <c r="F5" s="6" t="s">
        <v>4</v>
      </c>
      <c r="G5" s="7" t="s">
        <v>5</v>
      </c>
      <c r="H5" s="7" t="s">
        <v>6</v>
      </c>
      <c r="I5" s="3"/>
      <c r="J5" s="8"/>
      <c r="K5" s="3"/>
    </row>
    <row r="6">
      <c r="A6" s="2"/>
      <c r="B6" s="3"/>
      <c r="C6" s="3"/>
      <c r="D6" s="3"/>
      <c r="E6" s="9" t="s">
        <v>7</v>
      </c>
      <c r="F6" s="10">
        <f t="shared" ref="F6:F13" si="1">SUM(H6-G6)</f>
        <v>6</v>
      </c>
      <c r="G6" s="11">
        <f>COUNTIFS($F$21:$F$85,"",$E$21:$E$85,"Surprise")</f>
        <v>0</v>
      </c>
      <c r="H6" s="11">
        <f>countif($E$21:$E$85,"Surprise")</f>
        <v>6</v>
      </c>
      <c r="I6" s="3"/>
      <c r="J6" s="3"/>
      <c r="K6" s="3"/>
    </row>
    <row r="7">
      <c r="A7" s="2"/>
      <c r="B7" s="3"/>
      <c r="C7" s="3"/>
      <c r="D7" s="3"/>
      <c r="E7" s="12" t="s">
        <v>8</v>
      </c>
      <c r="F7" s="10">
        <f t="shared" si="1"/>
        <v>1</v>
      </c>
      <c r="G7" s="11">
        <f>COUNTIFS($F$21:$F$85,"",$E$21:$E$85,"Onyx")</f>
        <v>0</v>
      </c>
      <c r="H7" s="11">
        <f>countif($E$21:$E$85,"Onyx")</f>
        <v>1</v>
      </c>
      <c r="I7" s="3"/>
      <c r="J7" s="3"/>
      <c r="K7" s="3"/>
    </row>
    <row r="8">
      <c r="A8" s="2"/>
      <c r="B8" s="3"/>
      <c r="C8" s="3"/>
      <c r="D8" s="3"/>
      <c r="E8" s="13" t="s">
        <v>9</v>
      </c>
      <c r="F8" s="10">
        <f t="shared" si="1"/>
        <v>22</v>
      </c>
      <c r="G8" s="11">
        <f>COUNTIFS($F$21:$F$85,"",$E$21:$E$85,"Black or onyx")</f>
        <v>0</v>
      </c>
      <c r="H8" s="11">
        <f>countif($E$21:$E$85,"Black or onyx")</f>
        <v>22</v>
      </c>
      <c r="I8" s="3"/>
      <c r="J8" s="3"/>
      <c r="K8" s="3"/>
    </row>
    <row r="9">
      <c r="A9" s="2"/>
      <c r="B9" s="3"/>
      <c r="C9" s="3"/>
      <c r="D9" s="3"/>
      <c r="E9" s="14" t="s">
        <v>10</v>
      </c>
      <c r="F9" s="10">
        <f t="shared" si="1"/>
        <v>1</v>
      </c>
      <c r="G9" s="11">
        <f>COUNTIFS($F$21:$F$85,"",$E$21:$E$85,"Electric")</f>
        <v>0</v>
      </c>
      <c r="H9" s="11">
        <f>countif($E$21:$E$85,"Electric")</f>
        <v>1</v>
      </c>
      <c r="I9" s="3"/>
      <c r="J9" s="3"/>
      <c r="K9" s="3"/>
    </row>
    <row r="10">
      <c r="A10" s="2"/>
      <c r="B10" s="3"/>
      <c r="C10" s="3"/>
      <c r="D10" s="3"/>
      <c r="E10" s="15" t="s">
        <v>11</v>
      </c>
      <c r="F10" s="10">
        <f t="shared" si="1"/>
        <v>11</v>
      </c>
      <c r="G10" s="11">
        <f>COUNTIFS($F$21:$F$85,"",$E$21:$E$85,"Crossbow")</f>
        <v>0</v>
      </c>
      <c r="H10" s="11">
        <f>countif($E$21:$E$85,"Crossbow")</f>
        <v>11</v>
      </c>
      <c r="I10" s="3"/>
      <c r="J10" s="3"/>
      <c r="K10" s="3"/>
    </row>
    <row r="11">
      <c r="A11" s="2"/>
      <c r="B11" s="3"/>
      <c r="C11" s="3"/>
      <c r="D11" s="3"/>
      <c r="E11" s="16" t="s">
        <v>12</v>
      </c>
      <c r="F11" s="10">
        <f t="shared" si="1"/>
        <v>11</v>
      </c>
      <c r="G11" s="11">
        <f>COUNTIFS($F$21:$F$85,"",$E$21:$E$85,"white virtual")</f>
        <v>0</v>
      </c>
      <c r="H11" s="11">
        <f>countif($E$21:$E$85,"White Virtual")</f>
        <v>11</v>
      </c>
      <c r="I11" s="3"/>
      <c r="J11" s="3"/>
      <c r="K11" s="3"/>
    </row>
    <row r="12">
      <c r="A12" s="2"/>
      <c r="B12" s="3"/>
      <c r="C12" s="3"/>
      <c r="D12" s="3"/>
      <c r="E12" s="17" t="s">
        <v>13</v>
      </c>
      <c r="F12" s="10">
        <f t="shared" si="1"/>
        <v>12</v>
      </c>
      <c r="G12" s="11">
        <f>COUNTIFS($F$21:$F$85,"",$E$21:$E$85,"Peas Evolution")</f>
        <v>0</v>
      </c>
      <c r="H12" s="11">
        <f>countif($E$21:$E$85,"Peas Evolution")</f>
        <v>12</v>
      </c>
      <c r="I12" s="3"/>
      <c r="J12" s="3"/>
      <c r="K12" s="3"/>
    </row>
    <row r="13">
      <c r="A13" s="2"/>
      <c r="B13" s="3"/>
      <c r="C13" s="3"/>
      <c r="D13" s="3"/>
      <c r="E13" s="18" t="s">
        <v>14</v>
      </c>
      <c r="F13" s="10">
        <f t="shared" si="1"/>
        <v>1</v>
      </c>
      <c r="G13" s="11">
        <f>COUNTIFS($F$21:$F$85,"",$E$21:$E$85,"Garden POI")</f>
        <v>0</v>
      </c>
      <c r="H13" s="11">
        <f>countif($E$21:$E$85,"Garden POI")</f>
        <v>1</v>
      </c>
      <c r="I13" s="3"/>
      <c r="J13" s="3"/>
      <c r="K13" s="3"/>
    </row>
    <row r="14">
      <c r="A14" s="2"/>
      <c r="B14" s="3"/>
      <c r="C14" s="3"/>
      <c r="D14" s="3"/>
      <c r="E14" s="19" t="s">
        <v>6</v>
      </c>
      <c r="F14" s="20">
        <f t="shared" ref="F14:H14" si="2">SUM(F6:F13)</f>
        <v>65</v>
      </c>
      <c r="G14" s="20">
        <f t="shared" si="2"/>
        <v>0</v>
      </c>
      <c r="H14" s="20">
        <f t="shared" si="2"/>
        <v>65</v>
      </c>
      <c r="I14" s="3"/>
      <c r="J14" s="3"/>
      <c r="K14" s="3"/>
    </row>
    <row r="15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>
      <c r="A16" s="2"/>
      <c r="B16" s="3"/>
      <c r="C16" s="3"/>
      <c r="D16" s="3"/>
      <c r="E16" s="4" t="s">
        <v>15</v>
      </c>
      <c r="I16" s="3"/>
      <c r="J16" s="3"/>
      <c r="K16" s="3"/>
    </row>
    <row r="17">
      <c r="A17" s="2"/>
      <c r="B17" s="3"/>
      <c r="C17" s="3"/>
      <c r="D17" s="3"/>
      <c r="E17" s="21" t="s">
        <v>16</v>
      </c>
      <c r="I17" s="3"/>
      <c r="J17" s="3"/>
      <c r="K17" s="3"/>
    </row>
    <row r="18">
      <c r="A18" s="2"/>
      <c r="B18" s="3"/>
      <c r="C18" s="3"/>
      <c r="D18" s="3"/>
      <c r="E18" s="21" t="s">
        <v>17</v>
      </c>
      <c r="I18" s="3"/>
      <c r="J18" s="3"/>
      <c r="K18" s="2" t="s">
        <v>18</v>
      </c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2" t="s">
        <v>19</v>
      </c>
    </row>
    <row r="20">
      <c r="A20" s="22" t="s">
        <v>20</v>
      </c>
      <c r="B20" s="22" t="s">
        <v>21</v>
      </c>
      <c r="C20" s="22" t="s">
        <v>22</v>
      </c>
      <c r="D20" s="22" t="s">
        <v>23</v>
      </c>
      <c r="E20" s="22" t="s">
        <v>3</v>
      </c>
      <c r="F20" s="23" t="s">
        <v>24</v>
      </c>
      <c r="G20" s="24"/>
      <c r="H20" s="25" t="s">
        <v>25</v>
      </c>
      <c r="I20" s="26"/>
      <c r="J20" s="24"/>
      <c r="K20" s="22" t="s">
        <v>26</v>
      </c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>
      <c r="A21" s="28" t="s">
        <v>27</v>
      </c>
      <c r="B21" s="28" t="s">
        <v>28</v>
      </c>
      <c r="C21" s="28" t="s">
        <v>29</v>
      </c>
      <c r="D21" s="28" t="s">
        <v>30</v>
      </c>
      <c r="E21" s="17" t="s">
        <v>14</v>
      </c>
      <c r="F21" s="29" t="s">
        <v>31</v>
      </c>
      <c r="G21" s="24"/>
      <c r="H21" s="30" t="s">
        <v>32</v>
      </c>
      <c r="I21" s="26"/>
      <c r="J21" s="26"/>
      <c r="K21" s="31"/>
    </row>
    <row r="22">
      <c r="A22" s="28" t="s">
        <v>33</v>
      </c>
      <c r="B22" s="28" t="s">
        <v>34</v>
      </c>
      <c r="C22" s="28" t="s">
        <v>35</v>
      </c>
      <c r="D22" s="28" t="s">
        <v>36</v>
      </c>
      <c r="E22" s="17" t="s">
        <v>9</v>
      </c>
      <c r="F22" s="29" t="s">
        <v>37</v>
      </c>
      <c r="G22" s="24"/>
      <c r="H22" s="30" t="s">
        <v>38</v>
      </c>
      <c r="I22" s="26"/>
      <c r="J22" s="26"/>
      <c r="K22" s="17" t="s">
        <v>8</v>
      </c>
    </row>
    <row r="23">
      <c r="A23" s="28" t="s">
        <v>39</v>
      </c>
      <c r="B23" s="28" t="s">
        <v>39</v>
      </c>
      <c r="C23" s="28" t="s">
        <v>40</v>
      </c>
      <c r="D23" s="28" t="s">
        <v>41</v>
      </c>
      <c r="E23" s="17" t="s">
        <v>7</v>
      </c>
      <c r="F23" s="29" t="s">
        <v>42</v>
      </c>
      <c r="G23" s="24"/>
      <c r="H23" s="30" t="s">
        <v>43</v>
      </c>
      <c r="I23" s="26"/>
      <c r="J23" s="26"/>
      <c r="K23" s="31"/>
    </row>
    <row r="24">
      <c r="A24" s="28" t="s">
        <v>39</v>
      </c>
      <c r="B24" s="28" t="s">
        <v>44</v>
      </c>
      <c r="C24" s="28" t="s">
        <v>45</v>
      </c>
      <c r="D24" s="28" t="s">
        <v>46</v>
      </c>
      <c r="E24" s="17" t="s">
        <v>7</v>
      </c>
      <c r="F24" s="29" t="s">
        <v>47</v>
      </c>
      <c r="G24" s="24"/>
      <c r="H24" s="32" t="s">
        <v>48</v>
      </c>
      <c r="I24" s="26"/>
      <c r="J24" s="26"/>
      <c r="K24" s="31"/>
    </row>
    <row r="25">
      <c r="A25" s="28" t="s">
        <v>39</v>
      </c>
      <c r="B25" s="28" t="s">
        <v>49</v>
      </c>
      <c r="C25" s="28" t="s">
        <v>50</v>
      </c>
      <c r="D25" s="28" t="s">
        <v>51</v>
      </c>
      <c r="E25" s="17" t="s">
        <v>9</v>
      </c>
      <c r="F25" s="29" t="s">
        <v>52</v>
      </c>
      <c r="G25" s="24"/>
      <c r="H25" s="33" t="s">
        <v>53</v>
      </c>
      <c r="I25" s="26"/>
      <c r="J25" s="26"/>
      <c r="K25" s="31"/>
    </row>
    <row r="26">
      <c r="A26" s="28" t="s">
        <v>39</v>
      </c>
      <c r="B26" s="28" t="s">
        <v>34</v>
      </c>
      <c r="C26" s="28" t="s">
        <v>54</v>
      </c>
      <c r="D26" s="28" t="s">
        <v>55</v>
      </c>
      <c r="E26" s="17" t="s">
        <v>9</v>
      </c>
      <c r="F26" s="29" t="s">
        <v>56</v>
      </c>
      <c r="G26" s="24"/>
      <c r="H26" s="30" t="s">
        <v>57</v>
      </c>
      <c r="I26" s="26"/>
      <c r="J26" s="26"/>
      <c r="K26" s="31"/>
    </row>
    <row r="27">
      <c r="A27" s="28" t="s">
        <v>44</v>
      </c>
      <c r="B27" s="28" t="s">
        <v>33</v>
      </c>
      <c r="C27" s="28" t="s">
        <v>58</v>
      </c>
      <c r="D27" s="28" t="s">
        <v>59</v>
      </c>
      <c r="E27" s="17" t="s">
        <v>9</v>
      </c>
      <c r="F27" s="29" t="s">
        <v>60</v>
      </c>
      <c r="G27" s="24"/>
      <c r="H27" s="30" t="s">
        <v>61</v>
      </c>
      <c r="I27" s="26"/>
      <c r="J27" s="26"/>
      <c r="K27" s="31"/>
    </row>
    <row r="28">
      <c r="A28" s="28" t="s">
        <v>44</v>
      </c>
      <c r="B28" s="28" t="s">
        <v>39</v>
      </c>
      <c r="C28" s="28" t="s">
        <v>62</v>
      </c>
      <c r="D28" s="28" t="s">
        <v>63</v>
      </c>
      <c r="E28" s="17" t="s">
        <v>8</v>
      </c>
      <c r="F28" s="29" t="s">
        <v>64</v>
      </c>
      <c r="G28" s="24"/>
      <c r="H28" s="30" t="s">
        <v>65</v>
      </c>
      <c r="I28" s="26"/>
      <c r="J28" s="26"/>
      <c r="K28" s="31"/>
    </row>
    <row r="29">
      <c r="A29" s="28" t="s">
        <v>44</v>
      </c>
      <c r="B29" s="28" t="s">
        <v>44</v>
      </c>
      <c r="C29" s="28" t="s">
        <v>66</v>
      </c>
      <c r="D29" s="28" t="s">
        <v>67</v>
      </c>
      <c r="E29" s="17" t="s">
        <v>9</v>
      </c>
      <c r="F29" s="29" t="s">
        <v>68</v>
      </c>
      <c r="G29" s="24"/>
      <c r="H29" s="33" t="s">
        <v>69</v>
      </c>
      <c r="I29" s="26"/>
      <c r="J29" s="26"/>
      <c r="K29" s="31"/>
    </row>
    <row r="30">
      <c r="A30" s="28" t="s">
        <v>44</v>
      </c>
      <c r="B30" s="28" t="s">
        <v>28</v>
      </c>
      <c r="C30" s="28" t="s">
        <v>70</v>
      </c>
      <c r="D30" s="28" t="s">
        <v>71</v>
      </c>
      <c r="E30" s="17" t="s">
        <v>7</v>
      </c>
      <c r="F30" s="29" t="s">
        <v>72</v>
      </c>
      <c r="G30" s="24"/>
      <c r="H30" s="34" t="s">
        <v>73</v>
      </c>
      <c r="K30" s="31"/>
    </row>
    <row r="31">
      <c r="A31" s="28" t="s">
        <v>44</v>
      </c>
      <c r="B31" s="28" t="s">
        <v>74</v>
      </c>
      <c r="C31" s="28" t="s">
        <v>75</v>
      </c>
      <c r="D31" s="28" t="s">
        <v>76</v>
      </c>
      <c r="E31" s="17" t="s">
        <v>9</v>
      </c>
      <c r="F31" s="29" t="s">
        <v>77</v>
      </c>
      <c r="G31" s="24"/>
      <c r="H31" s="33" t="s">
        <v>78</v>
      </c>
      <c r="I31" s="26"/>
      <c r="J31" s="26"/>
      <c r="K31" s="31"/>
    </row>
    <row r="32">
      <c r="A32" s="28" t="s">
        <v>44</v>
      </c>
      <c r="B32" s="28" t="s">
        <v>49</v>
      </c>
      <c r="C32" s="28" t="s">
        <v>79</v>
      </c>
      <c r="D32" s="28" t="s">
        <v>80</v>
      </c>
      <c r="E32" s="17" t="s">
        <v>9</v>
      </c>
      <c r="F32" s="29" t="s">
        <v>81</v>
      </c>
      <c r="G32" s="24"/>
      <c r="H32" s="30" t="s">
        <v>82</v>
      </c>
      <c r="I32" s="26"/>
      <c r="J32" s="26"/>
      <c r="K32" s="17"/>
    </row>
    <row r="33">
      <c r="A33" s="28" t="s">
        <v>28</v>
      </c>
      <c r="B33" s="28" t="s">
        <v>27</v>
      </c>
      <c r="C33" s="28" t="s">
        <v>83</v>
      </c>
      <c r="D33" s="28" t="s">
        <v>84</v>
      </c>
      <c r="E33" s="17" t="s">
        <v>10</v>
      </c>
      <c r="F33" s="29" t="s">
        <v>85</v>
      </c>
      <c r="G33" s="24"/>
      <c r="H33" s="30" t="s">
        <v>86</v>
      </c>
      <c r="I33" s="26"/>
      <c r="J33" s="26"/>
      <c r="K33" s="17"/>
    </row>
    <row r="34">
      <c r="A34" s="28" t="s">
        <v>28</v>
      </c>
      <c r="B34" s="28" t="s">
        <v>33</v>
      </c>
      <c r="C34" s="28" t="s">
        <v>87</v>
      </c>
      <c r="D34" s="28" t="s">
        <v>88</v>
      </c>
      <c r="E34" s="17" t="s">
        <v>9</v>
      </c>
      <c r="F34" s="29" t="s">
        <v>89</v>
      </c>
      <c r="G34" s="24"/>
      <c r="H34" s="30" t="s">
        <v>90</v>
      </c>
      <c r="I34" s="26"/>
      <c r="J34" s="26"/>
      <c r="K34" s="31"/>
    </row>
    <row r="35">
      <c r="A35" s="28" t="s">
        <v>28</v>
      </c>
      <c r="B35" s="28" t="s">
        <v>39</v>
      </c>
      <c r="C35" s="28" t="s">
        <v>91</v>
      </c>
      <c r="D35" s="28" t="s">
        <v>92</v>
      </c>
      <c r="E35" s="17" t="s">
        <v>7</v>
      </c>
      <c r="F35" s="29" t="s">
        <v>93</v>
      </c>
      <c r="G35" s="24"/>
      <c r="H35" s="30" t="s">
        <v>94</v>
      </c>
      <c r="I35" s="26"/>
      <c r="J35" s="26"/>
      <c r="K35" s="31"/>
    </row>
    <row r="36">
      <c r="A36" s="28" t="s">
        <v>28</v>
      </c>
      <c r="B36" s="28" t="s">
        <v>44</v>
      </c>
      <c r="C36" s="28" t="s">
        <v>95</v>
      </c>
      <c r="D36" s="28" t="s">
        <v>96</v>
      </c>
      <c r="E36" s="17" t="s">
        <v>9</v>
      </c>
      <c r="F36" s="29" t="s">
        <v>97</v>
      </c>
      <c r="G36" s="24"/>
      <c r="H36" s="30" t="s">
        <v>98</v>
      </c>
      <c r="I36" s="26"/>
      <c r="J36" s="26"/>
      <c r="K36" s="31"/>
    </row>
    <row r="37">
      <c r="A37" s="28" t="s">
        <v>28</v>
      </c>
      <c r="B37" s="28" t="s">
        <v>28</v>
      </c>
      <c r="C37" s="28" t="s">
        <v>99</v>
      </c>
      <c r="D37" s="28" t="s">
        <v>100</v>
      </c>
      <c r="E37" s="17" t="s">
        <v>9</v>
      </c>
      <c r="F37" s="29" t="s">
        <v>101</v>
      </c>
      <c r="G37" s="24"/>
      <c r="H37" s="30" t="s">
        <v>102</v>
      </c>
      <c r="I37" s="26"/>
      <c r="J37" s="26"/>
      <c r="K37" s="31"/>
    </row>
    <row r="38">
      <c r="A38" s="28" t="s">
        <v>28</v>
      </c>
      <c r="B38" s="28" t="s">
        <v>103</v>
      </c>
      <c r="C38" s="28" t="s">
        <v>104</v>
      </c>
      <c r="D38" s="28" t="s">
        <v>105</v>
      </c>
      <c r="E38" s="17" t="s">
        <v>7</v>
      </c>
      <c r="F38" s="29" t="s">
        <v>106</v>
      </c>
      <c r="G38" s="24"/>
      <c r="H38" s="30" t="s">
        <v>107</v>
      </c>
      <c r="I38" s="26"/>
      <c r="J38" s="26"/>
      <c r="K38" s="31"/>
    </row>
    <row r="39">
      <c r="A39" s="28" t="s">
        <v>28</v>
      </c>
      <c r="B39" s="28" t="s">
        <v>108</v>
      </c>
      <c r="C39" s="28" t="s">
        <v>109</v>
      </c>
      <c r="D39" s="28" t="s">
        <v>110</v>
      </c>
      <c r="E39" s="17" t="s">
        <v>9</v>
      </c>
      <c r="F39" s="29" t="s">
        <v>111</v>
      </c>
      <c r="G39" s="24"/>
      <c r="H39" s="30" t="s">
        <v>112</v>
      </c>
      <c r="I39" s="26"/>
      <c r="J39" s="26"/>
      <c r="K39" s="31"/>
    </row>
    <row r="40">
      <c r="A40" s="28" t="s">
        <v>28</v>
      </c>
      <c r="B40" s="28" t="s">
        <v>113</v>
      </c>
      <c r="C40" s="28" t="s">
        <v>114</v>
      </c>
      <c r="D40" s="28" t="s">
        <v>115</v>
      </c>
      <c r="E40" s="17" t="s">
        <v>9</v>
      </c>
      <c r="F40" s="29" t="s">
        <v>116</v>
      </c>
      <c r="G40" s="24"/>
      <c r="H40" s="30" t="s">
        <v>117</v>
      </c>
      <c r="I40" s="26"/>
      <c r="J40" s="26"/>
      <c r="K40" s="31"/>
    </row>
    <row r="41">
      <c r="A41" s="28" t="s">
        <v>28</v>
      </c>
      <c r="B41" s="28" t="s">
        <v>118</v>
      </c>
      <c r="C41" s="28" t="s">
        <v>119</v>
      </c>
      <c r="D41" s="28" t="s">
        <v>120</v>
      </c>
      <c r="E41" s="17" t="s">
        <v>9</v>
      </c>
      <c r="F41" s="29" t="s">
        <v>121</v>
      </c>
      <c r="G41" s="24"/>
      <c r="H41" s="30" t="s">
        <v>122</v>
      </c>
      <c r="I41" s="26"/>
      <c r="J41" s="26"/>
      <c r="K41" s="31"/>
    </row>
    <row r="42">
      <c r="A42" s="28" t="s">
        <v>28</v>
      </c>
      <c r="B42" s="28" t="s">
        <v>74</v>
      </c>
      <c r="C42" s="28" t="s">
        <v>123</v>
      </c>
      <c r="D42" s="28" t="s">
        <v>124</v>
      </c>
      <c r="E42" s="17" t="s">
        <v>9</v>
      </c>
      <c r="F42" s="29" t="s">
        <v>125</v>
      </c>
      <c r="G42" s="24"/>
      <c r="H42" s="33" t="s">
        <v>126</v>
      </c>
      <c r="I42" s="26"/>
      <c r="J42" s="26"/>
      <c r="K42" s="31"/>
    </row>
    <row r="43">
      <c r="A43" s="28" t="s">
        <v>103</v>
      </c>
      <c r="B43" s="28" t="s">
        <v>39</v>
      </c>
      <c r="C43" s="28" t="s">
        <v>127</v>
      </c>
      <c r="D43" s="28" t="s">
        <v>128</v>
      </c>
      <c r="E43" s="17" t="s">
        <v>9</v>
      </c>
      <c r="F43" s="29" t="s">
        <v>129</v>
      </c>
      <c r="G43" s="24"/>
      <c r="H43" s="30" t="s">
        <v>130</v>
      </c>
      <c r="I43" s="26"/>
      <c r="J43" s="26"/>
      <c r="K43" s="31"/>
    </row>
    <row r="44">
      <c r="A44" s="28" t="s">
        <v>103</v>
      </c>
      <c r="B44" s="28" t="s">
        <v>44</v>
      </c>
      <c r="C44" s="28" t="s">
        <v>131</v>
      </c>
      <c r="D44" s="28" t="s">
        <v>132</v>
      </c>
      <c r="E44" s="17" t="s">
        <v>9</v>
      </c>
      <c r="F44" s="29" t="s">
        <v>111</v>
      </c>
      <c r="G44" s="24"/>
      <c r="H44" s="30" t="s">
        <v>133</v>
      </c>
      <c r="I44" s="26"/>
      <c r="J44" s="26"/>
      <c r="K44" s="31"/>
    </row>
    <row r="45">
      <c r="A45" s="28" t="s">
        <v>103</v>
      </c>
      <c r="B45" s="28" t="s">
        <v>28</v>
      </c>
      <c r="C45" s="28" t="s">
        <v>134</v>
      </c>
      <c r="D45" s="28" t="s">
        <v>135</v>
      </c>
      <c r="E45" s="17" t="s">
        <v>7</v>
      </c>
      <c r="F45" s="29" t="s">
        <v>136</v>
      </c>
      <c r="G45" s="24"/>
      <c r="H45" s="30" t="s">
        <v>137</v>
      </c>
      <c r="I45" s="26"/>
      <c r="J45" s="26"/>
      <c r="K45" s="31"/>
    </row>
    <row r="46">
      <c r="A46" s="28" t="s">
        <v>103</v>
      </c>
      <c r="B46" s="28" t="s">
        <v>103</v>
      </c>
      <c r="C46" s="28" t="s">
        <v>138</v>
      </c>
      <c r="D46" s="28" t="s">
        <v>139</v>
      </c>
      <c r="E46" s="17" t="s">
        <v>11</v>
      </c>
      <c r="F46" s="29" t="s">
        <v>140</v>
      </c>
      <c r="G46" s="24"/>
      <c r="H46" s="34" t="s">
        <v>141</v>
      </c>
      <c r="I46" s="26"/>
      <c r="J46" s="26"/>
      <c r="K46" s="31"/>
    </row>
    <row r="47">
      <c r="A47" s="28" t="s">
        <v>103</v>
      </c>
      <c r="B47" s="28" t="s">
        <v>108</v>
      </c>
      <c r="C47" s="28" t="s">
        <v>142</v>
      </c>
      <c r="D47" s="28" t="s">
        <v>143</v>
      </c>
      <c r="E47" s="17" t="s">
        <v>11</v>
      </c>
      <c r="F47" s="29" t="s">
        <v>56</v>
      </c>
      <c r="G47" s="24"/>
      <c r="H47" s="30" t="s">
        <v>144</v>
      </c>
      <c r="I47" s="26"/>
      <c r="J47" s="26"/>
      <c r="K47" s="31"/>
    </row>
    <row r="48">
      <c r="A48" s="28" t="s">
        <v>103</v>
      </c>
      <c r="B48" s="28" t="s">
        <v>113</v>
      </c>
      <c r="C48" s="28" t="s">
        <v>145</v>
      </c>
      <c r="D48" s="28" t="s">
        <v>146</v>
      </c>
      <c r="E48" s="17" t="s">
        <v>11</v>
      </c>
      <c r="F48" s="29" t="s">
        <v>31</v>
      </c>
      <c r="G48" s="24"/>
      <c r="H48" s="33" t="s">
        <v>147</v>
      </c>
      <c r="I48" s="26"/>
      <c r="J48" s="26"/>
      <c r="K48" s="31"/>
    </row>
    <row r="49">
      <c r="A49" s="28" t="s">
        <v>103</v>
      </c>
      <c r="B49" s="28" t="s">
        <v>148</v>
      </c>
      <c r="C49" s="28" t="s">
        <v>149</v>
      </c>
      <c r="D49" s="28" t="s">
        <v>150</v>
      </c>
      <c r="E49" s="17" t="s">
        <v>9</v>
      </c>
      <c r="F49" s="29" t="s">
        <v>151</v>
      </c>
      <c r="G49" s="24"/>
      <c r="H49" s="30" t="s">
        <v>152</v>
      </c>
      <c r="I49" s="26"/>
      <c r="J49" s="26"/>
      <c r="K49" s="31"/>
    </row>
    <row r="50">
      <c r="A50" s="28" t="s">
        <v>103</v>
      </c>
      <c r="B50" s="28" t="s">
        <v>118</v>
      </c>
      <c r="C50" s="28" t="s">
        <v>153</v>
      </c>
      <c r="D50" s="28" t="s">
        <v>154</v>
      </c>
      <c r="E50" s="17" t="s">
        <v>9</v>
      </c>
      <c r="F50" s="29" t="s">
        <v>155</v>
      </c>
      <c r="G50" s="24"/>
      <c r="H50" s="30" t="s">
        <v>156</v>
      </c>
      <c r="I50" s="26"/>
      <c r="J50" s="26"/>
      <c r="K50" s="31"/>
    </row>
    <row r="51">
      <c r="A51" s="28" t="s">
        <v>108</v>
      </c>
      <c r="B51" s="28" t="s">
        <v>39</v>
      </c>
      <c r="C51" s="28" t="s">
        <v>157</v>
      </c>
      <c r="D51" s="28" t="s">
        <v>158</v>
      </c>
      <c r="E51" s="17" t="s">
        <v>9</v>
      </c>
      <c r="F51" s="29" t="s">
        <v>159</v>
      </c>
      <c r="G51" s="24"/>
      <c r="H51" s="33" t="s">
        <v>160</v>
      </c>
      <c r="I51" s="26"/>
      <c r="J51" s="26"/>
      <c r="K51" s="31"/>
    </row>
    <row r="52">
      <c r="A52" s="28" t="s">
        <v>108</v>
      </c>
      <c r="B52" s="28" t="s">
        <v>44</v>
      </c>
      <c r="C52" s="28" t="s">
        <v>161</v>
      </c>
      <c r="D52" s="28" t="s">
        <v>162</v>
      </c>
      <c r="E52" s="17" t="s">
        <v>12</v>
      </c>
      <c r="F52" s="29" t="s">
        <v>163</v>
      </c>
      <c r="G52" s="24"/>
      <c r="H52" s="30" t="s">
        <v>164</v>
      </c>
      <c r="I52" s="26"/>
      <c r="J52" s="26"/>
      <c r="K52" s="31"/>
    </row>
    <row r="53">
      <c r="A53" s="28" t="s">
        <v>108</v>
      </c>
      <c r="B53" s="28" t="s">
        <v>28</v>
      </c>
      <c r="C53" s="28" t="s">
        <v>165</v>
      </c>
      <c r="D53" s="28" t="s">
        <v>166</v>
      </c>
      <c r="E53" s="17" t="s">
        <v>12</v>
      </c>
      <c r="F53" s="29" t="s">
        <v>167</v>
      </c>
      <c r="G53" s="24"/>
      <c r="H53" s="30" t="s">
        <v>168</v>
      </c>
      <c r="I53" s="26"/>
      <c r="J53" s="26"/>
      <c r="K53" s="31"/>
    </row>
    <row r="54">
      <c r="A54" s="28" t="s">
        <v>108</v>
      </c>
      <c r="B54" s="28" t="s">
        <v>103</v>
      </c>
      <c r="C54" s="28" t="s">
        <v>169</v>
      </c>
      <c r="D54" s="28" t="s">
        <v>170</v>
      </c>
      <c r="E54" s="17" t="s">
        <v>12</v>
      </c>
      <c r="F54" s="29" t="s">
        <v>171</v>
      </c>
      <c r="G54" s="24"/>
      <c r="H54" s="30" t="s">
        <v>172</v>
      </c>
      <c r="I54" s="26"/>
      <c r="J54" s="26"/>
      <c r="K54" s="31"/>
    </row>
    <row r="55">
      <c r="A55" s="28" t="s">
        <v>108</v>
      </c>
      <c r="B55" s="28" t="s">
        <v>108</v>
      </c>
      <c r="C55" s="28" t="s">
        <v>173</v>
      </c>
      <c r="D55" s="28" t="s">
        <v>174</v>
      </c>
      <c r="E55" s="17" t="s">
        <v>11</v>
      </c>
      <c r="F55" s="29" t="s">
        <v>37</v>
      </c>
      <c r="G55" s="24"/>
      <c r="H55" s="30" t="s">
        <v>175</v>
      </c>
      <c r="I55" s="26"/>
      <c r="J55" s="26"/>
      <c r="K55" s="31"/>
    </row>
    <row r="56">
      <c r="A56" s="28" t="s">
        <v>108</v>
      </c>
      <c r="B56" s="28" t="s">
        <v>113</v>
      </c>
      <c r="C56" s="28" t="s">
        <v>176</v>
      </c>
      <c r="D56" s="28" t="s">
        <v>177</v>
      </c>
      <c r="E56" s="17" t="s">
        <v>11</v>
      </c>
      <c r="F56" s="29" t="s">
        <v>125</v>
      </c>
      <c r="G56" s="24"/>
      <c r="H56" s="33" t="s">
        <v>178</v>
      </c>
      <c r="I56" s="26"/>
      <c r="J56" s="26"/>
      <c r="K56" s="31"/>
    </row>
    <row r="57">
      <c r="A57" s="28" t="s">
        <v>108</v>
      </c>
      <c r="B57" s="28" t="s">
        <v>148</v>
      </c>
      <c r="C57" s="28" t="s">
        <v>179</v>
      </c>
      <c r="D57" s="28" t="s">
        <v>180</v>
      </c>
      <c r="E57" s="17" t="s">
        <v>9</v>
      </c>
      <c r="F57" s="29" t="s">
        <v>47</v>
      </c>
      <c r="G57" s="24"/>
      <c r="H57" s="33" t="s">
        <v>181</v>
      </c>
      <c r="I57" s="26"/>
      <c r="J57" s="26"/>
      <c r="K57" s="31"/>
    </row>
    <row r="58">
      <c r="A58" s="28" t="s">
        <v>113</v>
      </c>
      <c r="B58" s="28" t="s">
        <v>44</v>
      </c>
      <c r="C58" s="28" t="s">
        <v>182</v>
      </c>
      <c r="D58" s="28" t="s">
        <v>183</v>
      </c>
      <c r="E58" s="17" t="s">
        <v>9</v>
      </c>
      <c r="F58" s="29" t="s">
        <v>184</v>
      </c>
      <c r="G58" s="24"/>
      <c r="H58" s="30" t="s">
        <v>185</v>
      </c>
      <c r="I58" s="26"/>
      <c r="J58" s="26"/>
      <c r="K58" s="31"/>
    </row>
    <row r="59">
      <c r="A59" s="28" t="s">
        <v>113</v>
      </c>
      <c r="B59" s="28" t="s">
        <v>28</v>
      </c>
      <c r="C59" s="28" t="s">
        <v>186</v>
      </c>
      <c r="D59" s="28" t="s">
        <v>187</v>
      </c>
      <c r="E59" s="17" t="s">
        <v>12</v>
      </c>
      <c r="F59" s="29" t="s">
        <v>188</v>
      </c>
      <c r="G59" s="24"/>
      <c r="H59" s="30" t="s">
        <v>189</v>
      </c>
      <c r="I59" s="26"/>
      <c r="J59" s="26"/>
      <c r="K59" s="31"/>
    </row>
    <row r="60">
      <c r="A60" s="28" t="s">
        <v>113</v>
      </c>
      <c r="B60" s="28" t="s">
        <v>103</v>
      </c>
      <c r="C60" s="28" t="s">
        <v>190</v>
      </c>
      <c r="D60" s="28" t="s">
        <v>191</v>
      </c>
      <c r="E60" s="17" t="s">
        <v>12</v>
      </c>
      <c r="F60" s="29" t="s">
        <v>77</v>
      </c>
      <c r="G60" s="24"/>
      <c r="H60" s="30" t="s">
        <v>192</v>
      </c>
      <c r="I60" s="26"/>
      <c r="J60" s="26"/>
      <c r="K60" s="31"/>
    </row>
    <row r="61">
      <c r="A61" s="28" t="s">
        <v>113</v>
      </c>
      <c r="B61" s="28" t="s">
        <v>108</v>
      </c>
      <c r="C61" s="28" t="s">
        <v>193</v>
      </c>
      <c r="D61" s="28" t="s">
        <v>194</v>
      </c>
      <c r="E61" s="17" t="s">
        <v>12</v>
      </c>
      <c r="F61" s="29" t="s">
        <v>195</v>
      </c>
      <c r="G61" s="24"/>
      <c r="H61" s="30" t="s">
        <v>196</v>
      </c>
      <c r="I61" s="26"/>
      <c r="J61" s="26"/>
      <c r="K61" s="17"/>
    </row>
    <row r="62">
      <c r="A62" s="28" t="s">
        <v>113</v>
      </c>
      <c r="B62" s="28" t="s">
        <v>113</v>
      </c>
      <c r="C62" s="28" t="s">
        <v>197</v>
      </c>
      <c r="D62" s="28" t="s">
        <v>198</v>
      </c>
      <c r="E62" s="17" t="s">
        <v>12</v>
      </c>
      <c r="F62" s="29" t="s">
        <v>188</v>
      </c>
      <c r="G62" s="24"/>
      <c r="H62" s="30" t="s">
        <v>199</v>
      </c>
      <c r="I62" s="26"/>
      <c r="J62" s="26"/>
      <c r="K62" s="31"/>
    </row>
    <row r="63">
      <c r="A63" s="28" t="s">
        <v>113</v>
      </c>
      <c r="B63" s="28" t="s">
        <v>148</v>
      </c>
      <c r="C63" s="28" t="s">
        <v>200</v>
      </c>
      <c r="D63" s="28" t="s">
        <v>201</v>
      </c>
      <c r="E63" s="17" t="s">
        <v>12</v>
      </c>
      <c r="F63" s="29" t="s">
        <v>111</v>
      </c>
      <c r="G63" s="24"/>
      <c r="H63" s="30" t="s">
        <v>202</v>
      </c>
      <c r="I63" s="26"/>
      <c r="J63" s="26"/>
      <c r="K63" s="31"/>
    </row>
    <row r="64">
      <c r="A64" s="28" t="s">
        <v>148</v>
      </c>
      <c r="B64" s="28" t="s">
        <v>28</v>
      </c>
      <c r="C64" s="28" t="s">
        <v>203</v>
      </c>
      <c r="D64" s="28" t="s">
        <v>204</v>
      </c>
      <c r="E64" s="17" t="s">
        <v>9</v>
      </c>
      <c r="F64" s="29" t="s">
        <v>205</v>
      </c>
      <c r="G64" s="24"/>
      <c r="H64" s="30" t="s">
        <v>206</v>
      </c>
      <c r="I64" s="26"/>
      <c r="J64" s="26"/>
      <c r="K64" s="31"/>
    </row>
    <row r="65">
      <c r="A65" s="28" t="s">
        <v>148</v>
      </c>
      <c r="B65" s="28" t="s">
        <v>103</v>
      </c>
      <c r="C65" s="28" t="s">
        <v>207</v>
      </c>
      <c r="D65" s="28" t="s">
        <v>208</v>
      </c>
      <c r="E65" s="17" t="s">
        <v>12</v>
      </c>
      <c r="F65" s="29" t="s">
        <v>111</v>
      </c>
      <c r="G65" s="24"/>
      <c r="H65" s="30" t="s">
        <v>209</v>
      </c>
      <c r="I65" s="26"/>
      <c r="J65" s="26"/>
      <c r="K65" s="31"/>
    </row>
    <row r="66">
      <c r="A66" s="28" t="s">
        <v>148</v>
      </c>
      <c r="B66" s="28" t="s">
        <v>108</v>
      </c>
      <c r="C66" s="28" t="s">
        <v>210</v>
      </c>
      <c r="D66" s="28" t="s">
        <v>211</v>
      </c>
      <c r="E66" s="17" t="s">
        <v>12</v>
      </c>
      <c r="F66" s="29" t="s">
        <v>212</v>
      </c>
      <c r="G66" s="24"/>
      <c r="H66" s="33" t="s">
        <v>213</v>
      </c>
      <c r="I66" s="26"/>
      <c r="J66" s="26"/>
      <c r="K66" s="31"/>
    </row>
    <row r="67">
      <c r="A67" s="28" t="s">
        <v>148</v>
      </c>
      <c r="B67" s="28" t="s">
        <v>113</v>
      </c>
      <c r="C67" s="28" t="s">
        <v>214</v>
      </c>
      <c r="D67" s="28" t="s">
        <v>215</v>
      </c>
      <c r="E67" s="17" t="s">
        <v>12</v>
      </c>
      <c r="F67" s="29" t="s">
        <v>56</v>
      </c>
      <c r="G67" s="24"/>
      <c r="H67" s="30" t="s">
        <v>216</v>
      </c>
      <c r="I67" s="26"/>
      <c r="J67" s="26"/>
      <c r="K67" s="31"/>
    </row>
    <row r="68">
      <c r="A68" s="28" t="s">
        <v>118</v>
      </c>
      <c r="B68" s="28" t="s">
        <v>103</v>
      </c>
      <c r="C68" s="28" t="s">
        <v>217</v>
      </c>
      <c r="D68" s="28" t="s">
        <v>218</v>
      </c>
      <c r="E68" s="17" t="s">
        <v>11</v>
      </c>
      <c r="F68" s="29" t="s">
        <v>219</v>
      </c>
      <c r="G68" s="24"/>
      <c r="H68" s="30" t="s">
        <v>220</v>
      </c>
      <c r="I68" s="26"/>
      <c r="J68" s="26"/>
      <c r="K68" s="17"/>
    </row>
    <row r="69">
      <c r="A69" s="28" t="s">
        <v>118</v>
      </c>
      <c r="B69" s="28" t="s">
        <v>108</v>
      </c>
      <c r="C69" s="28" t="s">
        <v>221</v>
      </c>
      <c r="D69" s="28" t="s">
        <v>222</v>
      </c>
      <c r="E69" s="17" t="s">
        <v>11</v>
      </c>
      <c r="F69" s="29" t="s">
        <v>223</v>
      </c>
      <c r="G69" s="24"/>
      <c r="H69" s="30" t="s">
        <v>224</v>
      </c>
      <c r="I69" s="26"/>
      <c r="J69" s="26"/>
      <c r="K69" s="31"/>
    </row>
    <row r="70">
      <c r="A70" s="28" t="s">
        <v>74</v>
      </c>
      <c r="B70" s="28" t="s">
        <v>39</v>
      </c>
      <c r="C70" s="28" t="s">
        <v>225</v>
      </c>
      <c r="D70" s="28" t="s">
        <v>226</v>
      </c>
      <c r="E70" s="17" t="s">
        <v>13</v>
      </c>
      <c r="F70" s="29" t="s">
        <v>227</v>
      </c>
      <c r="G70" s="24"/>
      <c r="H70" s="30" t="s">
        <v>228</v>
      </c>
      <c r="I70" s="26"/>
      <c r="J70" s="26"/>
      <c r="K70" s="31"/>
    </row>
    <row r="71">
      <c r="A71" s="28" t="s">
        <v>74</v>
      </c>
      <c r="B71" s="28" t="s">
        <v>28</v>
      </c>
      <c r="C71" s="28" t="s">
        <v>229</v>
      </c>
      <c r="D71" s="28" t="s">
        <v>230</v>
      </c>
      <c r="E71" s="17" t="s">
        <v>13</v>
      </c>
      <c r="F71" s="29" t="s">
        <v>188</v>
      </c>
      <c r="G71" s="24"/>
      <c r="H71" s="30" t="s">
        <v>231</v>
      </c>
      <c r="I71" s="26"/>
      <c r="J71" s="26"/>
      <c r="K71" s="31"/>
    </row>
    <row r="72">
      <c r="A72" s="28" t="s">
        <v>74</v>
      </c>
      <c r="B72" s="28" t="s">
        <v>103</v>
      </c>
      <c r="C72" s="28" t="s">
        <v>232</v>
      </c>
      <c r="D72" s="28" t="s">
        <v>233</v>
      </c>
      <c r="E72" s="17" t="s">
        <v>11</v>
      </c>
      <c r="F72" s="29" t="s">
        <v>31</v>
      </c>
      <c r="G72" s="24"/>
      <c r="H72" s="33" t="s">
        <v>234</v>
      </c>
      <c r="I72" s="26"/>
      <c r="J72" s="26"/>
      <c r="K72" s="31"/>
    </row>
    <row r="73">
      <c r="A73" s="28" t="s">
        <v>74</v>
      </c>
      <c r="B73" s="28" t="s">
        <v>108</v>
      </c>
      <c r="C73" s="28" t="s">
        <v>235</v>
      </c>
      <c r="D73" s="28" t="s">
        <v>236</v>
      </c>
      <c r="E73" s="17" t="s">
        <v>11</v>
      </c>
      <c r="F73" s="29" t="s">
        <v>60</v>
      </c>
      <c r="G73" s="24"/>
      <c r="H73" s="30" t="s">
        <v>237</v>
      </c>
      <c r="I73" s="26"/>
      <c r="J73" s="26"/>
      <c r="K73" s="31"/>
    </row>
    <row r="74">
      <c r="A74" s="28" t="s">
        <v>74</v>
      </c>
      <c r="B74" s="28" t="s">
        <v>113</v>
      </c>
      <c r="C74" s="28" t="s">
        <v>238</v>
      </c>
      <c r="D74" s="28" t="s">
        <v>239</v>
      </c>
      <c r="E74" s="17" t="s">
        <v>13</v>
      </c>
      <c r="F74" s="29" t="s">
        <v>240</v>
      </c>
      <c r="G74" s="24"/>
      <c r="H74" s="30" t="s">
        <v>241</v>
      </c>
      <c r="I74" s="26"/>
      <c r="J74" s="26"/>
      <c r="K74" s="31"/>
    </row>
    <row r="75">
      <c r="A75" s="28" t="s">
        <v>74</v>
      </c>
      <c r="B75" s="28" t="s">
        <v>118</v>
      </c>
      <c r="C75" s="28" t="s">
        <v>242</v>
      </c>
      <c r="D75" s="28" t="s">
        <v>243</v>
      </c>
      <c r="E75" s="17" t="s">
        <v>13</v>
      </c>
      <c r="F75" s="29" t="s">
        <v>244</v>
      </c>
      <c r="G75" s="24"/>
      <c r="H75" s="33" t="s">
        <v>245</v>
      </c>
      <c r="I75" s="26"/>
      <c r="J75" s="26"/>
      <c r="K75" s="31"/>
    </row>
    <row r="76">
      <c r="A76" s="28" t="s">
        <v>49</v>
      </c>
      <c r="B76" s="28" t="s">
        <v>33</v>
      </c>
      <c r="C76" s="28" t="s">
        <v>246</v>
      </c>
      <c r="D76" s="28" t="s">
        <v>247</v>
      </c>
      <c r="E76" s="17" t="s">
        <v>13</v>
      </c>
      <c r="F76" s="29" t="s">
        <v>248</v>
      </c>
      <c r="G76" s="24"/>
      <c r="H76" s="30" t="s">
        <v>249</v>
      </c>
      <c r="I76" s="26"/>
      <c r="J76" s="26"/>
      <c r="K76" s="31"/>
    </row>
    <row r="77">
      <c r="A77" s="28" t="s">
        <v>49</v>
      </c>
      <c r="B77" s="28" t="s">
        <v>39</v>
      </c>
      <c r="C77" s="28" t="s">
        <v>250</v>
      </c>
      <c r="D77" s="28" t="s">
        <v>251</v>
      </c>
      <c r="E77" s="17" t="s">
        <v>13</v>
      </c>
      <c r="F77" s="29" t="s">
        <v>252</v>
      </c>
      <c r="G77" s="24"/>
      <c r="H77" s="30" t="s">
        <v>253</v>
      </c>
      <c r="I77" s="26"/>
      <c r="J77" s="26"/>
      <c r="K77" s="31"/>
    </row>
    <row r="78">
      <c r="A78" s="28" t="s">
        <v>49</v>
      </c>
      <c r="B78" s="28" t="s">
        <v>44</v>
      </c>
      <c r="C78" s="28" t="s">
        <v>254</v>
      </c>
      <c r="D78" s="28" t="s">
        <v>255</v>
      </c>
      <c r="E78" s="17" t="s">
        <v>13</v>
      </c>
      <c r="F78" s="29" t="s">
        <v>256</v>
      </c>
      <c r="G78" s="24"/>
      <c r="H78" s="30" t="s">
        <v>257</v>
      </c>
      <c r="I78" s="26"/>
      <c r="J78" s="26"/>
      <c r="K78" s="31"/>
    </row>
    <row r="79">
      <c r="A79" s="28" t="s">
        <v>49</v>
      </c>
      <c r="B79" s="28" t="s">
        <v>28</v>
      </c>
      <c r="C79" s="28" t="s">
        <v>258</v>
      </c>
      <c r="D79" s="28" t="s">
        <v>259</v>
      </c>
      <c r="E79" s="17" t="s">
        <v>11</v>
      </c>
      <c r="F79" s="29" t="s">
        <v>93</v>
      </c>
      <c r="G79" s="24"/>
      <c r="H79" s="30" t="s">
        <v>260</v>
      </c>
      <c r="I79" s="26"/>
      <c r="J79" s="26"/>
      <c r="K79" s="31"/>
    </row>
    <row r="80">
      <c r="A80" s="28" t="s">
        <v>49</v>
      </c>
      <c r="B80" s="28" t="s">
        <v>103</v>
      </c>
      <c r="C80" s="28" t="s">
        <v>261</v>
      </c>
      <c r="D80" s="28" t="s">
        <v>262</v>
      </c>
      <c r="E80" s="17" t="s">
        <v>11</v>
      </c>
      <c r="F80" s="29" t="s">
        <v>56</v>
      </c>
      <c r="G80" s="24"/>
      <c r="H80" s="30" t="s">
        <v>263</v>
      </c>
      <c r="I80" s="26"/>
      <c r="J80" s="26"/>
      <c r="K80" s="31"/>
    </row>
    <row r="81">
      <c r="A81" s="28" t="s">
        <v>49</v>
      </c>
      <c r="B81" s="28" t="s">
        <v>108</v>
      </c>
      <c r="C81" s="28" t="s">
        <v>264</v>
      </c>
      <c r="D81" s="28" t="s">
        <v>265</v>
      </c>
      <c r="E81" s="17" t="s">
        <v>13</v>
      </c>
      <c r="F81" s="29" t="s">
        <v>77</v>
      </c>
      <c r="G81" s="24"/>
      <c r="H81" s="32" t="s">
        <v>266</v>
      </c>
      <c r="K81" s="31"/>
    </row>
    <row r="82">
      <c r="A82" s="28" t="s">
        <v>49</v>
      </c>
      <c r="B82" s="28" t="s">
        <v>113</v>
      </c>
      <c r="C82" s="28" t="s">
        <v>267</v>
      </c>
      <c r="D82" s="28" t="s">
        <v>268</v>
      </c>
      <c r="E82" s="17" t="s">
        <v>13</v>
      </c>
      <c r="F82" s="29" t="s">
        <v>269</v>
      </c>
      <c r="G82" s="24"/>
      <c r="H82" s="30" t="s">
        <v>270</v>
      </c>
      <c r="I82" s="26"/>
      <c r="J82" s="26"/>
      <c r="K82" s="31"/>
    </row>
    <row r="83">
      <c r="A83" s="28" t="s">
        <v>49</v>
      </c>
      <c r="B83" s="28" t="s">
        <v>148</v>
      </c>
      <c r="C83" s="28" t="s">
        <v>271</v>
      </c>
      <c r="D83" s="28" t="s">
        <v>272</v>
      </c>
      <c r="E83" s="17" t="s">
        <v>13</v>
      </c>
      <c r="F83" s="29" t="s">
        <v>273</v>
      </c>
      <c r="G83" s="24"/>
      <c r="H83" s="30" t="s">
        <v>274</v>
      </c>
      <c r="I83" s="26"/>
      <c r="J83" s="26"/>
      <c r="K83" s="31"/>
    </row>
    <row r="84">
      <c r="A84" s="28" t="s">
        <v>49</v>
      </c>
      <c r="B84" s="28" t="s">
        <v>118</v>
      </c>
      <c r="C84" s="28" t="s">
        <v>275</v>
      </c>
      <c r="D84" s="28" t="s">
        <v>276</v>
      </c>
      <c r="E84" s="17" t="s">
        <v>13</v>
      </c>
      <c r="F84" s="29" t="s">
        <v>277</v>
      </c>
      <c r="G84" s="24"/>
      <c r="H84" s="30" t="s">
        <v>278</v>
      </c>
      <c r="I84" s="26"/>
      <c r="J84" s="26"/>
      <c r="K84" s="17"/>
    </row>
    <row r="85">
      <c r="A85" s="28" t="s">
        <v>49</v>
      </c>
      <c r="B85" s="28" t="s">
        <v>74</v>
      </c>
      <c r="C85" s="28" t="s">
        <v>279</v>
      </c>
      <c r="D85" s="28" t="s">
        <v>280</v>
      </c>
      <c r="E85" s="17" t="s">
        <v>13</v>
      </c>
      <c r="F85" s="29" t="s">
        <v>219</v>
      </c>
      <c r="G85" s="24"/>
      <c r="H85" s="30" t="s">
        <v>281</v>
      </c>
      <c r="I85" s="26"/>
      <c r="J85" s="26"/>
      <c r="K85" s="31"/>
    </row>
    <row r="87" hidden="1">
      <c r="A87" s="35" t="s">
        <v>282</v>
      </c>
    </row>
    <row r="88" hidden="1">
      <c r="A88" s="35" t="s">
        <v>283</v>
      </c>
      <c r="B88" s="36" t="s">
        <v>284</v>
      </c>
      <c r="C88" s="36" t="s">
        <v>285</v>
      </c>
      <c r="D88" s="36" t="s">
        <v>286</v>
      </c>
      <c r="E88" s="36" t="s">
        <v>287</v>
      </c>
      <c r="F88" s="36" t="s">
        <v>288</v>
      </c>
      <c r="G88" s="36" t="s">
        <v>289</v>
      </c>
      <c r="H88" s="36" t="s">
        <v>290</v>
      </c>
      <c r="I88" s="36" t="s">
        <v>291</v>
      </c>
    </row>
  </sheetData>
  <mergeCells count="129">
    <mergeCell ref="H45:J45"/>
    <mergeCell ref="H47:J47"/>
    <mergeCell ref="H36:J36"/>
    <mergeCell ref="H38:J38"/>
    <mergeCell ref="H39:J39"/>
    <mergeCell ref="H41:J41"/>
    <mergeCell ref="H42:J42"/>
    <mergeCell ref="H43:J43"/>
    <mergeCell ref="H44:J44"/>
    <mergeCell ref="A1:K1"/>
    <mergeCell ref="E2:H2"/>
    <mergeCell ref="E3:H3"/>
    <mergeCell ref="E16:H16"/>
    <mergeCell ref="E17:H17"/>
    <mergeCell ref="E18:H18"/>
    <mergeCell ref="H20:J20"/>
    <mergeCell ref="F20:G20"/>
    <mergeCell ref="F21:G21"/>
    <mergeCell ref="H21:J21"/>
    <mergeCell ref="F22:G22"/>
    <mergeCell ref="H22:J22"/>
    <mergeCell ref="F23:G23"/>
    <mergeCell ref="H23:J23"/>
    <mergeCell ref="F24:G24"/>
    <mergeCell ref="F25:G25"/>
    <mergeCell ref="H25:J25"/>
    <mergeCell ref="F26:G26"/>
    <mergeCell ref="H26:J26"/>
    <mergeCell ref="F27:G27"/>
    <mergeCell ref="H27:J27"/>
    <mergeCell ref="F28:G28"/>
    <mergeCell ref="H28:J28"/>
    <mergeCell ref="F29:G29"/>
    <mergeCell ref="H29:J29"/>
    <mergeCell ref="F30:G30"/>
    <mergeCell ref="F31:G31"/>
    <mergeCell ref="H31:J31"/>
    <mergeCell ref="F32:G32"/>
    <mergeCell ref="H32:J32"/>
    <mergeCell ref="F33:G33"/>
    <mergeCell ref="H33:J33"/>
    <mergeCell ref="F34:G34"/>
    <mergeCell ref="H34:J34"/>
    <mergeCell ref="H35:J35"/>
    <mergeCell ref="F35:G35"/>
    <mergeCell ref="F36:G36"/>
    <mergeCell ref="F37:G37"/>
    <mergeCell ref="F38:G38"/>
    <mergeCell ref="F39:G39"/>
    <mergeCell ref="F40:G40"/>
    <mergeCell ref="F41:G41"/>
    <mergeCell ref="F48:G48"/>
    <mergeCell ref="F49:G49"/>
    <mergeCell ref="F50:G50"/>
    <mergeCell ref="F68:G68"/>
    <mergeCell ref="F69:G69"/>
    <mergeCell ref="F70:G70"/>
    <mergeCell ref="F71:G71"/>
    <mergeCell ref="F72:G72"/>
    <mergeCell ref="F73:G73"/>
    <mergeCell ref="F74:G74"/>
    <mergeCell ref="F82:G82"/>
    <mergeCell ref="F83:G83"/>
    <mergeCell ref="F84:G84"/>
    <mergeCell ref="F85:G85"/>
    <mergeCell ref="F75:G75"/>
    <mergeCell ref="F76:G76"/>
    <mergeCell ref="F77:G77"/>
    <mergeCell ref="F78:G78"/>
    <mergeCell ref="F79:G79"/>
    <mergeCell ref="F80:G80"/>
    <mergeCell ref="F81:G81"/>
    <mergeCell ref="F42:G42"/>
    <mergeCell ref="F43:G43"/>
    <mergeCell ref="F44:G44"/>
    <mergeCell ref="F45:G45"/>
    <mergeCell ref="F46:G46"/>
    <mergeCell ref="F47:G47"/>
    <mergeCell ref="H48:J48"/>
    <mergeCell ref="H49:J49"/>
    <mergeCell ref="H50:J50"/>
    <mergeCell ref="F51:G51"/>
    <mergeCell ref="H51:J51"/>
    <mergeCell ref="F52:G52"/>
    <mergeCell ref="F53:G53"/>
    <mergeCell ref="H53:J53"/>
    <mergeCell ref="F54:G54"/>
    <mergeCell ref="F55:G55"/>
    <mergeCell ref="H55:J55"/>
    <mergeCell ref="F56:G56"/>
    <mergeCell ref="H56:J56"/>
    <mergeCell ref="F57:G57"/>
    <mergeCell ref="H57:J57"/>
    <mergeCell ref="F58:G58"/>
    <mergeCell ref="H58:J58"/>
    <mergeCell ref="F59:G59"/>
    <mergeCell ref="H59:J59"/>
    <mergeCell ref="F60:G60"/>
    <mergeCell ref="H60:J60"/>
    <mergeCell ref="H61:J61"/>
    <mergeCell ref="F61:G61"/>
    <mergeCell ref="F62:G62"/>
    <mergeCell ref="F63:G63"/>
    <mergeCell ref="F64:G64"/>
    <mergeCell ref="F65:G65"/>
    <mergeCell ref="F66:G66"/>
    <mergeCell ref="F67:G67"/>
    <mergeCell ref="H62:J62"/>
    <mergeCell ref="H63:J63"/>
    <mergeCell ref="H64:J64"/>
    <mergeCell ref="H65:J65"/>
    <mergeCell ref="H66:J66"/>
    <mergeCell ref="H67:J67"/>
    <mergeCell ref="H68:J68"/>
    <mergeCell ref="H76:J76"/>
    <mergeCell ref="H77:J77"/>
    <mergeCell ref="H78:J78"/>
    <mergeCell ref="H80:J80"/>
    <mergeCell ref="H82:J82"/>
    <mergeCell ref="H83:J83"/>
    <mergeCell ref="H84:J84"/>
    <mergeCell ref="H85:J85"/>
    <mergeCell ref="H69:J69"/>
    <mergeCell ref="H70:J70"/>
    <mergeCell ref="H71:J71"/>
    <mergeCell ref="H72:J72"/>
    <mergeCell ref="H73:J73"/>
    <mergeCell ref="H74:J74"/>
    <mergeCell ref="H75:J75"/>
  </mergeCells>
  <conditionalFormatting sqref="E1:E1018">
    <cfRule type="containsText" dxfId="0" priority="1" operator="containsText" text="surprise">
      <formula>NOT(ISERROR(SEARCH(("surprise"),(E1))))</formula>
    </cfRule>
  </conditionalFormatting>
  <conditionalFormatting sqref="E1:E1018">
    <cfRule type="containsText" dxfId="1" priority="2" operator="containsText" text="onyx">
      <formula>NOT(ISERROR(SEARCH(("onyx"),(E1))))</formula>
    </cfRule>
  </conditionalFormatting>
  <conditionalFormatting sqref="E1:E1018">
    <cfRule type="containsText" dxfId="2" priority="3" operator="containsText" text="black">
      <formula>NOT(ISERROR(SEARCH(("black"),(E1))))</formula>
    </cfRule>
  </conditionalFormatting>
  <conditionalFormatting sqref="E1:E1018">
    <cfRule type="containsText" dxfId="3" priority="4" operator="containsText" text="electric">
      <formula>NOT(ISERROR(SEARCH(("electric"),(E1))))</formula>
    </cfRule>
  </conditionalFormatting>
  <conditionalFormatting sqref="E1:E1018">
    <cfRule type="containsText" dxfId="4" priority="5" operator="containsText" text="crossbow">
      <formula>NOT(ISERROR(SEARCH(("crossbow"),(E1))))</formula>
    </cfRule>
  </conditionalFormatting>
  <conditionalFormatting sqref="E1:E1018">
    <cfRule type="containsText" dxfId="5" priority="6" operator="containsText" text="white">
      <formula>NOT(ISERROR(SEARCH(("white"),(E1))))</formula>
    </cfRule>
  </conditionalFormatting>
  <conditionalFormatting sqref="E1:E1018">
    <cfRule type="containsText" dxfId="6" priority="7" operator="containsText" text="peas">
      <formula>NOT(ISERROR(SEARCH(("peas"),(E1))))</formula>
    </cfRule>
  </conditionalFormatting>
  <conditionalFormatting sqref="E1:E1018">
    <cfRule type="containsText" dxfId="7" priority="8" operator="containsText" text="poi">
      <formula>NOT(ISERROR(SEARCH(("poi"),(E1))))</formula>
    </cfRule>
  </conditionalFormatting>
  <hyperlinks>
    <hyperlink r:id="rId1" ref="E17"/>
    <hyperlink r:id="rId2" ref="E18"/>
    <hyperlink r:id="rId3" ref="H21"/>
    <hyperlink r:id="rId4" ref="H22"/>
    <hyperlink r:id="rId5" ref="H23"/>
    <hyperlink r:id="rId6" ref="H24"/>
    <hyperlink r:id="rId7" ref="H25"/>
    <hyperlink r:id="rId8" ref="H26"/>
    <hyperlink r:id="rId9" ref="H27"/>
    <hyperlink r:id="rId10" ref="H28"/>
    <hyperlink r:id="rId11" ref="H29"/>
    <hyperlink r:id="rId12" ref="H30"/>
    <hyperlink r:id="rId13" ref="H31"/>
    <hyperlink r:id="rId14" ref="H32"/>
    <hyperlink r:id="rId15" ref="H33"/>
    <hyperlink r:id="rId16" ref="H34"/>
    <hyperlink r:id="rId17" ref="H35"/>
    <hyperlink r:id="rId18" ref="H36"/>
    <hyperlink r:id="rId19" ref="H37"/>
    <hyperlink r:id="rId20" ref="H38"/>
    <hyperlink r:id="rId21" ref="H39"/>
    <hyperlink r:id="rId22" ref="H40"/>
    <hyperlink r:id="rId23" ref="H41"/>
    <hyperlink r:id="rId24" ref="H42"/>
    <hyperlink r:id="rId25" ref="H43"/>
    <hyperlink r:id="rId26" ref="H44"/>
    <hyperlink r:id="rId27" ref="H45"/>
    <hyperlink r:id="rId28" ref="H46"/>
    <hyperlink r:id="rId29" ref="H47"/>
    <hyperlink r:id="rId30" ref="H48"/>
    <hyperlink r:id="rId31" ref="H49"/>
    <hyperlink r:id="rId32" ref="H50"/>
    <hyperlink r:id="rId33" ref="H51"/>
    <hyperlink r:id="rId34" ref="H52"/>
    <hyperlink r:id="rId35" ref="H53"/>
    <hyperlink r:id="rId36" ref="H54"/>
    <hyperlink r:id="rId37" ref="H55"/>
    <hyperlink r:id="rId38" ref="H56"/>
    <hyperlink r:id="rId39" ref="H57"/>
    <hyperlink r:id="rId40" ref="H58"/>
    <hyperlink r:id="rId41" ref="H59"/>
    <hyperlink r:id="rId42" ref="H60"/>
    <hyperlink r:id="rId43" ref="H61"/>
    <hyperlink r:id="rId44" ref="H62"/>
    <hyperlink r:id="rId45" ref="H63"/>
    <hyperlink r:id="rId46" ref="H64"/>
    <hyperlink r:id="rId47" ref="H65"/>
    <hyperlink r:id="rId48" ref="H66"/>
    <hyperlink r:id="rId49" ref="H67"/>
    <hyperlink r:id="rId50" ref="H68"/>
    <hyperlink r:id="rId51" ref="H69"/>
    <hyperlink r:id="rId52" ref="H70"/>
    <hyperlink r:id="rId53" ref="H71"/>
    <hyperlink r:id="rId54" ref="H72"/>
    <hyperlink r:id="rId55" ref="H73"/>
    <hyperlink r:id="rId56" ref="H74"/>
    <hyperlink r:id="rId57" ref="H75"/>
    <hyperlink r:id="rId58" ref="H76"/>
    <hyperlink r:id="rId59" ref="H77"/>
    <hyperlink r:id="rId60" ref="H78"/>
    <hyperlink r:id="rId61" ref="H79"/>
    <hyperlink r:id="rId62" ref="H80"/>
    <hyperlink r:id="rId63" ref="H81"/>
    <hyperlink r:id="rId64" ref="H82"/>
    <hyperlink r:id="rId65" ref="H83"/>
    <hyperlink r:id="rId66" ref="H84"/>
    <hyperlink r:id="rId67" ref="H85"/>
  </hyperlinks>
  <drawing r:id="rId68"/>
</worksheet>
</file>