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Wittenauer Mischmasch" sheetId="1" r:id="rId3"/>
  </sheets>
  <definedNames>
    <definedName hidden="1" localSheetId="0" name="_xlnm._FilterDatabase">'Wittenauer Mischmasch'!$B$26:$T$404</definedName>
  </definedNames>
  <calcPr/>
</workbook>
</file>

<file path=xl/sharedStrings.xml><?xml version="1.0" encoding="utf-8"?>
<sst xmlns="http://schemas.openxmlformats.org/spreadsheetml/2006/main" count="2168" uniqueCount="1324">
  <si>
    <t>Wittenauer Mischmasch / Hodgepodge</t>
  </si>
  <si>
    <t>Location</t>
  </si>
  <si>
    <t>Berlin - Wittenau - Germany</t>
  </si>
  <si>
    <t xml:space="preserve">Map Link  </t>
  </si>
  <si>
    <t>https://www.munzee.com/map/u337pnnjc/16.2</t>
  </si>
  <si>
    <t xml:space="preserve">Spreadsheet link  </t>
  </si>
  <si>
    <t>https://docs.google.com/spreadsheets/d/1TvCn4zYgpMXHKv4K0PBnjMa76NePegF4jjTB_cvGfwM/edit?usp=sharing</t>
  </si>
  <si>
    <t xml:space="preserve">Published  </t>
  </si>
  <si>
    <t>25.05.2022</t>
  </si>
  <si>
    <t>https://tinyurl.com/WittenauerMischmasch</t>
  </si>
  <si>
    <t xml:space="preserve">Created by  </t>
  </si>
  <si>
    <t>123xilef</t>
  </si>
  <si>
    <t>Number of players</t>
  </si>
  <si>
    <t>RESERVED/</t>
  </si>
  <si>
    <t>Total</t>
  </si>
  <si>
    <t>FREE</t>
  </si>
  <si>
    <t>PREPARED</t>
  </si>
  <si>
    <t>DEPLOYED</t>
  </si>
  <si>
    <t>Colored Virtual</t>
  </si>
  <si>
    <t>Surprise</t>
  </si>
  <si>
    <t>Egyptian Zodiac</t>
  </si>
  <si>
    <t>Air Mystery</t>
  </si>
  <si>
    <t>Electric Mystery</t>
  </si>
  <si>
    <t>Joystick</t>
  </si>
  <si>
    <t>We thought an additional garden in the North of Berlin with a little bit of everything 
would be nice. This should help to attract bouncers and also give some support for 
the Daily ZeeOpps.
In addition we think to hold also an munzee event nearby.  
But the Berlin community will also visit this place.
The POIs should get around 10 capons per week.</t>
  </si>
  <si>
    <t>Night Vision Goggles</t>
  </si>
  <si>
    <t>CrossBow</t>
  </si>
  <si>
    <t>Catapult</t>
  </si>
  <si>
    <t>Flat</t>
  </si>
  <si>
    <t>Virtual Jewel</t>
  </si>
  <si>
    <t>Evolution</t>
  </si>
  <si>
    <t>POI</t>
  </si>
  <si>
    <t>sep=</t>
  </si>
  <si>
    <t>Row</t>
  </si>
  <si>
    <t>Column</t>
  </si>
  <si>
    <t>Latitude</t>
  </si>
  <si>
    <t>Longitude</t>
  </si>
  <si>
    <t>Munzee</t>
  </si>
  <si>
    <t>Color</t>
  </si>
  <si>
    <t>Username</t>
  </si>
  <si>
    <t>URL</t>
  </si>
  <si>
    <t>Comments</t>
  </si>
  <si>
    <t>dep</t>
  </si>
  <si>
    <t>Check</t>
  </si>
  <si>
    <t>Caps</t>
  </si>
  <si>
    <t>52.593899394149226</t>
  </si>
  <si>
    <t>13.319608691812277</t>
  </si>
  <si>
    <t>red</t>
  </si>
  <si>
    <t>Boersentrader</t>
  </si>
  <si>
    <t>https://www.munzee.com/m/Boersentrader/10707/</t>
  </si>
  <si>
    <t>52.593708386864726</t>
  </si>
  <si>
    <t>13.319723114317185</t>
  </si>
  <si>
    <t>orange</t>
  </si>
  <si>
    <t>PlacenteFan</t>
  </si>
  <si>
    <t>https://www.munzee.com/m/PlacenteFan/2723/</t>
  </si>
  <si>
    <t>52.593838650844575</t>
  </si>
  <si>
    <t>13.319823109353251</t>
  </si>
  <si>
    <t>Bayermunzeer</t>
  </si>
  <si>
    <t>https://www.munzee.com/m/Bayermunzeer/2090/</t>
  </si>
  <si>
    <t>52.59396891482442</t>
  </si>
  <si>
    <t>13.319923104686609</t>
  </si>
  <si>
    <t>poshrule</t>
  </si>
  <si>
    <t>https://www.munzee.com/m/poshrule/22533/</t>
  </si>
  <si>
    <t>52.59351737958025</t>
  </si>
  <si>
    <t>13.319837537099374</t>
  </si>
  <si>
    <t>yellow</t>
  </si>
  <si>
    <t>Amadoreugen</t>
  </si>
  <si>
    <t>https://www.munzee.com/m/amadoreugen/11268</t>
  </si>
  <si>
    <t>52.5936476435601</t>
  </si>
  <si>
    <t>13.319937531699452</t>
  </si>
  <si>
    <t>kepke3</t>
  </si>
  <si>
    <t>https://www.munzee.com/m/kepke3/4581/</t>
  </si>
  <si>
    <t>3.6.2022</t>
  </si>
  <si>
    <t>52.59377790753992</t>
  </si>
  <si>
    <t>13.320037526596934</t>
  </si>
  <si>
    <t>bazfum</t>
  </si>
  <si>
    <t>https://www.munzee.com/m/bazfum/21550/</t>
  </si>
  <si>
    <t>52.59390817151977</t>
  </si>
  <si>
    <t>13.320137521791594</t>
  </si>
  <si>
    <t>https://www.munzee.com/m/123xilef/30950/</t>
  </si>
  <si>
    <t>52.59403843549962</t>
  </si>
  <si>
    <t>13.320237517283658</t>
  </si>
  <si>
    <t>wemissmo</t>
  </si>
  <si>
    <t>https://www.munzee.com/m/wemissmo/16498/</t>
  </si>
  <si>
    <t>52.59332637229577</t>
  </si>
  <si>
    <t>13.319951960158505</t>
  </si>
  <si>
    <t>green</t>
  </si>
  <si>
    <t>einkilorind</t>
  </si>
  <si>
    <t>https://www.munzee.com/m/einkilorind/10657/</t>
  </si>
  <si>
    <t>52.59345663627562</t>
  </si>
  <si>
    <t>13.320051954322707</t>
  </si>
  <si>
    <t>FreezeMan073</t>
  </si>
  <si>
    <t>https://www.munzee.com/m/FreezeMan073/3155/</t>
  </si>
  <si>
    <t>52.59358690025546</t>
  </si>
  <si>
    <t>13.3201519487842</t>
  </si>
  <si>
    <t>halaszkiraly</t>
  </si>
  <si>
    <t>https://www.munzee.com/m/halaszkiraly/7567/</t>
  </si>
  <si>
    <t>52.5937171642353</t>
  </si>
  <si>
    <t>13.320251943542985</t>
  </si>
  <si>
    <t>FRLK</t>
  </si>
  <si>
    <t>https://www.munzee.com/m/FRLK/32025/</t>
  </si>
  <si>
    <t>52.59384742821514</t>
  </si>
  <si>
    <t>13.32035193859906</t>
  </si>
  <si>
    <t>BaDo</t>
  </si>
  <si>
    <t>https://www.munzee.com/m/BaDo/17870/</t>
  </si>
  <si>
    <t>Deploy 23-07</t>
  </si>
  <si>
    <t>52.59397769219499</t>
  </si>
  <si>
    <t>13.320451933952427</t>
  </si>
  <si>
    <t>biggoalie31</t>
  </si>
  <si>
    <t>https://www.munzee.com/m/biggoalie31/8969/</t>
  </si>
  <si>
    <t>52.594107956174824</t>
  </si>
  <si>
    <t>13.320551929603084</t>
  </si>
  <si>
    <t>JJackFlash</t>
  </si>
  <si>
    <t>https://www.munzee.com/m/JJackFlash/6617/</t>
  </si>
  <si>
    <t>52.59313536501124</t>
  </si>
  <si>
    <t>13.320066383495146</t>
  </si>
  <si>
    <t>blue</t>
  </si>
  <si>
    <t>https://www.munzee.com/m/BaDo/17869/</t>
  </si>
  <si>
    <t>52.59326562899109</t>
  </si>
  <si>
    <t>13.320166377223472</t>
  </si>
  <si>
    <t>Pawapatrolthomas</t>
  </si>
  <si>
    <t>https://www.munzee.com/m/PawPatrolThomas/5306/</t>
  </si>
  <si>
    <t>52.593395892970946</t>
  </si>
  <si>
    <t>13.32026637124909</t>
  </si>
  <si>
    <t>sverlaan</t>
  </si>
  <si>
    <t>https://www.munzee.com/m/sverlaan/7346/</t>
  </si>
  <si>
    <t>52.593526156950794</t>
  </si>
  <si>
    <t>13.320366365572</t>
  </si>
  <si>
    <t>Bungi</t>
  </si>
  <si>
    <t>https://www.munzee.com/m/Bungi/3506/</t>
  </si>
  <si>
    <t>52.593656420930635</t>
  </si>
  <si>
    <t>13.3204663601922</t>
  </si>
  <si>
    <t>emilep68</t>
  </si>
  <si>
    <t>https://www.munzee.com/m/EmileP68/6272/</t>
  </si>
  <si>
    <t>52.59378668491047</t>
  </si>
  <si>
    <t>13.32056635510969</t>
  </si>
  <si>
    <t>annabanana</t>
  </si>
  <si>
    <t>https://www.munzee.com/m/annabanana/26778/</t>
  </si>
  <si>
    <t>ok</t>
  </si>
  <si>
    <t>52.59391694889031</t>
  </si>
  <si>
    <t>13.320666350324473</t>
  </si>
  <si>
    <t>matanome</t>
  </si>
  <si>
    <t>https://www.munzee.com/m/matanome/18354/</t>
  </si>
  <si>
    <t>52.59404721287016</t>
  </si>
  <si>
    <t>13.320766345836546</t>
  </si>
  <si>
    <t>Aphrael</t>
  </si>
  <si>
    <t>https://www.munzee.com/m/Aphrael/4236</t>
  </si>
  <si>
    <t>52.59417747685001</t>
  </si>
  <si>
    <t>13.320866341645797</t>
  </si>
  <si>
    <t>https://www.munzee.com/m/BaDo/17868/</t>
  </si>
  <si>
    <t>52.59294435772681</t>
  </si>
  <si>
    <t>13.320180807109068</t>
  </si>
  <si>
    <t>air mystery</t>
  </si>
  <si>
    <t>paperclips29</t>
  </si>
  <si>
    <t>https://www.munzee.com/m/paperclips29/242/</t>
  </si>
  <si>
    <t>52.59307462170666</t>
  </si>
  <si>
    <t>13.32028080040152</t>
  </si>
  <si>
    <t>plum</t>
  </si>
  <si>
    <t>https://www.munzee.com/m/Bungi/3486/</t>
  </si>
  <si>
    <t>PROB 04-02</t>
  </si>
  <si>
    <t>Koord korrigiert 04-08</t>
  </si>
  <si>
    <t>52.59320488568653</t>
  </si>
  <si>
    <t>13.320380793991262</t>
  </si>
  <si>
    <t>https://www.munzee.com/m/matanome/18351/</t>
  </si>
  <si>
    <t>52.59333514966638</t>
  </si>
  <si>
    <t>13.320480787878296</t>
  </si>
  <si>
    <t xml:space="preserve">ocelaris </t>
  </si>
  <si>
    <t>https://www.munzee.com/m/Ocelaris/1673/</t>
  </si>
  <si>
    <t>52.593465413646214</t>
  </si>
  <si>
    <t>13.320580782062507</t>
  </si>
  <si>
    <t xml:space="preserve">equibobenan </t>
  </si>
  <si>
    <t>https://www.munzee.com/m/EquibobeNan/2123/</t>
  </si>
  <si>
    <t>52.593595677626055</t>
  </si>
  <si>
    <t>13.320680776544123</t>
  </si>
  <si>
    <t>nzseries1</t>
  </si>
  <si>
    <t>https://www.munzee.com/m/nzseries1/15530/</t>
  </si>
  <si>
    <t>52.59372594160589</t>
  </si>
  <si>
    <t>13.320780771322916</t>
  </si>
  <si>
    <t>traycg</t>
  </si>
  <si>
    <t>https://www.munzee.com/m/traycg/3997/</t>
  </si>
  <si>
    <t>Early June</t>
  </si>
  <si>
    <t>52.59385620558574</t>
  </si>
  <si>
    <t>13.320880766399</t>
  </si>
  <si>
    <t>scoutref</t>
  </si>
  <si>
    <t>https://www.munzee.com/m/scoutref/3887/</t>
  </si>
  <si>
    <t>PROB 04-03</t>
  </si>
  <si>
    <t>Koord korrigiert 05-08</t>
  </si>
  <si>
    <t>52.593986469565586</t>
  </si>
  <si>
    <t>13.320980761772375</t>
  </si>
  <si>
    <t>meka</t>
  </si>
  <si>
    <t>https://www.munzee.com/m/meka/14135/</t>
  </si>
  <si>
    <t>52.59411673354543</t>
  </si>
  <si>
    <t>13.321080757443042</t>
  </si>
  <si>
    <t>res2100</t>
  </si>
  <si>
    <t>https://www.munzee.com/m/res2100/2435</t>
  </si>
  <si>
    <t>52.594246997525275</t>
  </si>
  <si>
    <t>13.321180753411</t>
  </si>
  <si>
    <t>https://www.munzee.com/m/poshrule/22064/</t>
  </si>
  <si>
    <t>52.592883614422234</t>
  </si>
  <si>
    <t>13.32039522385719</t>
  </si>
  <si>
    <t>electric mystery</t>
  </si>
  <si>
    <t>Aniara</t>
  </si>
  <si>
    <t>https://www.munzee.com/m/Aniara/7725/</t>
  </si>
  <si>
    <t>52.59301387840208</t>
  </si>
  <si>
    <t>13.320495217011057</t>
  </si>
  <si>
    <t>https://www.munzee.com/m/Boersentrader/6915/</t>
  </si>
  <si>
    <t>52.59314414238193</t>
  </si>
  <si>
    <t>13.320595210462216</t>
  </si>
  <si>
    <t>shannan0</t>
  </si>
  <si>
    <t>https://www.munzee.com/m/shannan0/17995/</t>
  </si>
  <si>
    <t>52.59327440636178</t>
  </si>
  <si>
    <t>13.320695204210551</t>
  </si>
  <si>
    <t>AgNav</t>
  </si>
  <si>
    <t>https://www.munzee.com/m/AgNav/2291/</t>
  </si>
  <si>
    <t>52.593404670341634</t>
  </si>
  <si>
    <t>13.320795198256178</t>
  </si>
  <si>
    <t>Lehmis</t>
  </si>
  <si>
    <t>https://www.munzee.com/m/Lehmis/14038/</t>
  </si>
  <si>
    <t>PROB 05-02</t>
  </si>
  <si>
    <t>Koord korrigiert 06-08</t>
  </si>
  <si>
    <t>52.593534934321475</t>
  </si>
  <si>
    <t>13.320895192599096</t>
  </si>
  <si>
    <t>KillerSnail</t>
  </si>
  <si>
    <t>https://www.munzee.com/m/KillerSnail/3334/</t>
  </si>
  <si>
    <t>52.59366519830132</t>
  </si>
  <si>
    <t>13.320995187239305</t>
  </si>
  <si>
    <t>lupo6</t>
  </si>
  <si>
    <t>https://www.munzee.com/m/lupo6/3990/</t>
  </si>
  <si>
    <t>52.593795462281165</t>
  </si>
  <si>
    <t>13.321095182176805</t>
  </si>
  <si>
    <t>52.59392572626101</t>
  </si>
  <si>
    <t>13.321195177411596</t>
  </si>
  <si>
    <t>52.59405599024085</t>
  </si>
  <si>
    <t>13.321295172943678</t>
  </si>
  <si>
    <t>52.594186254220695</t>
  </si>
  <si>
    <t>13.321395168773051</t>
  </si>
  <si>
    <t>jafo43</t>
  </si>
  <si>
    <t>https://www.munzee.com/m/Jafo43/36638</t>
  </si>
  <si>
    <t>52.592822871117605</t>
  </si>
  <si>
    <t>13.320609640307566</t>
  </si>
  <si>
    <t>https://www.munzee.com/m/BaDo/7964/</t>
  </si>
  <si>
    <t>Deploy 15-07</t>
  </si>
  <si>
    <t>52.59295313509746</t>
  </si>
  <si>
    <t>13.320709633322735</t>
  </si>
  <si>
    <t>https://www.munzee.com/m/lupo6/4166</t>
  </si>
  <si>
    <t>PROB 05-03</t>
  </si>
  <si>
    <t>Koord korrigiert 07-08</t>
  </si>
  <si>
    <t>52.593083399077315</t>
  </si>
  <si>
    <t>13.320809626635196</t>
  </si>
  <si>
    <t>52.59321366305718</t>
  </si>
  <si>
    <t>13.320909620244947</t>
  </si>
  <si>
    <t>https://www.munzee.com/m/BaDo/7794/</t>
  </si>
  <si>
    <t>52.59334392703703</t>
  </si>
  <si>
    <t>13.32100961415199</t>
  </si>
  <si>
    <t>EPP</t>
  </si>
  <si>
    <t>https://www.munzee.com/m/EPP/1333</t>
  </si>
  <si>
    <t>52.59347419101687</t>
  </si>
  <si>
    <t>13.321109608356323</t>
  </si>
  <si>
    <t>52.59360445499671</t>
  </si>
  <si>
    <t>13.321209602857834</t>
  </si>
  <si>
    <t>52.593734718976556</t>
  </si>
  <si>
    <t>13.321309597656636</t>
  </si>
  <si>
    <t>52.593864982956404</t>
  </si>
  <si>
    <t>13.321409592752843</t>
  </si>
  <si>
    <t>52.59399524693625</t>
  </si>
  <si>
    <t>13.321509588146228</t>
  </si>
  <si>
    <t>https://www.munzee.com/m/Bayermunzeer/1296/</t>
  </si>
  <si>
    <t>52.59412551091609</t>
  </si>
  <si>
    <t>13.321609583837017</t>
  </si>
  <si>
    <t>https://www.munzee.com/m/PlacenteFan/1169/</t>
  </si>
  <si>
    <t>52.59276212781299</t>
  </si>
  <si>
    <t>13.320824056460992</t>
  </si>
  <si>
    <t>flat DHS</t>
  </si>
  <si>
    <t xml:space="preserve">Derlame </t>
  </si>
  <si>
    <t>https://www.munzee.com/m/Derlame/44081/</t>
  </si>
  <si>
    <t>52.592892391792844</t>
  </si>
  <si>
    <t>13.320924049337577</t>
  </si>
  <si>
    <t>flat Disc Golf Basket</t>
  </si>
  <si>
    <t>https://www.munzee.com/m/poshrule/21611/</t>
  </si>
  <si>
    <t>52.59302265577271</t>
  </si>
  <si>
    <t>13.321024042511453</t>
  </si>
  <si>
    <t>flat flashlight</t>
  </si>
  <si>
    <t>mrandcr</t>
  </si>
  <si>
    <t>https://www.munzee.com/m/mrandcr/2187/</t>
  </si>
  <si>
    <t>52.59315291975255</t>
  </si>
  <si>
    <t>13.32112403598262</t>
  </si>
  <si>
    <t>flat hammock</t>
  </si>
  <si>
    <t>Neloras</t>
  </si>
  <si>
    <t>https://www.munzee.com/m/Neloras/1802/</t>
  </si>
  <si>
    <t>52.593283183732396</t>
  </si>
  <si>
    <t>13.321224029750965</t>
  </si>
  <si>
    <t>flat matt</t>
  </si>
  <si>
    <t>thelanes</t>
  </si>
  <si>
    <t>https://www.munzee.com/m/thelanes/27304/</t>
  </si>
  <si>
    <t>52.59341344771226</t>
  </si>
  <si>
    <t>13.321324023816715</t>
  </si>
  <si>
    <t>flat RUM</t>
  </si>
  <si>
    <t>timandweze</t>
  </si>
  <si>
    <t>https://www.munzee.com/m/timandweze/24224</t>
  </si>
  <si>
    <t>52.593543711692114</t>
  </si>
  <si>
    <t>13.321424018179641</t>
  </si>
  <si>
    <t>flat lou</t>
  </si>
  <si>
    <t>PoniaN</t>
  </si>
  <si>
    <t>https://www.munzee.com/m/PoniaN/4358/</t>
  </si>
  <si>
    <t>52.59367397567196</t>
  </si>
  <si>
    <t>13.321524012839859</t>
  </si>
  <si>
    <t>flat rob</t>
  </si>
  <si>
    <t xml:space="preserve">Samjones52 </t>
  </si>
  <si>
    <t>https://www.munzee.com/m/samjones52/3164/</t>
  </si>
  <si>
    <t>52.593804239651796</t>
  </si>
  <si>
    <t>13.321624007797368</t>
  </si>
  <si>
    <t>flat typewriter</t>
  </si>
  <si>
    <t>https://www.munzee.com/m/timandweze/26026</t>
  </si>
  <si>
    <t>52.59393450363164</t>
  </si>
  <si>
    <t>13.321724003052168</t>
  </si>
  <si>
    <t>flat murray</t>
  </si>
  <si>
    <t>https://www.munzee.com/m/Aniara/18243/</t>
  </si>
  <si>
    <t>52.59406476761148</t>
  </si>
  <si>
    <t>13.321823998604259</t>
  </si>
  <si>
    <t>flat cats</t>
  </si>
  <si>
    <t>Bisquick2</t>
  </si>
  <si>
    <t>https://www.munzee.com/m/Bisquick2/14346/</t>
  </si>
  <si>
    <t>52.592701384508366</t>
  </si>
  <si>
    <t>13.321038472317355</t>
  </si>
  <si>
    <t>BluePoppy</t>
  </si>
  <si>
    <t>https://www.munzee.com/m/BluePoppy/16910/</t>
  </si>
  <si>
    <t>52.592831648488215</t>
  </si>
  <si>
    <t>13.321138465055355</t>
  </si>
  <si>
    <t>https://www.munzee.com/m/Bayermunzeer/1972/</t>
  </si>
  <si>
    <t>52.59296191246807</t>
  </si>
  <si>
    <t>13.321238458090647</t>
  </si>
  <si>
    <t>Belugue</t>
  </si>
  <si>
    <t>https://www.munzee.com/m/Belugue/1604/</t>
  </si>
  <si>
    <t>august</t>
  </si>
  <si>
    <t>52.593092176447925</t>
  </si>
  <si>
    <t>13.321338451423117</t>
  </si>
  <si>
    <t xml:space="preserve">Anetzet </t>
  </si>
  <si>
    <t>https://www.munzee.com/m/Anetzet/10582/</t>
  </si>
  <si>
    <t>52.59322244042777</t>
  </si>
  <si>
    <t>13.321438445052877</t>
  </si>
  <si>
    <t>Airworf26</t>
  </si>
  <si>
    <t>https://www.munzee.com/m/Airwolf26/11907/</t>
  </si>
  <si>
    <t>52.59335270440763</t>
  </si>
  <si>
    <t>13.321538438979928</t>
  </si>
  <si>
    <t>https://www.munzee.com/m/Bisquick2/15607/</t>
  </si>
  <si>
    <t>52.59348296838747</t>
  </si>
  <si>
    <t>13.32163843320427</t>
  </si>
  <si>
    <t>Maud</t>
  </si>
  <si>
    <t>https://www.munzee.com/m/Maud/1797/</t>
  </si>
  <si>
    <t>52.59361323236732</t>
  </si>
  <si>
    <t>13.321738427725904</t>
  </si>
  <si>
    <t>volki2000</t>
  </si>
  <si>
    <t>https://www.munzee.com/m/volki2000/7369/</t>
  </si>
  <si>
    <t>03 Juni</t>
  </si>
  <si>
    <t>52.59374349634716</t>
  </si>
  <si>
    <t>13.321838422544829</t>
  </si>
  <si>
    <t>Ruckus2012</t>
  </si>
  <si>
    <t>https://www.munzee.com/m/Ruckus2012/1724/</t>
  </si>
  <si>
    <t>52.59387376032699</t>
  </si>
  <si>
    <t>13.321938417661045</t>
  </si>
  <si>
    <t>52.59400402430684</t>
  </si>
  <si>
    <t>13.322038413074551</t>
  </si>
  <si>
    <t>EagleDadandXenia</t>
  </si>
  <si>
    <t>https://www.munzee.com/m/EagleDadandXenia/46341/</t>
  </si>
  <si>
    <t>52.592640641203744</t>
  </si>
  <si>
    <t>13.321252887876653</t>
  </si>
  <si>
    <t>HingeAndBracket</t>
  </si>
  <si>
    <t>https://www.munzee.com/m/HingeAndBracket/10202/</t>
  </si>
  <si>
    <t>52.5927709051836</t>
  </si>
  <si>
    <t>13.32135288047607</t>
  </si>
  <si>
    <t>https://www.munzee.com/m/einkilorind/9550/</t>
  </si>
  <si>
    <t>52.59290116916345</t>
  </si>
  <si>
    <t>13.321452873372664</t>
  </si>
  <si>
    <t>https://www.munzee.com/m/AgNav/4193/</t>
  </si>
  <si>
    <t>52.593031433143295</t>
  </si>
  <si>
    <t>13.321552866566549</t>
  </si>
  <si>
    <t>yida</t>
  </si>
  <si>
    <t>https://www.munzee.com/m/yida/1987/</t>
  </si>
  <si>
    <t>52.59316169712315</t>
  </si>
  <si>
    <t>13.321652860057725</t>
  </si>
  <si>
    <t>Sophia0909</t>
  </si>
  <si>
    <t>https://www.munzee.com/m/Sophia0909/1714/</t>
  </si>
  <si>
    <t>52.593291961103006</t>
  </si>
  <si>
    <t>13.321752853846192</t>
  </si>
  <si>
    <t>https://www.munzee.com/m/JJackFlash/6094/</t>
  </si>
  <si>
    <t>52.59342222508287</t>
  </si>
  <si>
    <t>13.32185284793195</t>
  </si>
  <si>
    <t>munz619</t>
  </si>
  <si>
    <t>https://www.munzee.com/m/munz619/12441/</t>
  </si>
  <si>
    <t>52.59355248906271</t>
  </si>
  <si>
    <t>13.321952842314886</t>
  </si>
  <si>
    <t>https://www.munzee.com/m/Bayermunzeer/1888/</t>
  </si>
  <si>
    <t>52.59368275304256</t>
  </si>
  <si>
    <t>13.322052836995226</t>
  </si>
  <si>
    <t>cbf600</t>
  </si>
  <si>
    <t>https://www.munzee.com/m/cbf600/14554/</t>
  </si>
  <si>
    <t>52.593813017022406</t>
  </si>
  <si>
    <t>13.322152831972744</t>
  </si>
  <si>
    <t>lison55</t>
  </si>
  <si>
    <t>https://www.munzee.com/m/lison55/17068</t>
  </si>
  <si>
    <t>52.593943281002254</t>
  </si>
  <si>
    <t>13.322252827247553</t>
  </si>
  <si>
    <t>LauraMN</t>
  </si>
  <si>
    <t>https://www.munzee.com/m/LauraMN/1036/</t>
  </si>
  <si>
    <t>52.592579897899135</t>
  </si>
  <si>
    <t>13.321467303138547</t>
  </si>
  <si>
    <t>TheFrog</t>
  </si>
  <si>
    <t>https://www.munzee.com/m/TheFrog/9724/</t>
  </si>
  <si>
    <t>52.59271016187898</t>
  </si>
  <si>
    <t>13.321567295599266</t>
  </si>
  <si>
    <t>surprise</t>
  </si>
  <si>
    <t>https://www.munzee.com/m/paperclips29/1375/</t>
  </si>
  <si>
    <t>52.59284042585884</t>
  </si>
  <si>
    <t>13.321667288357276</t>
  </si>
  <si>
    <t>barefootguru</t>
  </si>
  <si>
    <t>https://www.munzee.com/m/barefootguru/19005/</t>
  </si>
  <si>
    <t>52.59297068983871</t>
  </si>
  <si>
    <t>13.321767281412576</t>
  </si>
  <si>
    <t>Bitux</t>
  </si>
  <si>
    <t>https://www.munzee.com/m/BituX/15921</t>
  </si>
  <si>
    <t>52.59310095381857</t>
  </si>
  <si>
    <t>13.321867274765054</t>
  </si>
  <si>
    <t>https://www.munzee.com/m/yida/3063/</t>
  </si>
  <si>
    <t>52.59323121779842</t>
  </si>
  <si>
    <t>13.321967268414824</t>
  </si>
  <si>
    <t>sophia0909</t>
  </si>
  <si>
    <t>https://www.munzee.com/m/Sophia0909/2519/</t>
  </si>
  <si>
    <t>52.593361481778274</t>
  </si>
  <si>
    <t>13.322067262361884</t>
  </si>
  <si>
    <t>pawpatrolthomas</t>
  </si>
  <si>
    <t>https://www.munzee.com/m/PawPatrolThomas/3876/</t>
  </si>
  <si>
    <t>52.59349174575812</t>
  </si>
  <si>
    <t>13.322167256606235</t>
  </si>
  <si>
    <t>https://www.munzee.com/m/sverlaan/5905/</t>
  </si>
  <si>
    <t>52.59362200973796</t>
  </si>
  <si>
    <t>13.322267251147878</t>
  </si>
  <si>
    <t>https://www.munzee.com/m/EmileP68/4670/</t>
  </si>
  <si>
    <t>52.59375227371781</t>
  </si>
  <si>
    <t>13.322367245986811</t>
  </si>
  <si>
    <t>52.59388253769765</t>
  </si>
  <si>
    <t>13.322467241123036</t>
  </si>
  <si>
    <t>halizwein</t>
  </si>
  <si>
    <t>https://www.munzee.com/m/halizwein/15376/</t>
  </si>
  <si>
    <t>June</t>
  </si>
  <si>
    <t>52.59251915459451</t>
  </si>
  <si>
    <t>13.321681718102923</t>
  </si>
  <si>
    <t>night vision goggles</t>
  </si>
  <si>
    <t>leesap</t>
  </si>
  <si>
    <t>https://www.munzee.com/m/Leesap/5694/</t>
  </si>
  <si>
    <t>52.59264941857436</t>
  </si>
  <si>
    <t>13.321781710425057</t>
  </si>
  <si>
    <t>https://www.munzee.com/m/Derlame/44456/</t>
  </si>
  <si>
    <t>52.592779682554216</t>
  </si>
  <si>
    <t>13.321881703044482</t>
  </si>
  <si>
    <t>5Star</t>
  </si>
  <si>
    <t>https://www.munzee.com/m/5Star/10292/</t>
  </si>
  <si>
    <t>52.59290994653407</t>
  </si>
  <si>
    <t>13.321981695961085</t>
  </si>
  <si>
    <t>Herbie</t>
  </si>
  <si>
    <t>https://www.munzee.com/m/Herbie/30670</t>
  </si>
  <si>
    <t>52.59304021051392</t>
  </si>
  <si>
    <t>13.32208168917498</t>
  </si>
  <si>
    <t>MamboNr5</t>
  </si>
  <si>
    <t>https://www.munzee.com/m/MamboNr5/319/</t>
  </si>
  <si>
    <t>52.59317047449377</t>
  </si>
  <si>
    <t>13.322181682686164</t>
  </si>
  <si>
    <t>Laternensucher</t>
  </si>
  <si>
    <t>https://www.munzee.com/m/Laternensucher/207/</t>
  </si>
  <si>
    <t>52.59330073847362</t>
  </si>
  <si>
    <t>13.32228167649464</t>
  </si>
  <si>
    <t>https://www.munzee.com/m/halizwein/28351/</t>
  </si>
  <si>
    <t>52.593431002453485</t>
  </si>
  <si>
    <t>13.322381670600407</t>
  </si>
  <si>
    <t>https://www.munzee.com/m/Herbie/30760</t>
  </si>
  <si>
    <t>52.59356126643333</t>
  </si>
  <si>
    <t>13.322481665003465</t>
  </si>
  <si>
    <t>https://www.munzee.com/m/nzseries1/15977/</t>
  </si>
  <si>
    <t>52.59369153041318</t>
  </si>
  <si>
    <t>13.322581659703701</t>
  </si>
  <si>
    <t>mallet75</t>
  </si>
  <si>
    <t>https://www.munzee.com/m/Mallet75/2144/</t>
  </si>
  <si>
    <t>52.593821794393016</t>
  </si>
  <si>
    <t>13.322681654701228</t>
  </si>
  <si>
    <t>ChurchWarden</t>
  </si>
  <si>
    <t>https://www.munzee.com/m/ChurchWarden/1337/</t>
  </si>
  <si>
    <t>52.59245841128989</t>
  </si>
  <si>
    <t>13.321896132770348</t>
  </si>
  <si>
    <t>sapphire</t>
  </si>
  <si>
    <t>https://www.munzee.com/m/PlacenteFan/1876/</t>
  </si>
  <si>
    <t>52.592588675269745</t>
  </si>
  <si>
    <t>13.321996124953785</t>
  </si>
  <si>
    <t>https://www.munzee.com/m/Bayermunzeer/1788/</t>
  </si>
  <si>
    <t>52.59271893924959</t>
  </si>
  <si>
    <t>13.322096117434512</t>
  </si>
  <si>
    <t>dazzaf</t>
  </si>
  <si>
    <t>https://www.munzee.com/m/Dazzaf/9790/</t>
  </si>
  <si>
    <t>52.592849203229434</t>
  </si>
  <si>
    <t>13.32219611021253</t>
  </si>
  <si>
    <t>https://www.munzee.com/m/munz619/13227/</t>
  </si>
  <si>
    <t>52.5929794672093</t>
  </si>
  <si>
    <t>13.32229610328784</t>
  </si>
  <si>
    <t>https://www.munzee.com/m/Belugue/379/</t>
  </si>
  <si>
    <t>52.59310973118915</t>
  </si>
  <si>
    <t>13.322396096660441</t>
  </si>
  <si>
    <t>joystick</t>
  </si>
  <si>
    <t>destolkjes4ever</t>
  </si>
  <si>
    <t>https://www.munzee.com/m/destolkjes4ever/9388/</t>
  </si>
  <si>
    <t>52.593239995169014</t>
  </si>
  <si>
    <t>13.322496090330333</t>
  </si>
  <si>
    <t>habu</t>
  </si>
  <si>
    <t>https://www.munzee.com/m/habu/13117/</t>
  </si>
  <si>
    <t>52.59337025914886</t>
  </si>
  <si>
    <t>13.322596084297402</t>
  </si>
  <si>
    <t>mrsg9064</t>
  </si>
  <si>
    <t>https://www.munzee.com/m/mrsg9064/10571/</t>
  </si>
  <si>
    <t>52.5935005231287</t>
  </si>
  <si>
    <t>13.322696078561762</t>
  </si>
  <si>
    <t>silleb</t>
  </si>
  <si>
    <t>https://www.munzee.com/m/silleb/2509/</t>
  </si>
  <si>
    <t>52.59363078710854</t>
  </si>
  <si>
    <t>13.322796073123413</t>
  </si>
  <si>
    <t>Bluelady77</t>
  </si>
  <si>
    <t>https://www.munzee.com/m/Bluelady77/7593/</t>
  </si>
  <si>
    <t>52.59376105108838</t>
  </si>
  <si>
    <t>13.322896067982356</t>
  </si>
  <si>
    <t>Loewenjaeger</t>
  </si>
  <si>
    <t>https://www.munzee.com/m/Loewenjaeger/6813</t>
  </si>
  <si>
    <t>52.59239766798522</t>
  </si>
  <si>
    <t>13.32211054714071</t>
  </si>
  <si>
    <t>white</t>
  </si>
  <si>
    <t>kwilhelm001</t>
  </si>
  <si>
    <t>https://www.munzee.com/m/kwilhelm001/4921/</t>
  </si>
  <si>
    <t>52.59252793196508</t>
  </si>
  <si>
    <t>13.322210539185562</t>
  </si>
  <si>
    <t>Car Evolution</t>
  </si>
  <si>
    <t>https://www.munzee.com/m/timandweze/23733</t>
  </si>
  <si>
    <t>52.592658195944935</t>
  </si>
  <si>
    <t>13.322310531527705</t>
  </si>
  <si>
    <t>Submarine Evolution</t>
  </si>
  <si>
    <t>https://www.munzee.com/m/shannan0/19110/</t>
  </si>
  <si>
    <t>52.59278845992479</t>
  </si>
  <si>
    <t>13.32241052416714</t>
  </si>
  <si>
    <t>Field Evolution</t>
  </si>
  <si>
    <t>https://www.munzee.com/m/annabanana/14594/</t>
  </si>
  <si>
    <t>52.59291872390464</t>
  </si>
  <si>
    <t>13.322510517103865</t>
  </si>
  <si>
    <t>Family Evolution</t>
  </si>
  <si>
    <t>https://www.munzee.com/m/timandweze/23731</t>
  </si>
  <si>
    <t>52.59304898788449</t>
  </si>
  <si>
    <t>13.322610510337881</t>
  </si>
  <si>
    <t>Safari Bus Evolution</t>
  </si>
  <si>
    <t>Mamuti</t>
  </si>
  <si>
    <t>https://www.munzee.com/m/Mamuti/827</t>
  </si>
  <si>
    <t>52.593179251864335</t>
  </si>
  <si>
    <t>13.322710503869075</t>
  </si>
  <si>
    <t>Eggs Evolution</t>
  </si>
  <si>
    <t>https://www.munzee.com/m/123xilef/9305/</t>
  </si>
  <si>
    <t>52.59330951584419</t>
  </si>
  <si>
    <t>13.32281049769756</t>
  </si>
  <si>
    <t>Horse Evolution</t>
  </si>
  <si>
    <t>https://www.munzee.com/m/timandweze/23728</t>
  </si>
  <si>
    <t>52.593439779824045</t>
  </si>
  <si>
    <t>13.322910491823336</t>
  </si>
  <si>
    <t>Peas Evolution</t>
  </si>
  <si>
    <t>Airwolf26</t>
  </si>
  <si>
    <t>https://www.munzee.com/m/Airwolf26/15461/</t>
  </si>
  <si>
    <t>52.593570043803894</t>
  </si>
  <si>
    <t>13.323010486246403</t>
  </si>
  <si>
    <t>Carrot Evolution</t>
  </si>
  <si>
    <t>https://www.munzee.com/m/FreezeMan073/2510/</t>
  </si>
  <si>
    <t>52.59370030778374</t>
  </si>
  <si>
    <t>13.323110480966761</t>
  </si>
  <si>
    <t>https://www.munzee.com/m/munz619/13128/</t>
  </si>
  <si>
    <t>52.59233692468062</t>
  </si>
  <si>
    <t>13.32232496121378</t>
  </si>
  <si>
    <t>https://www.munzee.com/m/Leesap/7749/</t>
  </si>
  <si>
    <t>52.59246718866047</t>
  </si>
  <si>
    <t>13.322424953120048</t>
  </si>
  <si>
    <t>https://www.munzee.com/m/halaszkiraly/8339/</t>
  </si>
  <si>
    <t>52.59259745264033</t>
  </si>
  <si>
    <t>13.322524945323607</t>
  </si>
  <si>
    <t>spdx2</t>
  </si>
  <si>
    <t>https://www.munzee.com/m/spdx2/3135/</t>
  </si>
  <si>
    <t>52.59272771662018</t>
  </si>
  <si>
    <t>13.322624937824457</t>
  </si>
  <si>
    <t>anderkar</t>
  </si>
  <si>
    <t>https://www.munzee.com/m/anderkar/1990/</t>
  </si>
  <si>
    <t>52.59285798060002</t>
  </si>
  <si>
    <t>13.322724930622485</t>
  </si>
  <si>
    <t>Tusantanna</t>
  </si>
  <si>
    <t>https://www.munzee.com/m/Tusantanna/2036/</t>
  </si>
  <si>
    <t>52.59298824457988</t>
  </si>
  <si>
    <t>13.322824923717803</t>
  </si>
  <si>
    <t>KunoHam</t>
  </si>
  <si>
    <t>https://www.munzee.com/m/KunoHam/695/</t>
  </si>
  <si>
    <t>52.59311850855974</t>
  </si>
  <si>
    <t>13.322924917110413</t>
  </si>
  <si>
    <t>https://www.munzee.com/m/anderkar/2000/</t>
  </si>
  <si>
    <t>52.59324877253958</t>
  </si>
  <si>
    <t>13.323024910800314</t>
  </si>
  <si>
    <t>webeon2it</t>
  </si>
  <si>
    <t>https://www.munzee.com/m/webeon2it/5212/</t>
  </si>
  <si>
    <t>52.59337903651943</t>
  </si>
  <si>
    <t>13.323124904787392</t>
  </si>
  <si>
    <t>https://www.munzee.com/m/einkilorind/10111/</t>
  </si>
  <si>
    <t>52.59350930049928</t>
  </si>
  <si>
    <t>13.323224899071874</t>
  </si>
  <si>
    <t>Hockeydown</t>
  </si>
  <si>
    <t>https://www.munzee.com/m/Hockeydown/3099/</t>
  </si>
  <si>
    <t>52.593639564479126</t>
  </si>
  <si>
    <t>13.323324893653535</t>
  </si>
  <si>
    <t>https://www.munzee.com/m/Bayermunzeer/1968/</t>
  </si>
  <si>
    <t>52.592276181376036</t>
  </si>
  <si>
    <t>13.322539374989788</t>
  </si>
  <si>
    <t>Buzz0</t>
  </si>
  <si>
    <t>https://www.munzee.com/m/Buzz0/1405/</t>
  </si>
  <si>
    <t>52.592406445355884</t>
  </si>
  <si>
    <t>13.322639366757471</t>
  </si>
  <si>
    <t>sdgal</t>
  </si>
  <si>
    <t>https://www.munzee.com/m/sdgal/7088/</t>
  </si>
  <si>
    <t>52.59253670933574</t>
  </si>
  <si>
    <t>13.322739358822446</t>
  </si>
  <si>
    <t>DarbyJoan</t>
  </si>
  <si>
    <t>https://www.munzee.com/m/DarbyJoan/10117</t>
  </si>
  <si>
    <t>52.59266697331559</t>
  </si>
  <si>
    <t>13.322839351184598</t>
  </si>
  <si>
    <t>https://www.munzee.com/m/AgNav/4080</t>
  </si>
  <si>
    <t>52.592797237295436</t>
  </si>
  <si>
    <t>13.322939343844041</t>
  </si>
  <si>
    <t>raftjen</t>
  </si>
  <si>
    <t>https://www.munzee.com/m/raftjen/9611/</t>
  </si>
  <si>
    <t>52.59292750127529</t>
  </si>
  <si>
    <t>13.323039336800775</t>
  </si>
  <si>
    <t>https://www.munzee.com/m/FreezeMan073/2509/</t>
  </si>
  <si>
    <t>52.59305776525514</t>
  </si>
  <si>
    <t>13.3231393300548</t>
  </si>
  <si>
    <t>https://www.munzee.com/m/Dazzaf/9251/</t>
  </si>
  <si>
    <t>52.593188029234994</t>
  </si>
  <si>
    <t>13.323239323606003</t>
  </si>
  <si>
    <t>https://www.munzee.com/m/poshrule/14427/</t>
  </si>
  <si>
    <t>PROB 24-05</t>
  </si>
  <si>
    <t>Koord korrigiert 25-08</t>
  </si>
  <si>
    <t>52.59331829321486</t>
  </si>
  <si>
    <t>13.323339317454497</t>
  </si>
  <si>
    <t>https://www.munzee.com/m/Bisquick2/12044/</t>
  </si>
  <si>
    <t>52.59344855719471</t>
  </si>
  <si>
    <t>13.323439311600282</t>
  </si>
  <si>
    <t>https://www.munzee.com/m/spdx2/3850/</t>
  </si>
  <si>
    <t>52.59357882117456</t>
  </si>
  <si>
    <t>13.323539306043358</t>
  </si>
  <si>
    <t>https://www.munzee.com/m/Leesap/7750/</t>
  </si>
  <si>
    <t>52.59221543807137</t>
  </si>
  <si>
    <t>13.32275378846873</t>
  </si>
  <si>
    <t>jeffeth</t>
  </si>
  <si>
    <t>https://www.munzee.com/m/Jeffeth/15325/</t>
  </si>
  <si>
    <t>52.592345702051226</t>
  </si>
  <si>
    <t>13.32285378009783</t>
  </si>
  <si>
    <t>Crossbow</t>
  </si>
  <si>
    <t>crossbow</t>
  </si>
  <si>
    <t>https://www.munzee.com/m/Airwolf26/18869/</t>
  </si>
  <si>
    <t>52.592475966031074</t>
  </si>
  <si>
    <t>13.322953772024107</t>
  </si>
  <si>
    <t>https://www.munzee.com/m/Derlame/44491/</t>
  </si>
  <si>
    <t>52.59260623001093</t>
  </si>
  <si>
    <t>13.323053764247675</t>
  </si>
  <si>
    <t>prmarks1391</t>
  </si>
  <si>
    <t>https://www.munzee.com/m/prmarks1391/22864/</t>
  </si>
  <si>
    <t>52.59273649399078</t>
  </si>
  <si>
    <t>13.323153756768534</t>
  </si>
  <si>
    <t>https://www.munzee.com/m/Aniara/19495/</t>
  </si>
  <si>
    <t>PROB 24-06</t>
  </si>
  <si>
    <t>Koord korrigiert 26-08</t>
  </si>
  <si>
    <t>52.592866757970626</t>
  </si>
  <si>
    <t>13.323253749586684</t>
  </si>
  <si>
    <t>jacksparrow</t>
  </si>
  <si>
    <t>https://www.munzee.com/m/JackSparrow/52605/</t>
  </si>
  <si>
    <t>52.592997021950474</t>
  </si>
  <si>
    <t>13.323353742702011</t>
  </si>
  <si>
    <t>StrykerPL</t>
  </si>
  <si>
    <t>https://www.munzee.com/m/StrykerPL/1022</t>
  </si>
  <si>
    <t>52.59312728593032</t>
  </si>
  <si>
    <t>13.32345373611463</t>
  </si>
  <si>
    <t>https://www.munzee.com/m/nzseries1/16018/</t>
  </si>
  <si>
    <t>52.59325754991017</t>
  </si>
  <si>
    <t>13.323553729824539</t>
  </si>
  <si>
    <t>https://www.munzee.com/m/PlacenteFan/1850/</t>
  </si>
  <si>
    <t>52.59338781389001</t>
  </si>
  <si>
    <t>13.32365372383174</t>
  </si>
  <si>
    <t>demhackbardt</t>
  </si>
  <si>
    <t>https://www.munzee.com/m/demhackbardt/19680/</t>
  </si>
  <si>
    <t>52.59351807786985</t>
  </si>
  <si>
    <t>13.323753718136231</t>
  </si>
  <si>
    <t>https://www.munzee.com/m/StrykerPL/646/</t>
  </si>
  <si>
    <t>52.592154694766755</t>
  </si>
  <si>
    <t>13.322968201650156</t>
  </si>
  <si>
    <t>wild strawberry</t>
  </si>
  <si>
    <t>https://www.munzee.com/m/BluePoppy/17245/</t>
  </si>
  <si>
    <t>52.59228495874661</t>
  </si>
  <si>
    <t>13.323068193140557</t>
  </si>
  <si>
    <t>https://www.munzee.com/m/TheFrog/3448/</t>
  </si>
  <si>
    <t>PROB 25-05</t>
  </si>
  <si>
    <t>Koord korrigiert 27-08</t>
  </si>
  <si>
    <t>52.592415222726466</t>
  </si>
  <si>
    <t>13.32316818492825</t>
  </si>
  <si>
    <t>https://www.munzee.com/m/wemissmo/17252/</t>
  </si>
  <si>
    <t>52.59254548670632</t>
  </si>
  <si>
    <t>13.323268177013233</t>
  </si>
  <si>
    <t>escondidas</t>
  </si>
  <si>
    <t>https://www.munzee.com/m/escondidas/8138</t>
  </si>
  <si>
    <t>52.59267575068617</t>
  </si>
  <si>
    <t>13.323368169395508</t>
  </si>
  <si>
    <t>90mile</t>
  </si>
  <si>
    <t>https://www.munzee.com/m/90mile/11944/</t>
  </si>
  <si>
    <t>52.592806014666024</t>
  </si>
  <si>
    <t>13.32346816207496</t>
  </si>
  <si>
    <t>VLoopSouth</t>
  </si>
  <si>
    <t>https://www.munzee.com/m/VLoopSouth/3982/</t>
  </si>
  <si>
    <t>June CW</t>
  </si>
  <si>
    <t>52.59293627864589</t>
  </si>
  <si>
    <t>13.323568155051703</t>
  </si>
  <si>
    <t>struwel</t>
  </si>
  <si>
    <t>https://www.munzee.com/m/struwel/27266</t>
  </si>
  <si>
    <t>52.593066542625735</t>
  </si>
  <si>
    <t>13.323668148325737</t>
  </si>
  <si>
    <t>fishewoman</t>
  </si>
  <si>
    <t>https://www.munzee.com/m/fisherwoman/9848/</t>
  </si>
  <si>
    <t>52.59319680660558</t>
  </si>
  <si>
    <t>13.323768141897062</t>
  </si>
  <si>
    <t>roughdraft</t>
  </si>
  <si>
    <t>https://www.munzee.com/m/roughdraft/16155/</t>
  </si>
  <si>
    <t>52.59332707058544</t>
  </si>
  <si>
    <t>13.323868135765679</t>
  </si>
  <si>
    <t>https://www.munzee.com/m/TheFrog/10720/</t>
  </si>
  <si>
    <t>52.5934573345653</t>
  </si>
  <si>
    <t>13.323968129931473</t>
  </si>
  <si>
    <t>https://www.munzee.com/m/halaszkiraly/8566/</t>
  </si>
  <si>
    <t>52.59209395146217</t>
  </si>
  <si>
    <t>13.323182614534176</t>
  </si>
  <si>
    <t>citrine</t>
  </si>
  <si>
    <t>https://www.munzee.com/m/einkilorind/9249/</t>
  </si>
  <si>
    <t>52.592224215442016</t>
  </si>
  <si>
    <t>13.323282605885993</t>
  </si>
  <si>
    <t>https://www.munzee.com/m/FreezeMan073/3257/</t>
  </si>
  <si>
    <t>52.59235447942187</t>
  </si>
  <si>
    <t>13.323382597535101</t>
  </si>
  <si>
    <t>https://www.munzee.com/m/munz619/14072/</t>
  </si>
  <si>
    <t>52.592484743401705</t>
  </si>
  <si>
    <t>13.323482589481387</t>
  </si>
  <si>
    <t>https://www.munzee.com/m/DarbyJoan/16612</t>
  </si>
  <si>
    <t>52.59261500738155</t>
  </si>
  <si>
    <t>13.323582581724963</t>
  </si>
  <si>
    <t>https://www.munzee.com/m/Anetzet/10097/</t>
  </si>
  <si>
    <t>52.5927452713614</t>
  </si>
  <si>
    <t>13.323682574265831</t>
  </si>
  <si>
    <t>https://www.munzee.com/m/paperclips29/339/</t>
  </si>
  <si>
    <t>52.59287553534126</t>
  </si>
  <si>
    <t>13.32378256710399</t>
  </si>
  <si>
    <t>52.59300579932112</t>
  </si>
  <si>
    <t>13.323882560239326</t>
  </si>
  <si>
    <t>52.593136063300975</t>
  </si>
  <si>
    <t>13.323982553671954</t>
  </si>
  <si>
    <t>52.59326632728082</t>
  </si>
  <si>
    <t>13.324082547401872</t>
  </si>
  <si>
    <t>52.59339659126067</t>
  </si>
  <si>
    <t>13.324182541429082</t>
  </si>
  <si>
    <t>52.59203320815746</t>
  </si>
  <si>
    <t>13.323397027121473</t>
  </si>
  <si>
    <t>granny smith apple</t>
  </si>
  <si>
    <t>28andLife</t>
  </si>
  <si>
    <t>https://www.munzee.com/m/28andLife/2917</t>
  </si>
  <si>
    <t>52.59216347213731</t>
  </si>
  <si>
    <t>13.323497018334706</t>
  </si>
  <si>
    <t>does</t>
  </si>
  <si>
    <t>https://www.munzee.com/m/does/5630/</t>
  </si>
  <si>
    <t>52.592293736117156</t>
  </si>
  <si>
    <t>13.323597009845116</t>
  </si>
  <si>
    <t>https://www.munzee.com/m/halaszkiraly/8564/</t>
  </si>
  <si>
    <t>52.59242400009701</t>
  </si>
  <si>
    <t>13.323697001652818</t>
  </si>
  <si>
    <t>fisherwoman</t>
  </si>
  <si>
    <t>https://www.munzee.com/m/fisherwoman/9865/</t>
  </si>
  <si>
    <t>52.59255426407687</t>
  </si>
  <si>
    <t>13.32379699375781</t>
  </si>
  <si>
    <t>KLC</t>
  </si>
  <si>
    <t>https://www.munzee.com/m/KLC/12375/</t>
  </si>
  <si>
    <t>52.592684528056736</t>
  </si>
  <si>
    <t>13.32389698615998</t>
  </si>
  <si>
    <t>https://www.munzee.com/m/halaszkiraly/8563/</t>
  </si>
  <si>
    <t>52.592814792036584</t>
  </si>
  <si>
    <t>13.32399697885944</t>
  </si>
  <si>
    <t>https://www.munzee.com/m/123xilef/31534/</t>
  </si>
  <si>
    <t>52.59294505601643</t>
  </si>
  <si>
    <t>13.324096971856193</t>
  </si>
  <si>
    <t>kiitokurre</t>
  </si>
  <si>
    <t>https://www.munzee.com/m/Kiitokurre/21017/</t>
  </si>
  <si>
    <t>52.59307531999627</t>
  </si>
  <si>
    <t>13.324196965150236</t>
  </si>
  <si>
    <t>52.59320558397613</t>
  </si>
  <si>
    <t>13.32429695874157</t>
  </si>
  <si>
    <t>52.593335847955984</t>
  </si>
  <si>
    <t>13.324396952630195</t>
  </si>
  <si>
    <t>squirreledaway</t>
  </si>
  <si>
    <t>https://www.munzee.com/m/squirreledaway/28054/admin/</t>
  </si>
  <si>
    <t>52.5919724648529</t>
  </si>
  <si>
    <t>13.323611439411593</t>
  </si>
  <si>
    <t>asparagus</t>
  </si>
  <si>
    <t>https://www.munzee.com/m/KLC/12373/</t>
  </si>
  <si>
    <t>52.59210272883276</t>
  </si>
  <si>
    <t>13.323711430486128</t>
  </si>
  <si>
    <t>52.592232992812605</t>
  </si>
  <si>
    <t>13.323811421857954</t>
  </si>
  <si>
    <t>52.59236325679245</t>
  </si>
  <si>
    <t>13.323911413527071</t>
  </si>
  <si>
    <t>52.5924935207723</t>
  </si>
  <si>
    <t>13.324011405493366</t>
  </si>
  <si>
    <t>52.592623784752156</t>
  </si>
  <si>
    <t>13.324111397756951</t>
  </si>
  <si>
    <t>52.592754048732004</t>
  </si>
  <si>
    <t>13.324211390317828</t>
  </si>
  <si>
    <t>StridentUK</t>
  </si>
  <si>
    <t>https://www.munzee.com/m/StridentUK/10470/</t>
  </si>
  <si>
    <t>52.59288431271186</t>
  </si>
  <si>
    <t>13.324311383175996</t>
  </si>
  <si>
    <t>c-bn</t>
  </si>
  <si>
    <t>52.593014576691715</t>
  </si>
  <si>
    <t>13.324411376331454</t>
  </si>
  <si>
    <t>https://www.munzee.com/m/halaszkiraly/8562/</t>
  </si>
  <si>
    <t>52.593144840671584</t>
  </si>
  <si>
    <t>13.324511369784204</t>
  </si>
  <si>
    <t>52.59327510465143</t>
  </si>
  <si>
    <t>13.324611363534132</t>
  </si>
  <si>
    <t>52.5919117215483</t>
  </si>
  <si>
    <t>13.32382585140408</t>
  </si>
  <si>
    <t>robin egg blue</t>
  </si>
  <si>
    <t>52.59204198552815</t>
  </si>
  <si>
    <t>13.323925842340032</t>
  </si>
  <si>
    <t>52.592172249507996</t>
  </si>
  <si>
    <t>13.324025833573273</t>
  </si>
  <si>
    <t>52.592302513487844</t>
  </si>
  <si>
    <t>13.324125825103692</t>
  </si>
  <si>
    <t>52.592432777467714</t>
  </si>
  <si>
    <t>13.324225816931403</t>
  </si>
  <si>
    <t>https://www.munzee.com/m/einkilorind/10659/</t>
  </si>
  <si>
    <t>52.59256304144756</t>
  </si>
  <si>
    <t>13.324325809056404</t>
  </si>
  <si>
    <t>52.59269330542741</t>
  </si>
  <si>
    <t>13.324425801478696</t>
  </si>
  <si>
    <t>52.59282356940726</t>
  </si>
  <si>
    <t>13.32452579419828</t>
  </si>
  <si>
    <t>52.5929538333871</t>
  </si>
  <si>
    <t>13.32462578721504</t>
  </si>
  <si>
    <t>https://www.munzee.com/m/28andLife/2878</t>
  </si>
  <si>
    <t>52.59308409736695</t>
  </si>
  <si>
    <t>13.324725780529093</t>
  </si>
  <si>
    <t>52.59321436134681</t>
  </si>
  <si>
    <t>13.324825774140436</t>
  </si>
  <si>
    <t>https://www.munzee.com/m/KLC/12371/</t>
  </si>
  <si>
    <t>52.59185097824364</t>
  </si>
  <si>
    <t>13.324040263099505</t>
  </si>
  <si>
    <t>https://www.munzee.com/m/Derlame/43565/</t>
  </si>
  <si>
    <t>52.59198124222349</t>
  </si>
  <si>
    <t>13.324140253896871</t>
  </si>
  <si>
    <t>catapult</t>
  </si>
  <si>
    <t>https://www.munzee.com/m/PlacenteFan/2305/</t>
  </si>
  <si>
    <t>52.59211150620334</t>
  </si>
  <si>
    <t>13.324240244991415</t>
  </si>
  <si>
    <t>https://www.munzee.com/m/Bayermunzeer/1787/</t>
  </si>
  <si>
    <t>52.59224177018318</t>
  </si>
  <si>
    <t>13.32434023638325</t>
  </si>
  <si>
    <t>Noisette</t>
  </si>
  <si>
    <t>https://www.munzee.com/m/Noisette/14538/</t>
  </si>
  <si>
    <t>52.592372034163034</t>
  </si>
  <si>
    <t>13.324440228072376</t>
  </si>
  <si>
    <t>Kyrandia</t>
  </si>
  <si>
    <t>https://www.munzee.com/m/Kyrandia/7497/</t>
  </si>
  <si>
    <t>52.59250229814288</t>
  </si>
  <si>
    <t>13.324540220058793</t>
  </si>
  <si>
    <t>https://www.munzee.com/m/Derlame/44492/</t>
  </si>
  <si>
    <t>52.59263256212274</t>
  </si>
  <si>
    <t>13.324640212342501</t>
  </si>
  <si>
    <t>https://www.munzee.com/m/nzseries1/16019/</t>
  </si>
  <si>
    <t>52.592762826102586</t>
  </si>
  <si>
    <t>13.324740204923387</t>
  </si>
  <si>
    <t>https://www.munzee.com/m/Noisette/14929/</t>
  </si>
  <si>
    <t>52.59289309008244</t>
  </si>
  <si>
    <t>13.324840197801564</t>
  </si>
  <si>
    <t>geckofreund</t>
  </si>
  <si>
    <t>https://www.munzee.com/m/geckofreund/12940/</t>
  </si>
  <si>
    <t>52.5930233540623</t>
  </si>
  <si>
    <t>13.324940190977031</t>
  </si>
  <si>
    <t>https://www.munzee.com/m/demhackbardt/18390/</t>
  </si>
  <si>
    <t>52.59315361804216</t>
  </si>
  <si>
    <t>13.32504018444979</t>
  </si>
  <si>
    <t>https://www.munzee.com/m/HingeAndBracket/4986/</t>
  </si>
  <si>
    <t>52.59179023493904</t>
  </si>
  <si>
    <t>13.324254674497865</t>
  </si>
  <si>
    <t>burnt orange</t>
  </si>
  <si>
    <t>https://www.munzee.com/m/Boersentrader/12278/</t>
  </si>
  <si>
    <t>52.591920498918896</t>
  </si>
  <si>
    <t>13.324354665156648</t>
  </si>
  <si>
    <t>Reart</t>
  </si>
  <si>
    <t>https://www.munzee.com/m/Reart/5359/</t>
  </si>
  <si>
    <t>52.592050762898744</t>
  </si>
  <si>
    <t>13.324454656112607</t>
  </si>
  <si>
    <t>52.5921810268786</t>
  </si>
  <si>
    <t>13.324554647365858</t>
  </si>
  <si>
    <t>52.592311290858454</t>
  </si>
  <si>
    <t>13.3246546389164</t>
  </si>
  <si>
    <t>52.59244155483831</t>
  </si>
  <si>
    <t>13.324754630764119</t>
  </si>
  <si>
    <t xml:space="preserve">T72 </t>
  </si>
  <si>
    <t>https://www.munzee.com/m/T72/28875/</t>
  </si>
  <si>
    <t>52.59257181881817</t>
  </si>
  <si>
    <t>13.324854622909129</t>
  </si>
  <si>
    <t>52.59270208279802</t>
  </si>
  <si>
    <t>13.32495461535143</t>
  </si>
  <si>
    <t>https://www.munzee.com/m/EmileP68/6207/</t>
  </si>
  <si>
    <t>52.59283234677786</t>
  </si>
  <si>
    <t>13.325054608091023</t>
  </si>
  <si>
    <t>https://www.munzee.com/m/sverlaan/7351/</t>
  </si>
  <si>
    <t>52.59296261075771</t>
  </si>
  <si>
    <t>13.325154601127906</t>
  </si>
  <si>
    <t>https://www.munzee.com/m/PawPatrolThomas/5305/</t>
  </si>
  <si>
    <t>52.59309287473757</t>
  </si>
  <si>
    <t>13.325254594461967</t>
  </si>
  <si>
    <t>https://www.munzee.com/m/Boersentrader/12277/</t>
  </si>
  <si>
    <t>52.5917294916344</t>
  </si>
  <si>
    <t>13.324469085599162</t>
  </si>
  <si>
    <t>onyx</t>
  </si>
  <si>
    <t>Kobeses</t>
  </si>
  <si>
    <t>https://www.munzee.com/m/Kobeses/7528/</t>
  </si>
  <si>
    <t>52.59185975561425</t>
  </si>
  <si>
    <t>13.32456907611936</t>
  </si>
  <si>
    <t>https://www.munzee.com/m/DarbyJoan/20592</t>
  </si>
  <si>
    <t>52.5919900195941</t>
  </si>
  <si>
    <t>13.324669066936735</t>
  </si>
  <si>
    <t>https://www.munzee.com/m/lison55/16922/</t>
  </si>
  <si>
    <t>52.59212028357395</t>
  </si>
  <si>
    <t>13.324769058051402</t>
  </si>
  <si>
    <t>https://www.munzee.com/m/nzseries1/15588/</t>
  </si>
  <si>
    <t>52.59225054755379</t>
  </si>
  <si>
    <t>13.32486904946336</t>
  </si>
  <si>
    <t>https://www.munzee.com/m/munz619/14071/</t>
  </si>
  <si>
    <t>52.592380811533644</t>
  </si>
  <si>
    <t>13.324969041172494</t>
  </si>
  <si>
    <t>NikitaStolk</t>
  </si>
  <si>
    <t>https://www.munzee.com/m/NikitaStolk/5956/</t>
  </si>
  <si>
    <t>52.5925110755135</t>
  </si>
  <si>
    <t>13.32506903317892</t>
  </si>
  <si>
    <t>52.592641339493355</t>
  </si>
  <si>
    <t>13.325169025482637</t>
  </si>
  <si>
    <t>MsYB (1/3)</t>
  </si>
  <si>
    <t>https://www.munzee.com/m/MsYB/37284/</t>
  </si>
  <si>
    <t>52.5927716034732</t>
  </si>
  <si>
    <t>13.325269018083645</t>
  </si>
  <si>
    <t>52.59290186745307</t>
  </si>
  <si>
    <t>13.32536901098183</t>
  </si>
  <si>
    <t>52.59303213143293</t>
  </si>
  <si>
    <t>13.325469004177307</t>
  </si>
  <si>
    <t>https://www.munzee.com/m/einkilorind/9902/</t>
  </si>
  <si>
    <t>52.591668748329816</t>
  </si>
  <si>
    <t>13.324683496403395</t>
  </si>
  <si>
    <t>cornflower</t>
  </si>
  <si>
    <t>52.591799012309664</t>
  </si>
  <si>
    <t>13.324783486784895</t>
  </si>
  <si>
    <t>52.59192927628951</t>
  </si>
  <si>
    <t>13.324883477463686</t>
  </si>
  <si>
    <t>52.59205954026937</t>
  </si>
  <si>
    <t>13.324983468439768</t>
  </si>
  <si>
    <t>52.59218980424924</t>
  </si>
  <si>
    <t>13.325083459713028</t>
  </si>
  <si>
    <t>nbtzyy2</t>
  </si>
  <si>
    <t>https://www.munzee.com/m/Nbtzyy2/6805/</t>
  </si>
  <si>
    <t>52.592320068229085</t>
  </si>
  <si>
    <t>13.325183451283579</t>
  </si>
  <si>
    <t>https://www.munzee.com/m/halizwein/30134/</t>
  </si>
  <si>
    <t>52.592450332208934</t>
  </si>
  <si>
    <t>13.32528344315142</t>
  </si>
  <si>
    <t>https://www.munzee.com/m/123xilef/31533/</t>
  </si>
  <si>
    <t>52.59258059618878</t>
  </si>
  <si>
    <t>13.32538343531644</t>
  </si>
  <si>
    <t>52.59271086016864</t>
  </si>
  <si>
    <t>13.32548342777875</t>
  </si>
  <si>
    <t>52.592841124148485</t>
  </si>
  <si>
    <t>13.32558342053835</t>
  </si>
  <si>
    <t>52.59297138812833</t>
  </si>
  <si>
    <t>13.325683413595243</t>
  </si>
  <si>
    <t>52.59160800502519</t>
  </si>
  <si>
    <t>13.324897906910337</t>
  </si>
  <si>
    <t>pacific blue</t>
  </si>
  <si>
    <t>https://www.munzee.com/m/Boersentrader/11012/</t>
  </si>
  <si>
    <t>52.59173826900504</t>
  </si>
  <si>
    <t>13.324997897153253</t>
  </si>
  <si>
    <t>52.59186853298489</t>
  </si>
  <si>
    <t>13.325097887693346</t>
  </si>
  <si>
    <t>52.59199879696474</t>
  </si>
  <si>
    <t>13.32519787853073</t>
  </si>
  <si>
    <t>52.59212906094459</t>
  </si>
  <si>
    <t>13.325297869665405</t>
  </si>
  <si>
    <t>52.592259324924434</t>
  </si>
  <si>
    <t>13.325397861097372</t>
  </si>
  <si>
    <t>POI Church</t>
  </si>
  <si>
    <t>J1Huisman</t>
  </si>
  <si>
    <t>https://www.munzee.com/m/J1Huisman/23981/</t>
  </si>
  <si>
    <t>Dorfkirche Alt-Wittenau</t>
  </si>
  <si>
    <t>52.59238958890428</t>
  </si>
  <si>
    <t>13.325497852826516</t>
  </si>
  <si>
    <t>52.59251985288413</t>
  </si>
  <si>
    <t>13.32559784485295</t>
  </si>
  <si>
    <t>52.59265011686397</t>
  </si>
  <si>
    <t>13.325697837176676</t>
  </si>
  <si>
    <t>52.59278038084382</t>
  </si>
  <si>
    <t>13.325797829797693</t>
  </si>
  <si>
    <t>52.59291064482368</t>
  </si>
  <si>
    <t>13.325897822715888</t>
  </si>
  <si>
    <t>52.59154726172063</t>
  </si>
  <si>
    <t>13.325112317119647</t>
  </si>
  <si>
    <t>https://www.munzee.com/m/Aphrael/3917</t>
  </si>
  <si>
    <t>52.59167752570048</t>
  </si>
  <si>
    <t>13.325212307223978</t>
  </si>
  <si>
    <t>https://www.munzee.com/m/lupo6/4245</t>
  </si>
  <si>
    <t>52.59180778968033</t>
  </si>
  <si>
    <t>13.325312297625487</t>
  </si>
  <si>
    <t>https://www.munzee.com/m/KLC/12376/</t>
  </si>
  <si>
    <t>52.591938053660165</t>
  </si>
  <si>
    <t>13.325412288324287</t>
  </si>
  <si>
    <t>52.59206831764001</t>
  </si>
  <si>
    <t>13.325512279320378</t>
  </si>
  <si>
    <t>52.59219858161987</t>
  </si>
  <si>
    <t>13.325612270613647</t>
  </si>
  <si>
    <t>52.59232884559972</t>
  </si>
  <si>
    <t>13.325712262204206</t>
  </si>
  <si>
    <t>52.59245910957958</t>
  </si>
  <si>
    <t>13.325812254092057</t>
  </si>
  <si>
    <t>52.59258937355943</t>
  </si>
  <si>
    <t>13.325912246277085</t>
  </si>
  <si>
    <t>52.59271963753928</t>
  </si>
  <si>
    <t>13.326012238759404</t>
  </si>
  <si>
    <t>52.59284990151913</t>
  </si>
  <si>
    <t>13.326112231539014</t>
  </si>
  <si>
    <t>52.59148651841599</t>
  </si>
  <si>
    <t>13.325326727032575</t>
  </si>
  <si>
    <t>https://www.munzee.com/m/Leesap/2979/</t>
  </si>
  <si>
    <t>52.59161678239584</t>
  </si>
  <si>
    <t>13.325426716998209</t>
  </si>
  <si>
    <t>https://www.munzee.com/m/Aniara/19492</t>
  </si>
  <si>
    <t>52.59174704637569</t>
  </si>
  <si>
    <t>13.325526707261133</t>
  </si>
  <si>
    <t>https://www.munzee.com/m/einkilorind/11797/</t>
  </si>
  <si>
    <t>52.591877310355535</t>
  </si>
  <si>
    <t>13.325626697821349</t>
  </si>
  <si>
    <t>https://www.munzee.com/m/123xilef/30434/</t>
  </si>
  <si>
    <t>52.59200757433538</t>
  </si>
  <si>
    <t>13.325726688678742</t>
  </si>
  <si>
    <t>https://www.munzee.com/m/Noisette/14924/</t>
  </si>
  <si>
    <t>52.59213783831524</t>
  </si>
  <si>
    <t>13.325826679833426</t>
  </si>
  <si>
    <t>Syrtene</t>
  </si>
  <si>
    <t>https://www.munzee.com/m/Syrtene/6571/</t>
  </si>
  <si>
    <t>52.592268102295094</t>
  </si>
  <si>
    <t>13.325926671285401</t>
  </si>
  <si>
    <t>https://www.munzee.com/m/HingeAndBracket/11784/</t>
  </si>
  <si>
    <t>52.59239836627494</t>
  </si>
  <si>
    <t>13.326026663034554</t>
  </si>
  <si>
    <t>https://www.munzee.com/m/Boersentrader/7012/</t>
  </si>
  <si>
    <t>52.59252863025481</t>
  </si>
  <si>
    <t>13.326126655080998</t>
  </si>
  <si>
    <t>https://www.munzee.com/m/Bayermunzeer/1338/</t>
  </si>
  <si>
    <t>52.59265889423467</t>
  </si>
  <si>
    <t>13.326226647424733</t>
  </si>
  <si>
    <t>https://www.munzee.com/m/demhackbardt/19679/</t>
  </si>
  <si>
    <t>52.592789158214515</t>
  </si>
  <si>
    <t>13.326326640065759</t>
  </si>
  <si>
    <t>Aiden29</t>
  </si>
  <si>
    <t>https://www.munzee.com/m/Aiden29/10668/</t>
  </si>
  <si>
    <t>52.5914257751113</t>
  </si>
  <si>
    <t>13.325541136647871</t>
  </si>
  <si>
    <t>brick red</t>
  </si>
  <si>
    <t>52.59155603909115</t>
  </si>
  <si>
    <t>13.32564112647492</t>
  </si>
  <si>
    <t>52.59168630307101</t>
  </si>
  <si>
    <t>13.32574111659926</t>
  </si>
  <si>
    <t>G1000</t>
  </si>
  <si>
    <t>https://www.munzee.com/m/G1000/6472/</t>
  </si>
  <si>
    <t>52.59181656705086</t>
  </si>
  <si>
    <t>13.325841107020779</t>
  </si>
  <si>
    <t>https://www.munzee.com/m/28andLife/2877</t>
  </si>
  <si>
    <t>52.59194683103071</t>
  </si>
  <si>
    <t>13.325941097739587</t>
  </si>
  <si>
    <t>52.59207709501056</t>
  </si>
  <si>
    <t>13.326041088755687</t>
  </si>
  <si>
    <t>POI Virtual Garden</t>
  </si>
  <si>
    <t>https://www.munzee.com/m/halizwein/31639/</t>
  </si>
  <si>
    <t>submitted</t>
  </si>
  <si>
    <t>52.59220735899041</t>
  </si>
  <si>
    <t>13.326141080068965</t>
  </si>
  <si>
    <t>Ellesche</t>
  </si>
  <si>
    <t>https://www.munzee.com/m/Ellesche/2463/</t>
  </si>
  <si>
    <t>52.59233762297026</t>
  </si>
  <si>
    <t>13.326241071679533</t>
  </si>
  <si>
    <t>52.592467886950125</t>
  </si>
  <si>
    <t>13.326341063587392</t>
  </si>
  <si>
    <t>52.59259815092997</t>
  </si>
  <si>
    <t>13.326441055792543</t>
  </si>
  <si>
    <t>52.59272841490983</t>
  </si>
  <si>
    <t>13.326541048294985</t>
  </si>
  <si>
    <t>52.59136503180675</t>
  </si>
  <si>
    <t>13.325755545966103</t>
  </si>
  <si>
    <t>amethyst</t>
  </si>
  <si>
    <t>https://www.munzee.com/m/habu/13114/</t>
  </si>
  <si>
    <t>52.5914952957866</t>
  </si>
  <si>
    <t>13.325855535654568</t>
  </si>
  <si>
    <t>https://www.munzee.com/m/Ruckus2012/767/</t>
  </si>
  <si>
    <t>52.591625559766456</t>
  </si>
  <si>
    <t>13.325955525640325</t>
  </si>
  <si>
    <t>https://www.munzee.com/m/DarbyJoan/18069</t>
  </si>
  <si>
    <t>52.59175582374631</t>
  </si>
  <si>
    <t>13.326055515923258</t>
  </si>
  <si>
    <t>52.591886087726174</t>
  </si>
  <si>
    <t>13.326155506503483</t>
  </si>
  <si>
    <t>52.59201635170602</t>
  </si>
  <si>
    <t>13.326255497380998</t>
  </si>
  <si>
    <t>Frikandelbroodjes</t>
  </si>
  <si>
    <t>https://www.munzee.com/m/Frikandelbroodjes/1722/</t>
  </si>
  <si>
    <t>52.59214661568587</t>
  </si>
  <si>
    <t>13.326355488555691</t>
  </si>
  <si>
    <t>https://www.munzee.com/m/123xilef/30949/</t>
  </si>
  <si>
    <t>52.59227687966571</t>
  </si>
  <si>
    <t>13.326455480027676</t>
  </si>
  <si>
    <t>denali0407</t>
  </si>
  <si>
    <t>https://www.munzee.com/m/denali0407/41771/</t>
  </si>
  <si>
    <t>52.59240714364556</t>
  </si>
  <si>
    <t>13.32655547179695</t>
  </si>
  <si>
    <t>https://www.munzee.com/m/mrsg9064/10565/</t>
  </si>
  <si>
    <t>52.59253740762542</t>
  </si>
  <si>
    <t>13.326655463863517</t>
  </si>
  <si>
    <t>Lehmich</t>
  </si>
  <si>
    <t>https://www.munzee.com/m/Lehmich/4648/</t>
  </si>
  <si>
    <t>52.59266767160527</t>
  </si>
  <si>
    <t>13.32675545622726</t>
  </si>
  <si>
    <t>https://www.munzee.com/m/Ruckus2012/1287/</t>
  </si>
  <si>
    <t>52.5913042885021</t>
  </si>
  <si>
    <t>13.325969954986931</t>
  </si>
  <si>
    <t>Flat Rob</t>
  </si>
  <si>
    <t>CoffeeEater</t>
  </si>
  <si>
    <t>https://www.munzee.com/m/CoffeeEater/12274/</t>
  </si>
  <si>
    <t>52.59143455248195</t>
  </si>
  <si>
    <t>13.326069944536812</t>
  </si>
  <si>
    <t>https://www.munzee.com/m/HingeAndBracket/8705/</t>
  </si>
  <si>
    <t>52.5915648164618</t>
  </si>
  <si>
    <t>13.32616993438387</t>
  </si>
  <si>
    <t>Flat DHS</t>
  </si>
  <si>
    <t>NoahCache</t>
  </si>
  <si>
    <t>https://www.munzee.com/m/NoahCache/6409/</t>
  </si>
  <si>
    <t>52.59169508044165</t>
  </si>
  <si>
    <t>13.32626992452822</t>
  </si>
  <si>
    <t>https://www.munzee.com/m/geckofreund/13591/</t>
  </si>
  <si>
    <t>52.59182534442152</t>
  </si>
  <si>
    <t>13.32636991496986</t>
  </si>
  <si>
    <t>https://www.munzee.com/m/Syrtene/6459/</t>
  </si>
  <si>
    <t>52.591955608401356</t>
  </si>
  <si>
    <t>13.326469905708791</t>
  </si>
  <si>
    <t>https://www.munzee.com/m/webeon2it/4285/</t>
  </si>
  <si>
    <t>52.592085872381205</t>
  </si>
  <si>
    <t>13.3265698967449</t>
  </si>
  <si>
    <t>Flat Disc Golf Basket</t>
  </si>
  <si>
    <t>https://www.munzee.com/m/NoahCache/5995/</t>
  </si>
  <si>
    <t>52.59221613636106</t>
  </si>
  <si>
    <t>13.3266698880783</t>
  </si>
  <si>
    <t>https://www.munzee.com/m/geckofreund/11536/</t>
  </si>
  <si>
    <t>52.59234640034091</t>
  </si>
  <si>
    <t>13.32676987970899</t>
  </si>
  <si>
    <t>https://www.munzee.com/m/Syrtene/6441/</t>
  </si>
  <si>
    <t>52.592476664320756</t>
  </si>
  <si>
    <t>13.326869871636859</t>
  </si>
  <si>
    <t>https://www.munzee.com/m/Laternensucher/217/</t>
  </si>
  <si>
    <t>52.592606928300604</t>
  </si>
  <si>
    <t>13.326969863862018</t>
  </si>
  <si>
    <t>https://www.munzee.com/m/PlacenteFan/2311/</t>
  </si>
  <si>
    <t>52.591243545197514</t>
  </si>
  <si>
    <t>13.326184363710809</t>
  </si>
  <si>
    <t>https://www.munzee.com/m/Laternensucher/240/</t>
  </si>
  <si>
    <t>52.59137380917736</t>
  </si>
  <si>
    <t>13.326284353122105</t>
  </si>
  <si>
    <t>Jellyfish Evolution</t>
  </si>
  <si>
    <t>52.59150407315721</t>
  </si>
  <si>
    <t>13.326384342830579</t>
  </si>
  <si>
    <t>Duck Evolution</t>
  </si>
  <si>
    <t>https://www.munzee.com/m/shannan0/18750/</t>
  </si>
  <si>
    <t>52.591634337137066</t>
  </si>
  <si>
    <t>13.326484332836344</t>
  </si>
  <si>
    <t>52.59176460111692</t>
  </si>
  <si>
    <t>13.326584323139286</t>
  </si>
  <si>
    <t>any flat</t>
  </si>
  <si>
    <t xml:space="preserve">WanderingAus </t>
  </si>
  <si>
    <t>https://www.munzee.com/m/WanderingAus/25580/</t>
  </si>
  <si>
    <t>52.59189486509678</t>
  </si>
  <si>
    <t>13.32668431373952</t>
  </si>
  <si>
    <t>https://www.munzee.com/m/FreezeMan073/2674/</t>
  </si>
  <si>
    <t>52.592025129076625</t>
  </si>
  <si>
    <t>13.326784304637044</t>
  </si>
  <si>
    <t>flat Hammock</t>
  </si>
  <si>
    <t>GoodLifeZombie</t>
  </si>
  <si>
    <t>https://www.munzee.com/m/GoodLifeZombie/670</t>
  </si>
  <si>
    <t>52.59215539305647</t>
  </si>
  <si>
    <t>13.32688429583186</t>
  </si>
  <si>
    <t>52.592285657036335</t>
  </si>
  <si>
    <t>13.326984287323853</t>
  </si>
  <si>
    <t>https://www.munzee.com/m/DarbyJoan/19119</t>
  </si>
  <si>
    <t>52.59241592101619</t>
  </si>
  <si>
    <t>13.327084279113137</t>
  </si>
  <si>
    <t>52.592546184996046</t>
  </si>
  <si>
    <t>13.327184271199712</t>
  </si>
  <si>
    <t>https://www.munzee.com/m/LauraMN/934/</t>
  </si>
  <si>
    <t>52.5911828018929</t>
  </si>
  <si>
    <t>13.326398772137168</t>
  </si>
  <si>
    <t>https://www.munzee.com/m/123xilef/25997/</t>
  </si>
  <si>
    <t>52.59131306587275</t>
  </si>
  <si>
    <t>13.326498761409766</t>
  </si>
  <si>
    <t>52.591443329852595</t>
  </si>
  <si>
    <t>13.326598750979656</t>
  </si>
  <si>
    <t>52.59157359383245</t>
  </si>
  <si>
    <t>13.326698740846837</t>
  </si>
  <si>
    <t>https://www.munzee.com/m/Aiden29/11671/</t>
  </si>
  <si>
    <t>52.5917038578123</t>
  </si>
  <si>
    <t>13.326798731011195</t>
  </si>
  <si>
    <t>https://www.munzee.com/m/Laternensucher/216/</t>
  </si>
  <si>
    <t>52.59183412179215</t>
  </si>
  <si>
    <t>13.326898721472844</t>
  </si>
  <si>
    <t>flat Lou</t>
  </si>
  <si>
    <t>liekensboys</t>
  </si>
  <si>
    <t>https://www.munzee.com/m/Liekensboys/2245/</t>
  </si>
  <si>
    <t>52.591964385772</t>
  </si>
  <si>
    <t>13.32699871223167</t>
  </si>
  <si>
    <t>YankaBucs (1/3)</t>
  </si>
  <si>
    <t>https://www.munzee.com/m/YankaBucs/16731/</t>
  </si>
  <si>
    <t>52.59209464975185</t>
  </si>
  <si>
    <t>13.327098703287788</t>
  </si>
  <si>
    <t>Flat Flashlight</t>
  </si>
  <si>
    <t>https://www.munzee.com/m/denali0407/43056/</t>
  </si>
  <si>
    <t>52.592224913731705</t>
  </si>
  <si>
    <t>13.327198694641197</t>
  </si>
  <si>
    <t>52.59235517771157</t>
  </si>
  <si>
    <t>13.327298686291897</t>
  </si>
  <si>
    <t>52.592485441691416</t>
  </si>
  <si>
    <t>13.327398678239774</t>
  </si>
  <si>
    <t>https://www.munzee.com/m/Boersentrader/10200/</t>
  </si>
  <si>
    <t>52.59112205858825</t>
  </si>
  <si>
    <t>13.326613180266804</t>
  </si>
  <si>
    <t>https://www.munzee.com/m/Leesap/2980/</t>
  </si>
  <si>
    <t>52.5912523225681</t>
  </si>
  <si>
    <t>13.326713169400819</t>
  </si>
  <si>
    <t>https://www.munzee.com/m/Boersentrader/12274/</t>
  </si>
  <si>
    <t>52.59138258654795</t>
  </si>
  <si>
    <t>13.326813158832124</t>
  </si>
  <si>
    <t>https://www.munzee.com/m/Laternensucher/162/</t>
  </si>
  <si>
    <t>52.5915128505278</t>
  </si>
  <si>
    <t>13.326913148560607</t>
  </si>
  <si>
    <t>Mattie</t>
  </si>
  <si>
    <t>https://www.munzee.com/m/Mattie/19024/</t>
  </si>
  <si>
    <t>52.59164311450765</t>
  </si>
  <si>
    <t>13.32701313858638</t>
  </si>
  <si>
    <t>52.591773378487495</t>
  </si>
  <si>
    <t>13.327113128909446</t>
  </si>
  <si>
    <t>52.591903642467344</t>
  </si>
  <si>
    <t>13.327213119529688</t>
  </si>
  <si>
    <t>https://www.munzee.com/m/Laternensucher/141/</t>
  </si>
  <si>
    <t>52.59203390644719</t>
  </si>
  <si>
    <t>13.327313110447221</t>
  </si>
  <si>
    <t>52.59216417042704</t>
  </si>
  <si>
    <t>13.327413101662046</t>
  </si>
  <si>
    <t>https://www.munzee.com/m/Boersentrader/12164/</t>
  </si>
  <si>
    <t>52.592294434406895</t>
  </si>
  <si>
    <t>13.327513093174048</t>
  </si>
  <si>
    <t>https://www.munzee.com/m/Laternensucher/145/</t>
  </si>
  <si>
    <t>52.59242469838674</t>
  </si>
  <si>
    <t>13.32761308498334</t>
  </si>
  <si>
    <t>mortonfox</t>
  </si>
  <si>
    <t>https://www.munzee.com/m/mortonfox/18447/</t>
  </si>
  <si>
    <t>52.591191579263494</t>
  </si>
  <si>
    <t>13.32692757709458</t>
  </si>
  <si>
    <t>Nile</t>
  </si>
  <si>
    <t>https://www.munzee.com/m/Noisette/6890/</t>
  </si>
  <si>
    <t>52.59132184324334</t>
  </si>
  <si>
    <t>13.3270275663873</t>
  </si>
  <si>
    <t>Amon-Ra</t>
  </si>
  <si>
    <t>https://www.munzee.com/m/poshrule/22143/</t>
  </si>
  <si>
    <t>52.59145210722318</t>
  </si>
  <si>
    <t>13.3271275559772</t>
  </si>
  <si>
    <t>Osiris</t>
  </si>
  <si>
    <t>52.59197316314258</t>
  </si>
  <si>
    <t>13.327527517309477</t>
  </si>
  <si>
    <t>Thoth</t>
  </si>
  <si>
    <t>https://www.munzee.com/m/BluePoppy/15395/</t>
  </si>
  <si>
    <t>52.59210342712243</t>
  </si>
  <si>
    <t>13.327627508385604</t>
  </si>
  <si>
    <t>Horus</t>
  </si>
  <si>
    <t>https://www.munzee.com/m/Reart/1187/</t>
  </si>
  <si>
    <t>52.59223369110228</t>
  </si>
  <si>
    <t>13.327727499759021</t>
  </si>
  <si>
    <t>Seth</t>
  </si>
  <si>
    <t>52.591130835958865</t>
  </si>
  <si>
    <t>13.327141984491163</t>
  </si>
  <si>
    <t>Anubis</t>
  </si>
  <si>
    <t>https://www.munzee.com/m/nzseries1/15626/</t>
  </si>
  <si>
    <t>52.59126109993871</t>
  </si>
  <si>
    <t>13.327241973645187</t>
  </si>
  <si>
    <t>Sekhmet</t>
  </si>
  <si>
    <t>52.59139136391856</t>
  </si>
  <si>
    <t>13.3273419630965</t>
  </si>
  <si>
    <t>Mut</t>
  </si>
  <si>
    <t>https://www.munzee.com/m/G1000/8433/</t>
  </si>
  <si>
    <t>52.59191241983796</t>
  </si>
  <si>
    <t>13.327741923874328</t>
  </si>
  <si>
    <t>Bastet</t>
  </si>
  <si>
    <t>https://www.munzee.com/m/denali0407/37606/</t>
  </si>
  <si>
    <t>52.59204268381783</t>
  </si>
  <si>
    <t>13.32784191481187</t>
  </si>
  <si>
    <t>Geb</t>
  </si>
  <si>
    <t>52.59217294779768</t>
  </si>
  <si>
    <t>13.327941906046703</t>
  </si>
  <si>
    <t>Isis</t>
  </si>
  <si>
    <t>Please do NOT delete the following line. You will need it if you want to load the CSV file back to the map!</t>
  </si>
  <si>
    <t>URL: gardenpainter.ide.sk</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</si>
</sst>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0.0000000000000"/>
    <numFmt numFmtId="165" formatCode="m/d"/>
    <numFmt numFmtId="166" formatCode="mmmm d"/>
  </numFmts>
  <fonts count="23">
    <font>
      <sz val="10.0"/>
      <color rgb="FF000000"/>
      <name val="Arial"/>
    </font>
    <font>
      <name val="Arial"/>
    </font>
    <font>
      <b/>
      <sz val="24.0"/>
      <color rgb="FFEFEFEF"/>
      <name val="Arial"/>
    </font>
    <font>
      <b/>
      <name val="Arial"/>
    </font>
    <font>
      <u/>
      <sz val="6.0"/>
      <color rgb="FF0000FF"/>
      <name val="Arial"/>
    </font>
    <font>
      <u/>
      <color rgb="FF1155CC"/>
      <name val="Arial"/>
    </font>
    <font>
      <color rgb="FF666666"/>
      <name val="Arial"/>
    </font>
    <font/>
    <font>
      <sz val="7.0"/>
      <name val="Arial"/>
    </font>
    <font>
      <b/>
      <color rgb="FFF8F8F8"/>
    </font>
    <font>
      <b/>
      <color rgb="FFF1C232"/>
    </font>
    <font>
      <b/>
      <color rgb="FF00FF00"/>
    </font>
    <font>
      <color rgb="FFF8F8F8"/>
    </font>
    <font>
      <color rgb="FFF8F8F8"/>
      <name val="Arial"/>
    </font>
    <font>
      <u/>
      <color rgb="FF0000FF"/>
      <name val="Arial"/>
    </font>
    <font>
      <u/>
      <color rgb="FF1155CC"/>
      <name val="Arial"/>
    </font>
    <font>
      <u/>
      <color rgb="FF0000FF"/>
      <name val="Arial"/>
    </font>
    <font>
      <color rgb="FF000000"/>
      <name val="Arial"/>
    </font>
    <font>
      <u/>
      <color rgb="FF999999"/>
      <name val="Arial"/>
    </font>
    <font>
      <u/>
      <color rgb="FF0000FF"/>
      <name val="Arial"/>
    </font>
    <font>
      <u/>
      <color rgb="FF0000FF"/>
    </font>
    <font>
      <color rgb="FFFFFFFF"/>
      <name val="Arial"/>
    </font>
    <font>
      <u/>
      <color rgb="FF1155CC"/>
    </font>
  </fonts>
  <fills count="32">
    <fill>
      <patternFill patternType="none"/>
    </fill>
    <fill>
      <patternFill patternType="lightGray"/>
    </fill>
    <fill>
      <patternFill patternType="solid">
        <fgColor rgb="FF00FFFF"/>
        <bgColor rgb="FF00FFFF"/>
      </patternFill>
    </fill>
    <fill>
      <patternFill patternType="solid">
        <fgColor rgb="FFD9D9D9"/>
        <bgColor rgb="FFD9D9D9"/>
      </patternFill>
    </fill>
    <fill>
      <patternFill patternType="solid">
        <fgColor rgb="FF999999"/>
        <bgColor rgb="FF999999"/>
      </patternFill>
    </fill>
    <fill>
      <patternFill patternType="solid">
        <fgColor rgb="FFFFFFFF"/>
        <bgColor rgb="FFFFFFFF"/>
      </patternFill>
    </fill>
    <fill>
      <patternFill patternType="solid">
        <fgColor rgb="FF57BB8A"/>
        <bgColor rgb="FF57BB8A"/>
      </patternFill>
    </fill>
    <fill>
      <patternFill patternType="solid">
        <fgColor rgb="FFB7E1CD"/>
        <bgColor rgb="FFB7E1CD"/>
      </patternFill>
    </fill>
    <fill>
      <patternFill patternType="solid">
        <fgColor rgb="FF6D9EEB"/>
        <bgColor rgb="FF6D9EEB"/>
      </patternFill>
    </fill>
    <fill>
      <patternFill patternType="solid">
        <fgColor rgb="FFFCE5CD"/>
        <bgColor rgb="FFFCE5CD"/>
      </patternFill>
    </fill>
    <fill>
      <patternFill patternType="solid">
        <fgColor rgb="FFF3F3F3"/>
        <bgColor rgb="FFF3F3F3"/>
      </patternFill>
    </fill>
    <fill>
      <patternFill patternType="solid">
        <fgColor rgb="FFFFFF00"/>
        <bgColor rgb="FFFFFF00"/>
      </patternFill>
    </fill>
    <fill>
      <patternFill patternType="solid">
        <fgColor rgb="FF93C47D"/>
        <bgColor rgb="FF93C47D"/>
      </patternFill>
    </fill>
    <fill>
      <patternFill patternType="solid">
        <fgColor rgb="FF000000"/>
        <bgColor rgb="FF000000"/>
      </patternFill>
    </fill>
    <fill>
      <patternFill patternType="solid">
        <fgColor rgb="FFE6B8AF"/>
        <bgColor rgb="FFE6B8AF"/>
      </patternFill>
    </fill>
    <fill>
      <patternFill patternType="solid">
        <fgColor rgb="FFE06666"/>
        <bgColor rgb="FFE06666"/>
      </patternFill>
    </fill>
    <fill>
      <patternFill patternType="solid">
        <fgColor rgb="FFB6D7A8"/>
        <bgColor rgb="FFB6D7A8"/>
      </patternFill>
    </fill>
    <fill>
      <patternFill patternType="solid">
        <fgColor rgb="FFFF00FF"/>
        <bgColor rgb="FFFF00FF"/>
      </patternFill>
    </fill>
    <fill>
      <patternFill patternType="solid">
        <fgColor rgb="FFA4C2F4"/>
        <bgColor rgb="FFA4C2F4"/>
      </patternFill>
    </fill>
    <fill>
      <patternFill patternType="solid">
        <fgColor rgb="FFFF9900"/>
        <bgColor rgb="FFFF9900"/>
      </patternFill>
    </fill>
    <fill>
      <patternFill patternType="solid">
        <fgColor rgb="FFFF0000"/>
        <bgColor rgb="FFFF0000"/>
      </patternFill>
    </fill>
    <fill>
      <patternFill patternType="solid">
        <fgColor rgb="FFFFB83B"/>
        <bgColor rgb="FFFFB83B"/>
      </patternFill>
    </fill>
    <fill>
      <patternFill patternType="solid">
        <fgColor rgb="FF40AC65"/>
        <bgColor rgb="FF40AC65"/>
      </patternFill>
    </fill>
    <fill>
      <patternFill patternType="solid">
        <fgColor rgb="FF0000FF"/>
        <bgColor rgb="FF0000FF"/>
      </patternFill>
    </fill>
    <fill>
      <patternFill patternType="solid">
        <fgColor rgb="FFA816AF"/>
        <bgColor rgb="FFA816AF"/>
      </patternFill>
    </fill>
    <fill>
      <patternFill patternType="solid">
        <fgColor rgb="FF674EA7"/>
        <bgColor rgb="FF674EA7"/>
      </patternFill>
    </fill>
    <fill>
      <patternFill patternType="solid">
        <fgColor rgb="FFFF22AF"/>
        <bgColor rgb="FFFF22AF"/>
      </patternFill>
    </fill>
    <fill>
      <patternFill patternType="solid">
        <fgColor rgb="FF73F5AB"/>
        <bgColor rgb="FF73F5AB"/>
      </patternFill>
    </fill>
    <fill>
      <patternFill patternType="solid">
        <fgColor rgb="FF4FFFED"/>
        <bgColor rgb="FF4FFFED"/>
      </patternFill>
    </fill>
    <fill>
      <patternFill patternType="solid">
        <fgColor rgb="FF333333"/>
        <bgColor rgb="FF333333"/>
      </patternFill>
    </fill>
    <fill>
      <patternFill patternType="solid">
        <fgColor rgb="FF3696BB"/>
        <bgColor rgb="FF3696BB"/>
      </patternFill>
    </fill>
    <fill>
      <patternFill patternType="solid">
        <fgColor rgb="FFCC0000"/>
        <bgColor rgb="FFCC0000"/>
      </patternFill>
    </fill>
  </fills>
  <borders count="6">
    <border/>
    <border>
      <left style="thin">
        <color rgb="FFFF00FF"/>
      </left>
      <top style="thin">
        <color rgb="FFFF00FF"/>
      </top>
      <bottom style="thin">
        <color rgb="FFFF00FF"/>
      </bottom>
    </border>
    <border>
      <top style="thin">
        <color rgb="FFFF00FF"/>
      </top>
      <bottom style="thin">
        <color rgb="FFFF00FF"/>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00">
    <xf borderId="0" fillId="0" fontId="0" numFmtId="0" xfId="0" applyAlignment="1" applyFont="1">
      <alignment readingOrder="0" shrinkToFit="0" vertical="bottom" wrapText="0"/>
    </xf>
    <xf borderId="0" fillId="2" fontId="1" numFmtId="0" xfId="0" applyAlignment="1" applyFill="1" applyFont="1">
      <alignment vertical="bottom"/>
    </xf>
    <xf borderId="0" fillId="2" fontId="1" numFmtId="0" xfId="0" applyAlignment="1" applyFont="1">
      <alignment vertical="bottom"/>
    </xf>
    <xf borderId="0" fillId="2" fontId="1" numFmtId="164" xfId="0" applyAlignment="1" applyFont="1" applyNumberFormat="1">
      <alignment vertical="bottom"/>
    </xf>
    <xf borderId="0" fillId="0" fontId="1" numFmtId="0" xfId="0" applyAlignment="1" applyFont="1">
      <alignment vertical="bottom"/>
    </xf>
    <xf borderId="0" fillId="0" fontId="1" numFmtId="0" xfId="0" applyAlignment="1" applyFont="1">
      <alignment horizontal="center" vertical="bottom"/>
    </xf>
    <xf borderId="0" fillId="3" fontId="1" numFmtId="0" xfId="0" applyAlignment="1" applyFill="1" applyFont="1">
      <alignment vertical="bottom"/>
    </xf>
    <xf borderId="1" fillId="4" fontId="1" numFmtId="0" xfId="0" applyAlignment="1" applyBorder="1" applyFill="1" applyFont="1">
      <alignment vertical="bottom"/>
    </xf>
    <xf borderId="2" fillId="4" fontId="1" numFmtId="0" xfId="0" applyAlignment="1" applyBorder="1" applyFont="1">
      <alignment vertical="bottom"/>
    </xf>
    <xf borderId="2" fillId="4" fontId="2" numFmtId="164" xfId="0" applyAlignment="1" applyBorder="1" applyFont="1" applyNumberFormat="1">
      <alignment readingOrder="0" shrinkToFit="0" vertical="bottom" wrapText="0"/>
    </xf>
    <xf borderId="2" fillId="4" fontId="1" numFmtId="164" xfId="0" applyAlignment="1" applyBorder="1" applyFont="1" applyNumberFormat="1">
      <alignment vertical="bottom"/>
    </xf>
    <xf borderId="0" fillId="3" fontId="1" numFmtId="0" xfId="0" applyAlignment="1" applyFont="1">
      <alignment vertical="bottom"/>
    </xf>
    <xf borderId="0" fillId="3" fontId="1" numFmtId="164" xfId="0" applyAlignment="1" applyFont="1" applyNumberFormat="1">
      <alignment vertical="bottom"/>
    </xf>
    <xf borderId="0" fillId="3" fontId="3" numFmtId="0" xfId="0" applyAlignment="1" applyFont="1">
      <alignment horizontal="right" vertical="bottom"/>
    </xf>
    <xf borderId="3" fillId="3" fontId="1" numFmtId="0" xfId="0" applyAlignment="1" applyBorder="1" applyFont="1">
      <alignment readingOrder="0" vertical="bottom"/>
    </xf>
    <xf borderId="4" fillId="3" fontId="1" numFmtId="0" xfId="0" applyAlignment="1" applyBorder="1" applyFont="1">
      <alignment vertical="bottom"/>
    </xf>
    <xf borderId="0" fillId="3" fontId="4" numFmtId="0" xfId="0" applyAlignment="1" applyFont="1">
      <alignment readingOrder="0" vertical="bottom"/>
    </xf>
    <xf borderId="0" fillId="3" fontId="5" numFmtId="0" xfId="0" applyAlignment="1" applyFont="1">
      <alignment readingOrder="0" vertical="bottom"/>
    </xf>
    <xf borderId="0" fillId="3" fontId="1" numFmtId="0" xfId="0" applyAlignment="1" applyFont="1">
      <alignment readingOrder="0" vertical="bottom"/>
    </xf>
    <xf borderId="0" fillId="3" fontId="1" numFmtId="0" xfId="0" applyAlignment="1" applyFont="1">
      <alignment horizontal="center" vertical="bottom"/>
    </xf>
    <xf borderId="0" fillId="3" fontId="3" numFmtId="0" xfId="0" applyAlignment="1" applyFont="1">
      <alignment horizontal="center" vertical="bottom"/>
    </xf>
    <xf borderId="0" fillId="3" fontId="3" numFmtId="10" xfId="0" applyAlignment="1" applyFont="1" applyNumberFormat="1">
      <alignment horizontal="center" vertical="bottom"/>
    </xf>
    <xf borderId="5" fillId="5" fontId="3" numFmtId="0" xfId="0" applyAlignment="1" applyBorder="1" applyFill="1" applyFont="1">
      <alignment horizontal="center" vertical="bottom"/>
    </xf>
    <xf borderId="0" fillId="3" fontId="6" numFmtId="0" xfId="0" applyAlignment="1" applyFont="1">
      <alignment horizontal="center" vertical="bottom"/>
    </xf>
    <xf borderId="0" fillId="0" fontId="7" numFmtId="0" xfId="0" applyAlignment="1" applyFont="1">
      <alignment readingOrder="0"/>
    </xf>
    <xf borderId="5" fillId="0" fontId="1" numFmtId="0" xfId="0" applyAlignment="1" applyBorder="1" applyFont="1">
      <alignment horizontal="center" vertical="bottom"/>
    </xf>
    <xf borderId="5" fillId="6" fontId="1" numFmtId="0" xfId="0" applyAlignment="1" applyBorder="1" applyFill="1" applyFont="1">
      <alignment horizontal="center" vertical="bottom"/>
    </xf>
    <xf borderId="5" fillId="7" fontId="1" numFmtId="0" xfId="0" applyAlignment="1" applyBorder="1" applyFill="1" applyFont="1">
      <alignment horizontal="center" vertical="bottom"/>
    </xf>
    <xf borderId="0" fillId="3" fontId="8" numFmtId="10" xfId="0" applyAlignment="1" applyFont="1" applyNumberFormat="1">
      <alignment horizontal="center" vertical="bottom"/>
    </xf>
    <xf borderId="0" fillId="8" fontId="9" numFmtId="0" xfId="0" applyAlignment="1" applyFill="1" applyFont="1">
      <alignment readingOrder="0"/>
    </xf>
    <xf borderId="4" fillId="5" fontId="1" numFmtId="0" xfId="0" applyAlignment="1" applyBorder="1" applyFont="1">
      <alignment horizontal="center" vertical="bottom"/>
    </xf>
    <xf borderId="0" fillId="9" fontId="7" numFmtId="0" xfId="0" applyAlignment="1" applyFill="1" applyFont="1">
      <alignment readingOrder="0"/>
    </xf>
    <xf borderId="0" fillId="10" fontId="10" numFmtId="0" xfId="0" applyAlignment="1" applyFill="1" applyFont="1">
      <alignment readingOrder="0"/>
    </xf>
    <xf borderId="0" fillId="11" fontId="1" numFmtId="0" xfId="0" applyAlignment="1" applyFill="1" applyFont="1">
      <alignment vertical="bottom"/>
    </xf>
    <xf borderId="0" fillId="12" fontId="7" numFmtId="0" xfId="0" applyAlignment="1" applyFill="1" applyFont="1">
      <alignment readingOrder="0"/>
    </xf>
    <xf borderId="0" fillId="3" fontId="1" numFmtId="0" xfId="0" applyAlignment="1" applyFont="1">
      <alignment readingOrder="0" shrinkToFit="0" vertical="bottom" wrapText="1"/>
    </xf>
    <xf borderId="0" fillId="13" fontId="11" numFmtId="0" xfId="0" applyAlignment="1" applyFill="1" applyFont="1">
      <alignment readingOrder="0"/>
    </xf>
    <xf borderId="0" fillId="14" fontId="7" numFmtId="0" xfId="0" applyAlignment="1" applyFill="1" applyFont="1">
      <alignment readingOrder="0"/>
    </xf>
    <xf borderId="0" fillId="15" fontId="7" numFmtId="0" xfId="0" applyAlignment="1" applyFill="1" applyFont="1">
      <alignment readingOrder="0"/>
    </xf>
    <xf borderId="0" fillId="16" fontId="7" numFmtId="0" xfId="0" applyAlignment="1" applyFill="1" applyFont="1">
      <alignment readingOrder="0"/>
    </xf>
    <xf borderId="0" fillId="17" fontId="7" numFmtId="0" xfId="0" applyAlignment="1" applyFill="1" applyFont="1">
      <alignment readingOrder="0"/>
    </xf>
    <xf borderId="0" fillId="18" fontId="7" numFmtId="0" xfId="0" applyAlignment="1" applyFill="1" applyFont="1">
      <alignment readingOrder="0"/>
    </xf>
    <xf borderId="0" fillId="19" fontId="12" numFmtId="0" xfId="0" applyAlignment="1" applyFill="1" applyFont="1">
      <alignment readingOrder="0"/>
    </xf>
    <xf borderId="0" fillId="20" fontId="1" numFmtId="0" xfId="0" applyAlignment="1" applyFill="1" applyFont="1">
      <alignment vertical="bottom"/>
    </xf>
    <xf borderId="0" fillId="20" fontId="1" numFmtId="0" xfId="0" applyAlignment="1" applyFont="1">
      <alignment vertical="bottom"/>
    </xf>
    <xf borderId="0" fillId="20" fontId="1" numFmtId="164" xfId="0" applyAlignment="1" applyFont="1" applyNumberFormat="1">
      <alignment vertical="bottom"/>
    </xf>
    <xf borderId="0" fillId="0" fontId="7" numFmtId="164" xfId="0" applyFont="1" applyNumberFormat="1"/>
    <xf borderId="0" fillId="0" fontId="7" numFmtId="0" xfId="0" applyAlignment="1" applyFont="1">
      <alignment horizontal="center"/>
    </xf>
    <xf borderId="0" fillId="0" fontId="7" numFmtId="164" xfId="0" applyAlignment="1" applyFont="1" applyNumberFormat="1">
      <alignment readingOrder="0"/>
    </xf>
    <xf borderId="0" fillId="0" fontId="3" numFmtId="0" xfId="0" applyAlignment="1" applyFont="1">
      <alignment horizontal="center" vertical="bottom"/>
    </xf>
    <xf borderId="0" fillId="0" fontId="3" numFmtId="0" xfId="0" applyAlignment="1" applyFont="1">
      <alignment vertical="bottom"/>
    </xf>
    <xf borderId="0" fillId="0" fontId="3" numFmtId="0" xfId="0" applyAlignment="1" applyFont="1">
      <alignment horizontal="center" readingOrder="0" vertical="bottom"/>
    </xf>
    <xf borderId="0" fillId="0" fontId="1" numFmtId="0" xfId="0" applyAlignment="1" applyFont="1">
      <alignment horizontal="right" vertical="bottom"/>
    </xf>
    <xf quotePrefix="1" borderId="0" fillId="0" fontId="1" numFmtId="3" xfId="0" applyAlignment="1" applyFont="1" applyNumberFormat="1">
      <alignment vertical="bottom"/>
    </xf>
    <xf borderId="0" fillId="0" fontId="1" numFmtId="3" xfId="0" applyAlignment="1" applyFont="1" applyNumberFormat="1">
      <alignment vertical="bottom"/>
    </xf>
    <xf borderId="0" fillId="20" fontId="13" numFmtId="0" xfId="0" applyAlignment="1" applyFont="1">
      <alignment vertical="bottom"/>
    </xf>
    <xf borderId="0" fillId="0" fontId="1" numFmtId="0" xfId="0" applyAlignment="1" applyFont="1">
      <alignment readingOrder="0" vertical="bottom"/>
    </xf>
    <xf borderId="0" fillId="0" fontId="14" numFmtId="0" xfId="0" applyAlignment="1" applyFont="1">
      <alignment readingOrder="0" vertical="bottom"/>
    </xf>
    <xf borderId="0" fillId="0" fontId="1" numFmtId="0" xfId="0" applyAlignment="1" applyFont="1">
      <alignment vertical="bottom"/>
    </xf>
    <xf borderId="0" fillId="7" fontId="1" numFmtId="0" xfId="0" applyAlignment="1" applyFont="1">
      <alignment horizontal="center" vertical="bottom"/>
    </xf>
    <xf borderId="0" fillId="0" fontId="7" numFmtId="0" xfId="0" applyAlignment="1" applyFont="1">
      <alignment horizontal="center" readingOrder="0"/>
    </xf>
    <xf borderId="0" fillId="21" fontId="13" numFmtId="0" xfId="0" applyAlignment="1" applyFill="1" applyFont="1">
      <alignment vertical="bottom"/>
    </xf>
    <xf borderId="0" fillId="0" fontId="15" numFmtId="0" xfId="0" applyAlignment="1" applyFont="1">
      <alignment readingOrder="0" vertical="bottom"/>
    </xf>
    <xf borderId="0" fillId="0" fontId="1" numFmtId="0" xfId="0" applyAlignment="1" applyFont="1">
      <alignment vertical="bottom"/>
    </xf>
    <xf borderId="0" fillId="11" fontId="1" numFmtId="0" xfId="0" applyAlignment="1" applyFont="1">
      <alignment vertical="bottom"/>
    </xf>
    <xf borderId="0" fillId="22" fontId="13" numFmtId="0" xfId="0" applyAlignment="1" applyFill="1" applyFont="1">
      <alignment vertical="bottom"/>
    </xf>
    <xf borderId="0" fillId="23" fontId="13" numFmtId="0" xfId="0" applyAlignment="1" applyFill="1" applyFont="1">
      <alignment vertical="bottom"/>
    </xf>
    <xf borderId="0" fillId="24" fontId="13" numFmtId="0" xfId="0" applyAlignment="1" applyFill="1" applyFont="1">
      <alignment vertical="bottom"/>
    </xf>
    <xf borderId="0" fillId="0" fontId="16" numFmtId="3" xfId="0" applyAlignment="1" applyFont="1" applyNumberFormat="1">
      <alignment readingOrder="0" vertical="bottom"/>
    </xf>
    <xf borderId="0" fillId="0" fontId="17" numFmtId="0" xfId="0" applyAlignment="1" applyFont="1">
      <alignment readingOrder="0" vertical="bottom"/>
    </xf>
    <xf borderId="0" fillId="0" fontId="1" numFmtId="165" xfId="0" applyAlignment="1" applyFont="1" applyNumberFormat="1">
      <alignment readingOrder="0" vertical="bottom"/>
    </xf>
    <xf borderId="0" fillId="0" fontId="18" numFmtId="0" xfId="0" applyAlignment="1" applyFont="1">
      <alignment readingOrder="0" vertical="bottom"/>
    </xf>
    <xf borderId="0" fillId="0" fontId="1" numFmtId="166" xfId="0" applyAlignment="1" applyFont="1" applyNumberFormat="1">
      <alignment readingOrder="0" vertical="bottom"/>
    </xf>
    <xf borderId="0" fillId="0" fontId="19" numFmtId="0" xfId="0" applyAlignment="1" applyFont="1">
      <alignment readingOrder="0" vertical="bottom"/>
    </xf>
    <xf borderId="0" fillId="0" fontId="1" numFmtId="0" xfId="0" applyAlignment="1" applyFont="1">
      <alignment readingOrder="0" vertical="bottom"/>
    </xf>
    <xf borderId="0" fillId="0" fontId="20" numFmtId="0" xfId="0" applyAlignment="1" applyFont="1">
      <alignment readingOrder="0"/>
    </xf>
    <xf borderId="0" fillId="25" fontId="21" numFmtId="0" xfId="0" applyAlignment="1" applyFill="1" applyFont="1">
      <alignment vertical="bottom"/>
    </xf>
    <xf borderId="0" fillId="0" fontId="22" numFmtId="0" xfId="0" applyAlignment="1" applyFont="1">
      <alignment readingOrder="0"/>
    </xf>
    <xf borderId="0" fillId="0" fontId="1" numFmtId="166" xfId="0" applyAlignment="1" applyFont="1" applyNumberFormat="1">
      <alignment vertical="bottom"/>
    </xf>
    <xf borderId="0" fillId="26" fontId="13" numFmtId="0" xfId="0" applyAlignment="1" applyFill="1" applyFont="1">
      <alignment vertical="bottom"/>
    </xf>
    <xf borderId="0" fillId="19" fontId="21" numFmtId="0" xfId="0" applyAlignment="1" applyFont="1">
      <alignment vertical="bottom"/>
    </xf>
    <xf borderId="0" fillId="27" fontId="1" numFmtId="0" xfId="0" applyAlignment="1" applyFill="1" applyFont="1">
      <alignment vertical="bottom"/>
    </xf>
    <xf borderId="0" fillId="0" fontId="1" numFmtId="3" xfId="0" applyAlignment="1" applyFont="1" applyNumberFormat="1">
      <alignment horizontal="right" vertical="bottom"/>
    </xf>
    <xf borderId="0" fillId="16" fontId="1" numFmtId="0" xfId="0" applyAlignment="1" applyFont="1">
      <alignment vertical="bottom"/>
    </xf>
    <xf borderId="0" fillId="16" fontId="1" numFmtId="0" xfId="0" applyAlignment="1" applyFont="1">
      <alignment vertical="bottom"/>
    </xf>
    <xf borderId="0" fillId="28" fontId="1" numFmtId="0" xfId="0" applyAlignment="1" applyFill="1" applyFont="1">
      <alignment vertical="bottom"/>
    </xf>
    <xf borderId="0" fillId="28" fontId="1" numFmtId="0" xfId="0" applyAlignment="1" applyFont="1">
      <alignment vertical="bottom"/>
    </xf>
    <xf borderId="0" fillId="19" fontId="13" numFmtId="0" xfId="0" applyAlignment="1" applyFont="1">
      <alignment vertical="bottom"/>
    </xf>
    <xf borderId="0" fillId="29" fontId="13" numFmtId="0" xfId="0" applyAlignment="1" applyFill="1" applyFont="1">
      <alignment vertical="bottom"/>
    </xf>
    <xf borderId="0" fillId="18" fontId="1" numFmtId="0" xfId="0" applyAlignment="1" applyFont="1">
      <alignment vertical="bottom"/>
    </xf>
    <xf borderId="0" fillId="30" fontId="13" numFmtId="0" xfId="0" applyAlignment="1" applyFill="1" applyFont="1">
      <alignment vertical="bottom"/>
    </xf>
    <xf borderId="0" fillId="31" fontId="13" numFmtId="0" xfId="0" applyAlignment="1" applyFill="1" applyFont="1">
      <alignment vertical="bottom"/>
    </xf>
    <xf borderId="0" fillId="0" fontId="1" numFmtId="0" xfId="0" applyAlignment="1" applyFont="1">
      <alignment horizontal="right" readingOrder="0" vertical="bottom"/>
    </xf>
    <xf borderId="0" fillId="17" fontId="13" numFmtId="0" xfId="0" applyAlignment="1" applyFont="1">
      <alignment vertical="bottom"/>
    </xf>
    <xf borderId="0" fillId="0" fontId="1" numFmtId="164" xfId="0" applyAlignment="1" applyFont="1" applyNumberFormat="1">
      <alignment vertical="bottom"/>
    </xf>
    <xf borderId="5" fillId="0" fontId="1" numFmtId="0" xfId="0" applyAlignment="1" applyBorder="1" applyFont="1">
      <alignment shrinkToFit="0" vertical="bottom" wrapText="0"/>
    </xf>
    <xf borderId="5" fillId="0" fontId="1" numFmtId="0" xfId="0" applyAlignment="1" applyBorder="1" applyFont="1">
      <alignment vertical="bottom"/>
    </xf>
    <xf borderId="5" fillId="0" fontId="1" numFmtId="164" xfId="0" applyAlignment="1" applyBorder="1" applyFont="1" applyNumberFormat="1">
      <alignment vertical="bottom"/>
    </xf>
    <xf borderId="0" fillId="0" fontId="1" numFmtId="164" xfId="0" applyAlignment="1" applyFont="1" applyNumberFormat="1">
      <alignment horizontal="right" vertical="bottom"/>
    </xf>
    <xf borderId="0" fillId="0" fontId="1" numFmtId="0" xfId="0" applyAlignment="1" applyFont="1">
      <alignment horizontal="right" vertical="bottom"/>
    </xf>
  </cellXfs>
  <cellStyles count="1">
    <cellStyle xfId="0" name="Normal" builtinId="0"/>
  </cellStyles>
  <dxfs count="3">
    <dxf>
      <font>
        <color rgb="FF999999"/>
      </font>
      <fill>
        <patternFill patternType="solid">
          <fgColor rgb="FFCCCCCC"/>
          <bgColor rgb="FFCCCCCC"/>
        </patternFill>
      </fill>
      <border/>
    </dxf>
    <dxf>
      <font>
        <color rgb="FFD9D9D9"/>
      </font>
      <fill>
        <patternFill patternType="solid">
          <fgColor rgb="FFD9D9D9"/>
          <bgColor rgb="FFD9D9D9"/>
        </patternFill>
      </fill>
      <border/>
    </dxf>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495300</xdr:colOff>
      <xdr:row>2</xdr:row>
      <xdr:rowOff>161925</xdr:rowOff>
    </xdr:from>
    <xdr:ext cx="4067175" cy="2628900"/>
    <xdr:pic>
      <xdr:nvPicPr>
        <xdr:cNvPr id="0" name="image1.png" title="Bild"/>
        <xdr:cNvPicPr preferRelativeResize="0"/>
      </xdr:nvPicPr>
      <xdr:blipFill>
        <a:blip cstate="print" r:embed="rId1"/>
        <a:stretch>
          <a:fillRect/>
        </a:stretch>
      </xdr:blipFill>
      <xdr:spPr>
        <a:prstGeom prst="rect">
          <a:avLst/>
        </a:prstGeom>
        <a:noFill/>
      </xdr:spPr>
    </xdr:pic>
    <xdr:clientData fLocksWithSheet="0"/>
  </xdr:oneCellAnchor>
</xdr:wsDr>
</file>

<file path=xl/worksheets/_rels/sheet1.xml.rels><?xml version="1.0" encoding="UTF-8" standalone="yes"?><Relationships xmlns="http://schemas.openxmlformats.org/package/2006/relationships"><Relationship Id="rId40" Type="http://schemas.openxmlformats.org/officeDocument/2006/relationships/hyperlink" Target="https://www.munzee.com/m/Aniara/7725/" TargetMode="External"/><Relationship Id="rId190" Type="http://schemas.openxmlformats.org/officeDocument/2006/relationships/hyperlink" Target="https://www.munzee.com/m/halaszkiraly/8562/" TargetMode="External"/><Relationship Id="rId42" Type="http://schemas.openxmlformats.org/officeDocument/2006/relationships/hyperlink" Target="https://www.munzee.com/m/shannan0/17995/" TargetMode="External"/><Relationship Id="rId41" Type="http://schemas.openxmlformats.org/officeDocument/2006/relationships/hyperlink" Target="https://www.munzee.com/m/Boersentrader/6915/" TargetMode="External"/><Relationship Id="rId44" Type="http://schemas.openxmlformats.org/officeDocument/2006/relationships/hyperlink" Target="https://www.munzee.com/m/Lehmis/14038/" TargetMode="External"/><Relationship Id="rId194" Type="http://schemas.openxmlformats.org/officeDocument/2006/relationships/hyperlink" Target="https://www.munzee.com/m/Derlame/43565/" TargetMode="External"/><Relationship Id="rId43" Type="http://schemas.openxmlformats.org/officeDocument/2006/relationships/hyperlink" Target="https://www.munzee.com/m/AgNav/2291/" TargetMode="External"/><Relationship Id="rId193" Type="http://schemas.openxmlformats.org/officeDocument/2006/relationships/hyperlink" Target="https://www.munzee.com/m/KLC/12371/" TargetMode="External"/><Relationship Id="rId46" Type="http://schemas.openxmlformats.org/officeDocument/2006/relationships/hyperlink" Target="https://www.munzee.com/m/lupo6/3990/" TargetMode="External"/><Relationship Id="rId192" Type="http://schemas.openxmlformats.org/officeDocument/2006/relationships/hyperlink" Target="https://www.munzee.com/m/28andLife/2878" TargetMode="External"/><Relationship Id="rId45" Type="http://schemas.openxmlformats.org/officeDocument/2006/relationships/hyperlink" Target="https://www.munzee.com/m/KillerSnail/3334/" TargetMode="External"/><Relationship Id="rId191" Type="http://schemas.openxmlformats.org/officeDocument/2006/relationships/hyperlink" Target="https://www.munzee.com/m/einkilorind/10659/" TargetMode="External"/><Relationship Id="rId48" Type="http://schemas.openxmlformats.org/officeDocument/2006/relationships/hyperlink" Target="https://www.munzee.com/m/BaDo/7964/" TargetMode="External"/><Relationship Id="rId187" Type="http://schemas.openxmlformats.org/officeDocument/2006/relationships/hyperlink" Target="https://www.munzee.com/m/squirreledaway/28054/admin/" TargetMode="External"/><Relationship Id="rId47" Type="http://schemas.openxmlformats.org/officeDocument/2006/relationships/hyperlink" Target="https://www.munzee.com/m/Jafo43/36638" TargetMode="External"/><Relationship Id="rId186" Type="http://schemas.openxmlformats.org/officeDocument/2006/relationships/hyperlink" Target="https://www.munzee.com/m/Kiitokurre/21017/" TargetMode="External"/><Relationship Id="rId185" Type="http://schemas.openxmlformats.org/officeDocument/2006/relationships/hyperlink" Target="https://www.munzee.com/m/123xilef/31534/" TargetMode="External"/><Relationship Id="rId49" Type="http://schemas.openxmlformats.org/officeDocument/2006/relationships/hyperlink" Target="https://www.munzee.com/m/lupo6/4166" TargetMode="External"/><Relationship Id="rId184" Type="http://schemas.openxmlformats.org/officeDocument/2006/relationships/hyperlink" Target="https://www.munzee.com/m/halaszkiraly/8563/" TargetMode="External"/><Relationship Id="rId189" Type="http://schemas.openxmlformats.org/officeDocument/2006/relationships/hyperlink" Target="https://www.munzee.com/m/StridentUK/10470/" TargetMode="External"/><Relationship Id="rId188" Type="http://schemas.openxmlformats.org/officeDocument/2006/relationships/hyperlink" Target="https://www.munzee.com/m/KLC/12373/" TargetMode="External"/><Relationship Id="rId31" Type="http://schemas.openxmlformats.org/officeDocument/2006/relationships/hyperlink" Target="https://www.munzee.com/m/matanome/18351/" TargetMode="External"/><Relationship Id="rId30" Type="http://schemas.openxmlformats.org/officeDocument/2006/relationships/hyperlink" Target="https://www.munzee.com/m/Bungi/3486/" TargetMode="External"/><Relationship Id="rId33" Type="http://schemas.openxmlformats.org/officeDocument/2006/relationships/hyperlink" Target="https://www.munzee.com/m/EquibobeNan/2123/" TargetMode="External"/><Relationship Id="rId183" Type="http://schemas.openxmlformats.org/officeDocument/2006/relationships/hyperlink" Target="https://www.munzee.com/m/KLC/12375/" TargetMode="External"/><Relationship Id="rId32" Type="http://schemas.openxmlformats.org/officeDocument/2006/relationships/hyperlink" Target="https://www.munzee.com/m/Ocelaris/1673/" TargetMode="External"/><Relationship Id="rId182" Type="http://schemas.openxmlformats.org/officeDocument/2006/relationships/hyperlink" Target="https://www.munzee.com/m/fisherwoman/9865/" TargetMode="External"/><Relationship Id="rId35" Type="http://schemas.openxmlformats.org/officeDocument/2006/relationships/hyperlink" Target="https://www.munzee.com/m/traycg/3997/" TargetMode="External"/><Relationship Id="rId181" Type="http://schemas.openxmlformats.org/officeDocument/2006/relationships/hyperlink" Target="https://www.munzee.com/m/halaszkiraly/8564/" TargetMode="External"/><Relationship Id="rId34" Type="http://schemas.openxmlformats.org/officeDocument/2006/relationships/hyperlink" Target="https://www.munzee.com/m/nzseries1/15530/" TargetMode="External"/><Relationship Id="rId180" Type="http://schemas.openxmlformats.org/officeDocument/2006/relationships/hyperlink" Target="https://www.munzee.com/m/does/5630/" TargetMode="External"/><Relationship Id="rId37" Type="http://schemas.openxmlformats.org/officeDocument/2006/relationships/hyperlink" Target="https://www.munzee.com/m/meka/14135/" TargetMode="External"/><Relationship Id="rId176" Type="http://schemas.openxmlformats.org/officeDocument/2006/relationships/hyperlink" Target="https://www.munzee.com/m/DarbyJoan/16612" TargetMode="External"/><Relationship Id="rId36" Type="http://schemas.openxmlformats.org/officeDocument/2006/relationships/hyperlink" Target="https://www.munzee.com/m/scoutref/3887/" TargetMode="External"/><Relationship Id="rId175" Type="http://schemas.openxmlformats.org/officeDocument/2006/relationships/hyperlink" Target="https://www.munzee.com/m/munz619/14072/" TargetMode="External"/><Relationship Id="rId39" Type="http://schemas.openxmlformats.org/officeDocument/2006/relationships/hyperlink" Target="https://www.munzee.com/m/poshrule/22064/admin/" TargetMode="External"/><Relationship Id="rId174" Type="http://schemas.openxmlformats.org/officeDocument/2006/relationships/hyperlink" Target="https://www.munzee.com/m/FreezeMan073/3257/" TargetMode="External"/><Relationship Id="rId38" Type="http://schemas.openxmlformats.org/officeDocument/2006/relationships/hyperlink" Target="https://www.munzee.com/m/res2100/2435" TargetMode="External"/><Relationship Id="rId173" Type="http://schemas.openxmlformats.org/officeDocument/2006/relationships/hyperlink" Target="https://www.munzee.com/m/einkilorind/9249/" TargetMode="External"/><Relationship Id="rId179" Type="http://schemas.openxmlformats.org/officeDocument/2006/relationships/hyperlink" Target="https://www.munzee.com/m/28andLife/2917" TargetMode="External"/><Relationship Id="rId178" Type="http://schemas.openxmlformats.org/officeDocument/2006/relationships/hyperlink" Target="https://www.munzee.com/m/paperclips29/339/" TargetMode="External"/><Relationship Id="rId177" Type="http://schemas.openxmlformats.org/officeDocument/2006/relationships/hyperlink" Target="https://www.munzee.com/m/Anetzet/10097/" TargetMode="External"/><Relationship Id="rId20" Type="http://schemas.openxmlformats.org/officeDocument/2006/relationships/hyperlink" Target="https://www.munzee.com/m/BaDo/17869/" TargetMode="External"/><Relationship Id="rId22" Type="http://schemas.openxmlformats.org/officeDocument/2006/relationships/hyperlink" Target="https://www.munzee.com/m/sverlaan/7346/" TargetMode="External"/><Relationship Id="rId21" Type="http://schemas.openxmlformats.org/officeDocument/2006/relationships/hyperlink" Target="https://www.munzee.com/m/PawPatrolThomas/5306/" TargetMode="External"/><Relationship Id="rId24" Type="http://schemas.openxmlformats.org/officeDocument/2006/relationships/hyperlink" Target="https://www.munzee.com/m/EmileP68/6272/" TargetMode="External"/><Relationship Id="rId23" Type="http://schemas.openxmlformats.org/officeDocument/2006/relationships/hyperlink" Target="https://www.munzee.com/m/Bungi/3506/" TargetMode="External"/><Relationship Id="rId26" Type="http://schemas.openxmlformats.org/officeDocument/2006/relationships/hyperlink" Target="https://www.munzee.com/m/matanome/18354/" TargetMode="External"/><Relationship Id="rId25" Type="http://schemas.openxmlformats.org/officeDocument/2006/relationships/hyperlink" Target="https://www.munzee.com/m/annabanana/26778/" TargetMode="External"/><Relationship Id="rId28" Type="http://schemas.openxmlformats.org/officeDocument/2006/relationships/hyperlink" Target="https://www.munzee.com/m/BaDo/17868/" TargetMode="External"/><Relationship Id="rId27" Type="http://schemas.openxmlformats.org/officeDocument/2006/relationships/hyperlink" Target="https://www.munzee.com/m/Aphrael/4236" TargetMode="External"/><Relationship Id="rId29" Type="http://schemas.openxmlformats.org/officeDocument/2006/relationships/hyperlink" Target="https://www.munzee.com/m/paperclips29/242/" TargetMode="External"/><Relationship Id="rId11" Type="http://schemas.openxmlformats.org/officeDocument/2006/relationships/hyperlink" Target="https://www.munzee.com/m/123xilef/30950/" TargetMode="External"/><Relationship Id="rId10" Type="http://schemas.openxmlformats.org/officeDocument/2006/relationships/hyperlink" Target="https://www.munzee.com/m/bazfum/21550/" TargetMode="External"/><Relationship Id="rId13" Type="http://schemas.openxmlformats.org/officeDocument/2006/relationships/hyperlink" Target="https://www.munzee.com/m/einkilorind/10657/" TargetMode="External"/><Relationship Id="rId12" Type="http://schemas.openxmlformats.org/officeDocument/2006/relationships/hyperlink" Target="https://www.munzee.com/m/wemissmo/16498/" TargetMode="External"/><Relationship Id="rId15" Type="http://schemas.openxmlformats.org/officeDocument/2006/relationships/hyperlink" Target="https://www.munzee.com/m/halaszkiraly/7567/" TargetMode="External"/><Relationship Id="rId198" Type="http://schemas.openxmlformats.org/officeDocument/2006/relationships/hyperlink" Target="https://www.munzee.com/m/Kyrandia/7497/" TargetMode="External"/><Relationship Id="rId14" Type="http://schemas.openxmlformats.org/officeDocument/2006/relationships/hyperlink" Target="https://www.munzee.com/m/FreezeMan073/3155/" TargetMode="External"/><Relationship Id="rId197" Type="http://schemas.openxmlformats.org/officeDocument/2006/relationships/hyperlink" Target="https://www.munzee.com/m/Noisette/14538/" TargetMode="External"/><Relationship Id="rId17" Type="http://schemas.openxmlformats.org/officeDocument/2006/relationships/hyperlink" Target="https://www.munzee.com/m/BaDo/17870/" TargetMode="External"/><Relationship Id="rId196" Type="http://schemas.openxmlformats.org/officeDocument/2006/relationships/hyperlink" Target="https://www.munzee.com/m/Bayermunzeer/1787/admin/map/" TargetMode="External"/><Relationship Id="rId16" Type="http://schemas.openxmlformats.org/officeDocument/2006/relationships/hyperlink" Target="https://www.munzee.com/m/FRLK/32025/" TargetMode="External"/><Relationship Id="rId195" Type="http://schemas.openxmlformats.org/officeDocument/2006/relationships/hyperlink" Target="https://www.munzee.com/m/PlacenteFan/2305/" TargetMode="External"/><Relationship Id="rId19" Type="http://schemas.openxmlformats.org/officeDocument/2006/relationships/hyperlink" Target="https://www.munzee.com/m/JJackFlash/6617/" TargetMode="External"/><Relationship Id="rId18" Type="http://schemas.openxmlformats.org/officeDocument/2006/relationships/hyperlink" Target="https://www.munzee.com/m/biggoalie31/8969/" TargetMode="External"/><Relationship Id="rId199" Type="http://schemas.openxmlformats.org/officeDocument/2006/relationships/hyperlink" Target="https://www.munzee.com/m/Derlame/44492/" TargetMode="External"/><Relationship Id="rId84" Type="http://schemas.openxmlformats.org/officeDocument/2006/relationships/hyperlink" Target="https://www.munzee.com/m/lison55/17068" TargetMode="External"/><Relationship Id="rId83" Type="http://schemas.openxmlformats.org/officeDocument/2006/relationships/hyperlink" Target="https://www.munzee.com/m/cbf600/14554/admin/" TargetMode="External"/><Relationship Id="rId86" Type="http://schemas.openxmlformats.org/officeDocument/2006/relationships/hyperlink" Target="https://www.munzee.com/m/TheFrog/9724/" TargetMode="External"/><Relationship Id="rId85" Type="http://schemas.openxmlformats.org/officeDocument/2006/relationships/hyperlink" Target="https://www.munzee.com/m/LauraMN/1036/" TargetMode="External"/><Relationship Id="rId88" Type="http://schemas.openxmlformats.org/officeDocument/2006/relationships/hyperlink" Target="https://www.munzee.com/m/barefootguru/19005/" TargetMode="External"/><Relationship Id="rId150" Type="http://schemas.openxmlformats.org/officeDocument/2006/relationships/hyperlink" Target="https://www.munzee.com/m/Leesap/7750/" TargetMode="External"/><Relationship Id="rId271" Type="http://schemas.openxmlformats.org/officeDocument/2006/relationships/hyperlink" Target="https://www.munzee.com/m/Aiden29/11671/" TargetMode="External"/><Relationship Id="rId87" Type="http://schemas.openxmlformats.org/officeDocument/2006/relationships/hyperlink" Target="https://www.munzee.com/m/paperclips29/1375/" TargetMode="External"/><Relationship Id="rId270" Type="http://schemas.openxmlformats.org/officeDocument/2006/relationships/hyperlink" Target="https://www.munzee.com/m/123xilef/25997/" TargetMode="External"/><Relationship Id="rId89" Type="http://schemas.openxmlformats.org/officeDocument/2006/relationships/hyperlink" Target="https://www.munzee.com/m/BituX/15921" TargetMode="External"/><Relationship Id="rId80" Type="http://schemas.openxmlformats.org/officeDocument/2006/relationships/hyperlink" Target="https://www.munzee.com/m/JJackFlash/6094/" TargetMode="External"/><Relationship Id="rId82" Type="http://schemas.openxmlformats.org/officeDocument/2006/relationships/hyperlink" Target="https://www.munzee.com/m/Bayermunzeer/1888/" TargetMode="External"/><Relationship Id="rId81" Type="http://schemas.openxmlformats.org/officeDocument/2006/relationships/hyperlink" Target="https://www.munzee.com/m/munz619/12441/" TargetMode="External"/><Relationship Id="rId1" Type="http://schemas.openxmlformats.org/officeDocument/2006/relationships/hyperlink" Target="https://www.munzee.com/map/u337pnnjc/16.2" TargetMode="External"/><Relationship Id="rId2" Type="http://schemas.openxmlformats.org/officeDocument/2006/relationships/hyperlink" Target="https://docs.google.com/spreadsheets/d/1TvCn4zYgpMXHKv4K0PBnjMa76NePegF4jjTB_cvGfwM/edit?usp=sharing" TargetMode="External"/><Relationship Id="rId3" Type="http://schemas.openxmlformats.org/officeDocument/2006/relationships/hyperlink" Target="https://tinyurl.com/WittenauerMischmasch" TargetMode="External"/><Relationship Id="rId149" Type="http://schemas.openxmlformats.org/officeDocument/2006/relationships/hyperlink" Target="https://www.munzee.com/m/spdx2/3850/" TargetMode="External"/><Relationship Id="rId4" Type="http://schemas.openxmlformats.org/officeDocument/2006/relationships/hyperlink" Target="https://www.munzee.com/m/Boersentrader/10707/" TargetMode="External"/><Relationship Id="rId148" Type="http://schemas.openxmlformats.org/officeDocument/2006/relationships/hyperlink" Target="https://www.munzee.com/m/Bisquick2/12044/" TargetMode="External"/><Relationship Id="rId269" Type="http://schemas.openxmlformats.org/officeDocument/2006/relationships/hyperlink" Target="https://www.munzee.com/m/LauraMN/934/" TargetMode="External"/><Relationship Id="rId9" Type="http://schemas.openxmlformats.org/officeDocument/2006/relationships/hyperlink" Target="https://www.munzee.com/m/kepke3/4581/" TargetMode="External"/><Relationship Id="rId143" Type="http://schemas.openxmlformats.org/officeDocument/2006/relationships/hyperlink" Target="https://www.munzee.com/m/AgNav/4080" TargetMode="External"/><Relationship Id="rId264" Type="http://schemas.openxmlformats.org/officeDocument/2006/relationships/hyperlink" Target="https://www.munzee.com/m/shannan0/18750/" TargetMode="External"/><Relationship Id="rId142" Type="http://schemas.openxmlformats.org/officeDocument/2006/relationships/hyperlink" Target="https://www.munzee.com/m/DarbyJoan/10117" TargetMode="External"/><Relationship Id="rId263" Type="http://schemas.openxmlformats.org/officeDocument/2006/relationships/hyperlink" Target="https://www.munzee.com/m/Laternensucher/240/" TargetMode="External"/><Relationship Id="rId141" Type="http://schemas.openxmlformats.org/officeDocument/2006/relationships/hyperlink" Target="https://www.munzee.com/m/sdgal/7088/" TargetMode="External"/><Relationship Id="rId262" Type="http://schemas.openxmlformats.org/officeDocument/2006/relationships/hyperlink" Target="https://www.munzee.com/m/PlacenteFan/2311/" TargetMode="External"/><Relationship Id="rId140" Type="http://schemas.openxmlformats.org/officeDocument/2006/relationships/hyperlink" Target="https://www.munzee.com/m/Buzz0/1405/admin/" TargetMode="External"/><Relationship Id="rId261" Type="http://schemas.openxmlformats.org/officeDocument/2006/relationships/hyperlink" Target="https://www.munzee.com/m/Laternensucher/217/" TargetMode="External"/><Relationship Id="rId5" Type="http://schemas.openxmlformats.org/officeDocument/2006/relationships/hyperlink" Target="https://www.munzee.com/m/PlacenteFan/2723/" TargetMode="External"/><Relationship Id="rId147" Type="http://schemas.openxmlformats.org/officeDocument/2006/relationships/hyperlink" Target="https://www.munzee.com/m/poshrule/14427/admin/" TargetMode="External"/><Relationship Id="rId268" Type="http://schemas.openxmlformats.org/officeDocument/2006/relationships/hyperlink" Target="https://www.munzee.com/m/DarbyJoan/19119" TargetMode="External"/><Relationship Id="rId6" Type="http://schemas.openxmlformats.org/officeDocument/2006/relationships/hyperlink" Target="https://www.munzee.com/m/Bayermunzeer/2090/" TargetMode="External"/><Relationship Id="rId146" Type="http://schemas.openxmlformats.org/officeDocument/2006/relationships/hyperlink" Target="https://www.munzee.com/m/Dazzaf/9251/" TargetMode="External"/><Relationship Id="rId267" Type="http://schemas.openxmlformats.org/officeDocument/2006/relationships/hyperlink" Target="https://www.munzee.com/m/GoodLifeZombie/670" TargetMode="External"/><Relationship Id="rId7" Type="http://schemas.openxmlformats.org/officeDocument/2006/relationships/hyperlink" Target="https://www.munzee.com/m/poshrule/22533/admin/" TargetMode="External"/><Relationship Id="rId145" Type="http://schemas.openxmlformats.org/officeDocument/2006/relationships/hyperlink" Target="https://www.munzee.com/m/FreezeMan073/2509/" TargetMode="External"/><Relationship Id="rId266" Type="http://schemas.openxmlformats.org/officeDocument/2006/relationships/hyperlink" Target="https://www.munzee.com/m/FreezeMan073/2674/" TargetMode="External"/><Relationship Id="rId8" Type="http://schemas.openxmlformats.org/officeDocument/2006/relationships/hyperlink" Target="https://www.munzee.com/m/amadoreugen/11268" TargetMode="External"/><Relationship Id="rId144" Type="http://schemas.openxmlformats.org/officeDocument/2006/relationships/hyperlink" Target="https://www.munzee.com/m/raftjen/9611/" TargetMode="External"/><Relationship Id="rId265" Type="http://schemas.openxmlformats.org/officeDocument/2006/relationships/hyperlink" Target="https://www.munzee.com/m/WanderingAus/25580/" TargetMode="External"/><Relationship Id="rId73" Type="http://schemas.openxmlformats.org/officeDocument/2006/relationships/hyperlink" Target="https://www.munzee.com/m/Ruckus2012/1724/" TargetMode="External"/><Relationship Id="rId72" Type="http://schemas.openxmlformats.org/officeDocument/2006/relationships/hyperlink" Target="https://www.munzee.com/m/volki2000/7369/" TargetMode="External"/><Relationship Id="rId75" Type="http://schemas.openxmlformats.org/officeDocument/2006/relationships/hyperlink" Target="https://www.munzee.com/m/HingeAndBracket/10202/" TargetMode="External"/><Relationship Id="rId74" Type="http://schemas.openxmlformats.org/officeDocument/2006/relationships/hyperlink" Target="https://www.munzee.com/m/EagleDadandXenia/46341/" TargetMode="External"/><Relationship Id="rId77" Type="http://schemas.openxmlformats.org/officeDocument/2006/relationships/hyperlink" Target="https://www.munzee.com/m/AgNav/4193/" TargetMode="External"/><Relationship Id="rId260" Type="http://schemas.openxmlformats.org/officeDocument/2006/relationships/hyperlink" Target="https://www.munzee.com/m/Syrtene/6441/" TargetMode="External"/><Relationship Id="rId76" Type="http://schemas.openxmlformats.org/officeDocument/2006/relationships/hyperlink" Target="https://www.munzee.com/m/einkilorind/9550/" TargetMode="External"/><Relationship Id="rId79" Type="http://schemas.openxmlformats.org/officeDocument/2006/relationships/hyperlink" Target="https://www.munzee.com/m/Sophia0909/1714/" TargetMode="External"/><Relationship Id="rId78" Type="http://schemas.openxmlformats.org/officeDocument/2006/relationships/hyperlink" Target="https://www.munzee.com/m/yida/1987/" TargetMode="External"/><Relationship Id="rId71" Type="http://schemas.openxmlformats.org/officeDocument/2006/relationships/hyperlink" Target="https://www.munzee.com/m/Maud/1797/" TargetMode="External"/><Relationship Id="rId70" Type="http://schemas.openxmlformats.org/officeDocument/2006/relationships/hyperlink" Target="https://www.munzee.com/m/Bisquick2/15607/" TargetMode="External"/><Relationship Id="rId139" Type="http://schemas.openxmlformats.org/officeDocument/2006/relationships/hyperlink" Target="https://www.munzee.com/m/Bayermunzeer/1968/" TargetMode="External"/><Relationship Id="rId138" Type="http://schemas.openxmlformats.org/officeDocument/2006/relationships/hyperlink" Target="https://www.munzee.com/m/Hockeydown/3099/" TargetMode="External"/><Relationship Id="rId259" Type="http://schemas.openxmlformats.org/officeDocument/2006/relationships/hyperlink" Target="https://www.munzee.com/m/geckofreund/11536/" TargetMode="External"/><Relationship Id="rId137" Type="http://schemas.openxmlformats.org/officeDocument/2006/relationships/hyperlink" Target="https://www.munzee.com/m/einkilorind/10111/" TargetMode="External"/><Relationship Id="rId258" Type="http://schemas.openxmlformats.org/officeDocument/2006/relationships/hyperlink" Target="https://www.munzee.com/m/NoahCache/5995/" TargetMode="External"/><Relationship Id="rId132" Type="http://schemas.openxmlformats.org/officeDocument/2006/relationships/hyperlink" Target="https://www.munzee.com/m/anderkar/1990/" TargetMode="External"/><Relationship Id="rId253" Type="http://schemas.openxmlformats.org/officeDocument/2006/relationships/hyperlink" Target="https://www.munzee.com/m/HingeAndBracket/8705/" TargetMode="External"/><Relationship Id="rId131" Type="http://schemas.openxmlformats.org/officeDocument/2006/relationships/hyperlink" Target="https://www.munzee.com/m/spdx2/3135/" TargetMode="External"/><Relationship Id="rId252" Type="http://schemas.openxmlformats.org/officeDocument/2006/relationships/hyperlink" Target="https://www.munzee.com/m/CoffeeEater/12274/" TargetMode="External"/><Relationship Id="rId130" Type="http://schemas.openxmlformats.org/officeDocument/2006/relationships/hyperlink" Target="https://www.munzee.com/m/halaszkiraly/8339/" TargetMode="External"/><Relationship Id="rId251" Type="http://schemas.openxmlformats.org/officeDocument/2006/relationships/hyperlink" Target="https://www.munzee.com/m/Ruckus2012/1287/" TargetMode="External"/><Relationship Id="rId250" Type="http://schemas.openxmlformats.org/officeDocument/2006/relationships/hyperlink" Target="https://www.munzee.com/m/Lehmich/4648/" TargetMode="External"/><Relationship Id="rId136" Type="http://schemas.openxmlformats.org/officeDocument/2006/relationships/hyperlink" Target="https://www.munzee.com/m/webeon2it/5212/" TargetMode="External"/><Relationship Id="rId257" Type="http://schemas.openxmlformats.org/officeDocument/2006/relationships/hyperlink" Target="https://www.munzee.com/m/webeon2it/4285/" TargetMode="External"/><Relationship Id="rId135" Type="http://schemas.openxmlformats.org/officeDocument/2006/relationships/hyperlink" Target="https://www.munzee.com/m/anderkar/2000/" TargetMode="External"/><Relationship Id="rId256" Type="http://schemas.openxmlformats.org/officeDocument/2006/relationships/hyperlink" Target="https://www.munzee.com/m/Syrtene/6459/" TargetMode="External"/><Relationship Id="rId134" Type="http://schemas.openxmlformats.org/officeDocument/2006/relationships/hyperlink" Target="https://www.munzee.com/m/KunoHam/695/" TargetMode="External"/><Relationship Id="rId255" Type="http://schemas.openxmlformats.org/officeDocument/2006/relationships/hyperlink" Target="https://www.munzee.com/m/geckofreund/13591/" TargetMode="External"/><Relationship Id="rId133" Type="http://schemas.openxmlformats.org/officeDocument/2006/relationships/hyperlink" Target="https://www.munzee.com/m/Tusantanna/2036/" TargetMode="External"/><Relationship Id="rId254" Type="http://schemas.openxmlformats.org/officeDocument/2006/relationships/hyperlink" Target="https://www.munzee.com/m/NoahCache/6409/" TargetMode="External"/><Relationship Id="rId62" Type="http://schemas.openxmlformats.org/officeDocument/2006/relationships/hyperlink" Target="https://www.munzee.com/m/timandweze/26026" TargetMode="External"/><Relationship Id="rId61" Type="http://schemas.openxmlformats.org/officeDocument/2006/relationships/hyperlink" Target="https://www.munzee.com/m/samjones52/3164/" TargetMode="External"/><Relationship Id="rId64" Type="http://schemas.openxmlformats.org/officeDocument/2006/relationships/hyperlink" Target="https://www.munzee.com/m/Bisquick2/14346/" TargetMode="External"/><Relationship Id="rId63" Type="http://schemas.openxmlformats.org/officeDocument/2006/relationships/hyperlink" Target="https://www.munzee.com/m/Aniara/18243/" TargetMode="External"/><Relationship Id="rId66" Type="http://schemas.openxmlformats.org/officeDocument/2006/relationships/hyperlink" Target="https://www.munzee.com/m/Bayermunzeer/1972/" TargetMode="External"/><Relationship Id="rId172" Type="http://schemas.openxmlformats.org/officeDocument/2006/relationships/hyperlink" Target="https://www.munzee.com/m/halaszkiraly/8566/" TargetMode="External"/><Relationship Id="rId65" Type="http://schemas.openxmlformats.org/officeDocument/2006/relationships/hyperlink" Target="https://www.munzee.com/m/BluePoppy/16910/admin/" TargetMode="External"/><Relationship Id="rId171" Type="http://schemas.openxmlformats.org/officeDocument/2006/relationships/hyperlink" Target="https://www.munzee.com/m/TheFrog/10720/" TargetMode="External"/><Relationship Id="rId292" Type="http://schemas.openxmlformats.org/officeDocument/2006/relationships/drawing" Target="../drawings/drawing1.xml"/><Relationship Id="rId68" Type="http://schemas.openxmlformats.org/officeDocument/2006/relationships/hyperlink" Target="https://www.munzee.com/m/Anetzet/10582/" TargetMode="External"/><Relationship Id="rId170" Type="http://schemas.openxmlformats.org/officeDocument/2006/relationships/hyperlink" Target="https://www.munzee.com/m/roughdraft/16155/" TargetMode="External"/><Relationship Id="rId291" Type="http://schemas.openxmlformats.org/officeDocument/2006/relationships/hyperlink" Target="https://www.munzee.com/m/denali0407/37606/" TargetMode="External"/><Relationship Id="rId67" Type="http://schemas.openxmlformats.org/officeDocument/2006/relationships/hyperlink" Target="https://www.munzee.com/m/Belugue/1604/" TargetMode="External"/><Relationship Id="rId290" Type="http://schemas.openxmlformats.org/officeDocument/2006/relationships/hyperlink" Target="https://www.munzee.com/m/G1000/8433/" TargetMode="External"/><Relationship Id="rId60" Type="http://schemas.openxmlformats.org/officeDocument/2006/relationships/hyperlink" Target="https://www.munzee.com/m/PoniaN/4358/" TargetMode="External"/><Relationship Id="rId165" Type="http://schemas.openxmlformats.org/officeDocument/2006/relationships/hyperlink" Target="https://www.munzee.com/m/escondidas/8138" TargetMode="External"/><Relationship Id="rId286" Type="http://schemas.openxmlformats.org/officeDocument/2006/relationships/hyperlink" Target="https://www.munzee.com/m/poshrule/22143/admin/" TargetMode="External"/><Relationship Id="rId69" Type="http://schemas.openxmlformats.org/officeDocument/2006/relationships/hyperlink" Target="https://www.munzee.com/m/Airwolf26/11907/" TargetMode="External"/><Relationship Id="rId164" Type="http://schemas.openxmlformats.org/officeDocument/2006/relationships/hyperlink" Target="https://www.munzee.com/m/wemissmo/17252/" TargetMode="External"/><Relationship Id="rId285" Type="http://schemas.openxmlformats.org/officeDocument/2006/relationships/hyperlink" Target="https://www.munzee.com/m/Noisette/6890/" TargetMode="External"/><Relationship Id="rId163" Type="http://schemas.openxmlformats.org/officeDocument/2006/relationships/hyperlink" Target="https://www.munzee.com/m/TheFrog/3448/" TargetMode="External"/><Relationship Id="rId284" Type="http://schemas.openxmlformats.org/officeDocument/2006/relationships/hyperlink" Target="https://www.munzee.com/m/mortonfox/18447/admin/" TargetMode="External"/><Relationship Id="rId162" Type="http://schemas.openxmlformats.org/officeDocument/2006/relationships/hyperlink" Target="https://www.munzee.com/m/BluePoppy/17245/admin/" TargetMode="External"/><Relationship Id="rId283" Type="http://schemas.openxmlformats.org/officeDocument/2006/relationships/hyperlink" Target="https://www.munzee.com/m/Laternensucher/145/" TargetMode="External"/><Relationship Id="rId169" Type="http://schemas.openxmlformats.org/officeDocument/2006/relationships/hyperlink" Target="https://www.munzee.com/m/fisherwoman/9848/" TargetMode="External"/><Relationship Id="rId168" Type="http://schemas.openxmlformats.org/officeDocument/2006/relationships/hyperlink" Target="https://www.munzee.com/m/struwel/27266" TargetMode="External"/><Relationship Id="rId289" Type="http://schemas.openxmlformats.org/officeDocument/2006/relationships/hyperlink" Target="https://www.munzee.com/m/nzseries1/15626/HH8M94/" TargetMode="External"/><Relationship Id="rId167" Type="http://schemas.openxmlformats.org/officeDocument/2006/relationships/hyperlink" Target="https://www.munzee.com/m/VLoopSouth/3982/" TargetMode="External"/><Relationship Id="rId288" Type="http://schemas.openxmlformats.org/officeDocument/2006/relationships/hyperlink" Target="https://www.munzee.com/m/Reart/1187/" TargetMode="External"/><Relationship Id="rId166" Type="http://schemas.openxmlformats.org/officeDocument/2006/relationships/hyperlink" Target="https://www.munzee.com/m/90mile/11944/" TargetMode="External"/><Relationship Id="rId287" Type="http://schemas.openxmlformats.org/officeDocument/2006/relationships/hyperlink" Target="https://www.munzee.com/m/BluePoppy/15395/admin/" TargetMode="External"/><Relationship Id="rId51" Type="http://schemas.openxmlformats.org/officeDocument/2006/relationships/hyperlink" Target="https://www.munzee.com/m/EPP/1333" TargetMode="External"/><Relationship Id="rId50" Type="http://schemas.openxmlformats.org/officeDocument/2006/relationships/hyperlink" Target="https://www.munzee.com/m/BaDo/7794/" TargetMode="External"/><Relationship Id="rId53" Type="http://schemas.openxmlformats.org/officeDocument/2006/relationships/hyperlink" Target="https://www.munzee.com/m/PlacenteFan/1169/" TargetMode="External"/><Relationship Id="rId52" Type="http://schemas.openxmlformats.org/officeDocument/2006/relationships/hyperlink" Target="https://www.munzee.com/m/Bayermunzeer/1296/" TargetMode="External"/><Relationship Id="rId55" Type="http://schemas.openxmlformats.org/officeDocument/2006/relationships/hyperlink" Target="https://www.munzee.com/m/poshrule/21611/admin/" TargetMode="External"/><Relationship Id="rId161" Type="http://schemas.openxmlformats.org/officeDocument/2006/relationships/hyperlink" Target="https://www.munzee.com/m/StrykerPL/646/" TargetMode="External"/><Relationship Id="rId282" Type="http://schemas.openxmlformats.org/officeDocument/2006/relationships/hyperlink" Target="https://www.munzee.com/m/Boersentrader/12164/" TargetMode="External"/><Relationship Id="rId54" Type="http://schemas.openxmlformats.org/officeDocument/2006/relationships/hyperlink" Target="https://www.munzee.com/m/Derlame/44081/" TargetMode="External"/><Relationship Id="rId160" Type="http://schemas.openxmlformats.org/officeDocument/2006/relationships/hyperlink" Target="https://www.munzee.com/m/demhackbardt/19680/" TargetMode="External"/><Relationship Id="rId281" Type="http://schemas.openxmlformats.org/officeDocument/2006/relationships/hyperlink" Target="https://www.munzee.com/m/Laternensucher/141/" TargetMode="External"/><Relationship Id="rId57" Type="http://schemas.openxmlformats.org/officeDocument/2006/relationships/hyperlink" Target="https://www.munzee.com/m/Neloras/1802/" TargetMode="External"/><Relationship Id="rId280" Type="http://schemas.openxmlformats.org/officeDocument/2006/relationships/hyperlink" Target="https://www.munzee.com/m/Mattie/19024/" TargetMode="External"/><Relationship Id="rId56" Type="http://schemas.openxmlformats.org/officeDocument/2006/relationships/hyperlink" Target="https://www.munzee.com/m/mrandcr/2187/" TargetMode="External"/><Relationship Id="rId159" Type="http://schemas.openxmlformats.org/officeDocument/2006/relationships/hyperlink" Target="https://www.munzee.com/m/PlacenteFan/1850/" TargetMode="External"/><Relationship Id="rId59" Type="http://schemas.openxmlformats.org/officeDocument/2006/relationships/hyperlink" Target="https://www.munzee.com/m/timandweze/24224" TargetMode="External"/><Relationship Id="rId154" Type="http://schemas.openxmlformats.org/officeDocument/2006/relationships/hyperlink" Target="https://www.munzee.com/m/prmarks1391/22864/" TargetMode="External"/><Relationship Id="rId275" Type="http://schemas.openxmlformats.org/officeDocument/2006/relationships/hyperlink" Target="https://www.munzee.com/m/denali0407/43056/" TargetMode="External"/><Relationship Id="rId58" Type="http://schemas.openxmlformats.org/officeDocument/2006/relationships/hyperlink" Target="https://www.munzee.com/m/thelanes/27304/" TargetMode="External"/><Relationship Id="rId153" Type="http://schemas.openxmlformats.org/officeDocument/2006/relationships/hyperlink" Target="https://www.munzee.com/m/Derlame/44491/" TargetMode="External"/><Relationship Id="rId274" Type="http://schemas.openxmlformats.org/officeDocument/2006/relationships/hyperlink" Target="https://www.munzee.com/m/YankaBucs/16731/" TargetMode="External"/><Relationship Id="rId152" Type="http://schemas.openxmlformats.org/officeDocument/2006/relationships/hyperlink" Target="https://www.munzee.com/m/Airwolf26/18869/admin" TargetMode="External"/><Relationship Id="rId273" Type="http://schemas.openxmlformats.org/officeDocument/2006/relationships/hyperlink" Target="https://www.munzee.com/m/Liekensboys/2245/" TargetMode="External"/><Relationship Id="rId151" Type="http://schemas.openxmlformats.org/officeDocument/2006/relationships/hyperlink" Target="https://www.munzee.com/m/Jeffeth/15325/" TargetMode="External"/><Relationship Id="rId272" Type="http://schemas.openxmlformats.org/officeDocument/2006/relationships/hyperlink" Target="https://www.munzee.com/m/Laternensucher/216/" TargetMode="External"/><Relationship Id="rId158" Type="http://schemas.openxmlformats.org/officeDocument/2006/relationships/hyperlink" Target="https://www.munzee.com/m/nzseries1/16018/" TargetMode="External"/><Relationship Id="rId279" Type="http://schemas.openxmlformats.org/officeDocument/2006/relationships/hyperlink" Target="https://www.munzee.com/m/Laternensucher/162/" TargetMode="External"/><Relationship Id="rId157" Type="http://schemas.openxmlformats.org/officeDocument/2006/relationships/hyperlink" Target="https://www.munzee.com/m/StrykerPL/1022" TargetMode="External"/><Relationship Id="rId278" Type="http://schemas.openxmlformats.org/officeDocument/2006/relationships/hyperlink" Target="https://www.munzee.com/m/Boersentrader/12274/" TargetMode="External"/><Relationship Id="rId156" Type="http://schemas.openxmlformats.org/officeDocument/2006/relationships/hyperlink" Target="https://www.munzee.com/m/JackSparrow/52605/admin/map/" TargetMode="External"/><Relationship Id="rId277" Type="http://schemas.openxmlformats.org/officeDocument/2006/relationships/hyperlink" Target="https://www.munzee.com/m/Leesap/2980/" TargetMode="External"/><Relationship Id="rId155" Type="http://schemas.openxmlformats.org/officeDocument/2006/relationships/hyperlink" Target="https://www.munzee.com/m/Aniara/19495/" TargetMode="External"/><Relationship Id="rId276" Type="http://schemas.openxmlformats.org/officeDocument/2006/relationships/hyperlink" Target="https://www.munzee.com/m/Boersentrader/10200/" TargetMode="External"/><Relationship Id="rId107" Type="http://schemas.openxmlformats.org/officeDocument/2006/relationships/hyperlink" Target="https://www.munzee.com/m/PlacenteFan/1876/" TargetMode="External"/><Relationship Id="rId228" Type="http://schemas.openxmlformats.org/officeDocument/2006/relationships/hyperlink" Target="https://www.munzee.com/m/Leesap/2979/" TargetMode="External"/><Relationship Id="rId106" Type="http://schemas.openxmlformats.org/officeDocument/2006/relationships/hyperlink" Target="https://www.munzee.com/m/ChurchWarden/1337/admin/" TargetMode="External"/><Relationship Id="rId227" Type="http://schemas.openxmlformats.org/officeDocument/2006/relationships/hyperlink" Target="https://www.munzee.com/m/KLC/12376/" TargetMode="External"/><Relationship Id="rId105" Type="http://schemas.openxmlformats.org/officeDocument/2006/relationships/hyperlink" Target="https://www.munzee.com/m/Mallet75/2144/" TargetMode="External"/><Relationship Id="rId226" Type="http://schemas.openxmlformats.org/officeDocument/2006/relationships/hyperlink" Target="https://www.munzee.com/m/lupo6/4245" TargetMode="External"/><Relationship Id="rId104" Type="http://schemas.openxmlformats.org/officeDocument/2006/relationships/hyperlink" Target="https://www.munzee.com/m/nzseries1/15977/" TargetMode="External"/><Relationship Id="rId225" Type="http://schemas.openxmlformats.org/officeDocument/2006/relationships/hyperlink" Target="https://www.munzee.com/m/Aphrael/3917" TargetMode="External"/><Relationship Id="rId109" Type="http://schemas.openxmlformats.org/officeDocument/2006/relationships/hyperlink" Target="https://www.munzee.com/m/Dazzaf/9790/" TargetMode="External"/><Relationship Id="rId108" Type="http://schemas.openxmlformats.org/officeDocument/2006/relationships/hyperlink" Target="https://www.munzee.com/m/Bayermunzeer/1788/" TargetMode="External"/><Relationship Id="rId229" Type="http://schemas.openxmlformats.org/officeDocument/2006/relationships/hyperlink" Target="https://www.munzee.com/m/Aniara/19492" TargetMode="External"/><Relationship Id="rId220" Type="http://schemas.openxmlformats.org/officeDocument/2006/relationships/hyperlink" Target="https://www.munzee.com/m/Nbtzyy2/6805/admin/" TargetMode="External"/><Relationship Id="rId103" Type="http://schemas.openxmlformats.org/officeDocument/2006/relationships/hyperlink" Target="https://www.munzee.com/m/Herbie/30760" TargetMode="External"/><Relationship Id="rId224" Type="http://schemas.openxmlformats.org/officeDocument/2006/relationships/hyperlink" Target="https://www.munzee.com/m/J1Huisman/23981/" TargetMode="External"/><Relationship Id="rId102" Type="http://schemas.openxmlformats.org/officeDocument/2006/relationships/hyperlink" Target="https://www.munzee.com/m/halizwein/28351/" TargetMode="External"/><Relationship Id="rId223" Type="http://schemas.openxmlformats.org/officeDocument/2006/relationships/hyperlink" Target="https://www.munzee.com/m/Boersentrader/11012/" TargetMode="External"/><Relationship Id="rId101" Type="http://schemas.openxmlformats.org/officeDocument/2006/relationships/hyperlink" Target="https://www.munzee.com/m/Laternensucher/207/" TargetMode="External"/><Relationship Id="rId222" Type="http://schemas.openxmlformats.org/officeDocument/2006/relationships/hyperlink" Target="https://www.munzee.com/m/123xilef/31533/" TargetMode="External"/><Relationship Id="rId100" Type="http://schemas.openxmlformats.org/officeDocument/2006/relationships/hyperlink" Target="https://www.munzee.com/m/MamboNr5/319/" TargetMode="External"/><Relationship Id="rId221" Type="http://schemas.openxmlformats.org/officeDocument/2006/relationships/hyperlink" Target="https://www.munzee.com/m/halizwein/30134/" TargetMode="External"/><Relationship Id="rId217" Type="http://schemas.openxmlformats.org/officeDocument/2006/relationships/hyperlink" Target="https://www.munzee.com/m/NikitaStolk/5956/" TargetMode="External"/><Relationship Id="rId216" Type="http://schemas.openxmlformats.org/officeDocument/2006/relationships/hyperlink" Target="https://www.munzee.com/m/munz619/14071/" TargetMode="External"/><Relationship Id="rId215" Type="http://schemas.openxmlformats.org/officeDocument/2006/relationships/hyperlink" Target="https://www.munzee.com/m/nzseries1/15588/" TargetMode="External"/><Relationship Id="rId214" Type="http://schemas.openxmlformats.org/officeDocument/2006/relationships/hyperlink" Target="https://www.munzee.com/m/lison55/16922/" TargetMode="External"/><Relationship Id="rId219" Type="http://schemas.openxmlformats.org/officeDocument/2006/relationships/hyperlink" Target="https://www.munzee.com/m/einkilorind/9902/" TargetMode="External"/><Relationship Id="rId218" Type="http://schemas.openxmlformats.org/officeDocument/2006/relationships/hyperlink" Target="https://www.munzee.com/m/MsYB/37284/" TargetMode="External"/><Relationship Id="rId213" Type="http://schemas.openxmlformats.org/officeDocument/2006/relationships/hyperlink" Target="https://www.munzee.com/m/DarbyJoan/20592" TargetMode="External"/><Relationship Id="rId212" Type="http://schemas.openxmlformats.org/officeDocument/2006/relationships/hyperlink" Target="https://www.munzee.com/m/Kobeses/7528/admin/" TargetMode="External"/><Relationship Id="rId211" Type="http://schemas.openxmlformats.org/officeDocument/2006/relationships/hyperlink" Target="https://www.munzee.com/m/Boersentrader/12277/" TargetMode="External"/><Relationship Id="rId210" Type="http://schemas.openxmlformats.org/officeDocument/2006/relationships/hyperlink" Target="https://www.munzee.com/m/PawPatrolThomas/5305/" TargetMode="External"/><Relationship Id="rId129" Type="http://schemas.openxmlformats.org/officeDocument/2006/relationships/hyperlink" Target="https://www.munzee.com/m/Leesap/7749/" TargetMode="External"/><Relationship Id="rId128" Type="http://schemas.openxmlformats.org/officeDocument/2006/relationships/hyperlink" Target="https://www.munzee.com/m/munz619/13128/" TargetMode="External"/><Relationship Id="rId249" Type="http://schemas.openxmlformats.org/officeDocument/2006/relationships/hyperlink" Target="https://www.munzee.com/m/mrsg9064/10565/" TargetMode="External"/><Relationship Id="rId127" Type="http://schemas.openxmlformats.org/officeDocument/2006/relationships/hyperlink" Target="https://www.munzee.com/m/FreezeMan073/2510/" TargetMode="External"/><Relationship Id="rId248" Type="http://schemas.openxmlformats.org/officeDocument/2006/relationships/hyperlink" Target="https://www.munzee.com/m/denali0407/41771/" TargetMode="External"/><Relationship Id="rId126" Type="http://schemas.openxmlformats.org/officeDocument/2006/relationships/hyperlink" Target="https://www.munzee.com/m/Airwolf26/15461/" TargetMode="External"/><Relationship Id="rId247" Type="http://schemas.openxmlformats.org/officeDocument/2006/relationships/hyperlink" Target="https://www.munzee.com/m/123xilef/30949/" TargetMode="External"/><Relationship Id="rId121" Type="http://schemas.openxmlformats.org/officeDocument/2006/relationships/hyperlink" Target="https://www.munzee.com/m/annabanana/14594/" TargetMode="External"/><Relationship Id="rId242" Type="http://schemas.openxmlformats.org/officeDocument/2006/relationships/hyperlink" Target="https://www.munzee.com/m/Ellesche/2463/" TargetMode="External"/><Relationship Id="rId120" Type="http://schemas.openxmlformats.org/officeDocument/2006/relationships/hyperlink" Target="https://www.munzee.com/m/shannan0/19110/" TargetMode="External"/><Relationship Id="rId241" Type="http://schemas.openxmlformats.org/officeDocument/2006/relationships/hyperlink" Target="https://www.munzee.com/m/halizwein/31639/" TargetMode="External"/><Relationship Id="rId240" Type="http://schemas.openxmlformats.org/officeDocument/2006/relationships/hyperlink" Target="https://www.munzee.com/m/28andLife/2877" TargetMode="External"/><Relationship Id="rId125" Type="http://schemas.openxmlformats.org/officeDocument/2006/relationships/hyperlink" Target="https://www.munzee.com/m/timandweze/23728" TargetMode="External"/><Relationship Id="rId246" Type="http://schemas.openxmlformats.org/officeDocument/2006/relationships/hyperlink" Target="https://www.munzee.com/m/Frikandelbroodjes/1722/" TargetMode="External"/><Relationship Id="rId124" Type="http://schemas.openxmlformats.org/officeDocument/2006/relationships/hyperlink" Target="https://www.munzee.com/m/123xilef/9305/" TargetMode="External"/><Relationship Id="rId245" Type="http://schemas.openxmlformats.org/officeDocument/2006/relationships/hyperlink" Target="https://www.munzee.com/m/DarbyJoan/18069" TargetMode="External"/><Relationship Id="rId123" Type="http://schemas.openxmlformats.org/officeDocument/2006/relationships/hyperlink" Target="https://www.munzee.com/m/Mamuti/827" TargetMode="External"/><Relationship Id="rId244" Type="http://schemas.openxmlformats.org/officeDocument/2006/relationships/hyperlink" Target="https://www.munzee.com/m/Ruckus2012/767/" TargetMode="External"/><Relationship Id="rId122" Type="http://schemas.openxmlformats.org/officeDocument/2006/relationships/hyperlink" Target="https://www.munzee.com/m/timandweze/23731" TargetMode="External"/><Relationship Id="rId243" Type="http://schemas.openxmlformats.org/officeDocument/2006/relationships/hyperlink" Target="https://www.munzee.com/m/habu/13114/" TargetMode="External"/><Relationship Id="rId95" Type="http://schemas.openxmlformats.org/officeDocument/2006/relationships/hyperlink" Target="https://www.munzee.com/m/halizwein/15376/" TargetMode="External"/><Relationship Id="rId94" Type="http://schemas.openxmlformats.org/officeDocument/2006/relationships/hyperlink" Target="https://www.munzee.com/m/EmileP68/4670/" TargetMode="External"/><Relationship Id="rId97" Type="http://schemas.openxmlformats.org/officeDocument/2006/relationships/hyperlink" Target="https://www.munzee.com/m/Derlame/44456/" TargetMode="External"/><Relationship Id="rId96" Type="http://schemas.openxmlformats.org/officeDocument/2006/relationships/hyperlink" Target="https://www.munzee.com/m/Leesap/5694/" TargetMode="External"/><Relationship Id="rId99" Type="http://schemas.openxmlformats.org/officeDocument/2006/relationships/hyperlink" Target="https://www.munzee.com/m/Herbie/30670" TargetMode="External"/><Relationship Id="rId98" Type="http://schemas.openxmlformats.org/officeDocument/2006/relationships/hyperlink" Target="https://www.munzee.com/m/5Star/10292/a" TargetMode="External"/><Relationship Id="rId91" Type="http://schemas.openxmlformats.org/officeDocument/2006/relationships/hyperlink" Target="https://www.munzee.com/m/Sophia0909/2519/" TargetMode="External"/><Relationship Id="rId90" Type="http://schemas.openxmlformats.org/officeDocument/2006/relationships/hyperlink" Target="https://www.munzee.com/m/yida/3063/" TargetMode="External"/><Relationship Id="rId93" Type="http://schemas.openxmlformats.org/officeDocument/2006/relationships/hyperlink" Target="https://www.munzee.com/m/sverlaan/5905/" TargetMode="External"/><Relationship Id="rId92" Type="http://schemas.openxmlformats.org/officeDocument/2006/relationships/hyperlink" Target="https://www.munzee.com/m/PawPatrolThomas/3876/" TargetMode="External"/><Relationship Id="rId118" Type="http://schemas.openxmlformats.org/officeDocument/2006/relationships/hyperlink" Target="https://www.munzee.com/m/kwilhelm001/4921/" TargetMode="External"/><Relationship Id="rId239" Type="http://schemas.openxmlformats.org/officeDocument/2006/relationships/hyperlink" Target="https://www.munzee.com/m/G1000/6472/" TargetMode="External"/><Relationship Id="rId117" Type="http://schemas.openxmlformats.org/officeDocument/2006/relationships/hyperlink" Target="https://www.munzee.com/m/Loewenjaeger/6813" TargetMode="External"/><Relationship Id="rId238" Type="http://schemas.openxmlformats.org/officeDocument/2006/relationships/hyperlink" Target="https://www.munzee.com/m/Aiden29/10668/" TargetMode="External"/><Relationship Id="rId116" Type="http://schemas.openxmlformats.org/officeDocument/2006/relationships/hyperlink" Target="https://www.munzee.com/m/Bluelady77/7593/" TargetMode="External"/><Relationship Id="rId237" Type="http://schemas.openxmlformats.org/officeDocument/2006/relationships/hyperlink" Target="https://www.munzee.com/m/demhackbardt/19679/" TargetMode="External"/><Relationship Id="rId115" Type="http://schemas.openxmlformats.org/officeDocument/2006/relationships/hyperlink" Target="https://www.munzee.com/m/silleb/2509/" TargetMode="External"/><Relationship Id="rId236" Type="http://schemas.openxmlformats.org/officeDocument/2006/relationships/hyperlink" Target="https://www.munzee.com/m/Bayermunzeer/1338/" TargetMode="External"/><Relationship Id="rId119" Type="http://schemas.openxmlformats.org/officeDocument/2006/relationships/hyperlink" Target="https://www.munzee.com/m/timandweze/23733" TargetMode="External"/><Relationship Id="rId110" Type="http://schemas.openxmlformats.org/officeDocument/2006/relationships/hyperlink" Target="https://www.munzee.com/m/munz619/13227/" TargetMode="External"/><Relationship Id="rId231" Type="http://schemas.openxmlformats.org/officeDocument/2006/relationships/hyperlink" Target="https://www.munzee.com/m/123xilef/30434/" TargetMode="External"/><Relationship Id="rId230" Type="http://schemas.openxmlformats.org/officeDocument/2006/relationships/hyperlink" Target="https://www.munzee.com/m/einkilorind/11797/" TargetMode="External"/><Relationship Id="rId114" Type="http://schemas.openxmlformats.org/officeDocument/2006/relationships/hyperlink" Target="https://www.munzee.com/m/mrsg9064/10571/" TargetMode="External"/><Relationship Id="rId235" Type="http://schemas.openxmlformats.org/officeDocument/2006/relationships/hyperlink" Target="https://www.munzee.com/m/Boersentrader/7012/" TargetMode="External"/><Relationship Id="rId113" Type="http://schemas.openxmlformats.org/officeDocument/2006/relationships/hyperlink" Target="https://www.munzee.com/m/habu/13117/" TargetMode="External"/><Relationship Id="rId234" Type="http://schemas.openxmlformats.org/officeDocument/2006/relationships/hyperlink" Target="https://www.munzee.com/m/HingeAndBracket/11784/" TargetMode="External"/><Relationship Id="rId112" Type="http://schemas.openxmlformats.org/officeDocument/2006/relationships/hyperlink" Target="https://www.munzee.com/m/destolkjes4ever/9388/" TargetMode="External"/><Relationship Id="rId233" Type="http://schemas.openxmlformats.org/officeDocument/2006/relationships/hyperlink" Target="https://www.munzee.com/m/Syrtene/6571/" TargetMode="External"/><Relationship Id="rId111" Type="http://schemas.openxmlformats.org/officeDocument/2006/relationships/hyperlink" Target="https://www.munzee.com/m/Belugue/379/" TargetMode="External"/><Relationship Id="rId232" Type="http://schemas.openxmlformats.org/officeDocument/2006/relationships/hyperlink" Target="https://www.munzee.com/m/Noisette/14924/" TargetMode="External"/><Relationship Id="rId206" Type="http://schemas.openxmlformats.org/officeDocument/2006/relationships/hyperlink" Target="https://www.munzee.com/m/Reart/5359/" TargetMode="External"/><Relationship Id="rId205" Type="http://schemas.openxmlformats.org/officeDocument/2006/relationships/hyperlink" Target="https://www.munzee.com/m/Boersentrader/12278/admin/convert/" TargetMode="External"/><Relationship Id="rId204" Type="http://schemas.openxmlformats.org/officeDocument/2006/relationships/hyperlink" Target="https://www.munzee.com/m/HingeAndBracket/4986/" TargetMode="External"/><Relationship Id="rId203" Type="http://schemas.openxmlformats.org/officeDocument/2006/relationships/hyperlink" Target="https://www.munzee.com/m/demhackbardt/18390/" TargetMode="External"/><Relationship Id="rId209" Type="http://schemas.openxmlformats.org/officeDocument/2006/relationships/hyperlink" Target="https://www.munzee.com/m/sverlaan/7351/" TargetMode="External"/><Relationship Id="rId208" Type="http://schemas.openxmlformats.org/officeDocument/2006/relationships/hyperlink" Target="https://www.munzee.com/m/EmileP68/6207/" TargetMode="External"/><Relationship Id="rId207" Type="http://schemas.openxmlformats.org/officeDocument/2006/relationships/hyperlink" Target="https://www.munzee.com/m/T72/28875/" TargetMode="External"/><Relationship Id="rId202" Type="http://schemas.openxmlformats.org/officeDocument/2006/relationships/hyperlink" Target="https://www.munzee.com/m/geckofreund/12940/" TargetMode="External"/><Relationship Id="rId201" Type="http://schemas.openxmlformats.org/officeDocument/2006/relationships/hyperlink" Target="https://www.munzee.com/m/Noisette/14929/" TargetMode="External"/><Relationship Id="rId200" Type="http://schemas.openxmlformats.org/officeDocument/2006/relationships/hyperlink" Target="https://www.munzee.com/m/nzseries1/1601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63"/>
    <col customWidth="1" min="2" max="3" width="4.88"/>
    <col customWidth="1" min="4" max="4" width="20.75"/>
    <col customWidth="1" min="5" max="5" width="16.5"/>
    <col customWidth="1" min="6" max="6" width="16.25"/>
    <col customWidth="1" min="7" max="7" width="16.38"/>
    <col customWidth="1" min="9" max="10" width="18.25"/>
    <col hidden="1" min="12" max="19" width="12.63"/>
    <col customWidth="1" hidden="1" min="21" max="21" width="6.13"/>
    <col hidden="1" min="22" max="23" width="12.63"/>
    <col customWidth="1" hidden="1" min="24" max="24" width="17.5"/>
  </cols>
  <sheetData>
    <row r="1">
      <c r="A1" s="1"/>
      <c r="B1" s="1"/>
      <c r="C1" s="2"/>
      <c r="D1" s="3"/>
      <c r="E1" s="3"/>
      <c r="F1" s="2"/>
      <c r="G1" s="2"/>
      <c r="H1" s="2"/>
      <c r="I1" s="2"/>
      <c r="J1" s="2"/>
      <c r="K1" s="2"/>
      <c r="L1" s="2"/>
      <c r="M1" s="2"/>
      <c r="N1" s="2"/>
      <c r="O1" s="2"/>
      <c r="P1" s="2"/>
      <c r="Q1" s="2"/>
      <c r="R1" s="2"/>
      <c r="S1" s="2"/>
      <c r="T1" s="2"/>
      <c r="U1" s="4"/>
      <c r="V1" s="5"/>
      <c r="W1" s="4"/>
      <c r="X1" s="4"/>
      <c r="Y1" s="4"/>
      <c r="Z1" s="4"/>
      <c r="AA1" s="4"/>
      <c r="AB1" s="4"/>
    </row>
    <row r="2">
      <c r="A2" s="6"/>
      <c r="B2" s="7"/>
      <c r="C2" s="8"/>
      <c r="D2" s="9" t="s">
        <v>0</v>
      </c>
      <c r="E2" s="10"/>
      <c r="F2" s="9"/>
      <c r="G2" s="9"/>
      <c r="H2" s="9"/>
      <c r="I2" s="9"/>
      <c r="J2" s="9"/>
      <c r="K2" s="9"/>
      <c r="L2" s="11"/>
      <c r="M2" s="11"/>
      <c r="N2" s="11"/>
      <c r="O2" s="11"/>
      <c r="P2" s="11"/>
      <c r="Q2" s="11"/>
      <c r="R2" s="11"/>
      <c r="S2" s="11"/>
      <c r="T2" s="11"/>
      <c r="U2" s="4"/>
      <c r="V2" s="5"/>
      <c r="W2" s="4"/>
      <c r="X2" s="4"/>
      <c r="Y2" s="4"/>
      <c r="Z2" s="4"/>
      <c r="AA2" s="4"/>
      <c r="AB2" s="4"/>
    </row>
    <row r="3">
      <c r="A3" s="6"/>
      <c r="B3" s="6"/>
      <c r="C3" s="11"/>
      <c r="D3" s="12"/>
      <c r="E3" s="12"/>
      <c r="F3" s="11"/>
      <c r="G3" s="13" t="s">
        <v>1</v>
      </c>
      <c r="H3" s="14" t="s">
        <v>2</v>
      </c>
      <c r="I3" s="15"/>
      <c r="J3" s="11"/>
      <c r="K3" s="11"/>
      <c r="L3" s="11"/>
      <c r="M3" s="11"/>
      <c r="N3" s="11"/>
      <c r="O3" s="11"/>
      <c r="P3" s="11"/>
      <c r="Q3" s="11"/>
      <c r="R3" s="11"/>
      <c r="S3" s="11"/>
      <c r="T3" s="11"/>
      <c r="U3" s="4"/>
      <c r="V3" s="5"/>
      <c r="W3" s="4"/>
      <c r="X3" s="4"/>
      <c r="Y3" s="4"/>
      <c r="Z3" s="4"/>
      <c r="AA3" s="4"/>
      <c r="AB3" s="4"/>
    </row>
    <row r="4">
      <c r="A4" s="6"/>
      <c r="B4" s="6"/>
      <c r="C4" s="11"/>
      <c r="D4" s="12"/>
      <c r="E4" s="12"/>
      <c r="F4" s="11"/>
      <c r="G4" s="13" t="s">
        <v>3</v>
      </c>
      <c r="H4" s="16" t="s">
        <v>4</v>
      </c>
      <c r="I4" s="11"/>
      <c r="J4" s="11"/>
      <c r="K4" s="11"/>
      <c r="L4" s="11"/>
      <c r="M4" s="11"/>
      <c r="N4" s="11"/>
      <c r="O4" s="11"/>
      <c r="P4" s="11"/>
      <c r="Q4" s="11"/>
      <c r="R4" s="11"/>
      <c r="S4" s="11"/>
      <c r="T4" s="11"/>
      <c r="U4" s="4"/>
      <c r="V4" s="5"/>
      <c r="W4" s="4"/>
      <c r="X4" s="4"/>
      <c r="Y4" s="4"/>
      <c r="Z4" s="4"/>
      <c r="AA4" s="4"/>
      <c r="AB4" s="4"/>
    </row>
    <row r="5">
      <c r="A5" s="6"/>
      <c r="B5" s="6"/>
      <c r="C5" s="11"/>
      <c r="D5" s="12"/>
      <c r="E5" s="12"/>
      <c r="F5" s="11"/>
      <c r="G5" s="13" t="s">
        <v>5</v>
      </c>
      <c r="H5" s="16" t="s">
        <v>6</v>
      </c>
      <c r="I5" s="11"/>
      <c r="J5" s="11"/>
      <c r="K5" s="11"/>
      <c r="L5" s="11"/>
      <c r="M5" s="11"/>
      <c r="N5" s="11"/>
      <c r="O5" s="11"/>
      <c r="P5" s="11"/>
      <c r="Q5" s="11"/>
      <c r="R5" s="11"/>
      <c r="S5" s="11"/>
      <c r="T5" s="17"/>
      <c r="U5" s="4"/>
      <c r="V5" s="5"/>
      <c r="W5" s="4"/>
      <c r="X5" s="4"/>
      <c r="Y5" s="4"/>
      <c r="Z5" s="4"/>
      <c r="AA5" s="4"/>
      <c r="AB5" s="4"/>
    </row>
    <row r="6">
      <c r="A6" s="6"/>
      <c r="B6" s="6"/>
      <c r="C6" s="11"/>
      <c r="D6" s="12"/>
      <c r="E6" s="12"/>
      <c r="F6" s="11"/>
      <c r="G6" s="13" t="s">
        <v>7</v>
      </c>
      <c r="H6" s="18" t="s">
        <v>8</v>
      </c>
      <c r="I6" s="11"/>
      <c r="J6" s="17" t="s">
        <v>9</v>
      </c>
      <c r="K6" s="11"/>
      <c r="L6" s="11"/>
      <c r="M6" s="11"/>
      <c r="N6" s="11"/>
      <c r="O6" s="11"/>
      <c r="P6" s="11"/>
      <c r="Q6" s="11"/>
      <c r="R6" s="11"/>
      <c r="S6" s="11"/>
      <c r="T6" s="11"/>
      <c r="U6" s="4"/>
      <c r="V6" s="5"/>
      <c r="W6" s="4"/>
      <c r="X6" s="4"/>
      <c r="Y6" s="4"/>
      <c r="Z6" s="4"/>
      <c r="AA6" s="4"/>
      <c r="AB6" s="4"/>
    </row>
    <row r="7">
      <c r="A7" s="6"/>
      <c r="B7" s="6"/>
      <c r="C7" s="11"/>
      <c r="D7" s="12"/>
      <c r="E7" s="12"/>
      <c r="F7" s="11"/>
      <c r="G7" s="13" t="s">
        <v>10</v>
      </c>
      <c r="H7" s="11" t="s">
        <v>11</v>
      </c>
      <c r="I7" s="11"/>
      <c r="J7" s="11"/>
      <c r="K7" s="11"/>
      <c r="L7" s="11"/>
      <c r="M7" s="11"/>
      <c r="N7" s="11"/>
      <c r="O7" s="11"/>
      <c r="P7" s="11"/>
      <c r="Q7" s="11"/>
      <c r="R7" s="11"/>
      <c r="S7" s="11"/>
      <c r="T7" s="11"/>
      <c r="U7" s="4"/>
      <c r="V7" s="5"/>
      <c r="W7" s="4"/>
      <c r="X7" s="4"/>
      <c r="Y7" s="4"/>
      <c r="Z7" s="4"/>
      <c r="AA7" s="4"/>
      <c r="AB7" s="4"/>
    </row>
    <row r="8">
      <c r="A8" s="6"/>
      <c r="B8" s="6"/>
      <c r="C8" s="11"/>
      <c r="D8" s="12"/>
      <c r="E8" s="12"/>
      <c r="F8" s="11"/>
      <c r="G8" s="13" t="s">
        <v>12</v>
      </c>
      <c r="H8" s="19">
        <f>IFERROR(__xludf.DUMMYFUNCTION("countunique($H$27:$H$404)"),139.0)</f>
        <v>139</v>
      </c>
      <c r="I8" s="11"/>
      <c r="J8" s="20" t="s">
        <v>13</v>
      </c>
      <c r="K8" s="21">
        <f>K10/H10</f>
        <v>0.7573333333</v>
      </c>
      <c r="L8" s="11"/>
      <c r="M8" s="11"/>
      <c r="N8" s="11"/>
      <c r="O8" s="11"/>
      <c r="P8" s="11"/>
      <c r="Q8" s="11"/>
      <c r="R8" s="11"/>
      <c r="S8" s="11"/>
      <c r="T8" s="11"/>
      <c r="U8" s="4"/>
      <c r="V8" s="5"/>
      <c r="W8" s="4"/>
      <c r="X8" s="4"/>
      <c r="Y8" s="4"/>
      <c r="Z8" s="4"/>
      <c r="AA8" s="4"/>
      <c r="AB8" s="4"/>
    </row>
    <row r="9">
      <c r="A9" s="6"/>
      <c r="B9" s="6"/>
      <c r="C9" s="11"/>
      <c r="D9" s="12"/>
      <c r="E9" s="12"/>
      <c r="F9" s="11"/>
      <c r="G9" s="11"/>
      <c r="H9" s="20" t="s">
        <v>14</v>
      </c>
      <c r="I9" s="20" t="s">
        <v>15</v>
      </c>
      <c r="J9" s="20" t="s">
        <v>16</v>
      </c>
      <c r="K9" s="20" t="s">
        <v>17</v>
      </c>
      <c r="L9" s="11"/>
      <c r="M9" s="11"/>
      <c r="N9" s="11"/>
      <c r="O9" s="11"/>
      <c r="P9" s="11"/>
      <c r="Q9" s="11"/>
      <c r="R9" s="11"/>
      <c r="S9" s="11"/>
      <c r="T9" s="11"/>
      <c r="U9" s="4"/>
      <c r="V9" s="5"/>
      <c r="W9" s="4"/>
      <c r="X9" s="4"/>
      <c r="Y9" s="4"/>
      <c r="Z9" s="4"/>
      <c r="AA9" s="4"/>
      <c r="AB9" s="4"/>
    </row>
    <row r="10">
      <c r="A10" s="6"/>
      <c r="B10" s="6"/>
      <c r="C10" s="11"/>
      <c r="D10" s="12"/>
      <c r="E10" s="12"/>
      <c r="F10" s="11"/>
      <c r="G10" s="11"/>
      <c r="H10" s="22">
        <f t="shared" ref="H10:K10" si="1">SUM(H11:H22)</f>
        <v>375</v>
      </c>
      <c r="I10" s="22">
        <f t="shared" si="1"/>
        <v>89</v>
      </c>
      <c r="J10" s="22">
        <f t="shared" si="1"/>
        <v>0</v>
      </c>
      <c r="K10" s="22">
        <f t="shared" si="1"/>
        <v>284</v>
      </c>
      <c r="L10" s="11"/>
      <c r="M10" s="11"/>
      <c r="N10" s="11"/>
      <c r="O10" s="11"/>
      <c r="P10" s="11"/>
      <c r="Q10" s="11"/>
      <c r="R10" s="11"/>
      <c r="S10" s="11"/>
      <c r="T10" s="23">
        <f>countifs($K$27:$K$324,"Deployed ")</f>
        <v>1</v>
      </c>
      <c r="U10" s="4"/>
      <c r="V10" s="5"/>
      <c r="W10" s="4"/>
      <c r="X10" s="4"/>
      <c r="Y10" s="4"/>
      <c r="Z10" s="4"/>
      <c r="AA10" s="4"/>
      <c r="AB10" s="4"/>
    </row>
    <row r="11">
      <c r="A11" s="6"/>
      <c r="B11" s="6"/>
      <c r="C11" s="11"/>
      <c r="D11" s="12"/>
      <c r="E11" s="12"/>
      <c r="F11" s="11"/>
      <c r="G11" s="24" t="s">
        <v>18</v>
      </c>
      <c r="H11" s="25">
        <f t="shared" ref="H11:H23" si="2">countifs($F$27:$F$404,G11)</f>
        <v>135</v>
      </c>
      <c r="I11" s="26">
        <f t="shared" ref="I11:I23" si="3">countifs($F$27:$F$404,G11,$K$27:$K$404, "")</f>
        <v>48</v>
      </c>
      <c r="J11" s="25">
        <f t="shared" ref="J11:J23" si="4">countifs($F$27:$F$404,$G11,$K$27:$K$404, "Reserved")+countifs($F$27:$F$404,$G11,$K$27:$K$404, "Not Deployed")</f>
        <v>0</v>
      </c>
      <c r="K11" s="27">
        <f t="shared" ref="K11:K23" si="5">countifs($F$27:$F$404,$G11,$T$27:$T$404, "TRUE")</f>
        <v>87</v>
      </c>
      <c r="L11" s="11"/>
      <c r="M11" s="11"/>
      <c r="N11" s="11"/>
      <c r="O11" s="11"/>
      <c r="P11" s="11"/>
      <c r="Q11" s="11"/>
      <c r="R11" s="11"/>
      <c r="S11" s="11"/>
      <c r="T11" s="28">
        <f t="shared" ref="T11:T23" si="6">(K11+J11)/H11</f>
        <v>0.6444444444</v>
      </c>
      <c r="U11" s="4"/>
      <c r="V11" s="5"/>
      <c r="W11" s="4"/>
      <c r="X11" s="4"/>
      <c r="Y11" s="4"/>
      <c r="Z11" s="4"/>
      <c r="AA11" s="4"/>
      <c r="AB11" s="4"/>
    </row>
    <row r="12">
      <c r="A12" s="6"/>
      <c r="B12" s="6"/>
      <c r="C12" s="11"/>
      <c r="D12" s="12"/>
      <c r="E12" s="12"/>
      <c r="F12" s="11"/>
      <c r="G12" s="29" t="s">
        <v>19</v>
      </c>
      <c r="H12" s="25">
        <f t="shared" si="2"/>
        <v>9</v>
      </c>
      <c r="I12" s="30">
        <f t="shared" si="3"/>
        <v>1</v>
      </c>
      <c r="J12" s="30">
        <f t="shared" si="4"/>
        <v>0</v>
      </c>
      <c r="K12" s="30">
        <f t="shared" si="5"/>
        <v>8</v>
      </c>
      <c r="L12" s="11"/>
      <c r="M12" s="11"/>
      <c r="N12" s="11"/>
      <c r="O12" s="11"/>
      <c r="P12" s="11"/>
      <c r="Q12" s="11"/>
      <c r="R12" s="11"/>
      <c r="S12" s="11"/>
      <c r="T12" s="28">
        <f t="shared" si="6"/>
        <v>0.8888888889</v>
      </c>
      <c r="U12" s="4"/>
      <c r="V12" s="5"/>
      <c r="W12" s="4"/>
      <c r="X12" s="4"/>
      <c r="Y12" s="4"/>
      <c r="Z12" s="4"/>
      <c r="AA12" s="4"/>
      <c r="AB12" s="4"/>
    </row>
    <row r="13">
      <c r="A13" s="6"/>
      <c r="B13" s="6"/>
      <c r="C13" s="11"/>
      <c r="D13" s="12"/>
      <c r="E13" s="12"/>
      <c r="F13" s="11"/>
      <c r="G13" s="31" t="s">
        <v>20</v>
      </c>
      <c r="H13" s="25">
        <f t="shared" si="2"/>
        <v>12</v>
      </c>
      <c r="I13" s="26">
        <f t="shared" si="3"/>
        <v>5</v>
      </c>
      <c r="J13" s="25">
        <f t="shared" si="4"/>
        <v>0</v>
      </c>
      <c r="K13" s="27">
        <f t="shared" si="5"/>
        <v>7</v>
      </c>
      <c r="L13" s="11"/>
      <c r="M13" s="11"/>
      <c r="N13" s="11"/>
      <c r="O13" s="11"/>
      <c r="P13" s="11"/>
      <c r="Q13" s="11"/>
      <c r="R13" s="11"/>
      <c r="S13" s="11"/>
      <c r="T13" s="28">
        <f t="shared" si="6"/>
        <v>0.5833333333</v>
      </c>
      <c r="U13" s="4"/>
      <c r="V13" s="5"/>
      <c r="W13" s="4"/>
      <c r="X13" s="4"/>
      <c r="Y13" s="4"/>
      <c r="Z13" s="4"/>
      <c r="AA13" s="4"/>
      <c r="AB13" s="4"/>
    </row>
    <row r="14">
      <c r="A14" s="6"/>
      <c r="B14" s="6"/>
      <c r="C14" s="11"/>
      <c r="D14" s="12"/>
      <c r="E14" s="12"/>
      <c r="F14" s="11"/>
      <c r="G14" s="32" t="s">
        <v>21</v>
      </c>
      <c r="H14" s="25">
        <f t="shared" si="2"/>
        <v>12</v>
      </c>
      <c r="I14" s="26">
        <f t="shared" si="3"/>
        <v>0</v>
      </c>
      <c r="J14" s="25">
        <f t="shared" si="4"/>
        <v>0</v>
      </c>
      <c r="K14" s="27">
        <f t="shared" si="5"/>
        <v>12</v>
      </c>
      <c r="L14" s="11"/>
      <c r="M14" s="11"/>
      <c r="N14" s="11"/>
      <c r="O14" s="11"/>
      <c r="P14" s="11"/>
      <c r="Q14" s="11"/>
      <c r="R14" s="11"/>
      <c r="S14" s="11"/>
      <c r="T14" s="28">
        <f t="shared" si="6"/>
        <v>1</v>
      </c>
      <c r="U14" s="4"/>
      <c r="V14" s="5"/>
      <c r="W14" s="4"/>
      <c r="X14" s="4"/>
      <c r="Y14" s="4"/>
      <c r="Z14" s="4"/>
      <c r="AA14" s="4"/>
      <c r="AB14" s="4"/>
    </row>
    <row r="15">
      <c r="A15" s="6"/>
      <c r="B15" s="6"/>
      <c r="C15" s="11"/>
      <c r="D15" s="12"/>
      <c r="E15" s="12"/>
      <c r="F15" s="11"/>
      <c r="G15" s="33" t="s">
        <v>22</v>
      </c>
      <c r="H15" s="25">
        <f t="shared" si="2"/>
        <v>33</v>
      </c>
      <c r="I15" s="26">
        <f t="shared" si="3"/>
        <v>16</v>
      </c>
      <c r="J15" s="25">
        <f t="shared" si="4"/>
        <v>0</v>
      </c>
      <c r="K15" s="27">
        <f t="shared" si="5"/>
        <v>17</v>
      </c>
      <c r="L15" s="11"/>
      <c r="M15" s="11"/>
      <c r="N15" s="11"/>
      <c r="O15" s="11"/>
      <c r="P15" s="11"/>
      <c r="Q15" s="11"/>
      <c r="R15" s="11"/>
      <c r="S15" s="11"/>
      <c r="T15" s="28">
        <f t="shared" si="6"/>
        <v>0.5151515152</v>
      </c>
      <c r="U15" s="4"/>
      <c r="V15" s="5"/>
      <c r="W15" s="4"/>
      <c r="X15" s="4"/>
      <c r="Y15" s="4"/>
      <c r="Z15" s="4"/>
      <c r="AA15" s="4"/>
      <c r="AB15" s="4"/>
    </row>
    <row r="16">
      <c r="A16" s="6"/>
      <c r="B16" s="6"/>
      <c r="C16" s="11"/>
      <c r="D16" s="12"/>
      <c r="E16" s="12"/>
      <c r="F16" s="11"/>
      <c r="G16" s="34" t="s">
        <v>23</v>
      </c>
      <c r="H16" s="25">
        <f t="shared" si="2"/>
        <v>4</v>
      </c>
      <c r="I16" s="26">
        <f t="shared" si="3"/>
        <v>0</v>
      </c>
      <c r="J16" s="25">
        <f t="shared" si="4"/>
        <v>0</v>
      </c>
      <c r="K16" s="27">
        <f t="shared" si="5"/>
        <v>4</v>
      </c>
      <c r="L16" s="11"/>
      <c r="M16" s="11"/>
      <c r="N16" s="11"/>
      <c r="O16" s="11"/>
      <c r="P16" s="11"/>
      <c r="Q16" s="11"/>
      <c r="R16" s="11"/>
      <c r="S16" s="11"/>
      <c r="T16" s="28">
        <f t="shared" si="6"/>
        <v>1</v>
      </c>
      <c r="U16" s="4"/>
      <c r="V16" s="5"/>
      <c r="W16" s="4"/>
      <c r="X16" s="4"/>
      <c r="Y16" s="4"/>
      <c r="Z16" s="4"/>
      <c r="AA16" s="4"/>
      <c r="AB16" s="4"/>
    </row>
    <row r="17">
      <c r="A17" s="6"/>
      <c r="B17" s="35" t="s">
        <v>24</v>
      </c>
      <c r="G17" s="36" t="s">
        <v>25</v>
      </c>
      <c r="H17" s="25">
        <f t="shared" si="2"/>
        <v>11</v>
      </c>
      <c r="I17" s="26">
        <f t="shared" si="3"/>
        <v>0</v>
      </c>
      <c r="J17" s="25">
        <f t="shared" si="4"/>
        <v>0</v>
      </c>
      <c r="K17" s="27">
        <f t="shared" si="5"/>
        <v>11</v>
      </c>
      <c r="L17" s="11"/>
      <c r="M17" s="11"/>
      <c r="N17" s="11"/>
      <c r="O17" s="11"/>
      <c r="P17" s="11"/>
      <c r="Q17" s="11"/>
      <c r="R17" s="11"/>
      <c r="S17" s="11"/>
      <c r="T17" s="28">
        <f t="shared" si="6"/>
        <v>1</v>
      </c>
      <c r="U17" s="4"/>
      <c r="V17" s="5"/>
      <c r="W17" s="4"/>
      <c r="X17" s="4"/>
      <c r="Y17" s="4"/>
      <c r="Z17" s="4"/>
      <c r="AA17" s="4"/>
      <c r="AB17" s="4"/>
    </row>
    <row r="18">
      <c r="A18" s="6"/>
      <c r="G18" s="37" t="s">
        <v>26</v>
      </c>
      <c r="H18" s="25">
        <f t="shared" si="2"/>
        <v>18</v>
      </c>
      <c r="I18" s="26">
        <f t="shared" si="3"/>
        <v>0</v>
      </c>
      <c r="J18" s="25">
        <f t="shared" si="4"/>
        <v>0</v>
      </c>
      <c r="K18" s="27">
        <f t="shared" si="5"/>
        <v>18</v>
      </c>
      <c r="L18" s="11"/>
      <c r="M18" s="11"/>
      <c r="N18" s="11"/>
      <c r="O18" s="11"/>
      <c r="P18" s="11"/>
      <c r="Q18" s="11"/>
      <c r="R18" s="11"/>
      <c r="S18" s="11"/>
      <c r="T18" s="28">
        <f t="shared" si="6"/>
        <v>1</v>
      </c>
      <c r="U18" s="4"/>
      <c r="V18" s="5"/>
      <c r="W18" s="4"/>
      <c r="X18" s="4"/>
      <c r="Y18" s="4"/>
      <c r="Z18" s="4"/>
      <c r="AA18" s="4"/>
      <c r="AB18" s="4"/>
    </row>
    <row r="19">
      <c r="A19" s="6"/>
      <c r="G19" s="38" t="s">
        <v>27</v>
      </c>
      <c r="H19" s="25">
        <f t="shared" si="2"/>
        <v>9</v>
      </c>
      <c r="I19" s="26">
        <f t="shared" si="3"/>
        <v>0</v>
      </c>
      <c r="J19" s="25">
        <f t="shared" si="4"/>
        <v>0</v>
      </c>
      <c r="K19" s="27">
        <f t="shared" si="5"/>
        <v>9</v>
      </c>
      <c r="L19" s="11"/>
      <c r="M19" s="11"/>
      <c r="N19" s="11"/>
      <c r="O19" s="11"/>
      <c r="P19" s="11"/>
      <c r="Q19" s="11"/>
      <c r="R19" s="11"/>
      <c r="S19" s="11"/>
      <c r="T19" s="28">
        <f t="shared" si="6"/>
        <v>1</v>
      </c>
      <c r="U19" s="4"/>
      <c r="V19" s="5"/>
      <c r="W19" s="4"/>
      <c r="X19" s="4"/>
      <c r="Y19" s="4"/>
      <c r="Z19" s="4"/>
      <c r="AA19" s="4"/>
      <c r="AB19" s="4"/>
    </row>
    <row r="20">
      <c r="A20" s="6"/>
      <c r="G20" s="39" t="s">
        <v>28</v>
      </c>
      <c r="H20" s="25">
        <f t="shared" si="2"/>
        <v>59</v>
      </c>
      <c r="I20" s="26">
        <f t="shared" si="3"/>
        <v>5</v>
      </c>
      <c r="J20" s="25">
        <f t="shared" si="4"/>
        <v>0</v>
      </c>
      <c r="K20" s="27">
        <f t="shared" si="5"/>
        <v>53</v>
      </c>
      <c r="L20" s="11"/>
      <c r="M20" s="11"/>
      <c r="N20" s="11"/>
      <c r="O20" s="11"/>
      <c r="P20" s="11"/>
      <c r="Q20" s="11"/>
      <c r="R20" s="11"/>
      <c r="S20" s="11"/>
      <c r="T20" s="28">
        <f t="shared" si="6"/>
        <v>0.8983050847</v>
      </c>
      <c r="U20" s="4"/>
      <c r="V20" s="5"/>
      <c r="W20" s="4"/>
      <c r="X20" s="4"/>
      <c r="Y20" s="4"/>
      <c r="Z20" s="4"/>
      <c r="AA20" s="4"/>
      <c r="AB20" s="4"/>
    </row>
    <row r="21">
      <c r="A21" s="6"/>
      <c r="G21" s="40" t="s">
        <v>29</v>
      </c>
      <c r="H21" s="25">
        <f t="shared" si="2"/>
        <v>40</v>
      </c>
      <c r="I21" s="26">
        <f t="shared" si="3"/>
        <v>10</v>
      </c>
      <c r="J21" s="25">
        <f t="shared" si="4"/>
        <v>0</v>
      </c>
      <c r="K21" s="27">
        <f t="shared" si="5"/>
        <v>29</v>
      </c>
      <c r="L21" s="11"/>
      <c r="M21" s="11"/>
      <c r="N21" s="11"/>
      <c r="O21" s="11"/>
      <c r="P21" s="11"/>
      <c r="Q21" s="11"/>
      <c r="R21" s="11"/>
      <c r="S21" s="11"/>
      <c r="T21" s="28">
        <f t="shared" si="6"/>
        <v>0.725</v>
      </c>
      <c r="U21" s="4"/>
      <c r="V21" s="5"/>
      <c r="W21" s="4"/>
      <c r="X21" s="4"/>
      <c r="Y21" s="4"/>
      <c r="Z21" s="4"/>
      <c r="AA21" s="4"/>
      <c r="AB21" s="4"/>
    </row>
    <row r="22">
      <c r="A22" s="6"/>
      <c r="G22" s="41" t="s">
        <v>30</v>
      </c>
      <c r="H22" s="25">
        <f t="shared" si="2"/>
        <v>33</v>
      </c>
      <c r="I22" s="26">
        <f t="shared" si="3"/>
        <v>4</v>
      </c>
      <c r="J22" s="25">
        <f t="shared" si="4"/>
        <v>0</v>
      </c>
      <c r="K22" s="27">
        <f t="shared" si="5"/>
        <v>29</v>
      </c>
      <c r="L22" s="11"/>
      <c r="M22" s="11"/>
      <c r="N22" s="11"/>
      <c r="O22" s="11"/>
      <c r="P22" s="11"/>
      <c r="Q22" s="11"/>
      <c r="R22" s="11"/>
      <c r="S22" s="11"/>
      <c r="T22" s="28">
        <f t="shared" si="6"/>
        <v>0.8787878788</v>
      </c>
      <c r="U22" s="4"/>
      <c r="V22" s="5"/>
      <c r="W22" s="4"/>
      <c r="X22" s="4"/>
      <c r="Y22" s="4"/>
      <c r="Z22" s="4"/>
      <c r="AA22" s="4"/>
      <c r="AB22" s="4"/>
    </row>
    <row r="23">
      <c r="A23" s="6"/>
      <c r="B23" s="6"/>
      <c r="C23" s="11"/>
      <c r="D23" s="12"/>
      <c r="E23" s="12"/>
      <c r="F23" s="11"/>
      <c r="G23" s="42" t="s">
        <v>31</v>
      </c>
      <c r="H23" s="25">
        <f t="shared" si="2"/>
        <v>2</v>
      </c>
      <c r="I23" s="26">
        <f t="shared" si="3"/>
        <v>0</v>
      </c>
      <c r="J23" s="25">
        <f t="shared" si="4"/>
        <v>0</v>
      </c>
      <c r="K23" s="27">
        <f t="shared" si="5"/>
        <v>2</v>
      </c>
      <c r="L23" s="11"/>
      <c r="M23" s="11"/>
      <c r="N23" s="11"/>
      <c r="O23" s="11"/>
      <c r="P23" s="11"/>
      <c r="Q23" s="11"/>
      <c r="R23" s="11"/>
      <c r="S23" s="11"/>
      <c r="T23" s="28">
        <f t="shared" si="6"/>
        <v>1</v>
      </c>
      <c r="U23" s="4"/>
      <c r="V23" s="5"/>
      <c r="W23" s="4"/>
      <c r="X23" s="4"/>
      <c r="Y23" s="4"/>
      <c r="Z23" s="4"/>
      <c r="AA23" s="4"/>
      <c r="AB23" s="4"/>
    </row>
    <row r="24">
      <c r="A24" s="43"/>
      <c r="B24" s="43"/>
      <c r="C24" s="44"/>
      <c r="D24" s="45"/>
      <c r="E24" s="45"/>
      <c r="F24" s="44"/>
      <c r="G24" s="44"/>
      <c r="H24" s="44"/>
      <c r="I24" s="44"/>
      <c r="J24" s="44"/>
      <c r="K24" s="44"/>
      <c r="L24" s="44"/>
      <c r="M24" s="44"/>
      <c r="N24" s="44"/>
      <c r="O24" s="44"/>
      <c r="P24" s="44"/>
      <c r="Q24" s="44"/>
      <c r="R24" s="44"/>
      <c r="S24" s="44"/>
      <c r="T24" s="44"/>
      <c r="U24" s="4"/>
      <c r="V24" s="5"/>
      <c r="W24" s="4"/>
      <c r="X24" s="4"/>
      <c r="Y24" s="4"/>
      <c r="Z24" s="4"/>
      <c r="AA24" s="4"/>
      <c r="AB24" s="4"/>
    </row>
    <row r="25">
      <c r="A25" s="24"/>
      <c r="B25" s="24" t="s">
        <v>32</v>
      </c>
      <c r="D25" s="46"/>
      <c r="E25" s="46"/>
      <c r="V25" s="47"/>
    </row>
    <row r="26">
      <c r="A26" s="24"/>
      <c r="B26" s="24" t="s">
        <v>33</v>
      </c>
      <c r="C26" s="24" t="s">
        <v>34</v>
      </c>
      <c r="D26" s="48" t="s">
        <v>35</v>
      </c>
      <c r="E26" s="48" t="s">
        <v>36</v>
      </c>
      <c r="F26" s="24" t="s">
        <v>37</v>
      </c>
      <c r="G26" s="24" t="s">
        <v>38</v>
      </c>
      <c r="H26" s="24" t="s">
        <v>39</v>
      </c>
      <c r="I26" s="24" t="s">
        <v>40</v>
      </c>
      <c r="J26" s="24" t="s">
        <v>41</v>
      </c>
      <c r="K26" s="49" t="s">
        <v>42</v>
      </c>
      <c r="L26" s="4"/>
      <c r="M26" s="4"/>
      <c r="N26" s="4"/>
      <c r="O26" s="4"/>
      <c r="P26" s="4"/>
      <c r="Q26" s="4"/>
      <c r="R26" s="4"/>
      <c r="S26" s="4"/>
      <c r="T26" s="50" t="s">
        <v>43</v>
      </c>
      <c r="V26" s="51" t="s">
        <v>44</v>
      </c>
    </row>
    <row r="27">
      <c r="B27" s="52">
        <v>1.0</v>
      </c>
      <c r="C27" s="52">
        <v>6.0</v>
      </c>
      <c r="D27" s="53" t="s">
        <v>45</v>
      </c>
      <c r="E27" s="53" t="s">
        <v>46</v>
      </c>
      <c r="F27" s="54" t="s">
        <v>18</v>
      </c>
      <c r="G27" s="55" t="s">
        <v>47</v>
      </c>
      <c r="H27" s="56" t="s">
        <v>48</v>
      </c>
      <c r="I27" s="57" t="s">
        <v>49</v>
      </c>
      <c r="J27" s="58"/>
      <c r="K27" s="59" t="str">
        <f>IFERROR(__xludf.DUMMYFUNCTION("if(T27=true,""Deployed"",IF(I27&lt;&gt;"""",IFERROR(IMPORTXML(I27, ""//p[@class='status-date']""), ""Not loading""),if(H27&lt;&gt;"""",""Reserved"","""")))"),"Deployed")</f>
        <v>Deployed</v>
      </c>
      <c r="L27" s="4"/>
      <c r="M27" s="4"/>
      <c r="N27" s="4"/>
      <c r="O27" s="4"/>
      <c r="P27" s="4"/>
      <c r="Q27" s="4"/>
      <c r="R27" s="4"/>
      <c r="S27" s="4"/>
      <c r="T27" s="60" t="b">
        <v>1</v>
      </c>
      <c r="V27" s="47" t="str">
        <f>IFERROR(__xludf.DUMMYFUNCTION("IF(I27 &lt;&gt; """" , IFERROR(IMPORTXML(I27 , ""//div[5]/a/span"") , ""lädt..."" ) , ""."")"),"lädt...")</f>
        <v>lädt...</v>
      </c>
    </row>
    <row r="28">
      <c r="B28" s="52">
        <v>2.0</v>
      </c>
      <c r="C28" s="52">
        <v>5.0</v>
      </c>
      <c r="D28" s="53" t="s">
        <v>50</v>
      </c>
      <c r="E28" s="53" t="s">
        <v>51</v>
      </c>
      <c r="F28" s="54" t="s">
        <v>18</v>
      </c>
      <c r="G28" s="61" t="s">
        <v>52</v>
      </c>
      <c r="H28" s="56" t="s">
        <v>53</v>
      </c>
      <c r="I28" s="62" t="s">
        <v>54</v>
      </c>
      <c r="J28" s="63"/>
      <c r="K28" s="59" t="str">
        <f>IFERROR(__xludf.DUMMYFUNCTION("if(T28=true,""Deployed"",IF(I28&lt;&gt;"""",IFERROR(IMPORTXML(I28, ""//p[@class='status-date']""), ""Not loading""),if(H28&lt;&gt;"""",""Reserved"","""")))"),"Deployed")</f>
        <v>Deployed</v>
      </c>
      <c r="L28" s="4"/>
      <c r="M28" s="4"/>
      <c r="N28" s="4"/>
      <c r="O28" s="4"/>
      <c r="P28" s="4"/>
      <c r="Q28" s="4"/>
      <c r="R28" s="4"/>
      <c r="S28" s="4"/>
      <c r="T28" s="60" t="b">
        <v>1</v>
      </c>
      <c r="V28" s="47" t="str">
        <f>IFERROR(__xludf.DUMMYFUNCTION("IF(I28 &lt;&gt; """" , IFERROR(IMPORTXML(I28 , ""//div[5]/a/span"") , ""lädt..."" ) , ""."")"),"lädt...")</f>
        <v>lädt...</v>
      </c>
    </row>
    <row r="29">
      <c r="B29" s="52">
        <v>2.0</v>
      </c>
      <c r="C29" s="52">
        <v>6.0</v>
      </c>
      <c r="D29" s="53" t="s">
        <v>55</v>
      </c>
      <c r="E29" s="53" t="s">
        <v>56</v>
      </c>
      <c r="F29" s="54" t="s">
        <v>18</v>
      </c>
      <c r="G29" s="61" t="s">
        <v>52</v>
      </c>
      <c r="H29" s="56" t="s">
        <v>57</v>
      </c>
      <c r="I29" s="57" t="s">
        <v>58</v>
      </c>
      <c r="J29" s="63"/>
      <c r="K29" s="59" t="str">
        <f>IFERROR(__xludf.DUMMYFUNCTION("if(T29=true,""Deployed"",IF(I29&lt;&gt;"""",IFERROR(IMPORTXML(I29, ""//p[@class='status-date']""), ""Not loading""),if(H29&lt;&gt;"""",""Reserved"","""")))"),"Deployed")</f>
        <v>Deployed</v>
      </c>
      <c r="T29" s="60" t="b">
        <v>1</v>
      </c>
      <c r="V29" s="47" t="str">
        <f>IFERROR(__xludf.DUMMYFUNCTION("IF(I29 &lt;&gt; """" , IFERROR(IMPORTXML(I29 , ""//div[5]/a/span"") , ""lädt..."" ) , ""."")"),"lädt...")</f>
        <v>lädt...</v>
      </c>
    </row>
    <row r="30">
      <c r="B30" s="52">
        <v>2.0</v>
      </c>
      <c r="C30" s="52">
        <v>7.0</v>
      </c>
      <c r="D30" s="53" t="s">
        <v>59</v>
      </c>
      <c r="E30" s="53" t="s">
        <v>60</v>
      </c>
      <c r="F30" s="54" t="s">
        <v>18</v>
      </c>
      <c r="G30" s="61" t="s">
        <v>52</v>
      </c>
      <c r="H30" s="56" t="s">
        <v>61</v>
      </c>
      <c r="I30" s="62" t="s">
        <v>62</v>
      </c>
      <c r="J30" s="63"/>
      <c r="K30" s="59" t="str">
        <f>IFERROR(__xludf.DUMMYFUNCTION("if(T30=true,""Deployed"",IF(I30&lt;&gt;"""",IFERROR(IMPORTXML(I30, ""//p[@class='status-date']""), ""Not loading""),if(H30&lt;&gt;"""",""Reserved"","""")))"),"Deployed")</f>
        <v>Deployed</v>
      </c>
      <c r="T30" s="60" t="b">
        <v>1</v>
      </c>
      <c r="V30" s="47" t="str">
        <f>IFERROR(__xludf.DUMMYFUNCTION("IF(I30 &lt;&gt; """" , IFERROR(IMPORTXML(I30 , ""//div[5]/a/span"") , ""lädt..."" ) , ""."")"),"lädt...")</f>
        <v>lädt...</v>
      </c>
    </row>
    <row r="31">
      <c r="B31" s="52">
        <v>3.0</v>
      </c>
      <c r="C31" s="52">
        <v>4.0</v>
      </c>
      <c r="D31" s="53" t="s">
        <v>63</v>
      </c>
      <c r="E31" s="53" t="s">
        <v>64</v>
      </c>
      <c r="F31" s="54" t="s">
        <v>18</v>
      </c>
      <c r="G31" s="64" t="s">
        <v>65</v>
      </c>
      <c r="H31" s="56" t="s">
        <v>66</v>
      </c>
      <c r="I31" s="57" t="s">
        <v>67</v>
      </c>
      <c r="J31" s="63"/>
      <c r="K31" s="59" t="str">
        <f>IFERROR(__xludf.DUMMYFUNCTION("if(T31=true,""Deployed"",IF(I31&lt;&gt;"""",IFERROR(IMPORTXML(I31, ""//p[@class='status-date']""), ""Not loading""),if(H31&lt;&gt;"""",""Reserved"","""")))"),"Deployed")</f>
        <v>Deployed</v>
      </c>
      <c r="T31" s="60" t="b">
        <v>1</v>
      </c>
      <c r="V31" s="47" t="str">
        <f>IFERROR(__xludf.DUMMYFUNCTION("IF(I31 &lt;&gt; """" , IFERROR(IMPORTXML(I31 , ""//div[5]/a/span"") , ""lädt..."" ) , ""."")"),"lädt...")</f>
        <v>lädt...</v>
      </c>
    </row>
    <row r="32">
      <c r="B32" s="52">
        <v>3.0</v>
      </c>
      <c r="C32" s="52">
        <v>5.0</v>
      </c>
      <c r="D32" s="53" t="s">
        <v>68</v>
      </c>
      <c r="E32" s="53" t="s">
        <v>69</v>
      </c>
      <c r="F32" s="54" t="s">
        <v>18</v>
      </c>
      <c r="G32" s="64" t="s">
        <v>65</v>
      </c>
      <c r="H32" s="56" t="s">
        <v>70</v>
      </c>
      <c r="I32" s="57" t="s">
        <v>71</v>
      </c>
      <c r="J32" s="56" t="s">
        <v>72</v>
      </c>
      <c r="K32" s="59" t="str">
        <f>IFERROR(__xludf.DUMMYFUNCTION("if(T32=true,""Deployed"",IF(I32&lt;&gt;"""",IFERROR(IMPORTXML(I32, ""//p[@class='status-date']""), ""Not loading""),if(H32&lt;&gt;"""",""Reserved"","""")))"),"Deployed")</f>
        <v>Deployed</v>
      </c>
      <c r="T32" s="60" t="b">
        <v>1</v>
      </c>
      <c r="V32" s="47" t="str">
        <f>IFERROR(__xludf.DUMMYFUNCTION("IF(I32 &lt;&gt; """" , IFERROR(IMPORTXML(I32 , ""//div[5]/a/span"") , ""lädt..."" ) , ""."")"),"lädt...")</f>
        <v>lädt...</v>
      </c>
    </row>
    <row r="33">
      <c r="B33" s="52">
        <v>3.0</v>
      </c>
      <c r="C33" s="52">
        <v>6.0</v>
      </c>
      <c r="D33" s="53" t="s">
        <v>73</v>
      </c>
      <c r="E33" s="53" t="s">
        <v>74</v>
      </c>
      <c r="F33" s="54" t="s">
        <v>18</v>
      </c>
      <c r="G33" s="64" t="s">
        <v>65</v>
      </c>
      <c r="H33" s="56" t="s">
        <v>75</v>
      </c>
      <c r="I33" s="57" t="s">
        <v>76</v>
      </c>
      <c r="J33" s="63"/>
      <c r="K33" s="59" t="str">
        <f>IFERROR(__xludf.DUMMYFUNCTION("if(T33=true,""Deployed"",IF(I33&lt;&gt;"""",IFERROR(IMPORTXML(I33, ""//p[@class='status-date']""), ""Not loading""),if(H33&lt;&gt;"""",""Reserved"","""")))"),"Deployed")</f>
        <v>Deployed</v>
      </c>
      <c r="T33" s="60" t="b">
        <v>1</v>
      </c>
      <c r="V33" s="47" t="str">
        <f>IFERROR(__xludf.DUMMYFUNCTION("IF(I33 &lt;&gt; """" , IFERROR(IMPORTXML(I33 , ""//div[5]/a/span"") , ""lädt..."" ) , ""."")"),"lädt...")</f>
        <v>lädt...</v>
      </c>
    </row>
    <row r="34">
      <c r="B34" s="52">
        <v>3.0</v>
      </c>
      <c r="C34" s="52">
        <v>7.0</v>
      </c>
      <c r="D34" s="53" t="s">
        <v>77</v>
      </c>
      <c r="E34" s="53" t="s">
        <v>78</v>
      </c>
      <c r="F34" s="54" t="s">
        <v>18</v>
      </c>
      <c r="G34" s="64" t="s">
        <v>65</v>
      </c>
      <c r="H34" s="56" t="s">
        <v>11</v>
      </c>
      <c r="I34" s="57" t="s">
        <v>79</v>
      </c>
      <c r="J34" s="63"/>
      <c r="K34" s="59" t="str">
        <f>IFERROR(__xludf.DUMMYFUNCTION("if(T34=true,""Deployed"",IF(I34&lt;&gt;"""",IFERROR(IMPORTXML(I34, ""//p[@class='status-date']""), ""Not loading""),if(H34&lt;&gt;"""",""Reserved"","""")))"),"Deployed")</f>
        <v>Deployed</v>
      </c>
      <c r="T34" s="60" t="b">
        <v>1</v>
      </c>
      <c r="V34" s="47" t="str">
        <f>IFERROR(__xludf.DUMMYFUNCTION("IF(I34 &lt;&gt; """" , IFERROR(IMPORTXML(I34 , ""//div[5]/a/span"") , ""lädt..."" ) , ""."")"),"lädt...")</f>
        <v>lädt...</v>
      </c>
    </row>
    <row r="35">
      <c r="B35" s="52">
        <v>3.0</v>
      </c>
      <c r="C35" s="52">
        <v>8.0</v>
      </c>
      <c r="D35" s="53" t="s">
        <v>80</v>
      </c>
      <c r="E35" s="53" t="s">
        <v>81</v>
      </c>
      <c r="F35" s="54" t="s">
        <v>18</v>
      </c>
      <c r="G35" s="64" t="s">
        <v>65</v>
      </c>
      <c r="H35" s="56" t="s">
        <v>82</v>
      </c>
      <c r="I35" s="57" t="s">
        <v>83</v>
      </c>
      <c r="J35" s="63"/>
      <c r="K35" s="59" t="str">
        <f>IFERROR(__xludf.DUMMYFUNCTION("if(T35=true,""Deployed"",IF(I35&lt;&gt;"""",IFERROR(IMPORTXML(I35, ""//p[@class='status-date']""), ""Not loading""),if(H35&lt;&gt;"""",""Reserved"","""")))"),"Deployed")</f>
        <v>Deployed</v>
      </c>
      <c r="T35" s="60" t="b">
        <v>1</v>
      </c>
      <c r="V35" s="47" t="str">
        <f>IFERROR(__xludf.DUMMYFUNCTION("IF(I35 &lt;&gt; """" , IFERROR(IMPORTXML(I35 , ""//div[5]/a/span"") , ""lädt..."" ) , ""."")"),"lädt...")</f>
        <v>lädt...</v>
      </c>
    </row>
    <row r="36">
      <c r="B36" s="52">
        <v>4.0</v>
      </c>
      <c r="C36" s="52">
        <v>3.0</v>
      </c>
      <c r="D36" s="53" t="s">
        <v>84</v>
      </c>
      <c r="E36" s="53" t="s">
        <v>85</v>
      </c>
      <c r="F36" s="54" t="s">
        <v>18</v>
      </c>
      <c r="G36" s="65" t="s">
        <v>86</v>
      </c>
      <c r="H36" s="56" t="s">
        <v>87</v>
      </c>
      <c r="I36" s="57" t="s">
        <v>88</v>
      </c>
      <c r="J36" s="63"/>
      <c r="K36" s="59" t="str">
        <f>IFERROR(__xludf.DUMMYFUNCTION("if(T36=true,""Deployed"",IF(I36&lt;&gt;"""",IFERROR(IMPORTXML(I36, ""//p[@class='status-date']""), ""Not loading""),if(H36&lt;&gt;"""",""Reserved"","""")))"),"Deployed")</f>
        <v>Deployed</v>
      </c>
      <c r="T36" s="60" t="b">
        <v>1</v>
      </c>
      <c r="V36" s="47" t="str">
        <f>IFERROR(__xludf.DUMMYFUNCTION("IF(I36 &lt;&gt; """" , IFERROR(IMPORTXML(I36 , ""//div[5]/a/span"") , ""lädt..."" ) , ""."")"),"lädt...")</f>
        <v>lädt...</v>
      </c>
    </row>
    <row r="37">
      <c r="B37" s="52">
        <v>4.0</v>
      </c>
      <c r="C37" s="52">
        <v>4.0</v>
      </c>
      <c r="D37" s="53" t="s">
        <v>89</v>
      </c>
      <c r="E37" s="53" t="s">
        <v>90</v>
      </c>
      <c r="F37" s="54" t="s">
        <v>18</v>
      </c>
      <c r="G37" s="65" t="s">
        <v>86</v>
      </c>
      <c r="H37" s="56" t="s">
        <v>91</v>
      </c>
      <c r="I37" s="57" t="s">
        <v>92</v>
      </c>
      <c r="J37" s="63"/>
      <c r="K37" s="59" t="str">
        <f>IFERROR(__xludf.DUMMYFUNCTION("if(T37=true,""Deployed"",IF(I37&lt;&gt;"""",IFERROR(IMPORTXML(I37, ""//p[@class='status-date']""), ""Not loading""),if(H37&lt;&gt;"""",""Reserved"","""")))"),"Deployed")</f>
        <v>Deployed</v>
      </c>
      <c r="T37" s="60" t="b">
        <v>1</v>
      </c>
      <c r="V37" s="47" t="str">
        <f>IFERROR(__xludf.DUMMYFUNCTION("IF(I37 &lt;&gt; """" , IFERROR(IMPORTXML(I37 , ""//div[5]/a/span"") , ""lädt..."" ) , ""."")"),"lädt...")</f>
        <v>lädt...</v>
      </c>
    </row>
    <row r="38">
      <c r="B38" s="52">
        <v>4.0</v>
      </c>
      <c r="C38" s="52">
        <v>5.0</v>
      </c>
      <c r="D38" s="53" t="s">
        <v>93</v>
      </c>
      <c r="E38" s="53" t="s">
        <v>94</v>
      </c>
      <c r="F38" s="54" t="s">
        <v>18</v>
      </c>
      <c r="G38" s="65" t="s">
        <v>86</v>
      </c>
      <c r="H38" s="56" t="s">
        <v>95</v>
      </c>
      <c r="I38" s="57" t="s">
        <v>96</v>
      </c>
      <c r="J38" s="63"/>
      <c r="K38" s="59" t="str">
        <f>IFERROR(__xludf.DUMMYFUNCTION("if(T38=true,""Deployed"",IF(I38&lt;&gt;"""",IFERROR(IMPORTXML(I38, ""//p[@class='status-date']""), ""Not loading""),if(H38&lt;&gt;"""",""Reserved"","""")))"),"Deployed")</f>
        <v>Deployed</v>
      </c>
      <c r="T38" s="60" t="b">
        <v>1</v>
      </c>
      <c r="V38" s="47" t="str">
        <f>IFERROR(__xludf.DUMMYFUNCTION("IF(I38 &lt;&gt; """" , IFERROR(IMPORTXML(I38 , ""//div[5]/a/span"") , ""lädt..."" ) , ""."")"),"lädt...")</f>
        <v>lädt...</v>
      </c>
    </row>
    <row r="39">
      <c r="B39" s="52">
        <v>4.0</v>
      </c>
      <c r="C39" s="52">
        <v>6.0</v>
      </c>
      <c r="D39" s="53" t="s">
        <v>97</v>
      </c>
      <c r="E39" s="53" t="s">
        <v>98</v>
      </c>
      <c r="F39" s="54" t="s">
        <v>18</v>
      </c>
      <c r="G39" s="65" t="s">
        <v>86</v>
      </c>
      <c r="H39" s="56" t="s">
        <v>99</v>
      </c>
      <c r="I39" s="57" t="s">
        <v>100</v>
      </c>
      <c r="J39" s="63"/>
      <c r="K39" s="59" t="str">
        <f>IFERROR(__xludf.DUMMYFUNCTION("if(T39=true,""Deployed"",IF(I39&lt;&gt;"""",IFERROR(IMPORTXML(I39, ""//p[@class='status-date']""), ""Not loading""),if(H39&lt;&gt;"""",""Reserved"","""")))"),"Deployed")</f>
        <v>Deployed</v>
      </c>
      <c r="T39" s="60" t="b">
        <v>1</v>
      </c>
      <c r="V39" s="47">
        <f>IFERROR(__xludf.DUMMYFUNCTION("IF(I39 &lt;&gt; """" , IFERROR(IMPORTXML(I39 , ""//div[5]/a/span"") , ""lädt..."" ) , ""."")"),2.0)</f>
        <v>2</v>
      </c>
    </row>
    <row r="40">
      <c r="B40" s="52">
        <v>4.0</v>
      </c>
      <c r="C40" s="52">
        <v>7.0</v>
      </c>
      <c r="D40" s="53" t="s">
        <v>101</v>
      </c>
      <c r="E40" s="53" t="s">
        <v>102</v>
      </c>
      <c r="F40" s="54" t="s">
        <v>18</v>
      </c>
      <c r="G40" s="65" t="s">
        <v>86</v>
      </c>
      <c r="H40" s="56" t="s">
        <v>103</v>
      </c>
      <c r="I40" s="57" t="s">
        <v>104</v>
      </c>
      <c r="J40" s="56" t="s">
        <v>105</v>
      </c>
      <c r="K40" s="59" t="str">
        <f>IFERROR(__xludf.DUMMYFUNCTION("if(T40=true,""Deployed"",IF(I40&lt;&gt;"""",IFERROR(IMPORTXML(I40, ""//p[@class='status-date']""), ""Not loading""),if(H40&lt;&gt;"""",""Reserved"","""")))"),"Deployed")</f>
        <v>Deployed</v>
      </c>
      <c r="T40" s="60" t="b">
        <v>1</v>
      </c>
      <c r="V40" s="47">
        <f>IFERROR(__xludf.DUMMYFUNCTION("IF(I40 &lt;&gt; """" , IFERROR(IMPORTXML(I40 , ""//div[5]/a/span"") , ""lädt..."" ) , ""."")"),7.0)</f>
        <v>7</v>
      </c>
    </row>
    <row r="41">
      <c r="B41" s="52">
        <v>4.0</v>
      </c>
      <c r="C41" s="52">
        <v>8.0</v>
      </c>
      <c r="D41" s="53" t="s">
        <v>106</v>
      </c>
      <c r="E41" s="53" t="s">
        <v>107</v>
      </c>
      <c r="F41" s="54" t="s">
        <v>18</v>
      </c>
      <c r="G41" s="65" t="s">
        <v>86</v>
      </c>
      <c r="H41" s="56" t="s">
        <v>108</v>
      </c>
      <c r="I41" s="57" t="s">
        <v>109</v>
      </c>
      <c r="J41" s="63"/>
      <c r="K41" s="59" t="str">
        <f>IFERROR(__xludf.DUMMYFUNCTION("if(T41=true,""Deployed"",IF(I41&lt;&gt;"""",IFERROR(IMPORTXML(I41, ""//p[@class='status-date']""), ""Not loading""),if(H41&lt;&gt;"""",""Reserved"","""")))"),"Deployed")</f>
        <v>Deployed</v>
      </c>
      <c r="T41" s="60" t="b">
        <v>1</v>
      </c>
      <c r="V41" s="47" t="str">
        <f>IFERROR(__xludf.DUMMYFUNCTION("IF(I41 &lt;&gt; """" , IFERROR(IMPORTXML(I41 , ""//div[5]/a/span"") , ""lädt..."" ) , ""."")"),"lädt...")</f>
        <v>lädt...</v>
      </c>
    </row>
    <row r="42">
      <c r="B42" s="52">
        <v>4.0</v>
      </c>
      <c r="C42" s="52">
        <v>9.0</v>
      </c>
      <c r="D42" s="53" t="s">
        <v>110</v>
      </c>
      <c r="E42" s="53" t="s">
        <v>111</v>
      </c>
      <c r="F42" s="54" t="s">
        <v>18</v>
      </c>
      <c r="G42" s="65" t="s">
        <v>86</v>
      </c>
      <c r="H42" s="56" t="s">
        <v>112</v>
      </c>
      <c r="I42" s="57" t="s">
        <v>113</v>
      </c>
      <c r="J42" s="63"/>
      <c r="K42" s="59" t="str">
        <f>IFERROR(__xludf.DUMMYFUNCTION("if(T42=true,""Deployed"",IF(I42&lt;&gt;"""",IFERROR(IMPORTXML(I42, ""//p[@class='status-date']""), ""Not loading""),if(H42&lt;&gt;"""",""Reserved"","""")))"),"Deployed")</f>
        <v>Deployed</v>
      </c>
      <c r="T42" s="60" t="b">
        <v>1</v>
      </c>
      <c r="V42" s="47" t="str">
        <f>IFERROR(__xludf.DUMMYFUNCTION("IF(I42 &lt;&gt; """" , IFERROR(IMPORTXML(I42 , ""//div[5]/a/span"") , ""lädt..."" ) , ""."")"),"lädt...")</f>
        <v>lädt...</v>
      </c>
    </row>
    <row r="43">
      <c r="B43" s="52">
        <v>5.0</v>
      </c>
      <c r="C43" s="52">
        <v>2.0</v>
      </c>
      <c r="D43" s="53" t="s">
        <v>114</v>
      </c>
      <c r="E43" s="53" t="s">
        <v>115</v>
      </c>
      <c r="F43" s="54" t="s">
        <v>18</v>
      </c>
      <c r="G43" s="66" t="s">
        <v>116</v>
      </c>
      <c r="H43" s="56" t="s">
        <v>103</v>
      </c>
      <c r="I43" s="57" t="s">
        <v>117</v>
      </c>
      <c r="J43" s="56" t="s">
        <v>105</v>
      </c>
      <c r="K43" s="59" t="str">
        <f>IFERROR(__xludf.DUMMYFUNCTION("if(T43=true,""Deployed"",IF(I43&lt;&gt;"""",IFERROR(IMPORTXML(I43, ""//p[@class='status-date']""), ""Not loading""),if(H43&lt;&gt;"""",""Reserved"","""")))"),"Deployed")</f>
        <v>Deployed</v>
      </c>
      <c r="T43" s="60" t="b">
        <v>1</v>
      </c>
      <c r="V43" s="47">
        <f>IFERROR(__xludf.DUMMYFUNCTION("IF(I43 &lt;&gt; """" , IFERROR(IMPORTXML(I43 , ""//div[5]/a/span"") , ""lädt..."" ) , ""."")"),5.0)</f>
        <v>5</v>
      </c>
    </row>
    <row r="44">
      <c r="B44" s="52">
        <v>5.0</v>
      </c>
      <c r="C44" s="52">
        <v>3.0</v>
      </c>
      <c r="D44" s="53" t="s">
        <v>118</v>
      </c>
      <c r="E44" s="53" t="s">
        <v>119</v>
      </c>
      <c r="F44" s="54" t="s">
        <v>18</v>
      </c>
      <c r="G44" s="66" t="s">
        <v>116</v>
      </c>
      <c r="H44" s="56" t="s">
        <v>120</v>
      </c>
      <c r="I44" s="57" t="s">
        <v>121</v>
      </c>
      <c r="J44" s="63"/>
      <c r="K44" s="59" t="str">
        <f>IFERROR(__xludf.DUMMYFUNCTION("if(T44=true,""Deployed"",IF(I44&lt;&gt;"""",IFERROR(IMPORTXML(I44, ""//p[@class='status-date']""), ""Not loading""),if(H44&lt;&gt;"""",""Reserved"","""")))"),"Deployed")</f>
        <v>Deployed</v>
      </c>
      <c r="T44" s="60" t="b">
        <v>1</v>
      </c>
      <c r="V44" s="47" t="str">
        <f>IFERROR(__xludf.DUMMYFUNCTION("IF(I44 &lt;&gt; """" , IFERROR(IMPORTXML(I44 , ""//div[5]/a/span"") , ""lädt..."" ) , ""."")"),"lädt...")</f>
        <v>lädt...</v>
      </c>
    </row>
    <row r="45">
      <c r="B45" s="52">
        <v>5.0</v>
      </c>
      <c r="C45" s="52">
        <v>4.0</v>
      </c>
      <c r="D45" s="53" t="s">
        <v>122</v>
      </c>
      <c r="E45" s="53" t="s">
        <v>123</v>
      </c>
      <c r="F45" s="54" t="s">
        <v>18</v>
      </c>
      <c r="G45" s="66" t="s">
        <v>116</v>
      </c>
      <c r="H45" s="56" t="s">
        <v>124</v>
      </c>
      <c r="I45" s="57" t="s">
        <v>125</v>
      </c>
      <c r="J45" s="63"/>
      <c r="K45" s="59" t="str">
        <f>IFERROR(__xludf.DUMMYFUNCTION("if(T45=true,""Deployed"",IF(I45&lt;&gt;"""",IFERROR(IMPORTXML(I45, ""//p[@class='status-date']""), ""Not loading""),if(H45&lt;&gt;"""",""Reserved"","""")))"),"Deployed")</f>
        <v>Deployed</v>
      </c>
      <c r="T45" s="60" t="b">
        <v>1</v>
      </c>
      <c r="V45" s="47" t="str">
        <f>IFERROR(__xludf.DUMMYFUNCTION("IF(I45 &lt;&gt; """" , IFERROR(IMPORTXML(I45 , ""//div[5]/a/span"") , ""lädt..."" ) , ""."")"),"lädt...")</f>
        <v>lädt...</v>
      </c>
    </row>
    <row r="46">
      <c r="B46" s="52">
        <v>5.0</v>
      </c>
      <c r="C46" s="52">
        <v>5.0</v>
      </c>
      <c r="D46" s="53" t="s">
        <v>126</v>
      </c>
      <c r="E46" s="53" t="s">
        <v>127</v>
      </c>
      <c r="F46" s="54" t="s">
        <v>18</v>
      </c>
      <c r="G46" s="66" t="s">
        <v>116</v>
      </c>
      <c r="H46" s="56" t="s">
        <v>128</v>
      </c>
      <c r="I46" s="57" t="s">
        <v>129</v>
      </c>
      <c r="J46" s="63"/>
      <c r="K46" s="59" t="str">
        <f>IFERROR(__xludf.DUMMYFUNCTION("if(T46=true,""Deployed"",IF(I46&lt;&gt;"""",IFERROR(IMPORTXML(I46, ""//p[@class='status-date']""), ""Not loading""),if(H46&lt;&gt;"""",""Reserved"","""")))"),"Deployed")</f>
        <v>Deployed</v>
      </c>
      <c r="T46" s="60" t="b">
        <v>1</v>
      </c>
      <c r="V46" s="47">
        <f>IFERROR(__xludf.DUMMYFUNCTION("IF(I46 &lt;&gt; """" , IFERROR(IMPORTXML(I46 , ""//div[5]/a/span"") , ""lädt..."" ) , ""."")"),8.0)</f>
        <v>8</v>
      </c>
    </row>
    <row r="47">
      <c r="B47" s="52">
        <v>5.0</v>
      </c>
      <c r="C47" s="52">
        <v>6.0</v>
      </c>
      <c r="D47" s="53" t="s">
        <v>130</v>
      </c>
      <c r="E47" s="53" t="s">
        <v>131</v>
      </c>
      <c r="F47" s="54" t="s">
        <v>18</v>
      </c>
      <c r="G47" s="66" t="s">
        <v>116</v>
      </c>
      <c r="H47" s="56" t="s">
        <v>132</v>
      </c>
      <c r="I47" s="57" t="s">
        <v>133</v>
      </c>
      <c r="J47" s="63"/>
      <c r="K47" s="59" t="str">
        <f>IFERROR(__xludf.DUMMYFUNCTION("if(T47=true,""Deployed"",IF(I47&lt;&gt;"""",IFERROR(IMPORTXML(I47, ""//p[@class='status-date']""), ""Not loading""),if(H47&lt;&gt;"""",""Reserved"","""")))"),"Deployed")</f>
        <v>Deployed</v>
      </c>
      <c r="T47" s="60" t="b">
        <v>1</v>
      </c>
      <c r="V47" s="47" t="str">
        <f>IFERROR(__xludf.DUMMYFUNCTION("IF(I47 &lt;&gt; """" , IFERROR(IMPORTXML(I47 , ""//div[5]/a/span"") , ""lädt..."" ) , ""."")"),"lädt...")</f>
        <v>lädt...</v>
      </c>
    </row>
    <row r="48">
      <c r="B48" s="52">
        <v>5.0</v>
      </c>
      <c r="C48" s="52">
        <v>7.0</v>
      </c>
      <c r="D48" s="53" t="s">
        <v>134</v>
      </c>
      <c r="E48" s="53" t="s">
        <v>135</v>
      </c>
      <c r="F48" s="54" t="s">
        <v>18</v>
      </c>
      <c r="G48" s="66" t="s">
        <v>116</v>
      </c>
      <c r="H48" s="56" t="s">
        <v>136</v>
      </c>
      <c r="I48" s="57" t="s">
        <v>137</v>
      </c>
      <c r="J48" s="63"/>
      <c r="K48" s="59" t="str">
        <f>IFERROR(__xludf.DUMMYFUNCTION("if(T48=true,""Deployed"",IF(I48&lt;&gt;"""",IFERROR(IMPORTXML(I48, ""//p[@class='status-date']""), ""Not loading""),if(H48&lt;&gt;"""",""Reserved"","""")))"),"Deployed")</f>
        <v>Deployed</v>
      </c>
      <c r="T48" s="60" t="b">
        <v>1</v>
      </c>
      <c r="U48" s="24"/>
      <c r="V48" s="47" t="str">
        <f>IFERROR(__xludf.DUMMYFUNCTION("IF(I48 &lt;&gt; """" , IFERROR(IMPORTXML(I48 , ""//div[5]/a/span"") , ""lädt..."" ) , ""."")"),"lädt...")</f>
        <v>lädt...</v>
      </c>
      <c r="W48" s="24" t="s">
        <v>138</v>
      </c>
    </row>
    <row r="49">
      <c r="B49" s="52">
        <v>5.0</v>
      </c>
      <c r="C49" s="52">
        <v>8.0</v>
      </c>
      <c r="D49" s="53" t="s">
        <v>139</v>
      </c>
      <c r="E49" s="53" t="s">
        <v>140</v>
      </c>
      <c r="F49" s="54" t="s">
        <v>18</v>
      </c>
      <c r="G49" s="66" t="s">
        <v>116</v>
      </c>
      <c r="H49" s="56" t="s">
        <v>141</v>
      </c>
      <c r="I49" s="57" t="s">
        <v>142</v>
      </c>
      <c r="J49" s="63"/>
      <c r="K49" s="59" t="str">
        <f>IFERROR(__xludf.DUMMYFUNCTION("if(T49=true,""Deployed"",IF(I49&lt;&gt;"""",IFERROR(IMPORTXML(I49, ""//p[@class='status-date']""), ""Not loading""),if(H49&lt;&gt;"""",""Reserved"","""")))"),"Deployed")</f>
        <v>Deployed</v>
      </c>
      <c r="T49" s="60" t="b">
        <v>1</v>
      </c>
      <c r="U49" s="24"/>
      <c r="V49" s="47" t="str">
        <f>IFERROR(__xludf.DUMMYFUNCTION("IF(I49 &lt;&gt; """" , IFERROR(IMPORTXML(I49 , ""//div[5]/a/span"") , ""lädt..."" ) , ""."")"),"lädt...")</f>
        <v>lädt...</v>
      </c>
      <c r="W49" s="24" t="s">
        <v>138</v>
      </c>
    </row>
    <row r="50">
      <c r="B50" s="52">
        <v>5.0</v>
      </c>
      <c r="C50" s="52">
        <v>9.0</v>
      </c>
      <c r="D50" s="53" t="s">
        <v>143</v>
      </c>
      <c r="E50" s="53" t="s">
        <v>144</v>
      </c>
      <c r="F50" s="54" t="s">
        <v>18</v>
      </c>
      <c r="G50" s="66" t="s">
        <v>116</v>
      </c>
      <c r="H50" s="56" t="s">
        <v>145</v>
      </c>
      <c r="I50" s="57" t="s">
        <v>146</v>
      </c>
      <c r="J50" s="63"/>
      <c r="K50" s="59" t="str">
        <f>IFERROR(__xludf.DUMMYFUNCTION("if(T50=true,""Deployed"",IF(I50&lt;&gt;"""",IFERROR(IMPORTXML(I50, ""//p[@class='status-date']""), ""Not loading""),if(H50&lt;&gt;"""",""Reserved"","""")))"),"Deployed")</f>
        <v>Deployed</v>
      </c>
      <c r="T50" s="60" t="b">
        <v>1</v>
      </c>
      <c r="V50" s="47" t="str">
        <f>IFERROR(__xludf.DUMMYFUNCTION("IF(I50 &lt;&gt; """" , IFERROR(IMPORTXML(I50 , ""//div[5]/a/span"") , ""lädt..."" ) , ""."")"),"lädt...")</f>
        <v>lädt...</v>
      </c>
    </row>
    <row r="51">
      <c r="B51" s="52">
        <v>5.0</v>
      </c>
      <c r="C51" s="52">
        <v>10.0</v>
      </c>
      <c r="D51" s="53" t="s">
        <v>147</v>
      </c>
      <c r="E51" s="53" t="s">
        <v>148</v>
      </c>
      <c r="F51" s="54" t="s">
        <v>18</v>
      </c>
      <c r="G51" s="66" t="s">
        <v>116</v>
      </c>
      <c r="H51" s="56" t="s">
        <v>103</v>
      </c>
      <c r="I51" s="57" t="s">
        <v>149</v>
      </c>
      <c r="J51" s="56" t="s">
        <v>105</v>
      </c>
      <c r="K51" s="59" t="str">
        <f>IFERROR(__xludf.DUMMYFUNCTION("if(T51=true,""Deployed"",IF(I51&lt;&gt;"""",IFERROR(IMPORTXML(I51, ""//p[@class='status-date']""), ""Not loading""),if(H51&lt;&gt;"""",""Reserved"","""")))"),"Deployed")</f>
        <v>Deployed</v>
      </c>
      <c r="T51" s="60" t="b">
        <v>1</v>
      </c>
      <c r="V51" s="47">
        <f>IFERROR(__xludf.DUMMYFUNCTION("IF(I51 &lt;&gt; """" , IFERROR(IMPORTXML(I51 , ""//div[5]/a/span"") , ""lädt..."" ) , ""."")"),6.0)</f>
        <v>6</v>
      </c>
    </row>
    <row r="52">
      <c r="B52" s="52">
        <v>6.0</v>
      </c>
      <c r="C52" s="52">
        <v>1.0</v>
      </c>
      <c r="D52" s="53" t="s">
        <v>150</v>
      </c>
      <c r="E52" s="53" t="s">
        <v>151</v>
      </c>
      <c r="F52" s="32" t="s">
        <v>21</v>
      </c>
      <c r="G52" s="58" t="s">
        <v>152</v>
      </c>
      <c r="H52" s="56" t="s">
        <v>153</v>
      </c>
      <c r="I52" s="57" t="s">
        <v>154</v>
      </c>
      <c r="J52" s="63"/>
      <c r="K52" s="59" t="str">
        <f>IFERROR(__xludf.DUMMYFUNCTION("if(T52=true,""Deployed"",IF(I52&lt;&gt;"""",IFERROR(IMPORTXML(I52, ""//p[@class='status-date']""), ""Not loading""),if(H52&lt;&gt;"""",""Reserved"","""")))"),"Deployed")</f>
        <v>Deployed</v>
      </c>
      <c r="T52" s="60" t="b">
        <v>1</v>
      </c>
      <c r="V52" s="47" t="str">
        <f>IFERROR(__xludf.DUMMYFUNCTION("IF(I52 &lt;&gt; """" , IFERROR(IMPORTXML(I52 , ""//div[5]/a/span"") , ""lädt..."" ) , ""."")"),"lädt...")</f>
        <v>lädt...</v>
      </c>
    </row>
    <row r="53">
      <c r="B53" s="52">
        <v>6.0</v>
      </c>
      <c r="C53" s="52">
        <v>2.0</v>
      </c>
      <c r="D53" s="53" t="s">
        <v>155</v>
      </c>
      <c r="E53" s="53" t="s">
        <v>156</v>
      </c>
      <c r="F53" s="54" t="s">
        <v>18</v>
      </c>
      <c r="G53" s="67" t="s">
        <v>157</v>
      </c>
      <c r="H53" s="56" t="s">
        <v>128</v>
      </c>
      <c r="I53" s="57" t="s">
        <v>158</v>
      </c>
      <c r="J53" s="63"/>
      <c r="K53" s="59" t="str">
        <f>IFERROR(__xludf.DUMMYFUNCTION("if(T53=true,""Deployed"",IF(I53&lt;&gt;"""",IFERROR(IMPORTXML(I53, ""//p[@class='status-date']""), ""Not loading""),if(H53&lt;&gt;"""",""Reserved"","""")))"),"Deployed")</f>
        <v>Deployed</v>
      </c>
      <c r="T53" s="60" t="b">
        <v>1</v>
      </c>
      <c r="U53" s="24"/>
      <c r="V53" s="47">
        <f>IFERROR(__xludf.DUMMYFUNCTION("IF(I53 &lt;&gt; """" , IFERROR(IMPORTXML(I53 , ""//div[5]/a/span"") , ""lädt..."" ) , ""."")"),8.0)</f>
        <v>8</v>
      </c>
      <c r="W53" s="24" t="s">
        <v>159</v>
      </c>
      <c r="X53" s="24" t="s">
        <v>160</v>
      </c>
    </row>
    <row r="54">
      <c r="B54" s="52">
        <v>6.0</v>
      </c>
      <c r="C54" s="52">
        <v>3.0</v>
      </c>
      <c r="D54" s="53" t="s">
        <v>161</v>
      </c>
      <c r="E54" s="53" t="s">
        <v>162</v>
      </c>
      <c r="F54" s="54" t="s">
        <v>18</v>
      </c>
      <c r="G54" s="67" t="s">
        <v>157</v>
      </c>
      <c r="H54" s="56" t="s">
        <v>141</v>
      </c>
      <c r="I54" s="57" t="s">
        <v>163</v>
      </c>
      <c r="J54" s="63"/>
      <c r="K54" s="59" t="str">
        <f>IFERROR(__xludf.DUMMYFUNCTION("if(T54=true,""Deployed"",IF(I54&lt;&gt;"""",IFERROR(IMPORTXML(I54, ""//p[@class='status-date']""), ""Not loading""),if(H54&lt;&gt;"""",""Reserved"","""")))"),"Deployed")</f>
        <v>Deployed</v>
      </c>
      <c r="T54" s="60" t="b">
        <v>1</v>
      </c>
      <c r="V54" s="47" t="str">
        <f>IFERROR(__xludf.DUMMYFUNCTION("IF(I54 &lt;&gt; """" , IFERROR(IMPORTXML(I54 , ""//div[5]/a/span"") , ""lädt..."" ) , ""."")"),"lädt...")</f>
        <v>lädt...</v>
      </c>
    </row>
    <row r="55">
      <c r="B55" s="52">
        <v>6.0</v>
      </c>
      <c r="C55" s="52">
        <v>4.0</v>
      </c>
      <c r="D55" s="53" t="s">
        <v>164</v>
      </c>
      <c r="E55" s="53" t="s">
        <v>165</v>
      </c>
      <c r="F55" s="54" t="s">
        <v>18</v>
      </c>
      <c r="G55" s="67" t="s">
        <v>157</v>
      </c>
      <c r="H55" s="56" t="s">
        <v>166</v>
      </c>
      <c r="I55" s="68" t="s">
        <v>167</v>
      </c>
      <c r="J55" s="63"/>
      <c r="K55" s="59" t="str">
        <f>IFERROR(__xludf.DUMMYFUNCTION("if(T55=true,""Deployed"",IF(I55&lt;&gt;"""",IFERROR(IMPORTXML(I55, ""//p[@class='status-date']""), ""Not loading""),if(H55&lt;&gt;"""",""Reserved"","""")))"),"Deployed")</f>
        <v>Deployed</v>
      </c>
      <c r="T55" s="60" t="b">
        <v>1</v>
      </c>
      <c r="V55" s="47" t="str">
        <f>IFERROR(__xludf.DUMMYFUNCTION("IF(I55 &lt;&gt; """" , IFERROR(IMPORTXML(I55 , ""//div[5]/a/span"") , ""lädt..."" ) , ""."")"),"lädt...")</f>
        <v>lädt...</v>
      </c>
    </row>
    <row r="56">
      <c r="B56" s="52">
        <v>6.0</v>
      </c>
      <c r="C56" s="52">
        <v>5.0</v>
      </c>
      <c r="D56" s="53" t="s">
        <v>168</v>
      </c>
      <c r="E56" s="53" t="s">
        <v>169</v>
      </c>
      <c r="F56" s="54" t="s">
        <v>18</v>
      </c>
      <c r="G56" s="67" t="s">
        <v>157</v>
      </c>
      <c r="H56" s="56" t="s">
        <v>170</v>
      </c>
      <c r="I56" s="57" t="s">
        <v>171</v>
      </c>
      <c r="J56" s="63"/>
      <c r="K56" s="59" t="str">
        <f>IFERROR(__xludf.DUMMYFUNCTION("if(T56=true,""Deployed"",IF(I56&lt;&gt;"""",IFERROR(IMPORTXML(I56, ""//p[@class='status-date']""), ""Not loading""),if(H56&lt;&gt;"""",""Reserved"","""")))"),"Deployed")</f>
        <v>Deployed</v>
      </c>
      <c r="T56" s="60" t="b">
        <v>1</v>
      </c>
      <c r="V56" s="47" t="str">
        <f>IFERROR(__xludf.DUMMYFUNCTION("IF(I56 &lt;&gt; """" , IFERROR(IMPORTXML(I56 , ""//div[5]/a/span"") , ""lädt..."" ) , ""."")"),"lädt...")</f>
        <v>lädt...</v>
      </c>
    </row>
    <row r="57">
      <c r="B57" s="52">
        <v>6.0</v>
      </c>
      <c r="C57" s="52">
        <v>6.0</v>
      </c>
      <c r="D57" s="53" t="s">
        <v>172</v>
      </c>
      <c r="E57" s="53" t="s">
        <v>173</v>
      </c>
      <c r="F57" s="54" t="s">
        <v>18</v>
      </c>
      <c r="G57" s="67" t="s">
        <v>157</v>
      </c>
      <c r="H57" s="56" t="s">
        <v>174</v>
      </c>
      <c r="I57" s="62" t="s">
        <v>175</v>
      </c>
      <c r="J57" s="63"/>
      <c r="K57" s="59" t="str">
        <f>IFERROR(__xludf.DUMMYFUNCTION("if(T57=true,""Deployed"",IF(I57&lt;&gt;"""",IFERROR(IMPORTXML(I57, ""//p[@class='status-date']""), ""Not loading""),if(H57&lt;&gt;"""",""Reserved"","""")))"),"Deployed")</f>
        <v>Deployed</v>
      </c>
      <c r="T57" s="60" t="b">
        <v>1</v>
      </c>
      <c r="V57" s="47" t="str">
        <f>IFERROR(__xludf.DUMMYFUNCTION("IF(I57 &lt;&gt; """" , IFERROR(IMPORTXML(I57 , ""//div[5]/a/span"") , ""lädt..."" ) , ""."")"),"lädt...")</f>
        <v>lädt...</v>
      </c>
    </row>
    <row r="58">
      <c r="B58" s="52">
        <v>6.0</v>
      </c>
      <c r="C58" s="52">
        <v>7.0</v>
      </c>
      <c r="D58" s="53" t="s">
        <v>176</v>
      </c>
      <c r="E58" s="53" t="s">
        <v>177</v>
      </c>
      <c r="F58" s="54" t="s">
        <v>18</v>
      </c>
      <c r="G58" s="67" t="s">
        <v>157</v>
      </c>
      <c r="H58" s="69" t="s">
        <v>178</v>
      </c>
      <c r="I58" s="57" t="s">
        <v>179</v>
      </c>
      <c r="J58" s="56" t="s">
        <v>180</v>
      </c>
      <c r="K58" s="59" t="str">
        <f>IFERROR(__xludf.DUMMYFUNCTION("if(T58=true,""Deployed"",IF(I58&lt;&gt;"""",IFERROR(IMPORTXML(I58, ""//p[@class='status-date']""), ""Not loading""),if(H58&lt;&gt;"""",""Reserved"","""")))"),"Deployed")</f>
        <v>Deployed</v>
      </c>
      <c r="T58" s="60" t="b">
        <v>1</v>
      </c>
      <c r="V58" s="47" t="str">
        <f>IFERROR(__xludf.DUMMYFUNCTION("IF(I58 &lt;&gt; """" , IFERROR(IMPORTXML(I58 , ""//div[5]/a/span"") , ""lädt..."" ) , ""."")"),"lädt...")</f>
        <v>lädt...</v>
      </c>
    </row>
    <row r="59">
      <c r="B59" s="52">
        <v>6.0</v>
      </c>
      <c r="C59" s="52">
        <v>8.0</v>
      </c>
      <c r="D59" s="53" t="s">
        <v>181</v>
      </c>
      <c r="E59" s="53" t="s">
        <v>182</v>
      </c>
      <c r="F59" s="54" t="s">
        <v>18</v>
      </c>
      <c r="G59" s="67" t="s">
        <v>157</v>
      </c>
      <c r="H59" s="56" t="s">
        <v>183</v>
      </c>
      <c r="I59" s="57" t="s">
        <v>184</v>
      </c>
      <c r="J59" s="63"/>
      <c r="K59" s="59" t="str">
        <f>IFERROR(__xludf.DUMMYFUNCTION("if(T59=true,""Deployed"",IF(I59&lt;&gt;"""",IFERROR(IMPORTXML(I59, ""//p[@class='status-date']""), ""Not loading""),if(H59&lt;&gt;"""",""Reserved"","""")))"),"Deployed")</f>
        <v>Deployed</v>
      </c>
      <c r="T59" s="60" t="b">
        <v>1</v>
      </c>
      <c r="V59" s="47" t="str">
        <f>IFERROR(__xludf.DUMMYFUNCTION("IF(I59 &lt;&gt; """" , IFERROR(IMPORTXML(I59 , ""//div[5]/a/span"") , ""lädt..."" ) , ""."")"),"lädt...")</f>
        <v>lädt...</v>
      </c>
      <c r="W59" s="24" t="s">
        <v>185</v>
      </c>
      <c r="X59" s="24" t="s">
        <v>186</v>
      </c>
    </row>
    <row r="60">
      <c r="B60" s="52">
        <v>6.0</v>
      </c>
      <c r="C60" s="52">
        <v>9.0</v>
      </c>
      <c r="D60" s="53" t="s">
        <v>187</v>
      </c>
      <c r="E60" s="53" t="s">
        <v>188</v>
      </c>
      <c r="F60" s="54" t="s">
        <v>18</v>
      </c>
      <c r="G60" s="67" t="s">
        <v>157</v>
      </c>
      <c r="H60" s="56" t="s">
        <v>189</v>
      </c>
      <c r="I60" s="57" t="s">
        <v>190</v>
      </c>
      <c r="J60" s="63"/>
      <c r="K60" s="59" t="str">
        <f>IFERROR(__xludf.DUMMYFUNCTION("if(T60=true,""Deployed"",IF(I60&lt;&gt;"""",IFERROR(IMPORTXML(I60, ""//p[@class='status-date']""), ""Not loading""),if(H60&lt;&gt;"""",""Reserved"","""")))"),"Deployed")</f>
        <v>Deployed</v>
      </c>
      <c r="T60" s="60" t="b">
        <v>1</v>
      </c>
      <c r="V60" s="47" t="str">
        <f>IFERROR(__xludf.DUMMYFUNCTION("IF(I60 &lt;&gt; """" , IFERROR(IMPORTXML(I60 , ""//div[5]/a/span"") , ""lädt..."" ) , ""."")"),"lädt...")</f>
        <v>lädt...</v>
      </c>
    </row>
    <row r="61">
      <c r="B61" s="52">
        <v>6.0</v>
      </c>
      <c r="C61" s="52">
        <v>10.0</v>
      </c>
      <c r="D61" s="53" t="s">
        <v>191</v>
      </c>
      <c r="E61" s="53" t="s">
        <v>192</v>
      </c>
      <c r="F61" s="54" t="s">
        <v>18</v>
      </c>
      <c r="G61" s="67" t="s">
        <v>157</v>
      </c>
      <c r="H61" s="56" t="s">
        <v>193</v>
      </c>
      <c r="I61" s="62" t="s">
        <v>194</v>
      </c>
      <c r="J61" s="63"/>
      <c r="K61" s="59" t="str">
        <f>IFERROR(__xludf.DUMMYFUNCTION("if(T61=true,""Deployed"",IF(I61&lt;&gt;"""",IFERROR(IMPORTXML(I61, ""//p[@class='status-date']""), ""Not loading""),if(H61&lt;&gt;"""",""Reserved"","""")))"),"Deployed")</f>
        <v>Deployed</v>
      </c>
      <c r="T61" s="60" t="b">
        <v>1</v>
      </c>
      <c r="V61" s="47" t="str">
        <f>IFERROR(__xludf.DUMMYFUNCTION("IF(I61 &lt;&gt; """" , IFERROR(IMPORTXML(I61 , ""//div[5]/a/span"") , ""lädt..."" ) , ""."")"),"lädt...")</f>
        <v>lädt...</v>
      </c>
    </row>
    <row r="62">
      <c r="B62" s="52">
        <v>6.0</v>
      </c>
      <c r="C62" s="52">
        <v>11.0</v>
      </c>
      <c r="D62" s="53" t="s">
        <v>195</v>
      </c>
      <c r="E62" s="53" t="s">
        <v>196</v>
      </c>
      <c r="F62" s="32" t="s">
        <v>21</v>
      </c>
      <c r="G62" s="58" t="s">
        <v>152</v>
      </c>
      <c r="H62" s="56" t="s">
        <v>61</v>
      </c>
      <c r="I62" s="62" t="s">
        <v>197</v>
      </c>
      <c r="J62" s="63"/>
      <c r="K62" s="59" t="str">
        <f>IFERROR(__xludf.DUMMYFUNCTION("if(T62=true,""Deployed"",IF(I62&lt;&gt;"""",IFERROR(IMPORTXML(I62, ""//p[@class='status-date']""), ""Not loading""),if(H62&lt;&gt;"""",""Reserved"","""")))"),"Deployed")</f>
        <v>Deployed</v>
      </c>
      <c r="T62" s="60" t="b">
        <v>1</v>
      </c>
      <c r="V62" s="47" t="str">
        <f>IFERROR(__xludf.DUMMYFUNCTION("IF(I62 &lt;&gt; """" , IFERROR(IMPORTXML(I62 , ""//div[5]/a/span"") , ""lädt..."" ) , ""."")"),"lädt...")</f>
        <v>lädt...</v>
      </c>
    </row>
    <row r="63">
      <c r="B63" s="52">
        <v>7.0</v>
      </c>
      <c r="C63" s="52">
        <v>1.0</v>
      </c>
      <c r="D63" s="53" t="s">
        <v>198</v>
      </c>
      <c r="E63" s="53" t="s">
        <v>199</v>
      </c>
      <c r="F63" s="33" t="s">
        <v>22</v>
      </c>
      <c r="G63" s="58" t="s">
        <v>200</v>
      </c>
      <c r="H63" s="56" t="s">
        <v>201</v>
      </c>
      <c r="I63" s="57" t="s">
        <v>202</v>
      </c>
      <c r="J63" s="63"/>
      <c r="K63" s="59" t="str">
        <f>IFERROR(__xludf.DUMMYFUNCTION("if(T63=true,""Deployed"",IF(I63&lt;&gt;"""",IFERROR(IMPORTXML(I63, ""//p[@class='status-date']""), ""Not loading""),if(H63&lt;&gt;"""",""Reserved"","""")))"),"Deployed")</f>
        <v>Deployed</v>
      </c>
      <c r="T63" s="60" t="b">
        <v>1</v>
      </c>
      <c r="V63" s="47" t="str">
        <f>IFERROR(__xludf.DUMMYFUNCTION("IF(I63 &lt;&gt; """" , IFERROR(IMPORTXML(I63 , ""//div[5]/a/span"") , ""lädt..."" ) , ""."")"),"lädt...")</f>
        <v>lädt...</v>
      </c>
    </row>
    <row r="64">
      <c r="B64" s="52">
        <v>7.0</v>
      </c>
      <c r="C64" s="52">
        <v>2.0</v>
      </c>
      <c r="D64" s="53" t="s">
        <v>203</v>
      </c>
      <c r="E64" s="53" t="s">
        <v>204</v>
      </c>
      <c r="F64" s="33" t="s">
        <v>22</v>
      </c>
      <c r="G64" s="58" t="s">
        <v>200</v>
      </c>
      <c r="H64" s="56" t="s">
        <v>48</v>
      </c>
      <c r="I64" s="57" t="s">
        <v>205</v>
      </c>
      <c r="J64" s="63"/>
      <c r="K64" s="59" t="str">
        <f>IFERROR(__xludf.DUMMYFUNCTION("if(T64=true,""Deployed"",IF(I64&lt;&gt;"""",IFERROR(IMPORTXML(I64, ""//p[@class='status-date']""), ""Not loading""),if(H64&lt;&gt;"""",""Reserved"","""")))"),"Deployed")</f>
        <v>Deployed</v>
      </c>
      <c r="T64" s="60" t="b">
        <v>1</v>
      </c>
      <c r="V64" s="47" t="str">
        <f>IFERROR(__xludf.DUMMYFUNCTION("IF(I64 &lt;&gt; """" , IFERROR(IMPORTXML(I64 , ""//div[5]/a/span"") , ""lädt..."" ) , ""."")"),"lädt...")</f>
        <v>lädt...</v>
      </c>
    </row>
    <row r="65">
      <c r="B65" s="52">
        <v>7.0</v>
      </c>
      <c r="C65" s="52">
        <v>3.0</v>
      </c>
      <c r="D65" s="53" t="s">
        <v>206</v>
      </c>
      <c r="E65" s="53" t="s">
        <v>207</v>
      </c>
      <c r="F65" s="33" t="s">
        <v>22</v>
      </c>
      <c r="G65" s="58" t="s">
        <v>200</v>
      </c>
      <c r="H65" s="56" t="s">
        <v>208</v>
      </c>
      <c r="I65" s="57" t="s">
        <v>209</v>
      </c>
      <c r="J65" s="63"/>
      <c r="K65" s="59" t="str">
        <f>IFERROR(__xludf.DUMMYFUNCTION("if(T65=true,""Deployed"",IF(I65&lt;&gt;"""",IFERROR(IMPORTXML(I65, ""//p[@class='status-date']""), ""Not loading""),if(H65&lt;&gt;"""",""Reserved"","""")))"),"Deployed")</f>
        <v>Deployed</v>
      </c>
      <c r="T65" s="60" t="b">
        <v>1</v>
      </c>
      <c r="V65" s="47" t="str">
        <f>IFERROR(__xludf.DUMMYFUNCTION("IF(I65 &lt;&gt; """" , IFERROR(IMPORTXML(I65 , ""//div[5]/a/span"") , ""lädt..."" ) , ""."")"),"lädt...")</f>
        <v>lädt...</v>
      </c>
    </row>
    <row r="66">
      <c r="B66" s="52">
        <v>7.0</v>
      </c>
      <c r="C66" s="52">
        <v>4.0</v>
      </c>
      <c r="D66" s="53" t="s">
        <v>210</v>
      </c>
      <c r="E66" s="53" t="s">
        <v>211</v>
      </c>
      <c r="F66" s="33" t="s">
        <v>22</v>
      </c>
      <c r="G66" s="58" t="s">
        <v>200</v>
      </c>
      <c r="H66" s="56" t="s">
        <v>212</v>
      </c>
      <c r="I66" s="62" t="s">
        <v>213</v>
      </c>
      <c r="J66" s="63"/>
      <c r="K66" s="59" t="str">
        <f>IFERROR(__xludf.DUMMYFUNCTION("if(T66=true,""Deployed"",IF(I66&lt;&gt;"""",IFERROR(IMPORTXML(I66, ""//p[@class='status-date']""), ""Not loading""),if(H66&lt;&gt;"""",""Reserved"","""")))"),"Deployed")</f>
        <v>Deployed</v>
      </c>
      <c r="T66" s="60" t="b">
        <v>1</v>
      </c>
      <c r="V66" s="47">
        <f>IFERROR(__xludf.DUMMYFUNCTION("IF(I66 &lt;&gt; """" , IFERROR(IMPORTXML(I66 , ""//div[5]/a/span"") , ""lädt..."" ) , ""."")"),0.0)</f>
        <v>0</v>
      </c>
    </row>
    <row r="67">
      <c r="B67" s="52">
        <v>7.0</v>
      </c>
      <c r="C67" s="52">
        <v>5.0</v>
      </c>
      <c r="D67" s="53" t="s">
        <v>214</v>
      </c>
      <c r="E67" s="53" t="s">
        <v>215</v>
      </c>
      <c r="F67" s="33" t="s">
        <v>22</v>
      </c>
      <c r="G67" s="58" t="s">
        <v>200</v>
      </c>
      <c r="H67" s="56" t="s">
        <v>216</v>
      </c>
      <c r="I67" s="57" t="s">
        <v>217</v>
      </c>
      <c r="J67" s="63"/>
      <c r="K67" s="59" t="str">
        <f>IFERROR(__xludf.DUMMYFUNCTION("if(T67=true,""Deployed"",IF(I67&lt;&gt;"""",IFERROR(IMPORTXML(I67, ""//p[@class='status-date']""), ""Not loading""),if(H67&lt;&gt;"""",""Reserved"","""")))"),"Deployed")</f>
        <v>Deployed</v>
      </c>
      <c r="T67" s="60" t="b">
        <v>1</v>
      </c>
      <c r="V67" s="47" t="str">
        <f>IFERROR(__xludf.DUMMYFUNCTION("IF(I67 &lt;&gt; """" , IFERROR(IMPORTXML(I67 , ""//div[5]/a/span"") , ""lädt..."" ) , ""."")"),"lädt...")</f>
        <v>lädt...</v>
      </c>
      <c r="W67" s="24" t="s">
        <v>218</v>
      </c>
      <c r="X67" s="24" t="s">
        <v>219</v>
      </c>
    </row>
    <row r="68">
      <c r="B68" s="52">
        <v>7.0</v>
      </c>
      <c r="C68" s="52">
        <v>6.0</v>
      </c>
      <c r="D68" s="53" t="s">
        <v>220</v>
      </c>
      <c r="E68" s="53" t="s">
        <v>221</v>
      </c>
      <c r="F68" s="33" t="s">
        <v>22</v>
      </c>
      <c r="G68" s="58" t="s">
        <v>200</v>
      </c>
      <c r="H68" s="56" t="s">
        <v>222</v>
      </c>
      <c r="I68" s="57" t="s">
        <v>223</v>
      </c>
      <c r="J68" s="63"/>
      <c r="K68" s="59" t="str">
        <f>IFERROR(__xludf.DUMMYFUNCTION("if(T68=true,""Deployed"",IF(I68&lt;&gt;"""",IFERROR(IMPORTXML(I68, ""//p[@class='status-date']""), ""Not loading""),if(H68&lt;&gt;"""",""Reserved"","""")))"),"Deployed")</f>
        <v>Deployed</v>
      </c>
      <c r="T68" s="60" t="b">
        <v>1</v>
      </c>
      <c r="V68" s="47" t="str">
        <f>IFERROR(__xludf.DUMMYFUNCTION("IF(I68 &lt;&gt; """" , IFERROR(IMPORTXML(I68 , ""//div[5]/a/span"") , ""lädt..."" ) , ""."")"),"lädt...")</f>
        <v>lädt...</v>
      </c>
    </row>
    <row r="69">
      <c r="B69" s="52">
        <v>7.0</v>
      </c>
      <c r="C69" s="52">
        <v>7.0</v>
      </c>
      <c r="D69" s="53" t="s">
        <v>224</v>
      </c>
      <c r="E69" s="53" t="s">
        <v>225</v>
      </c>
      <c r="F69" s="33" t="s">
        <v>22</v>
      </c>
      <c r="G69" s="58" t="s">
        <v>200</v>
      </c>
      <c r="H69" s="56" t="s">
        <v>226</v>
      </c>
      <c r="I69" s="57" t="s">
        <v>227</v>
      </c>
      <c r="J69" s="63"/>
      <c r="K69" s="59" t="str">
        <f>IFERROR(__xludf.DUMMYFUNCTION("if(T69=true,""Deployed"",IF(I69&lt;&gt;"""",IFERROR(IMPORTXML(I69, ""//p[@class='status-date']""), ""Not loading""),if(H69&lt;&gt;"""",""Reserved"","""")))"),"Deployed")</f>
        <v>Deployed</v>
      </c>
      <c r="T69" s="60" t="b">
        <v>1</v>
      </c>
      <c r="V69" s="47" t="str">
        <f>IFERROR(__xludf.DUMMYFUNCTION("IF(I69 &lt;&gt; """" , IFERROR(IMPORTXML(I69 , ""//div[5]/a/span"") , ""lädt..."" ) , ""."")"),"lädt...")</f>
        <v>lädt...</v>
      </c>
    </row>
    <row r="70">
      <c r="B70" s="52">
        <v>7.0</v>
      </c>
      <c r="C70" s="52">
        <v>8.0</v>
      </c>
      <c r="D70" s="53" t="s">
        <v>228</v>
      </c>
      <c r="E70" s="53" t="s">
        <v>229</v>
      </c>
      <c r="F70" s="33" t="s">
        <v>22</v>
      </c>
      <c r="G70" s="58" t="s">
        <v>200</v>
      </c>
      <c r="H70" s="58"/>
      <c r="I70" s="58"/>
      <c r="J70" s="63"/>
      <c r="K70" s="59" t="str">
        <f>IFERROR(__xludf.DUMMYFUNCTION("if(T70=true,""Deployed"",IF(I70&lt;&gt;"""",IFERROR(IMPORTXML(I70, ""//p[@class='status-date']""), ""Not loading""),if(H70&lt;&gt;"""",""Reserved"","""")))"),"")</f>
        <v/>
      </c>
      <c r="T70" s="60" t="b">
        <v>0</v>
      </c>
      <c r="V70" s="47" t="str">
        <f>IFERROR(__xludf.DUMMYFUNCTION("IF(I70 &lt;&gt; """" , IFERROR(IMPORTXML(I70 , ""//div[5]/a/span"") , ""lädt..."" ) , ""."")"),".")</f>
        <v>.</v>
      </c>
    </row>
    <row r="71">
      <c r="B71" s="52">
        <v>7.0</v>
      </c>
      <c r="C71" s="52">
        <v>9.0</v>
      </c>
      <c r="D71" s="53" t="s">
        <v>230</v>
      </c>
      <c r="E71" s="53" t="s">
        <v>231</v>
      </c>
      <c r="F71" s="33" t="s">
        <v>22</v>
      </c>
      <c r="G71" s="58" t="s">
        <v>200</v>
      </c>
      <c r="H71" s="58"/>
      <c r="I71" s="58"/>
      <c r="J71" s="63"/>
      <c r="K71" s="59" t="str">
        <f>IFERROR(__xludf.DUMMYFUNCTION("if(T71=true,""Deployed"",IF(I71&lt;&gt;"""",IFERROR(IMPORTXML(I71, ""//p[@class='status-date']""), ""Not loading""),if(H71&lt;&gt;"""",""Reserved"","""")))"),"")</f>
        <v/>
      </c>
      <c r="T71" s="60" t="b">
        <v>0</v>
      </c>
      <c r="V71" s="47" t="str">
        <f>IFERROR(__xludf.DUMMYFUNCTION("IF(I71 &lt;&gt; """" , IFERROR(IMPORTXML(I71 , ""//div[5]/a/span"") , ""lädt..."" ) , ""."")"),".")</f>
        <v>.</v>
      </c>
    </row>
    <row r="72">
      <c r="B72" s="52">
        <v>7.0</v>
      </c>
      <c r="C72" s="52">
        <v>10.0</v>
      </c>
      <c r="D72" s="53" t="s">
        <v>232</v>
      </c>
      <c r="E72" s="53" t="s">
        <v>233</v>
      </c>
      <c r="F72" s="33" t="s">
        <v>22</v>
      </c>
      <c r="G72" s="58" t="s">
        <v>200</v>
      </c>
      <c r="H72" s="58"/>
      <c r="I72" s="58"/>
      <c r="J72" s="63"/>
      <c r="K72" s="59" t="str">
        <f>IFERROR(__xludf.DUMMYFUNCTION("if(T72=true,""Deployed"",IF(I72&lt;&gt;"""",IFERROR(IMPORTXML(I72, ""//p[@class='status-date']""), ""Not loading""),if(H72&lt;&gt;"""",""Reserved"","""")))"),"")</f>
        <v/>
      </c>
      <c r="T72" s="60" t="b">
        <v>0</v>
      </c>
      <c r="V72" s="47" t="str">
        <f>IFERROR(__xludf.DUMMYFUNCTION("IF(I72 &lt;&gt; """" , IFERROR(IMPORTXML(I72 , ""//div[5]/a/span"") , ""lädt..."" ) , ""."")"),".")</f>
        <v>.</v>
      </c>
    </row>
    <row r="73">
      <c r="B73" s="52">
        <v>7.0</v>
      </c>
      <c r="C73" s="52">
        <v>11.0</v>
      </c>
      <c r="D73" s="53" t="s">
        <v>234</v>
      </c>
      <c r="E73" s="53" t="s">
        <v>235</v>
      </c>
      <c r="F73" s="33" t="s">
        <v>22</v>
      </c>
      <c r="G73" s="58" t="s">
        <v>200</v>
      </c>
      <c r="H73" s="56" t="s">
        <v>236</v>
      </c>
      <c r="I73" s="57" t="s">
        <v>237</v>
      </c>
      <c r="J73" s="63"/>
      <c r="K73" s="59" t="str">
        <f>IFERROR(__xludf.DUMMYFUNCTION("if(T73=true,""Deployed"",IF(I73&lt;&gt;"""",IFERROR(IMPORTXML(I73, ""//p[@class='status-date']""), ""Not loading""),if(H73&lt;&gt;"""",""Reserved"","""")))"),"Deployed")</f>
        <v>Deployed</v>
      </c>
      <c r="T73" s="60" t="b">
        <v>1</v>
      </c>
      <c r="V73" s="47" t="str">
        <f>IFERROR(__xludf.DUMMYFUNCTION("IF(I73 &lt;&gt; """" , IFERROR(IMPORTXML(I73 , ""//div[5]/a/span"") , ""lädt..."" ) , ""."")"),"lädt...")</f>
        <v>lädt...</v>
      </c>
    </row>
    <row r="74">
      <c r="B74" s="52">
        <v>8.0</v>
      </c>
      <c r="C74" s="52">
        <v>1.0</v>
      </c>
      <c r="D74" s="53" t="s">
        <v>238</v>
      </c>
      <c r="E74" s="53" t="s">
        <v>239</v>
      </c>
      <c r="F74" s="33" t="s">
        <v>22</v>
      </c>
      <c r="G74" s="58" t="s">
        <v>200</v>
      </c>
      <c r="H74" s="56" t="s">
        <v>103</v>
      </c>
      <c r="I74" s="57" t="s">
        <v>240</v>
      </c>
      <c r="J74" s="56" t="s">
        <v>241</v>
      </c>
      <c r="K74" s="59" t="str">
        <f>IFERROR(__xludf.DUMMYFUNCTION("if(T74=true,""Deployed"",IF(I74&lt;&gt;"""",IFERROR(IMPORTXML(I74, ""//p[@class='status-date']""), ""Not loading""),if(H74&lt;&gt;"""",""Reserved"","""")))"),"Deployed")</f>
        <v>Deployed</v>
      </c>
      <c r="T74" s="60" t="b">
        <v>1</v>
      </c>
      <c r="V74" s="47">
        <f>IFERROR(__xludf.DUMMYFUNCTION("IF(I74 &lt;&gt; """" , IFERROR(IMPORTXML(I74 , ""//div[5]/a/span"") , ""lädt..."" ) , ""."")"),1.0)</f>
        <v>1</v>
      </c>
    </row>
    <row r="75">
      <c r="B75" s="52">
        <v>8.0</v>
      </c>
      <c r="C75" s="52">
        <v>2.0</v>
      </c>
      <c r="D75" s="53" t="s">
        <v>242</v>
      </c>
      <c r="E75" s="53" t="s">
        <v>243</v>
      </c>
      <c r="F75" s="33" t="s">
        <v>22</v>
      </c>
      <c r="G75" s="58" t="s">
        <v>200</v>
      </c>
      <c r="H75" s="56" t="s">
        <v>226</v>
      </c>
      <c r="I75" s="57" t="s">
        <v>244</v>
      </c>
      <c r="J75" s="63"/>
      <c r="K75" s="59" t="str">
        <f>IFERROR(__xludf.DUMMYFUNCTION("if(T75=true,""Deployed"",IF(I75&lt;&gt;"""",IFERROR(IMPORTXML(I75, ""//p[@class='status-date']""), ""Not loading""),if(H75&lt;&gt;"""",""Reserved"","""")))"),"Deployed")</f>
        <v>Deployed</v>
      </c>
      <c r="T75" s="60" t="b">
        <v>1</v>
      </c>
      <c r="V75" s="47">
        <f>IFERROR(__xludf.DUMMYFUNCTION("IF(I75 &lt;&gt; """" , IFERROR(IMPORTXML(I75 , ""//div[5]/a/span"") , ""lädt..."" ) , ""."")"),0.0)</f>
        <v>0</v>
      </c>
      <c r="W75" s="24" t="s">
        <v>245</v>
      </c>
      <c r="X75" s="24" t="s">
        <v>246</v>
      </c>
    </row>
    <row r="76">
      <c r="B76" s="52">
        <v>8.0</v>
      </c>
      <c r="C76" s="52">
        <v>3.0</v>
      </c>
      <c r="D76" s="53" t="s">
        <v>247</v>
      </c>
      <c r="E76" s="53" t="s">
        <v>248</v>
      </c>
      <c r="F76" s="33" t="s">
        <v>22</v>
      </c>
      <c r="G76" s="58" t="s">
        <v>200</v>
      </c>
      <c r="H76" s="58"/>
      <c r="I76" s="58"/>
      <c r="J76" s="58"/>
      <c r="K76" s="59" t="str">
        <f>IFERROR(__xludf.DUMMYFUNCTION("if(T76=true,""Deployed"",IF(I76&lt;&gt;"""",IFERROR(IMPORTXML(I76, ""//p[@class='status-date']""), ""Not loading""),if(H76&lt;&gt;"""",""Reserved"","""")))"),"")</f>
        <v/>
      </c>
      <c r="T76" s="60" t="b">
        <v>0</v>
      </c>
      <c r="V76" s="47" t="str">
        <f>IFERROR(__xludf.DUMMYFUNCTION("IF(I76 &lt;&gt; """" , IFERROR(IMPORTXML(I76 , ""//div[5]/a/span"") , ""lädt..."" ) , ""."")"),".")</f>
        <v>.</v>
      </c>
    </row>
    <row r="77">
      <c r="B77" s="52">
        <v>8.0</v>
      </c>
      <c r="C77" s="52">
        <v>4.0</v>
      </c>
      <c r="D77" s="53" t="s">
        <v>249</v>
      </c>
      <c r="E77" s="53" t="s">
        <v>250</v>
      </c>
      <c r="F77" s="33" t="s">
        <v>22</v>
      </c>
      <c r="G77" s="58" t="s">
        <v>200</v>
      </c>
      <c r="H77" s="56" t="s">
        <v>103</v>
      </c>
      <c r="I77" s="57" t="s">
        <v>251</v>
      </c>
      <c r="J77" s="56" t="s">
        <v>241</v>
      </c>
      <c r="K77" s="59" t="str">
        <f>IFERROR(__xludf.DUMMYFUNCTION("if(T77=true,""Deployed"",IF(I77&lt;&gt;"""",IFERROR(IMPORTXML(I77, ""//p[@class='status-date']""), ""Not loading""),if(H77&lt;&gt;"""",""Reserved"","""")))"),"Deployed")</f>
        <v>Deployed</v>
      </c>
      <c r="T77" s="60" t="b">
        <v>1</v>
      </c>
      <c r="V77" s="47">
        <f>IFERROR(__xludf.DUMMYFUNCTION("IF(I77 &lt;&gt; """" , IFERROR(IMPORTXML(I77 , ""//div[5]/a/span"") , ""lädt..."" ) , ""."")"),2.0)</f>
        <v>2</v>
      </c>
    </row>
    <row r="78">
      <c r="B78" s="52">
        <v>8.0</v>
      </c>
      <c r="C78" s="52">
        <v>5.0</v>
      </c>
      <c r="D78" s="53" t="s">
        <v>252</v>
      </c>
      <c r="E78" s="53" t="s">
        <v>253</v>
      </c>
      <c r="F78" s="33" t="s">
        <v>22</v>
      </c>
      <c r="G78" s="58" t="s">
        <v>200</v>
      </c>
      <c r="H78" s="56" t="s">
        <v>254</v>
      </c>
      <c r="I78" s="57" t="s">
        <v>255</v>
      </c>
      <c r="J78" s="63"/>
      <c r="K78" s="59" t="str">
        <f>IFERROR(__xludf.DUMMYFUNCTION("if(T78=true,""Deployed"",IF(I78&lt;&gt;"""",IFERROR(IMPORTXML(I78, ""//p[@class='status-date']""), ""Not loading""),if(H78&lt;&gt;"""",""Reserved"","""")))"),"Deployed")</f>
        <v>Deployed</v>
      </c>
      <c r="T78" s="60" t="b">
        <v>1</v>
      </c>
      <c r="V78" s="47">
        <f>IFERROR(__xludf.DUMMYFUNCTION("IF(I78 &lt;&gt; """" , IFERROR(IMPORTXML(I78 , ""//div[5]/a/span"") , ""lädt..."" ) , ""."")"),1.0)</f>
        <v>1</v>
      </c>
    </row>
    <row r="79">
      <c r="B79" s="52">
        <v>8.0</v>
      </c>
      <c r="C79" s="52">
        <v>6.0</v>
      </c>
      <c r="D79" s="53" t="s">
        <v>256</v>
      </c>
      <c r="E79" s="53" t="s">
        <v>257</v>
      </c>
      <c r="F79" s="33" t="s">
        <v>22</v>
      </c>
      <c r="G79" s="58" t="s">
        <v>200</v>
      </c>
      <c r="H79" s="58"/>
      <c r="I79" s="58"/>
      <c r="J79" s="63"/>
      <c r="K79" s="59" t="str">
        <f>IFERROR(__xludf.DUMMYFUNCTION("if(T79=true,""Deployed"",IF(I79&lt;&gt;"""",IFERROR(IMPORTXML(I79, ""//p[@class='status-date']""), ""Not loading""),if(H79&lt;&gt;"""",""Reserved"","""")))"),"")</f>
        <v/>
      </c>
      <c r="T79" s="60" t="b">
        <v>0</v>
      </c>
      <c r="V79" s="47" t="str">
        <f>IFERROR(__xludf.DUMMYFUNCTION("IF(I79 &lt;&gt; """" , IFERROR(IMPORTXML(I79 , ""//div[5]/a/span"") , ""lädt..."" ) , ""."")"),".")</f>
        <v>.</v>
      </c>
    </row>
    <row r="80">
      <c r="B80" s="52">
        <v>8.0</v>
      </c>
      <c r="C80" s="52">
        <v>7.0</v>
      </c>
      <c r="D80" s="53" t="s">
        <v>258</v>
      </c>
      <c r="E80" s="53" t="s">
        <v>259</v>
      </c>
      <c r="F80" s="33" t="s">
        <v>22</v>
      </c>
      <c r="G80" s="58" t="s">
        <v>200</v>
      </c>
      <c r="H80" s="58"/>
      <c r="I80" s="58"/>
      <c r="J80" s="63"/>
      <c r="K80" s="59" t="str">
        <f>IFERROR(__xludf.DUMMYFUNCTION("if(T80=true,""Deployed"",IF(I80&lt;&gt;"""",IFERROR(IMPORTXML(I80, ""//p[@class='status-date']""), ""Not loading""),if(H80&lt;&gt;"""",""Reserved"","""")))"),"")</f>
        <v/>
      </c>
      <c r="T80" s="60" t="b">
        <v>0</v>
      </c>
      <c r="V80" s="47" t="str">
        <f>IFERROR(__xludf.DUMMYFUNCTION("IF(I80 &lt;&gt; """" , IFERROR(IMPORTXML(I80 , ""//div[5]/a/span"") , ""lädt..."" ) , ""."")"),".")</f>
        <v>.</v>
      </c>
    </row>
    <row r="81">
      <c r="B81" s="52">
        <v>8.0</v>
      </c>
      <c r="C81" s="52">
        <v>8.0</v>
      </c>
      <c r="D81" s="53" t="s">
        <v>260</v>
      </c>
      <c r="E81" s="53" t="s">
        <v>261</v>
      </c>
      <c r="F81" s="33" t="s">
        <v>22</v>
      </c>
      <c r="G81" s="58" t="s">
        <v>200</v>
      </c>
      <c r="H81" s="58"/>
      <c r="I81" s="58"/>
      <c r="J81" s="63"/>
      <c r="K81" s="59" t="str">
        <f>IFERROR(__xludf.DUMMYFUNCTION("if(T81=true,""Deployed"",IF(I81&lt;&gt;"""",IFERROR(IMPORTXML(I81, ""//p[@class='status-date']""), ""Not loading""),if(H81&lt;&gt;"""",""Reserved"","""")))"),"")</f>
        <v/>
      </c>
      <c r="T81" s="60" t="b">
        <v>0</v>
      </c>
      <c r="V81" s="47" t="str">
        <f>IFERROR(__xludf.DUMMYFUNCTION("IF(I81 &lt;&gt; """" , IFERROR(IMPORTXML(I81 , ""//div[5]/a/span"") , ""lädt..."" ) , ""."")"),".")</f>
        <v>.</v>
      </c>
    </row>
    <row r="82">
      <c r="B82" s="52">
        <v>8.0</v>
      </c>
      <c r="C82" s="52">
        <v>9.0</v>
      </c>
      <c r="D82" s="53" t="s">
        <v>262</v>
      </c>
      <c r="E82" s="53" t="s">
        <v>263</v>
      </c>
      <c r="F82" s="33" t="s">
        <v>22</v>
      </c>
      <c r="G82" s="58" t="s">
        <v>200</v>
      </c>
      <c r="H82" s="58"/>
      <c r="I82" s="58"/>
      <c r="J82" s="58"/>
      <c r="K82" s="59" t="str">
        <f>IFERROR(__xludf.DUMMYFUNCTION("if(T82=true,""Deployed"",IF(I82&lt;&gt;"""",IFERROR(IMPORTXML(I82, ""//p[@class='status-date']""), ""Not loading""),if(H82&lt;&gt;"""",""Reserved"","""")))"),"")</f>
        <v/>
      </c>
      <c r="T82" s="60" t="b">
        <v>0</v>
      </c>
      <c r="V82" s="47" t="str">
        <f>IFERROR(__xludf.DUMMYFUNCTION("IF(I82 &lt;&gt; """" , IFERROR(IMPORTXML(I82 , ""//div[5]/a/span"") , ""lädt..."" ) , ""."")"),".")</f>
        <v>.</v>
      </c>
    </row>
    <row r="83">
      <c r="B83" s="52">
        <v>8.0</v>
      </c>
      <c r="C83" s="52">
        <v>10.0</v>
      </c>
      <c r="D83" s="53" t="s">
        <v>264</v>
      </c>
      <c r="E83" s="53" t="s">
        <v>265</v>
      </c>
      <c r="F83" s="33" t="s">
        <v>22</v>
      </c>
      <c r="G83" s="58" t="s">
        <v>200</v>
      </c>
      <c r="H83" s="56" t="s">
        <v>57</v>
      </c>
      <c r="I83" s="57" t="s">
        <v>266</v>
      </c>
      <c r="J83" s="58"/>
      <c r="K83" s="59" t="str">
        <f>IFERROR(__xludf.DUMMYFUNCTION("if(T83=true,""Deployed"",IF(I83&lt;&gt;"""",IFERROR(IMPORTXML(I83, ""//p[@class='status-date']""), ""Not loading""),if(H83&lt;&gt;"""",""Reserved"","""")))"),"Deployed")</f>
        <v>Deployed</v>
      </c>
      <c r="T83" s="60" t="b">
        <v>1</v>
      </c>
      <c r="V83" s="47" t="str">
        <f>IFERROR(__xludf.DUMMYFUNCTION("IF(I83 &lt;&gt; """" , IFERROR(IMPORTXML(I83 , ""//div[5]/a/span"") , ""lädt..."" ) , ""."")"),"lädt...")</f>
        <v>lädt...</v>
      </c>
    </row>
    <row r="84">
      <c r="B84" s="52">
        <v>8.0</v>
      </c>
      <c r="C84" s="52">
        <v>11.0</v>
      </c>
      <c r="D84" s="53" t="s">
        <v>267</v>
      </c>
      <c r="E84" s="53" t="s">
        <v>268</v>
      </c>
      <c r="F84" s="33" t="s">
        <v>22</v>
      </c>
      <c r="G84" s="58" t="s">
        <v>200</v>
      </c>
      <c r="H84" s="56" t="s">
        <v>53</v>
      </c>
      <c r="I84" s="57" t="s">
        <v>269</v>
      </c>
      <c r="J84" s="63"/>
      <c r="K84" s="59" t="str">
        <f>IFERROR(__xludf.DUMMYFUNCTION("if(T84=true,""Deployed"",IF(I84&lt;&gt;"""",IFERROR(IMPORTXML(I84, ""//p[@class='status-date']""), ""Not loading""),if(H84&lt;&gt;"""",""Reserved"","""")))"),"Deployed")</f>
        <v>Deployed</v>
      </c>
      <c r="T84" s="60" t="b">
        <v>1</v>
      </c>
      <c r="V84" s="47" t="str">
        <f>IFERROR(__xludf.DUMMYFUNCTION("IF(I84 &lt;&gt; """" , IFERROR(IMPORTXML(I84 , ""//div[5]/a/span"") , ""lädt..."" ) , ""."")"),"lädt...")</f>
        <v>lädt...</v>
      </c>
    </row>
    <row r="85">
      <c r="B85" s="52">
        <v>9.0</v>
      </c>
      <c r="C85" s="52">
        <v>1.0</v>
      </c>
      <c r="D85" s="53" t="s">
        <v>270</v>
      </c>
      <c r="E85" s="53" t="s">
        <v>271</v>
      </c>
      <c r="F85" s="39" t="s">
        <v>28</v>
      </c>
      <c r="G85" s="56" t="s">
        <v>272</v>
      </c>
      <c r="H85" s="56" t="s">
        <v>273</v>
      </c>
      <c r="I85" s="57" t="s">
        <v>274</v>
      </c>
      <c r="J85" s="63"/>
      <c r="K85" s="59" t="str">
        <f>IFERROR(__xludf.DUMMYFUNCTION("if(T85=true,""Deployed"",IF(I85&lt;&gt;"""",IFERROR(IMPORTXML(I85, ""//p[@class='status-date']""), ""Not loading""),if(H85&lt;&gt;"""",""Reserved"","""")))"),"Deployed")</f>
        <v>Deployed</v>
      </c>
      <c r="T85" s="60" t="b">
        <v>1</v>
      </c>
      <c r="V85" s="47" t="str">
        <f>IFERROR(__xludf.DUMMYFUNCTION("IF(I85 &lt;&gt; """" , IFERROR(IMPORTXML(I85 , ""//div[5]/a/span"") , ""lädt..."" ) , ""."")"),"lädt...")</f>
        <v>lädt...</v>
      </c>
    </row>
    <row r="86">
      <c r="B86" s="52">
        <v>9.0</v>
      </c>
      <c r="C86" s="52">
        <v>2.0</v>
      </c>
      <c r="D86" s="53" t="s">
        <v>275</v>
      </c>
      <c r="E86" s="53" t="s">
        <v>276</v>
      </c>
      <c r="F86" s="39" t="s">
        <v>28</v>
      </c>
      <c r="G86" s="56" t="s">
        <v>277</v>
      </c>
      <c r="H86" s="56" t="s">
        <v>61</v>
      </c>
      <c r="I86" s="62" t="s">
        <v>278</v>
      </c>
      <c r="J86" s="63"/>
      <c r="K86" s="59" t="str">
        <f>IFERROR(__xludf.DUMMYFUNCTION("if(T86=true,""Deployed"",IF(I86&lt;&gt;"""",IFERROR(IMPORTXML(I86, ""//p[@class='status-date']""), ""Not loading""),if(H86&lt;&gt;"""",""Reserved"","""")))"),"Deployed")</f>
        <v>Deployed</v>
      </c>
      <c r="T86" s="60" t="b">
        <v>1</v>
      </c>
      <c r="V86" s="47" t="str">
        <f>IFERROR(__xludf.DUMMYFUNCTION("IF(I86 &lt;&gt; """" , IFERROR(IMPORTXML(I86 , ""//div[5]/a/span"") , ""lädt..."" ) , ""."")"),"lädt...")</f>
        <v>lädt...</v>
      </c>
    </row>
    <row r="87">
      <c r="B87" s="52">
        <v>9.0</v>
      </c>
      <c r="C87" s="52">
        <v>3.0</v>
      </c>
      <c r="D87" s="53" t="s">
        <v>279</v>
      </c>
      <c r="E87" s="53" t="s">
        <v>280</v>
      </c>
      <c r="F87" s="39" t="s">
        <v>28</v>
      </c>
      <c r="G87" s="56" t="s">
        <v>281</v>
      </c>
      <c r="H87" s="56" t="s">
        <v>282</v>
      </c>
      <c r="I87" s="57" t="s">
        <v>283</v>
      </c>
      <c r="J87" s="63"/>
      <c r="K87" s="59" t="str">
        <f>IFERROR(__xludf.DUMMYFUNCTION("if(T87=true,""Deployed"",IF(I87&lt;&gt;"""",IFERROR(IMPORTXML(I87, ""//p[@class='status-date']""), ""Not loading""),if(H87&lt;&gt;"""",""Reserved"","""")))"),"Deployed")</f>
        <v>Deployed</v>
      </c>
      <c r="T87" s="60" t="b">
        <v>1</v>
      </c>
      <c r="V87" s="47" t="str">
        <f>IFERROR(__xludf.DUMMYFUNCTION("IF(I87 &lt;&gt; """" , IFERROR(IMPORTXML(I87 , ""//div[5]/a/span"") , ""lädt..."" ) , ""."")"),"lädt...")</f>
        <v>lädt...</v>
      </c>
    </row>
    <row r="88">
      <c r="B88" s="52">
        <v>9.0</v>
      </c>
      <c r="C88" s="52">
        <v>4.0</v>
      </c>
      <c r="D88" s="53" t="s">
        <v>284</v>
      </c>
      <c r="E88" s="53" t="s">
        <v>285</v>
      </c>
      <c r="F88" s="39" t="s">
        <v>28</v>
      </c>
      <c r="G88" s="58" t="s">
        <v>286</v>
      </c>
      <c r="H88" s="56" t="s">
        <v>287</v>
      </c>
      <c r="I88" s="57" t="s">
        <v>288</v>
      </c>
      <c r="J88" s="63"/>
      <c r="K88" s="59" t="str">
        <f>IFERROR(__xludf.DUMMYFUNCTION("if(T88=true,""Deployed"",IF(I88&lt;&gt;"""",IFERROR(IMPORTXML(I88, ""//p[@class='status-date']""), ""Not loading""),if(H88&lt;&gt;"""",""Reserved"","""")))"),"Deployed")</f>
        <v>Deployed</v>
      </c>
      <c r="T88" s="60" t="b">
        <v>1</v>
      </c>
      <c r="V88" s="47" t="str">
        <f>IFERROR(__xludf.DUMMYFUNCTION("IF(I88 &lt;&gt; """" , IFERROR(IMPORTXML(I88 , ""//div[5]/a/span"") , ""lädt..."" ) , ""."")"),"lädt...")</f>
        <v>lädt...</v>
      </c>
    </row>
    <row r="89">
      <c r="B89" s="52">
        <v>9.0</v>
      </c>
      <c r="C89" s="52">
        <v>5.0</v>
      </c>
      <c r="D89" s="53" t="s">
        <v>289</v>
      </c>
      <c r="E89" s="53" t="s">
        <v>290</v>
      </c>
      <c r="F89" s="39" t="s">
        <v>28</v>
      </c>
      <c r="G89" s="58" t="s">
        <v>291</v>
      </c>
      <c r="H89" s="56" t="s">
        <v>292</v>
      </c>
      <c r="I89" s="57" t="s">
        <v>293</v>
      </c>
      <c r="J89" s="58"/>
      <c r="K89" s="59" t="str">
        <f>IFERROR(__xludf.DUMMYFUNCTION("if(T89=true,""Deployed"",IF(I89&lt;&gt;"""",IFERROR(IMPORTXML(I89, ""//p[@class='status-date']""), ""Not loading""),if(H89&lt;&gt;"""",""Reserved"","""")))"),"Deployed")</f>
        <v>Deployed</v>
      </c>
      <c r="T89" s="60" t="b">
        <v>1</v>
      </c>
      <c r="V89" s="47" t="str">
        <f>IFERROR(__xludf.DUMMYFUNCTION("IF(I89 &lt;&gt; """" , IFERROR(IMPORTXML(I89 , ""//div[5]/a/span"") , ""lädt..."" ) , ""."")"),"lädt...")</f>
        <v>lädt...</v>
      </c>
    </row>
    <row r="90">
      <c r="B90" s="52">
        <v>9.0</v>
      </c>
      <c r="C90" s="52">
        <v>6.0</v>
      </c>
      <c r="D90" s="53" t="s">
        <v>294</v>
      </c>
      <c r="E90" s="53" t="s">
        <v>295</v>
      </c>
      <c r="F90" s="39" t="s">
        <v>28</v>
      </c>
      <c r="G90" s="56" t="s">
        <v>296</v>
      </c>
      <c r="H90" s="56" t="s">
        <v>297</v>
      </c>
      <c r="I90" s="57" t="s">
        <v>298</v>
      </c>
      <c r="J90" s="63"/>
      <c r="K90" s="59" t="str">
        <f>IFERROR(__xludf.DUMMYFUNCTION("if(T90=true,""Deployed"",IF(I90&lt;&gt;"""",IFERROR(IMPORTXML(I90, ""//p[@class='status-date']""), ""Not loading""),if(H90&lt;&gt;"""",""Reserved"","""")))"),"Deployed")</f>
        <v>Deployed</v>
      </c>
      <c r="T90" s="60" t="b">
        <v>1</v>
      </c>
      <c r="V90" s="47" t="str">
        <f>IFERROR(__xludf.DUMMYFUNCTION("IF(I90 &lt;&gt; """" , IFERROR(IMPORTXML(I90 , ""//div[5]/a/span"") , ""lädt..."" ) , ""."")"),"lädt...")</f>
        <v>lädt...</v>
      </c>
    </row>
    <row r="91">
      <c r="B91" s="52">
        <v>9.0</v>
      </c>
      <c r="C91" s="52">
        <v>7.0</v>
      </c>
      <c r="D91" s="53" t="s">
        <v>299</v>
      </c>
      <c r="E91" s="53" t="s">
        <v>300</v>
      </c>
      <c r="F91" s="39" t="s">
        <v>28</v>
      </c>
      <c r="G91" s="58" t="s">
        <v>301</v>
      </c>
      <c r="H91" s="56" t="s">
        <v>302</v>
      </c>
      <c r="I91" s="57" t="s">
        <v>303</v>
      </c>
      <c r="J91" s="63"/>
      <c r="K91" s="59" t="str">
        <f>IFERROR(__xludf.DUMMYFUNCTION("if(T91=true,""Deployed"",IF(I91&lt;&gt;"""",IFERROR(IMPORTXML(I91, ""//p[@class='status-date']""), ""Not loading""),if(H91&lt;&gt;"""",""Reserved"","""")))"),"Deployed")</f>
        <v>Deployed</v>
      </c>
      <c r="T91" s="60" t="b">
        <v>1</v>
      </c>
      <c r="V91" s="47" t="str">
        <f>IFERROR(__xludf.DUMMYFUNCTION("IF(I91 &lt;&gt; """" , IFERROR(IMPORTXML(I91 , ""//div[5]/a/span"") , ""lädt..."" ) , ""."")"),"lädt...")</f>
        <v>lädt...</v>
      </c>
    </row>
    <row r="92">
      <c r="B92" s="52">
        <v>9.0</v>
      </c>
      <c r="C92" s="52">
        <v>8.0</v>
      </c>
      <c r="D92" s="53" t="s">
        <v>304</v>
      </c>
      <c r="E92" s="53" t="s">
        <v>305</v>
      </c>
      <c r="F92" s="39" t="s">
        <v>28</v>
      </c>
      <c r="G92" s="58" t="s">
        <v>306</v>
      </c>
      <c r="H92" s="56" t="s">
        <v>307</v>
      </c>
      <c r="I92" s="57" t="s">
        <v>308</v>
      </c>
      <c r="J92" s="63"/>
      <c r="K92" s="59" t="str">
        <f>IFERROR(__xludf.DUMMYFUNCTION("if(T92=true,""Deployed"",IF(I92&lt;&gt;"""",IFERROR(IMPORTXML(I92, ""//p[@class='status-date']""), ""Not loading""),if(H92&lt;&gt;"""",""Reserved"","""")))"),"Deployed")</f>
        <v>Deployed</v>
      </c>
      <c r="T92" s="60" t="b">
        <v>1</v>
      </c>
      <c r="V92" s="47" t="str">
        <f>IFERROR(__xludf.DUMMYFUNCTION("IF(I92 &lt;&gt; """" , IFERROR(IMPORTXML(I92 , ""//div[5]/a/span"") , ""lädt..."" ) , ""."")"),"lädt...")</f>
        <v>lädt...</v>
      </c>
    </row>
    <row r="93">
      <c r="B93" s="52">
        <v>9.0</v>
      </c>
      <c r="C93" s="52">
        <v>9.0</v>
      </c>
      <c r="D93" s="53" t="s">
        <v>309</v>
      </c>
      <c r="E93" s="53" t="s">
        <v>310</v>
      </c>
      <c r="F93" s="39" t="s">
        <v>28</v>
      </c>
      <c r="G93" s="56" t="s">
        <v>311</v>
      </c>
      <c r="H93" s="56" t="s">
        <v>297</v>
      </c>
      <c r="I93" s="57" t="s">
        <v>312</v>
      </c>
      <c r="J93" s="63"/>
      <c r="K93" s="59" t="str">
        <f>IFERROR(__xludf.DUMMYFUNCTION("if(T93=true,""Deployed"",IF(I93&lt;&gt;"""",IFERROR(IMPORTXML(I93, ""//p[@class='status-date']""), ""Not loading""),if(H93&lt;&gt;"""",""Reserved"","""")))"),"Deployed")</f>
        <v>Deployed</v>
      </c>
      <c r="T93" s="60" t="b">
        <v>1</v>
      </c>
      <c r="V93" s="47" t="str">
        <f>IFERROR(__xludf.DUMMYFUNCTION("IF(I93 &lt;&gt; """" , IFERROR(IMPORTXML(I93 , ""//div[5]/a/span"") , ""lädt..."" ) , ""."")"),"lädt...")</f>
        <v>lädt...</v>
      </c>
    </row>
    <row r="94">
      <c r="B94" s="52">
        <v>9.0</v>
      </c>
      <c r="C94" s="52">
        <v>10.0</v>
      </c>
      <c r="D94" s="53" t="s">
        <v>313</v>
      </c>
      <c r="E94" s="53" t="s">
        <v>314</v>
      </c>
      <c r="F94" s="39" t="s">
        <v>28</v>
      </c>
      <c r="G94" s="56" t="s">
        <v>315</v>
      </c>
      <c r="H94" s="56" t="s">
        <v>201</v>
      </c>
      <c r="I94" s="57" t="s">
        <v>316</v>
      </c>
      <c r="J94" s="63"/>
      <c r="K94" s="59" t="str">
        <f>IFERROR(__xludf.DUMMYFUNCTION("if(T94=true,""Deployed"",IF(I94&lt;&gt;"""",IFERROR(IMPORTXML(I94, ""//p[@class='status-date']""), ""Not loading""),if(H94&lt;&gt;"""",""Reserved"","""")))"),"Deployed")</f>
        <v>Deployed</v>
      </c>
      <c r="T94" s="60" t="b">
        <v>1</v>
      </c>
      <c r="V94" s="47" t="str">
        <f>IFERROR(__xludf.DUMMYFUNCTION("IF(I94 &lt;&gt; """" , IFERROR(IMPORTXML(I94 , ""//div[5]/a/span"") , ""lädt..."" ) , ""."")"),"lädt...")</f>
        <v>lädt...</v>
      </c>
    </row>
    <row r="95">
      <c r="B95" s="52">
        <v>9.0</v>
      </c>
      <c r="C95" s="52">
        <v>11.0</v>
      </c>
      <c r="D95" s="53" t="s">
        <v>317</v>
      </c>
      <c r="E95" s="53" t="s">
        <v>318</v>
      </c>
      <c r="F95" s="39" t="s">
        <v>28</v>
      </c>
      <c r="G95" s="56" t="s">
        <v>319</v>
      </c>
      <c r="H95" s="56" t="s">
        <v>320</v>
      </c>
      <c r="I95" s="57" t="s">
        <v>321</v>
      </c>
      <c r="J95" s="70">
        <v>44715.0</v>
      </c>
      <c r="K95" s="59" t="str">
        <f>IFERROR(__xludf.DUMMYFUNCTION("if(T95=true,""Deployed"",IF(I95&lt;&gt;"""",IFERROR(IMPORTXML(I95, ""//p[@class='status-date']""), ""Not loading""),if(H95&lt;&gt;"""",""Reserved"","""")))"),"Deployed")</f>
        <v>Deployed</v>
      </c>
      <c r="T95" s="60" t="b">
        <v>1</v>
      </c>
      <c r="V95" s="47" t="str">
        <f>IFERROR(__xludf.DUMMYFUNCTION("IF(I95 &lt;&gt; """" , IFERROR(IMPORTXML(I95 , ""//div[5]/a/span"") , ""lädt..."" ) , ""."")"),"lädt...")</f>
        <v>lädt...</v>
      </c>
    </row>
    <row r="96">
      <c r="B96" s="52">
        <v>10.0</v>
      </c>
      <c r="C96" s="52">
        <v>1.0</v>
      </c>
      <c r="D96" s="53" t="s">
        <v>322</v>
      </c>
      <c r="E96" s="53" t="s">
        <v>323</v>
      </c>
      <c r="F96" s="39" t="s">
        <v>28</v>
      </c>
      <c r="G96" s="56" t="s">
        <v>272</v>
      </c>
      <c r="H96" s="56" t="s">
        <v>324</v>
      </c>
      <c r="I96" s="62" t="s">
        <v>325</v>
      </c>
      <c r="J96" s="63"/>
      <c r="K96" s="59" t="str">
        <f>IFERROR(__xludf.DUMMYFUNCTION("if(T96=true,""Deployed"",IF(I96&lt;&gt;"""",IFERROR(IMPORTXML(I96, ""//p[@class='status-date']""), ""Not loading""),if(H96&lt;&gt;"""",""Reserved"","""")))"),"Deployed")</f>
        <v>Deployed</v>
      </c>
      <c r="T96" s="60" t="b">
        <v>1</v>
      </c>
      <c r="V96" s="47" t="str">
        <f>IFERROR(__xludf.DUMMYFUNCTION("IF(I96 &lt;&gt; """" , IFERROR(IMPORTXML(I96 , ""//div[5]/a/span"") , ""lädt..."" ) , ""."")"),"lädt...")</f>
        <v>lädt...</v>
      </c>
    </row>
    <row r="97">
      <c r="B97" s="52">
        <v>10.0</v>
      </c>
      <c r="C97" s="52">
        <v>2.0</v>
      </c>
      <c r="D97" s="53" t="s">
        <v>326</v>
      </c>
      <c r="E97" s="53" t="s">
        <v>327</v>
      </c>
      <c r="F97" s="39" t="s">
        <v>28</v>
      </c>
      <c r="G97" s="56" t="s">
        <v>277</v>
      </c>
      <c r="H97" s="56" t="s">
        <v>57</v>
      </c>
      <c r="I97" s="57" t="s">
        <v>328</v>
      </c>
      <c r="J97" s="63"/>
      <c r="K97" s="59" t="str">
        <f>IFERROR(__xludf.DUMMYFUNCTION("if(T97=true,""Deployed"",IF(I97&lt;&gt;"""",IFERROR(IMPORTXML(I97, ""//p[@class='status-date']""), ""Not loading""),if(H97&lt;&gt;"""",""Reserved"","""")))"),"Deployed")</f>
        <v>Deployed</v>
      </c>
      <c r="T97" s="60" t="b">
        <v>1</v>
      </c>
      <c r="V97" s="47" t="str">
        <f>IFERROR(__xludf.DUMMYFUNCTION("IF(I97 &lt;&gt; """" , IFERROR(IMPORTXML(I97 , ""//div[5]/a/span"") , ""lädt..."" ) , ""."")"),"lädt...")</f>
        <v>lädt...</v>
      </c>
    </row>
    <row r="98">
      <c r="B98" s="52">
        <v>10.0</v>
      </c>
      <c r="C98" s="52">
        <v>3.0</v>
      </c>
      <c r="D98" s="53" t="s">
        <v>329</v>
      </c>
      <c r="E98" s="53" t="s">
        <v>330</v>
      </c>
      <c r="F98" s="39" t="s">
        <v>28</v>
      </c>
      <c r="G98" s="56" t="s">
        <v>281</v>
      </c>
      <c r="H98" s="56" t="s">
        <v>331</v>
      </c>
      <c r="I98" s="57" t="s">
        <v>332</v>
      </c>
      <c r="J98" s="56" t="s">
        <v>333</v>
      </c>
      <c r="K98" s="59" t="str">
        <f>IFERROR(__xludf.DUMMYFUNCTION("if(T98=true,""Deployed"",IF(I98&lt;&gt;"""",IFERROR(IMPORTXML(I98, ""//p[@class='status-date']""), ""Not loading""),if(H98&lt;&gt;"""",""Reserved"","""")))"),"Deployed")</f>
        <v>Deployed</v>
      </c>
      <c r="T98" s="60" t="b">
        <v>1</v>
      </c>
      <c r="V98" s="47" t="str">
        <f>IFERROR(__xludf.DUMMYFUNCTION("IF(I98 &lt;&gt; """" , IFERROR(IMPORTXML(I98 , ""//div[5]/a/span"") , ""lädt..."" ) , ""."")"),"lädt...")</f>
        <v>lädt...</v>
      </c>
    </row>
    <row r="99">
      <c r="B99" s="52">
        <v>10.0</v>
      </c>
      <c r="C99" s="52">
        <v>4.0</v>
      </c>
      <c r="D99" s="53" t="s">
        <v>334</v>
      </c>
      <c r="E99" s="53" t="s">
        <v>335</v>
      </c>
      <c r="F99" s="39" t="s">
        <v>28</v>
      </c>
      <c r="G99" s="58" t="s">
        <v>286</v>
      </c>
      <c r="H99" s="56" t="s">
        <v>336</v>
      </c>
      <c r="I99" s="71" t="s">
        <v>337</v>
      </c>
      <c r="J99" s="63"/>
      <c r="K99" s="59" t="str">
        <f>IFERROR(__xludf.DUMMYFUNCTION("if(T99=true,""Deployed"",IF(I99&lt;&gt;"""",IFERROR(IMPORTXML(I99, ""//p[@class='status-date']""), ""Not loading""),if(H99&lt;&gt;"""",""Reserved"","""")))"),"Deployed")</f>
        <v>Deployed</v>
      </c>
      <c r="T99" s="60" t="b">
        <v>1</v>
      </c>
      <c r="V99" s="47" t="str">
        <f>IFERROR(__xludf.DUMMYFUNCTION("IF(I99 &lt;&gt; """" , IFERROR(IMPORTXML(I99 , ""//div[5]/a/span"") , ""lädt..."" ) , ""."")"),"lädt...")</f>
        <v>lädt...</v>
      </c>
    </row>
    <row r="100">
      <c r="B100" s="52">
        <v>10.0</v>
      </c>
      <c r="C100" s="52">
        <v>5.0</v>
      </c>
      <c r="D100" s="53" t="s">
        <v>338</v>
      </c>
      <c r="E100" s="53" t="s">
        <v>339</v>
      </c>
      <c r="F100" s="39" t="s">
        <v>28</v>
      </c>
      <c r="G100" s="58" t="s">
        <v>291</v>
      </c>
      <c r="H100" s="56" t="s">
        <v>340</v>
      </c>
      <c r="I100" s="57" t="s">
        <v>341</v>
      </c>
      <c r="J100" s="63"/>
      <c r="K100" s="59" t="str">
        <f>IFERROR(__xludf.DUMMYFUNCTION("if(T100=true,""Deployed"",IF(I100&lt;&gt;"""",IFERROR(IMPORTXML(I100, ""//p[@class='status-date']""), ""Not loading""),if(H100&lt;&gt;"""",""Reserved"","""")))"),"Deployed")</f>
        <v>Deployed</v>
      </c>
      <c r="T100" s="60" t="b">
        <v>1</v>
      </c>
      <c r="V100" s="47" t="str">
        <f>IFERROR(__xludf.DUMMYFUNCTION("IF(I100 &lt;&gt; """" , IFERROR(IMPORTXML(I100 , ""//div[5]/a/span"") , ""lädt..."" ) , ""."")"),"lädt...")</f>
        <v>lädt...</v>
      </c>
    </row>
    <row r="101">
      <c r="B101" s="52">
        <v>10.0</v>
      </c>
      <c r="C101" s="52">
        <v>6.0</v>
      </c>
      <c r="D101" s="53" t="s">
        <v>342</v>
      </c>
      <c r="E101" s="53" t="s">
        <v>343</v>
      </c>
      <c r="F101" s="39" t="s">
        <v>28</v>
      </c>
      <c r="G101" s="56" t="s">
        <v>296</v>
      </c>
      <c r="H101" s="56" t="s">
        <v>320</v>
      </c>
      <c r="I101" s="57" t="s">
        <v>344</v>
      </c>
      <c r="J101" s="72">
        <v>44715.0</v>
      </c>
      <c r="K101" s="59" t="str">
        <f>IFERROR(__xludf.DUMMYFUNCTION("if(T101=true,""Deployed"",IF(I101&lt;&gt;"""",IFERROR(IMPORTXML(I101, ""//p[@class='status-date']""), ""Not loading""),if(H101&lt;&gt;"""",""Reserved"","""")))"),"Deployed")</f>
        <v>Deployed</v>
      </c>
      <c r="T101" s="60" t="b">
        <v>1</v>
      </c>
      <c r="V101" s="47" t="str">
        <f>IFERROR(__xludf.DUMMYFUNCTION("IF(I101 &lt;&gt; """" , IFERROR(IMPORTXML(I101 , ""//div[5]/a/span"") , ""lädt..."" ) , ""."")"),"lädt...")</f>
        <v>lädt...</v>
      </c>
    </row>
    <row r="102">
      <c r="B102" s="52">
        <v>10.0</v>
      </c>
      <c r="C102" s="52">
        <v>7.0</v>
      </c>
      <c r="D102" s="53" t="s">
        <v>345</v>
      </c>
      <c r="E102" s="53" t="s">
        <v>346</v>
      </c>
      <c r="F102" s="39" t="s">
        <v>28</v>
      </c>
      <c r="G102" s="58" t="s">
        <v>301</v>
      </c>
      <c r="H102" s="56" t="s">
        <v>347</v>
      </c>
      <c r="I102" s="57" t="s">
        <v>348</v>
      </c>
      <c r="J102" s="70">
        <v>44626.0</v>
      </c>
      <c r="K102" s="59" t="str">
        <f>IFERROR(__xludf.DUMMYFUNCTION("if(T102=true,""Deployed"",IF(I102&lt;&gt;"""",IFERROR(IMPORTXML(I102, ""//p[@class='status-date']""), ""Not loading""),if(H102&lt;&gt;"""",""Reserved"","""")))"),"Deployed")</f>
        <v>Deployed</v>
      </c>
      <c r="T102" s="60" t="b">
        <v>1</v>
      </c>
      <c r="V102" s="47">
        <f>IFERROR(__xludf.DUMMYFUNCTION("IF(I102 &lt;&gt; """" , IFERROR(IMPORTXML(I102 , ""//div[5]/a/span"") , ""lädt..."" ) , ""."")"),3.0)</f>
        <v>3</v>
      </c>
    </row>
    <row r="103">
      <c r="B103" s="52">
        <v>10.0</v>
      </c>
      <c r="C103" s="52">
        <v>8.0</v>
      </c>
      <c r="D103" s="53" t="s">
        <v>349</v>
      </c>
      <c r="E103" s="53" t="s">
        <v>350</v>
      </c>
      <c r="F103" s="39" t="s">
        <v>28</v>
      </c>
      <c r="G103" s="58" t="s">
        <v>306</v>
      </c>
      <c r="H103" s="56" t="s">
        <v>351</v>
      </c>
      <c r="I103" s="62" t="s">
        <v>352</v>
      </c>
      <c r="J103" s="56" t="s">
        <v>353</v>
      </c>
      <c r="K103" s="59" t="str">
        <f>IFERROR(__xludf.DUMMYFUNCTION("if(T103=true,""Deployed"",IF(I103&lt;&gt;"""",IFERROR(IMPORTXML(I103, ""//p[@class='status-date']""), ""Not loading""),if(H103&lt;&gt;"""",""Reserved"","""")))"),"Deployed")</f>
        <v>Deployed</v>
      </c>
      <c r="T103" s="60" t="b">
        <v>1</v>
      </c>
      <c r="V103" s="47" t="str">
        <f>IFERROR(__xludf.DUMMYFUNCTION("IF(I103 &lt;&gt; """" , IFERROR(IMPORTXML(I103 , ""//div[5]/a/span"") , ""lädt..."" ) , ""."")"),"lädt...")</f>
        <v>lädt...</v>
      </c>
    </row>
    <row r="104">
      <c r="B104" s="52">
        <v>10.0</v>
      </c>
      <c r="C104" s="52">
        <v>9.0</v>
      </c>
      <c r="D104" s="53" t="s">
        <v>354</v>
      </c>
      <c r="E104" s="53" t="s">
        <v>355</v>
      </c>
      <c r="F104" s="39" t="s">
        <v>28</v>
      </c>
      <c r="G104" s="56" t="s">
        <v>311</v>
      </c>
      <c r="H104" s="56" t="s">
        <v>356</v>
      </c>
      <c r="I104" s="73" t="s">
        <v>357</v>
      </c>
      <c r="J104" s="63"/>
      <c r="K104" s="59" t="str">
        <f>IFERROR(__xludf.DUMMYFUNCTION("if(T104=true,""Deployed"",IF(I104&lt;&gt;"""",IFERROR(IMPORTXML(I104, ""//p[@class='status-date']""), ""Not loading""),if(H104&lt;&gt;"""",""Reserved"","""")))"),"Deployed")</f>
        <v>Deployed</v>
      </c>
      <c r="T104" s="60" t="b">
        <v>1</v>
      </c>
      <c r="V104" s="47" t="str">
        <f>IFERROR(__xludf.DUMMYFUNCTION("IF(I104 &lt;&gt; """" , IFERROR(IMPORTXML(I104 , ""//div[5]/a/span"") , ""lädt..."" ) , ""."")"),"lädt...")</f>
        <v>lädt...</v>
      </c>
    </row>
    <row r="105">
      <c r="B105" s="52">
        <v>10.0</v>
      </c>
      <c r="C105" s="52">
        <v>10.0</v>
      </c>
      <c r="D105" s="53" t="s">
        <v>358</v>
      </c>
      <c r="E105" s="53" t="s">
        <v>359</v>
      </c>
      <c r="F105" s="39" t="s">
        <v>28</v>
      </c>
      <c r="G105" s="56" t="s">
        <v>315</v>
      </c>
      <c r="H105" s="58"/>
      <c r="I105" s="58"/>
      <c r="J105" s="63"/>
      <c r="K105" s="59" t="str">
        <f>IFERROR(__xludf.DUMMYFUNCTION("if(T105=true,""Deployed"",IF(I105&lt;&gt;"""",IFERROR(IMPORTXML(I105, ""//p[@class='status-date']""), ""Not loading""),if(H105&lt;&gt;"""",""Reserved"","""")))"),"")</f>
        <v/>
      </c>
      <c r="T105" s="60" t="b">
        <v>0</v>
      </c>
      <c r="V105" s="47" t="str">
        <f>IFERROR(__xludf.DUMMYFUNCTION("IF(I105 &lt;&gt; """" , IFERROR(IMPORTXML(I105 , ""//div[5]/a/span"") , ""lädt..."" ) , ""."")"),".")</f>
        <v>.</v>
      </c>
    </row>
    <row r="106">
      <c r="B106" s="52">
        <v>10.0</v>
      </c>
      <c r="C106" s="52">
        <v>11.0</v>
      </c>
      <c r="D106" s="53" t="s">
        <v>360</v>
      </c>
      <c r="E106" s="53" t="s">
        <v>361</v>
      </c>
      <c r="F106" s="39" t="s">
        <v>28</v>
      </c>
      <c r="G106" s="56" t="s">
        <v>319</v>
      </c>
      <c r="H106" s="56" t="s">
        <v>362</v>
      </c>
      <c r="I106" s="57" t="s">
        <v>363</v>
      </c>
      <c r="J106" s="63"/>
      <c r="K106" s="59" t="str">
        <f>IFERROR(__xludf.DUMMYFUNCTION("if(T106=true,""Deployed"",IF(I106&lt;&gt;"""",IFERROR(IMPORTXML(I106, ""//p[@class='status-date']""), ""Not loading""),if(H106&lt;&gt;"""",""Reserved"","""")))"),"Deployed")</f>
        <v>Deployed</v>
      </c>
      <c r="T106" s="60" t="b">
        <v>1</v>
      </c>
      <c r="V106" s="47" t="str">
        <f>IFERROR(__xludf.DUMMYFUNCTION("IF(I106 &lt;&gt; """" , IFERROR(IMPORTXML(I106 , ""//div[5]/a/span"") , ""lädt..."" ) , ""."")"),"lädt...")</f>
        <v>lädt...</v>
      </c>
    </row>
    <row r="107">
      <c r="B107" s="52">
        <v>11.0</v>
      </c>
      <c r="C107" s="52">
        <v>1.0</v>
      </c>
      <c r="D107" s="53" t="s">
        <v>364</v>
      </c>
      <c r="E107" s="53" t="s">
        <v>365</v>
      </c>
      <c r="F107" s="39" t="s">
        <v>28</v>
      </c>
      <c r="G107" s="56" t="s">
        <v>272</v>
      </c>
      <c r="H107" s="56" t="s">
        <v>366</v>
      </c>
      <c r="I107" s="57" t="s">
        <v>367</v>
      </c>
      <c r="J107" s="70">
        <v>44626.0</v>
      </c>
      <c r="K107" s="59" t="str">
        <f>IFERROR(__xludf.DUMMYFUNCTION("if(T107=true,""Deployed"",IF(I107&lt;&gt;"""",IFERROR(IMPORTXML(I107, ""//p[@class='status-date']""), ""Not loading""),if(H107&lt;&gt;"""",""Reserved"","""")))"),"Deployed")</f>
        <v>Deployed</v>
      </c>
      <c r="T107" s="60" t="b">
        <v>1</v>
      </c>
      <c r="V107" s="47" t="str">
        <f>IFERROR(__xludf.DUMMYFUNCTION("IF(I107 &lt;&gt; """" , IFERROR(IMPORTXML(I107 , ""//div[5]/a/span"") , ""lädt..."" ) , ""."")"),"lädt...")</f>
        <v>lädt...</v>
      </c>
    </row>
    <row r="108">
      <c r="B108" s="52">
        <v>11.0</v>
      </c>
      <c r="C108" s="52">
        <v>2.0</v>
      </c>
      <c r="D108" s="53" t="s">
        <v>368</v>
      </c>
      <c r="E108" s="53" t="s">
        <v>369</v>
      </c>
      <c r="F108" s="39" t="s">
        <v>28</v>
      </c>
      <c r="G108" s="56" t="s">
        <v>277</v>
      </c>
      <c r="H108" s="56" t="s">
        <v>87</v>
      </c>
      <c r="I108" s="57" t="s">
        <v>370</v>
      </c>
      <c r="J108" s="56"/>
      <c r="K108" s="59" t="str">
        <f>IFERROR(__xludf.DUMMYFUNCTION("if(T108=true,""Deployed"",IF(I108&lt;&gt;"""",IFERROR(IMPORTXML(I108, ""//p[@class='status-date']""), ""Not loading""),if(H108&lt;&gt;"""",""Reserved"","""")))"),"Deployed")</f>
        <v>Deployed</v>
      </c>
      <c r="T108" s="60" t="b">
        <v>1</v>
      </c>
      <c r="V108" s="47" t="str">
        <f>IFERROR(__xludf.DUMMYFUNCTION("IF(I108 &lt;&gt; """" , IFERROR(IMPORTXML(I108 , ""//div[5]/a/span"") , ""lädt..."" ) , ""."")"),"lädt...")</f>
        <v>lädt...</v>
      </c>
    </row>
    <row r="109">
      <c r="B109" s="52">
        <v>11.0</v>
      </c>
      <c r="C109" s="52">
        <v>3.0</v>
      </c>
      <c r="D109" s="53" t="s">
        <v>371</v>
      </c>
      <c r="E109" s="53" t="s">
        <v>372</v>
      </c>
      <c r="F109" s="39" t="s">
        <v>28</v>
      </c>
      <c r="G109" s="56" t="s">
        <v>281</v>
      </c>
      <c r="H109" s="56" t="s">
        <v>212</v>
      </c>
      <c r="I109" s="62" t="s">
        <v>373</v>
      </c>
      <c r="J109" s="74"/>
      <c r="K109" s="59" t="str">
        <f>IFERROR(__xludf.DUMMYFUNCTION("if(T109=true,""Deployed"",IF(I109&lt;&gt;"""",IFERROR(IMPORTXML(I109, ""//p[@class='status-date']""), ""Not loading""),if(H109&lt;&gt;"""",""Reserved"","""")))"),"Deployed")</f>
        <v>Deployed</v>
      </c>
      <c r="T109" s="60" t="b">
        <v>1</v>
      </c>
      <c r="V109" s="47">
        <f>IFERROR(__xludf.DUMMYFUNCTION("IF(I109 &lt;&gt; """" , IFERROR(IMPORTXML(I109 , ""//div[5]/a/span"") , ""lädt..."" ) , ""."")"),3.0)</f>
        <v>3</v>
      </c>
    </row>
    <row r="110">
      <c r="B110" s="52">
        <v>11.0</v>
      </c>
      <c r="C110" s="52">
        <v>4.0</v>
      </c>
      <c r="D110" s="53" t="s">
        <v>374</v>
      </c>
      <c r="E110" s="53" t="s">
        <v>375</v>
      </c>
      <c r="F110" s="39" t="s">
        <v>28</v>
      </c>
      <c r="G110" s="58" t="s">
        <v>286</v>
      </c>
      <c r="H110" s="56" t="s">
        <v>376</v>
      </c>
      <c r="I110" s="57" t="s">
        <v>377</v>
      </c>
      <c r="J110" s="63"/>
      <c r="K110" s="59" t="str">
        <f>IFERROR(__xludf.DUMMYFUNCTION("if(T110=true,""Deployed"",IF(I110&lt;&gt;"""",IFERROR(IMPORTXML(I110, ""//p[@class='status-date']""), ""Not loading""),if(H110&lt;&gt;"""",""Reserved"","""")))"),"Deployed")</f>
        <v>Deployed</v>
      </c>
      <c r="T110" s="60" t="b">
        <v>1</v>
      </c>
      <c r="V110" s="47">
        <f>IFERROR(__xludf.DUMMYFUNCTION("IF(I110 &lt;&gt; """" , IFERROR(IMPORTXML(I110 , ""//div[5]/a/span"") , ""lädt..."" ) , ""."")"),3.0)</f>
        <v>3</v>
      </c>
    </row>
    <row r="111">
      <c r="B111" s="52">
        <v>11.0</v>
      </c>
      <c r="C111" s="52">
        <v>5.0</v>
      </c>
      <c r="D111" s="53" t="s">
        <v>378</v>
      </c>
      <c r="E111" s="53" t="s">
        <v>379</v>
      </c>
      <c r="F111" s="39" t="s">
        <v>28</v>
      </c>
      <c r="G111" s="58" t="s">
        <v>291</v>
      </c>
      <c r="H111" s="56" t="s">
        <v>380</v>
      </c>
      <c r="I111" s="75" t="s">
        <v>381</v>
      </c>
      <c r="J111" s="63"/>
      <c r="K111" s="59" t="str">
        <f>IFERROR(__xludf.DUMMYFUNCTION("if(T111=true,""Deployed"",IF(I111&lt;&gt;"""",IFERROR(IMPORTXML(I111, ""//p[@class='status-date']""), ""Not loading""),if(H111&lt;&gt;"""",""Reserved"","""")))"),"Deployed")</f>
        <v>Deployed</v>
      </c>
      <c r="T111" s="60" t="b">
        <v>1</v>
      </c>
      <c r="V111" s="47" t="str">
        <f>IFERROR(__xludf.DUMMYFUNCTION("IF(I111 &lt;&gt; """" , IFERROR(IMPORTXML(I111 , ""//div[5]/a/span"") , ""lädt..."" ) , ""."")"),"lädt...")</f>
        <v>lädt...</v>
      </c>
    </row>
    <row r="112">
      <c r="B112" s="52">
        <v>11.0</v>
      </c>
      <c r="C112" s="52">
        <v>6.0</v>
      </c>
      <c r="D112" s="53" t="s">
        <v>382</v>
      </c>
      <c r="E112" s="53" t="s">
        <v>383</v>
      </c>
      <c r="F112" s="39" t="s">
        <v>28</v>
      </c>
      <c r="G112" s="56" t="s">
        <v>296</v>
      </c>
      <c r="H112" s="56" t="s">
        <v>112</v>
      </c>
      <c r="I112" s="57" t="s">
        <v>384</v>
      </c>
      <c r="J112" s="63"/>
      <c r="K112" s="59" t="str">
        <f>IFERROR(__xludf.DUMMYFUNCTION("if(T112=true,""Deployed"",IF(I112&lt;&gt;"""",IFERROR(IMPORTXML(I112, ""//p[@class='status-date']""), ""Not loading""),if(H112&lt;&gt;"""",""Reserved"","""")))"),"Deployed")</f>
        <v>Deployed</v>
      </c>
      <c r="T112" s="60" t="b">
        <v>1</v>
      </c>
      <c r="V112" s="47" t="str">
        <f>IFERROR(__xludf.DUMMYFUNCTION("IF(I112 &lt;&gt; """" , IFERROR(IMPORTXML(I112 , ""//div[5]/a/span"") , ""lädt..."" ) , ""."")"),"lädt...")</f>
        <v>lädt...</v>
      </c>
    </row>
    <row r="113">
      <c r="B113" s="52">
        <v>11.0</v>
      </c>
      <c r="C113" s="52">
        <v>7.0</v>
      </c>
      <c r="D113" s="53" t="s">
        <v>385</v>
      </c>
      <c r="E113" s="53" t="s">
        <v>386</v>
      </c>
      <c r="F113" s="39" t="s">
        <v>28</v>
      </c>
      <c r="G113" s="58" t="s">
        <v>301</v>
      </c>
      <c r="H113" s="56" t="s">
        <v>387</v>
      </c>
      <c r="I113" s="57" t="s">
        <v>388</v>
      </c>
      <c r="J113" s="63"/>
      <c r="K113" s="59" t="str">
        <f>IFERROR(__xludf.DUMMYFUNCTION("if(T113=true,""Deployed"",IF(I113&lt;&gt;"""",IFERROR(IMPORTXML(I113, ""//p[@class='status-date']""), ""Not loading""),if(H113&lt;&gt;"""",""Reserved"","""")))"),"Deployed")</f>
        <v>Deployed</v>
      </c>
      <c r="T113" s="60" t="b">
        <v>1</v>
      </c>
      <c r="V113" s="47" t="str">
        <f>IFERROR(__xludf.DUMMYFUNCTION("IF(I113 &lt;&gt; """" , IFERROR(IMPORTXML(I113 , ""//div[5]/a/span"") , ""lädt..."" ) , ""."")"),"lädt...")</f>
        <v>lädt...</v>
      </c>
    </row>
    <row r="114">
      <c r="B114" s="52">
        <v>11.0</v>
      </c>
      <c r="C114" s="52">
        <v>8.0</v>
      </c>
      <c r="D114" s="53" t="s">
        <v>389</v>
      </c>
      <c r="E114" s="53" t="s">
        <v>390</v>
      </c>
      <c r="F114" s="39" t="s">
        <v>28</v>
      </c>
      <c r="G114" s="58" t="s">
        <v>306</v>
      </c>
      <c r="H114" s="56" t="s">
        <v>57</v>
      </c>
      <c r="I114" s="57" t="s">
        <v>391</v>
      </c>
      <c r="J114" s="63"/>
      <c r="K114" s="59" t="str">
        <f>IFERROR(__xludf.DUMMYFUNCTION("if(T114=true,""Deployed"",IF(I114&lt;&gt;"""",IFERROR(IMPORTXML(I114, ""//p[@class='status-date']""), ""Not loading""),if(H114&lt;&gt;"""",""Reserved"","""")))"),"Deployed")</f>
        <v>Deployed</v>
      </c>
      <c r="T114" s="60" t="b">
        <v>1</v>
      </c>
      <c r="V114" s="47" t="str">
        <f>IFERROR(__xludf.DUMMYFUNCTION("IF(I114 &lt;&gt; """" , IFERROR(IMPORTXML(I114 , ""//div[5]/a/span"") , ""lädt..."" ) , ""."")"),"lädt...")</f>
        <v>lädt...</v>
      </c>
    </row>
    <row r="115">
      <c r="B115" s="52">
        <v>11.0</v>
      </c>
      <c r="C115" s="52">
        <v>9.0</v>
      </c>
      <c r="D115" s="53" t="s">
        <v>392</v>
      </c>
      <c r="E115" s="53" t="s">
        <v>393</v>
      </c>
      <c r="F115" s="39" t="s">
        <v>28</v>
      </c>
      <c r="G115" s="56" t="s">
        <v>311</v>
      </c>
      <c r="H115" s="56" t="s">
        <v>394</v>
      </c>
      <c r="I115" s="73" t="s">
        <v>395</v>
      </c>
      <c r="J115" s="63"/>
      <c r="K115" s="59" t="str">
        <f>IFERROR(__xludf.DUMMYFUNCTION("if(T115=true,""Deployed"",IF(I115&lt;&gt;"""",IFERROR(IMPORTXML(I115, ""//p[@class='status-date']""), ""Not loading""),if(H115&lt;&gt;"""",""Reserved"","""")))"),"Deployed")</f>
        <v>Deployed</v>
      </c>
      <c r="T115" s="60" t="b">
        <v>1</v>
      </c>
      <c r="V115" s="47" t="str">
        <f>IFERROR(__xludf.DUMMYFUNCTION("IF(I115 &lt;&gt; """" , IFERROR(IMPORTXML(I115 , ""//div[5]/a/span"") , ""lädt..."" ) , ""."")"),"lädt...")</f>
        <v>lädt...</v>
      </c>
    </row>
    <row r="116">
      <c r="B116" s="52">
        <v>11.0</v>
      </c>
      <c r="C116" s="52">
        <v>10.0</v>
      </c>
      <c r="D116" s="53" t="s">
        <v>396</v>
      </c>
      <c r="E116" s="53" t="s">
        <v>397</v>
      </c>
      <c r="F116" s="39" t="s">
        <v>28</v>
      </c>
      <c r="G116" s="56" t="s">
        <v>315</v>
      </c>
      <c r="H116" s="56" t="s">
        <v>398</v>
      </c>
      <c r="I116" s="57" t="s">
        <v>399</v>
      </c>
      <c r="J116" s="63"/>
      <c r="K116" s="59" t="str">
        <f>IFERROR(__xludf.DUMMYFUNCTION("if(T116=true,""Deployed"",IF(I116&lt;&gt;"""",IFERROR(IMPORTXML(I116, ""//p[@class='status-date']""), ""Not loading""),if(H116&lt;&gt;"""",""Reserved"","""")))"),"Deployed")</f>
        <v>Deployed</v>
      </c>
      <c r="T116" s="60" t="b">
        <v>1</v>
      </c>
      <c r="V116" s="47" t="str">
        <f>IFERROR(__xludf.DUMMYFUNCTION("IF(I116 &lt;&gt; """" , IFERROR(IMPORTXML(I116 , ""//div[5]/a/span"") , ""lädt..."" ) , ""."")"),"lädt...")</f>
        <v>lädt...</v>
      </c>
    </row>
    <row r="117">
      <c r="B117" s="52">
        <v>11.0</v>
      </c>
      <c r="C117" s="52">
        <v>11.0</v>
      </c>
      <c r="D117" s="53" t="s">
        <v>400</v>
      </c>
      <c r="E117" s="53" t="s">
        <v>401</v>
      </c>
      <c r="F117" s="39" t="s">
        <v>28</v>
      </c>
      <c r="G117" s="56" t="s">
        <v>319</v>
      </c>
      <c r="H117" s="56" t="s">
        <v>402</v>
      </c>
      <c r="I117" s="57" t="s">
        <v>403</v>
      </c>
      <c r="J117" s="63"/>
      <c r="K117" s="59" t="str">
        <f>IFERROR(__xludf.DUMMYFUNCTION("if(T117=true,""Deployed"",IF(I117&lt;&gt;"""",IFERROR(IMPORTXML(I117, ""//p[@class='status-date']""), ""Not loading""),if(H117&lt;&gt;"""",""Reserved"","""")))"),"Deployed")</f>
        <v>Deployed</v>
      </c>
      <c r="T117" s="60" t="b">
        <v>1</v>
      </c>
      <c r="V117" s="47" t="str">
        <f>IFERROR(__xludf.DUMMYFUNCTION("IF(I117 &lt;&gt; """" , IFERROR(IMPORTXML(I117 , ""//div[5]/a/span"") , ""lädt..."" ) , ""."")"),"lädt...")</f>
        <v>lädt...</v>
      </c>
    </row>
    <row r="118">
      <c r="B118" s="52">
        <v>12.0</v>
      </c>
      <c r="C118" s="52">
        <v>1.0</v>
      </c>
      <c r="D118" s="53" t="s">
        <v>404</v>
      </c>
      <c r="E118" s="53" t="s">
        <v>405</v>
      </c>
      <c r="F118" s="32" t="s">
        <v>21</v>
      </c>
      <c r="G118" s="58" t="s">
        <v>152</v>
      </c>
      <c r="H118" s="56" t="s">
        <v>406</v>
      </c>
      <c r="I118" s="57" t="s">
        <v>407</v>
      </c>
      <c r="J118" s="63"/>
      <c r="K118" s="59" t="str">
        <f>IFERROR(__xludf.DUMMYFUNCTION("if(T118=true,""Deployed"",IF(I118&lt;&gt;"""",IFERROR(IMPORTXML(I118, ""//p[@class='status-date']""), ""Not loading""),if(H118&lt;&gt;"""",""Reserved"","""")))"),"Deployed")</f>
        <v>Deployed</v>
      </c>
      <c r="T118" s="60" t="b">
        <v>1</v>
      </c>
      <c r="V118" s="47" t="str">
        <f>IFERROR(__xludf.DUMMYFUNCTION("IF(I118 &lt;&gt; """" , IFERROR(IMPORTXML(I118 , ""//div[5]/a/span"") , ""lädt..."" ) , ""."")"),"lädt...")</f>
        <v>lädt...</v>
      </c>
    </row>
    <row r="119">
      <c r="B119" s="52">
        <v>12.0</v>
      </c>
      <c r="C119" s="52">
        <v>2.0</v>
      </c>
      <c r="D119" s="53" t="s">
        <v>408</v>
      </c>
      <c r="E119" s="53" t="s">
        <v>409</v>
      </c>
      <c r="F119" s="29" t="s">
        <v>19</v>
      </c>
      <c r="G119" s="58" t="s">
        <v>410</v>
      </c>
      <c r="H119" s="56" t="s">
        <v>153</v>
      </c>
      <c r="I119" s="57" t="s">
        <v>411</v>
      </c>
      <c r="J119" s="63"/>
      <c r="K119" s="59" t="str">
        <f>IFERROR(__xludf.DUMMYFUNCTION("if(T119=true,""Deployed"",IF(I119&lt;&gt;"""",IFERROR(IMPORTXML(I119, ""//p[@class='status-date']""), ""Not loading""),if(H119&lt;&gt;"""",""Reserved"","""")))"),"Deployed")</f>
        <v>Deployed</v>
      </c>
      <c r="T119" s="60" t="b">
        <v>1</v>
      </c>
      <c r="V119" s="47" t="str">
        <f>IFERROR(__xludf.DUMMYFUNCTION("IF(I119 &lt;&gt; """" , IFERROR(IMPORTXML(I119 , ""//div[5]/a/span"") , ""lädt..."" ) , ""."")"),"lädt...")</f>
        <v>lädt...</v>
      </c>
    </row>
    <row r="120">
      <c r="B120" s="52">
        <v>12.0</v>
      </c>
      <c r="C120" s="52">
        <v>3.0</v>
      </c>
      <c r="D120" s="53" t="s">
        <v>412</v>
      </c>
      <c r="E120" s="53" t="s">
        <v>413</v>
      </c>
      <c r="F120" s="29" t="s">
        <v>19</v>
      </c>
      <c r="G120" s="58" t="s">
        <v>410</v>
      </c>
      <c r="H120" s="56" t="s">
        <v>414</v>
      </c>
      <c r="I120" s="57" t="s">
        <v>415</v>
      </c>
      <c r="J120" s="63"/>
      <c r="K120" s="59" t="str">
        <f>IFERROR(__xludf.DUMMYFUNCTION("if(T120=true,""Deployed"",IF(I120&lt;&gt;"""",IFERROR(IMPORTXML(I120, ""//p[@class='status-date']""), ""Not loading""),if(H120&lt;&gt;"""",""Reserved"","""")))"),"Deployed")</f>
        <v>Deployed</v>
      </c>
      <c r="T120" s="60" t="b">
        <v>1</v>
      </c>
      <c r="V120" s="47" t="str">
        <f>IFERROR(__xludf.DUMMYFUNCTION("IF(I120 &lt;&gt; """" , IFERROR(IMPORTXML(I120 , ""//div[5]/a/span"") , ""lädt..."" ) , ""."")"),"lädt...")</f>
        <v>lädt...</v>
      </c>
    </row>
    <row r="121">
      <c r="B121" s="52">
        <v>12.0</v>
      </c>
      <c r="C121" s="52">
        <v>4.0</v>
      </c>
      <c r="D121" s="53" t="s">
        <v>416</v>
      </c>
      <c r="E121" s="53" t="s">
        <v>417</v>
      </c>
      <c r="F121" s="29" t="s">
        <v>19</v>
      </c>
      <c r="G121" s="58" t="s">
        <v>410</v>
      </c>
      <c r="H121" s="56" t="s">
        <v>418</v>
      </c>
      <c r="I121" s="57" t="s">
        <v>419</v>
      </c>
      <c r="J121" s="63"/>
      <c r="K121" s="59" t="str">
        <f>IFERROR(__xludf.DUMMYFUNCTION("if(T121=true,""Deployed"",IF(I121&lt;&gt;"""",IFERROR(IMPORTXML(I121, ""//p[@class='status-date']""), ""Not loading""),if(H121&lt;&gt;"""",""Reserved"","""")))"),"Deployed")</f>
        <v>Deployed</v>
      </c>
      <c r="T121" s="60" t="b">
        <v>1</v>
      </c>
      <c r="V121" s="47">
        <f>IFERROR(__xludf.DUMMYFUNCTION("IF(I121 &lt;&gt; """" , IFERROR(IMPORTXML(I121 , ""//div[5]/a/span"") , ""lädt..."" ) , ""."")"),4.0)</f>
        <v>4</v>
      </c>
    </row>
    <row r="122">
      <c r="B122" s="52">
        <v>12.0</v>
      </c>
      <c r="C122" s="52">
        <v>5.0</v>
      </c>
      <c r="D122" s="53" t="s">
        <v>420</v>
      </c>
      <c r="E122" s="53" t="s">
        <v>421</v>
      </c>
      <c r="F122" s="29" t="s">
        <v>19</v>
      </c>
      <c r="G122" s="58" t="s">
        <v>410</v>
      </c>
      <c r="H122" s="56" t="s">
        <v>376</v>
      </c>
      <c r="I122" s="57" t="s">
        <v>422</v>
      </c>
      <c r="J122" s="63"/>
      <c r="K122" s="59" t="str">
        <f>IFERROR(__xludf.DUMMYFUNCTION("if(T122=true,""Deployed"",IF(I122&lt;&gt;"""",IFERROR(IMPORTXML(I122, ""//p[@class='status-date']""), ""Not loading""),if(H122&lt;&gt;"""",""Reserved"","""")))"),"Deployed")</f>
        <v>Deployed</v>
      </c>
      <c r="T122" s="60" t="b">
        <v>1</v>
      </c>
      <c r="V122" s="47">
        <f>IFERROR(__xludf.DUMMYFUNCTION("IF(I122 &lt;&gt; """" , IFERROR(IMPORTXML(I122 , ""//div[5]/a/span"") , ""lädt..."" ) , ""."")"),4.0)</f>
        <v>4</v>
      </c>
    </row>
    <row r="123">
      <c r="B123" s="52">
        <v>12.0</v>
      </c>
      <c r="C123" s="52">
        <v>6.0</v>
      </c>
      <c r="D123" s="53" t="s">
        <v>423</v>
      </c>
      <c r="E123" s="53" t="s">
        <v>424</v>
      </c>
      <c r="F123" s="29" t="s">
        <v>19</v>
      </c>
      <c r="G123" s="58" t="s">
        <v>410</v>
      </c>
      <c r="H123" s="56" t="s">
        <v>425</v>
      </c>
      <c r="I123" s="57" t="s">
        <v>426</v>
      </c>
      <c r="J123" s="63"/>
      <c r="K123" s="59" t="str">
        <f>IFERROR(__xludf.DUMMYFUNCTION("if(T123=true,""Deployed"",IF(I123&lt;&gt;"""",IFERROR(IMPORTXML(I123, ""//p[@class='status-date']""), ""Not loading""),if(H123&lt;&gt;"""",""Reserved"","""")))"),"Deployed")</f>
        <v>Deployed</v>
      </c>
      <c r="T123" s="60" t="b">
        <v>1</v>
      </c>
      <c r="V123" s="47" t="str">
        <f>IFERROR(__xludf.DUMMYFUNCTION("IF(I123 &lt;&gt; """" , IFERROR(IMPORTXML(I123 , ""//div[5]/a/span"") , ""lädt..."" ) , ""."")"),"lädt...")</f>
        <v>lädt...</v>
      </c>
    </row>
    <row r="124">
      <c r="B124" s="52">
        <v>12.0</v>
      </c>
      <c r="C124" s="52">
        <v>7.0</v>
      </c>
      <c r="D124" s="53" t="s">
        <v>427</v>
      </c>
      <c r="E124" s="53" t="s">
        <v>428</v>
      </c>
      <c r="F124" s="29" t="s">
        <v>19</v>
      </c>
      <c r="G124" s="58" t="s">
        <v>410</v>
      </c>
      <c r="H124" s="56" t="s">
        <v>429</v>
      </c>
      <c r="I124" s="57" t="s">
        <v>430</v>
      </c>
      <c r="J124" s="63"/>
      <c r="K124" s="59" t="str">
        <f>IFERROR(__xludf.DUMMYFUNCTION("if(T124=true,""Deployed"",IF(I124&lt;&gt;"""",IFERROR(IMPORTXML(I124, ""//p[@class='status-date']""), ""Not loading""),if(H124&lt;&gt;"""",""Reserved"","""")))"),"Deployed")</f>
        <v>Deployed</v>
      </c>
      <c r="T124" s="60" t="b">
        <v>1</v>
      </c>
      <c r="V124" s="47" t="str">
        <f>IFERROR(__xludf.DUMMYFUNCTION("IF(I124 &lt;&gt; """" , IFERROR(IMPORTXML(I124 , ""//div[5]/a/span"") , ""lädt..."" ) , ""."")"),"lädt...")</f>
        <v>lädt...</v>
      </c>
    </row>
    <row r="125">
      <c r="B125" s="52">
        <v>12.0</v>
      </c>
      <c r="C125" s="52">
        <v>8.0</v>
      </c>
      <c r="D125" s="53" t="s">
        <v>431</v>
      </c>
      <c r="E125" s="53" t="s">
        <v>432</v>
      </c>
      <c r="F125" s="29" t="s">
        <v>19</v>
      </c>
      <c r="G125" s="58" t="s">
        <v>410</v>
      </c>
      <c r="H125" s="56" t="s">
        <v>124</v>
      </c>
      <c r="I125" s="57" t="s">
        <v>433</v>
      </c>
      <c r="J125" s="63"/>
      <c r="K125" s="59" t="str">
        <f>IFERROR(__xludf.DUMMYFUNCTION("if(T125=true,""Deployed"",IF(I125&lt;&gt;"""",IFERROR(IMPORTXML(I125, ""//p[@class='status-date']""), ""Not loading""),if(H125&lt;&gt;"""",""Reserved"","""")))"),"Deployed")</f>
        <v>Deployed</v>
      </c>
      <c r="T125" s="60" t="b">
        <v>1</v>
      </c>
      <c r="V125" s="47" t="str">
        <f>IFERROR(__xludf.DUMMYFUNCTION("IF(I125 &lt;&gt; """" , IFERROR(IMPORTXML(I125 , ""//div[5]/a/span"") , ""lädt..."" ) , ""."")"),"lädt...")</f>
        <v>lädt...</v>
      </c>
    </row>
    <row r="126">
      <c r="B126" s="52">
        <v>12.0</v>
      </c>
      <c r="C126" s="52">
        <v>9.0</v>
      </c>
      <c r="D126" s="53" t="s">
        <v>434</v>
      </c>
      <c r="E126" s="53" t="s">
        <v>435</v>
      </c>
      <c r="F126" s="29" t="s">
        <v>19</v>
      </c>
      <c r="G126" s="58" t="s">
        <v>410</v>
      </c>
      <c r="H126" s="56" t="s">
        <v>132</v>
      </c>
      <c r="I126" s="57" t="s">
        <v>436</v>
      </c>
      <c r="J126" s="63"/>
      <c r="K126" s="59" t="str">
        <f>IFERROR(__xludf.DUMMYFUNCTION("if(T126=true,""Deployed"",IF(I126&lt;&gt;"""",IFERROR(IMPORTXML(I126, ""//p[@class='status-date']""), ""Not loading""),if(H126&lt;&gt;"""",""Reserved"","""")))"),"Deployed")</f>
        <v>Deployed</v>
      </c>
      <c r="T126" s="60" t="b">
        <v>1</v>
      </c>
      <c r="V126" s="47" t="str">
        <f>IFERROR(__xludf.DUMMYFUNCTION("IF(I126 &lt;&gt; """" , IFERROR(IMPORTXML(I126 , ""//div[5]/a/span"") , ""lädt..."" ) , ""."")"),"lädt...")</f>
        <v>lädt...</v>
      </c>
    </row>
    <row r="127">
      <c r="B127" s="52">
        <v>12.0</v>
      </c>
      <c r="C127" s="52">
        <v>10.0</v>
      </c>
      <c r="D127" s="53" t="s">
        <v>437</v>
      </c>
      <c r="E127" s="53" t="s">
        <v>438</v>
      </c>
      <c r="F127" s="29" t="s">
        <v>19</v>
      </c>
      <c r="G127" s="58" t="s">
        <v>410</v>
      </c>
      <c r="H127" s="58"/>
      <c r="I127" s="58"/>
      <c r="J127" s="63"/>
      <c r="K127" s="59" t="str">
        <f>IFERROR(__xludf.DUMMYFUNCTION("if(T127=true,""Deployed"",IF(I127&lt;&gt;"""",IFERROR(IMPORTXML(I127, ""//p[@class='status-date']""), ""Not loading""),if(H127&lt;&gt;"""",""Reserved"","""")))"),"")</f>
        <v/>
      </c>
      <c r="T127" s="60" t="b">
        <v>0</v>
      </c>
      <c r="V127" s="47" t="str">
        <f>IFERROR(__xludf.DUMMYFUNCTION("IF(I127 &lt;&gt; """" , IFERROR(IMPORTXML(I127 , ""//div[5]/a/span"") , ""lädt..."" ) , ""."")"),".")</f>
        <v>.</v>
      </c>
    </row>
    <row r="128">
      <c r="B128" s="52">
        <v>12.0</v>
      </c>
      <c r="C128" s="52">
        <v>11.0</v>
      </c>
      <c r="D128" s="53" t="s">
        <v>439</v>
      </c>
      <c r="E128" s="53" t="s">
        <v>440</v>
      </c>
      <c r="F128" s="32" t="s">
        <v>21</v>
      </c>
      <c r="G128" s="58" t="s">
        <v>152</v>
      </c>
      <c r="H128" s="56" t="s">
        <v>441</v>
      </c>
      <c r="I128" s="62" t="s">
        <v>442</v>
      </c>
      <c r="J128" s="56" t="s">
        <v>443</v>
      </c>
      <c r="K128" s="59" t="str">
        <f>IFERROR(__xludf.DUMMYFUNCTION("if(T128=true,""Deployed"",IF(I128&lt;&gt;"""",IFERROR(IMPORTXML(I128, ""//p[@class='status-date']""), ""Not loading""),if(H128&lt;&gt;"""",""Reserved"","""")))"),"Deployed")</f>
        <v>Deployed</v>
      </c>
      <c r="T128" s="60" t="b">
        <v>1</v>
      </c>
      <c r="V128" s="47" t="str">
        <f>IFERROR(__xludf.DUMMYFUNCTION("IF(I128 &lt;&gt; """" , IFERROR(IMPORTXML(I128 , ""//div[5]/a/span"") , ""lädt..."" ) , ""."")"),"lädt...")</f>
        <v>lädt...</v>
      </c>
    </row>
    <row r="129">
      <c r="B129" s="52">
        <v>13.0</v>
      </c>
      <c r="C129" s="52">
        <v>1.0</v>
      </c>
      <c r="D129" s="53" t="s">
        <v>444</v>
      </c>
      <c r="E129" s="53" t="s">
        <v>445</v>
      </c>
      <c r="F129" s="36" t="s">
        <v>25</v>
      </c>
      <c r="G129" s="58" t="s">
        <v>446</v>
      </c>
      <c r="H129" s="56" t="s">
        <v>447</v>
      </c>
      <c r="I129" s="57" t="s">
        <v>448</v>
      </c>
      <c r="J129" s="63"/>
      <c r="K129" s="59" t="str">
        <f>IFERROR(__xludf.DUMMYFUNCTION("if(T129=true,""Deployed"",IF(I129&lt;&gt;"""",IFERROR(IMPORTXML(I129, ""//p[@class='status-date']""), ""Not loading""),if(H129&lt;&gt;"""",""Reserved"","""")))"),"Deployed")</f>
        <v>Deployed</v>
      </c>
      <c r="T129" s="60" t="b">
        <v>1</v>
      </c>
      <c r="V129" s="47" t="str">
        <f>IFERROR(__xludf.DUMMYFUNCTION("IF(I129 &lt;&gt; """" , IFERROR(IMPORTXML(I129 , ""//div[5]/a/span"") , ""lädt..."" ) , ""."")"),"lädt...")</f>
        <v>lädt...</v>
      </c>
    </row>
    <row r="130">
      <c r="B130" s="52">
        <v>13.0</v>
      </c>
      <c r="C130" s="52">
        <v>2.0</v>
      </c>
      <c r="D130" s="53" t="s">
        <v>449</v>
      </c>
      <c r="E130" s="53" t="s">
        <v>450</v>
      </c>
      <c r="F130" s="36" t="s">
        <v>25</v>
      </c>
      <c r="G130" s="58" t="s">
        <v>446</v>
      </c>
      <c r="H130" s="56" t="s">
        <v>273</v>
      </c>
      <c r="I130" s="57" t="s">
        <v>451</v>
      </c>
      <c r="J130" s="63"/>
      <c r="K130" s="59" t="str">
        <f>IFERROR(__xludf.DUMMYFUNCTION("if(T130=true,""Deployed"",IF(I130&lt;&gt;"""",IFERROR(IMPORTXML(I130, ""//p[@class='status-date']""), ""Not loading""),if(H130&lt;&gt;"""",""Reserved"","""")))"),"Deployed")</f>
        <v>Deployed</v>
      </c>
      <c r="T130" s="60" t="b">
        <v>1</v>
      </c>
      <c r="V130" s="47" t="str">
        <f>IFERROR(__xludf.DUMMYFUNCTION("IF(I130 &lt;&gt; """" , IFERROR(IMPORTXML(I130 , ""//div[5]/a/span"") , ""lädt..."" ) , ""."")"),"lädt...")</f>
        <v>lädt...</v>
      </c>
    </row>
    <row r="131">
      <c r="B131" s="52">
        <v>13.0</v>
      </c>
      <c r="C131" s="52">
        <v>3.0</v>
      </c>
      <c r="D131" s="53" t="s">
        <v>452</v>
      </c>
      <c r="E131" s="53" t="s">
        <v>453</v>
      </c>
      <c r="F131" s="36" t="s">
        <v>25</v>
      </c>
      <c r="G131" s="58" t="s">
        <v>446</v>
      </c>
      <c r="H131" s="56" t="s">
        <v>454</v>
      </c>
      <c r="I131" s="62" t="s">
        <v>455</v>
      </c>
      <c r="J131" s="63"/>
      <c r="K131" s="59" t="str">
        <f>IFERROR(__xludf.DUMMYFUNCTION("if(T131=true,""Deployed"",IF(I131&lt;&gt;"""",IFERROR(IMPORTXML(I131, ""//p[@class='status-date']""), ""Not loading""),if(H131&lt;&gt;"""",""Reserved"","""")))"),"Deployed")</f>
        <v>Deployed</v>
      </c>
      <c r="T131" s="60" t="b">
        <v>1</v>
      </c>
      <c r="V131" s="47" t="str">
        <f>IFERROR(__xludf.DUMMYFUNCTION("IF(I131 &lt;&gt; """" , IFERROR(IMPORTXML(I131 , ""//div[5]/a/span"") , ""lädt..."" ) , ""."")"),"lädt...")</f>
        <v>lädt...</v>
      </c>
    </row>
    <row r="132">
      <c r="B132" s="52">
        <v>13.0</v>
      </c>
      <c r="C132" s="52">
        <v>4.0</v>
      </c>
      <c r="D132" s="53" t="s">
        <v>456</v>
      </c>
      <c r="E132" s="53" t="s">
        <v>457</v>
      </c>
      <c r="F132" s="36" t="s">
        <v>25</v>
      </c>
      <c r="G132" s="58" t="s">
        <v>446</v>
      </c>
      <c r="H132" s="56" t="s">
        <v>458</v>
      </c>
      <c r="I132" s="57" t="s">
        <v>459</v>
      </c>
      <c r="J132" s="58"/>
      <c r="K132" s="59" t="str">
        <f>IFERROR(__xludf.DUMMYFUNCTION("if(T132=true,""Deployed"",IF(I132&lt;&gt;"""",IFERROR(IMPORTXML(I132, ""//p[@class='status-date']""), ""Not loading""),if(H132&lt;&gt;"""",""Reserved"","""")))"),"Deployed")</f>
        <v>Deployed</v>
      </c>
      <c r="T132" s="60" t="b">
        <v>1</v>
      </c>
      <c r="V132" s="47" t="str">
        <f>IFERROR(__xludf.DUMMYFUNCTION("IF(I132 &lt;&gt; """" , IFERROR(IMPORTXML(I132 , ""//div[5]/a/span"") , ""lädt..."" ) , ""."")"),"lädt...")</f>
        <v>lädt...</v>
      </c>
    </row>
    <row r="133">
      <c r="B133" s="52">
        <v>13.0</v>
      </c>
      <c r="C133" s="52">
        <v>5.0</v>
      </c>
      <c r="D133" s="53" t="s">
        <v>460</v>
      </c>
      <c r="E133" s="53" t="s">
        <v>461</v>
      </c>
      <c r="F133" s="36" t="s">
        <v>25</v>
      </c>
      <c r="G133" s="58" t="s">
        <v>446</v>
      </c>
      <c r="H133" s="56" t="s">
        <v>462</v>
      </c>
      <c r="I133" s="57" t="s">
        <v>463</v>
      </c>
      <c r="J133" s="63"/>
      <c r="K133" s="59" t="str">
        <f>IFERROR(__xludf.DUMMYFUNCTION("if(T133=true,""Deployed"",IF(I133&lt;&gt;"""",IFERROR(IMPORTXML(I133, ""//p[@class='status-date']""), ""Not loading""),if(H133&lt;&gt;"""",""Reserved"","""")))"),"Deployed")</f>
        <v>Deployed</v>
      </c>
      <c r="T133" s="60" t="b">
        <v>1</v>
      </c>
      <c r="V133" s="47" t="str">
        <f>IFERROR(__xludf.DUMMYFUNCTION("IF(I133 &lt;&gt; """" , IFERROR(IMPORTXML(I133 , ""//div[5]/a/span"") , ""lädt..."" ) , ""."")"),"lädt...")</f>
        <v>lädt...</v>
      </c>
    </row>
    <row r="134">
      <c r="B134" s="52">
        <v>13.0</v>
      </c>
      <c r="C134" s="52">
        <v>6.0</v>
      </c>
      <c r="D134" s="53" t="s">
        <v>464</v>
      </c>
      <c r="E134" s="53" t="s">
        <v>465</v>
      </c>
      <c r="F134" s="36" t="s">
        <v>25</v>
      </c>
      <c r="G134" s="58" t="s">
        <v>446</v>
      </c>
      <c r="H134" s="56" t="s">
        <v>466</v>
      </c>
      <c r="I134" s="62" t="s">
        <v>467</v>
      </c>
      <c r="J134" s="63"/>
      <c r="K134" s="59" t="str">
        <f>IFERROR(__xludf.DUMMYFUNCTION("if(T134=true,""Deployed"",IF(I134&lt;&gt;"""",IFERROR(IMPORTXML(I134, ""//p[@class='status-date']""), ""Not loading""),if(H134&lt;&gt;"""",""Reserved"","""")))"),"Deployed")</f>
        <v>Deployed</v>
      </c>
      <c r="T134" s="60" t="b">
        <v>1</v>
      </c>
      <c r="V134" s="47" t="str">
        <f>IFERROR(__xludf.DUMMYFUNCTION("IF(I134 &lt;&gt; """" , IFERROR(IMPORTXML(I134 , ""//div[5]/a/span"") , ""lädt..."" ) , ""."")"),"lädt...")</f>
        <v>lädt...</v>
      </c>
    </row>
    <row r="135">
      <c r="B135" s="52">
        <v>13.0</v>
      </c>
      <c r="C135" s="52">
        <v>7.0</v>
      </c>
      <c r="D135" s="53" t="s">
        <v>468</v>
      </c>
      <c r="E135" s="53" t="s">
        <v>469</v>
      </c>
      <c r="F135" s="36" t="s">
        <v>25</v>
      </c>
      <c r="G135" s="58" t="s">
        <v>446</v>
      </c>
      <c r="H135" s="56" t="s">
        <v>441</v>
      </c>
      <c r="I135" s="62" t="s">
        <v>470</v>
      </c>
      <c r="J135" s="56" t="s">
        <v>443</v>
      </c>
      <c r="K135" s="59" t="str">
        <f>IFERROR(__xludf.DUMMYFUNCTION("if(T135=true,""Deployed"",IF(I135&lt;&gt;"""",IFERROR(IMPORTXML(I135, ""//p[@class='status-date']""), ""Not loading""),if(H135&lt;&gt;"""",""Reserved"","""")))"),"Deployed")</f>
        <v>Deployed</v>
      </c>
      <c r="T135" s="60" t="b">
        <v>1</v>
      </c>
      <c r="V135" s="47" t="str">
        <f>IFERROR(__xludf.DUMMYFUNCTION("IF(I135 &lt;&gt; """" , IFERROR(IMPORTXML(I135 , ""//div[5]/a/span"") , ""lädt..."" ) , ""."")"),"lädt...")</f>
        <v>lädt...</v>
      </c>
    </row>
    <row r="136">
      <c r="B136" s="52">
        <v>13.0</v>
      </c>
      <c r="C136" s="52">
        <v>8.0</v>
      </c>
      <c r="D136" s="53" t="s">
        <v>471</v>
      </c>
      <c r="E136" s="53" t="s">
        <v>472</v>
      </c>
      <c r="F136" s="36" t="s">
        <v>25</v>
      </c>
      <c r="G136" s="58" t="s">
        <v>446</v>
      </c>
      <c r="H136" s="56" t="s">
        <v>458</v>
      </c>
      <c r="I136" s="57" t="s">
        <v>473</v>
      </c>
      <c r="J136" s="63"/>
      <c r="K136" s="59" t="str">
        <f>IFERROR(__xludf.DUMMYFUNCTION("if(T136=true,""Deployed"",IF(I136&lt;&gt;"""",IFERROR(IMPORTXML(I136, ""//p[@class='status-date']""), ""Not loading""),if(H136&lt;&gt;"""",""Reserved"","""")))"),"Deployed")</f>
        <v>Deployed</v>
      </c>
      <c r="T136" s="60" t="b">
        <v>1</v>
      </c>
      <c r="V136" s="47" t="str">
        <f>IFERROR(__xludf.DUMMYFUNCTION("IF(I136 &lt;&gt; """" , IFERROR(IMPORTXML(I136 , ""//div[5]/a/span"") , ""lädt..."" ) , ""."")"),"lädt...")</f>
        <v>lädt...</v>
      </c>
    </row>
    <row r="137">
      <c r="B137" s="52">
        <v>13.0</v>
      </c>
      <c r="C137" s="52">
        <v>9.0</v>
      </c>
      <c r="D137" s="53" t="s">
        <v>474</v>
      </c>
      <c r="E137" s="53" t="s">
        <v>475</v>
      </c>
      <c r="F137" s="36" t="s">
        <v>25</v>
      </c>
      <c r="G137" s="58" t="s">
        <v>446</v>
      </c>
      <c r="H137" s="56" t="s">
        <v>174</v>
      </c>
      <c r="I137" s="57" t="s">
        <v>476</v>
      </c>
      <c r="J137" s="63"/>
      <c r="K137" s="59" t="str">
        <f>IFERROR(__xludf.DUMMYFUNCTION("if(T137=true,""Deployed"",IF(I137&lt;&gt;"""",IFERROR(IMPORTXML(I137, ""//p[@class='status-date']""), ""Not loading""),if(H137&lt;&gt;"""",""Reserved"","""")))"),"Deployed")</f>
        <v>Deployed</v>
      </c>
      <c r="T137" s="60" t="b">
        <v>1</v>
      </c>
      <c r="V137" s="47" t="str">
        <f>IFERROR(__xludf.DUMMYFUNCTION("IF(I137 &lt;&gt; """" , IFERROR(IMPORTXML(I137 , ""//div[5]/a/span"") , ""lädt..."" ) , ""."")"),"lädt...")</f>
        <v>lädt...</v>
      </c>
    </row>
    <row r="138">
      <c r="B138" s="52">
        <v>13.0</v>
      </c>
      <c r="C138" s="52">
        <v>10.0</v>
      </c>
      <c r="D138" s="53" t="s">
        <v>477</v>
      </c>
      <c r="E138" s="53" t="s">
        <v>478</v>
      </c>
      <c r="F138" s="36" t="s">
        <v>25</v>
      </c>
      <c r="G138" s="58" t="s">
        <v>446</v>
      </c>
      <c r="H138" s="56" t="s">
        <v>479</v>
      </c>
      <c r="I138" s="57" t="s">
        <v>480</v>
      </c>
      <c r="J138" s="63"/>
      <c r="K138" s="59" t="str">
        <f>IFERROR(__xludf.DUMMYFUNCTION("if(T138=true,""Deployed"",IF(I138&lt;&gt;"""",IFERROR(IMPORTXML(I138, ""//p[@class='status-date']""), ""Not loading""),if(H138&lt;&gt;"""",""Reserved"","""")))"),"Deployed")</f>
        <v>Deployed</v>
      </c>
      <c r="T138" s="60" t="b">
        <v>1</v>
      </c>
      <c r="V138" s="47" t="str">
        <f>IFERROR(__xludf.DUMMYFUNCTION("IF(I138 &lt;&gt; """" , IFERROR(IMPORTXML(I138 , ""//div[5]/a/span"") , ""lädt..."" ) , ""."")"),"lädt...")</f>
        <v>lädt...</v>
      </c>
    </row>
    <row r="139">
      <c r="B139" s="52">
        <v>13.0</v>
      </c>
      <c r="C139" s="52">
        <v>11.0</v>
      </c>
      <c r="D139" s="53" t="s">
        <v>481</v>
      </c>
      <c r="E139" s="53" t="s">
        <v>482</v>
      </c>
      <c r="F139" s="36" t="s">
        <v>25</v>
      </c>
      <c r="G139" s="58" t="s">
        <v>446</v>
      </c>
      <c r="H139" s="56" t="s">
        <v>483</v>
      </c>
      <c r="I139" s="62" t="s">
        <v>484</v>
      </c>
      <c r="J139" s="63"/>
      <c r="K139" s="59" t="str">
        <f>IFERROR(__xludf.DUMMYFUNCTION("if(T139=true,""Deployed"",IF(I139&lt;&gt;"""",IFERROR(IMPORTXML(I139, ""//p[@class='status-date']""), ""Not loading""),if(H139&lt;&gt;"""",""Reserved"","""")))"),"Deployed")</f>
        <v>Deployed</v>
      </c>
      <c r="T139" s="60" t="b">
        <v>1</v>
      </c>
      <c r="V139" s="47" t="str">
        <f>IFERROR(__xludf.DUMMYFUNCTION("IF(I139 &lt;&gt; """" , IFERROR(IMPORTXML(I139 , ""//div[5]/a/span"") , ""lädt..."" ) , ""."")"),"lädt...")</f>
        <v>lädt...</v>
      </c>
    </row>
    <row r="140">
      <c r="B140" s="52">
        <v>14.0</v>
      </c>
      <c r="C140" s="52">
        <v>1.0</v>
      </c>
      <c r="D140" s="53" t="s">
        <v>485</v>
      </c>
      <c r="E140" s="53" t="s">
        <v>486</v>
      </c>
      <c r="F140" s="40" t="s">
        <v>29</v>
      </c>
      <c r="G140" s="76" t="s">
        <v>487</v>
      </c>
      <c r="H140" s="56" t="s">
        <v>53</v>
      </c>
      <c r="I140" s="57" t="s">
        <v>488</v>
      </c>
      <c r="J140" s="63"/>
      <c r="K140" s="59" t="str">
        <f>IFERROR(__xludf.DUMMYFUNCTION("if(T140=true,""Deployed"",IF(I140&lt;&gt;"""",IFERROR(IMPORTXML(I140, ""//p[@class='status-date']""), ""Not loading""),if(H140&lt;&gt;"""",""Reserved"","""")))"),"Deployed")</f>
        <v>Deployed</v>
      </c>
      <c r="T140" s="60" t="b">
        <v>1</v>
      </c>
      <c r="V140" s="47" t="str">
        <f>IFERROR(__xludf.DUMMYFUNCTION("IF(I140 &lt;&gt; """" , IFERROR(IMPORTXML(I140 , ""//div[5]/a/span"") , ""lädt..."" ) , ""."")"),"lädt...")</f>
        <v>lädt...</v>
      </c>
    </row>
    <row r="141">
      <c r="B141" s="52">
        <v>14.0</v>
      </c>
      <c r="C141" s="52">
        <v>2.0</v>
      </c>
      <c r="D141" s="53" t="s">
        <v>489</v>
      </c>
      <c r="E141" s="53" t="s">
        <v>490</v>
      </c>
      <c r="F141" s="40" t="s">
        <v>29</v>
      </c>
      <c r="G141" s="76" t="s">
        <v>487</v>
      </c>
      <c r="H141" s="56" t="s">
        <v>57</v>
      </c>
      <c r="I141" s="57" t="s">
        <v>491</v>
      </c>
      <c r="J141" s="63"/>
      <c r="K141" s="59" t="str">
        <f>IFERROR(__xludf.DUMMYFUNCTION("if(T141=true,""Deployed"",IF(I141&lt;&gt;"""",IFERROR(IMPORTXML(I141, ""//p[@class='status-date']""), ""Not loading""),if(H141&lt;&gt;"""",""Reserved"","""")))"),"Deployed")</f>
        <v>Deployed</v>
      </c>
      <c r="T141" s="60" t="b">
        <v>1</v>
      </c>
      <c r="V141" s="47" t="str">
        <f>IFERROR(__xludf.DUMMYFUNCTION("IF(I141 &lt;&gt; """" , IFERROR(IMPORTXML(I141 , ""//div[5]/a/span"") , ""lädt..."" ) , ""."")"),"lädt...")</f>
        <v>lädt...</v>
      </c>
    </row>
    <row r="142">
      <c r="B142" s="52">
        <v>14.0</v>
      </c>
      <c r="C142" s="52">
        <v>3.0</v>
      </c>
      <c r="D142" s="53" t="s">
        <v>492</v>
      </c>
      <c r="E142" s="53" t="s">
        <v>493</v>
      </c>
      <c r="F142" s="40" t="s">
        <v>29</v>
      </c>
      <c r="G142" s="76" t="s">
        <v>487</v>
      </c>
      <c r="H142" s="56" t="s">
        <v>494</v>
      </c>
      <c r="I142" s="57" t="s">
        <v>495</v>
      </c>
      <c r="J142" s="63"/>
      <c r="K142" s="59" t="str">
        <f>IFERROR(__xludf.DUMMYFUNCTION("if(T142=true,""Deployed"",IF(I142&lt;&gt;"""",IFERROR(IMPORTXML(I142, ""//p[@class='status-date']""), ""Not loading""),if(H142&lt;&gt;"""",""Reserved"","""")))"),"Deployed")</f>
        <v>Deployed</v>
      </c>
      <c r="T142" s="60" t="b">
        <v>1</v>
      </c>
      <c r="V142" s="47" t="str">
        <f>IFERROR(__xludf.DUMMYFUNCTION("IF(I142 &lt;&gt; """" , IFERROR(IMPORTXML(I142 , ""//div[5]/a/span"") , ""lädt..."" ) , ""."")"),"lädt...")</f>
        <v>lädt...</v>
      </c>
    </row>
    <row r="143">
      <c r="B143" s="52">
        <v>14.0</v>
      </c>
      <c r="C143" s="52">
        <v>4.0</v>
      </c>
      <c r="D143" s="53" t="s">
        <v>496</v>
      </c>
      <c r="E143" s="53" t="s">
        <v>497</v>
      </c>
      <c r="F143" s="40" t="s">
        <v>29</v>
      </c>
      <c r="G143" s="76" t="s">
        <v>487</v>
      </c>
      <c r="H143" s="56" t="s">
        <v>387</v>
      </c>
      <c r="I143" s="57" t="s">
        <v>498</v>
      </c>
      <c r="J143" s="63"/>
      <c r="K143" s="59" t="str">
        <f>IFERROR(__xludf.DUMMYFUNCTION("if(T143=true,""Deployed"",IF(I143&lt;&gt;"""",IFERROR(IMPORTXML(I143, ""//p[@class='status-date']""), ""Not loading""),if(H143&lt;&gt;"""",""Reserved"","""")))"),"Deployed")</f>
        <v>Deployed</v>
      </c>
      <c r="T143" s="60" t="b">
        <v>1</v>
      </c>
      <c r="V143" s="47" t="str">
        <f>IFERROR(__xludf.DUMMYFUNCTION("IF(I143 &lt;&gt; """" , IFERROR(IMPORTXML(I143 , ""//div[5]/a/span"") , ""lädt..."" ) , ""."")"),"lädt...")</f>
        <v>lädt...</v>
      </c>
    </row>
    <row r="144">
      <c r="B144" s="52">
        <v>14.0</v>
      </c>
      <c r="C144" s="52">
        <v>5.0</v>
      </c>
      <c r="D144" s="53" t="s">
        <v>499</v>
      </c>
      <c r="E144" s="53" t="s">
        <v>500</v>
      </c>
      <c r="F144" s="40" t="s">
        <v>29</v>
      </c>
      <c r="G144" s="76" t="s">
        <v>487</v>
      </c>
      <c r="H144" s="56" t="s">
        <v>331</v>
      </c>
      <c r="I144" s="57" t="s">
        <v>501</v>
      </c>
      <c r="J144" s="56" t="s">
        <v>333</v>
      </c>
      <c r="K144" s="59" t="str">
        <f>IFERROR(__xludf.DUMMYFUNCTION("if(T144=true,""Deployed"",IF(I144&lt;&gt;"""",IFERROR(IMPORTXML(I144, ""//p[@class='status-date']""), ""Not loading""),if(H144&lt;&gt;"""",""Reserved"","""")))"),"Deployed")</f>
        <v>Deployed</v>
      </c>
      <c r="T144" s="60" t="b">
        <v>1</v>
      </c>
      <c r="V144" s="47" t="str">
        <f>IFERROR(__xludf.DUMMYFUNCTION("IF(I144 &lt;&gt; """" , IFERROR(IMPORTXML(I144 , ""//div[5]/a/span"") , ""lädt..."" ) , ""."")"),"lädt...")</f>
        <v>lädt...</v>
      </c>
    </row>
    <row r="145">
      <c r="B145" s="52">
        <v>14.0</v>
      </c>
      <c r="C145" s="52">
        <v>6.0</v>
      </c>
      <c r="D145" s="53" t="s">
        <v>502</v>
      </c>
      <c r="E145" s="53" t="s">
        <v>503</v>
      </c>
      <c r="F145" s="58" t="s">
        <v>23</v>
      </c>
      <c r="G145" s="58" t="s">
        <v>504</v>
      </c>
      <c r="H145" s="56" t="s">
        <v>505</v>
      </c>
      <c r="I145" s="57" t="s">
        <v>506</v>
      </c>
      <c r="J145" s="63"/>
      <c r="K145" s="59" t="str">
        <f>IFERROR(__xludf.DUMMYFUNCTION("if(T145=true,""Deployed"",IF(I145&lt;&gt;"""",IFERROR(IMPORTXML(I145, ""//p[@class='status-date']""), ""Not loading""),if(H145&lt;&gt;"""",""Reserved"","""")))"),"Deployed")</f>
        <v>Deployed</v>
      </c>
      <c r="T145" s="60" t="b">
        <v>1</v>
      </c>
      <c r="V145" s="47" t="str">
        <f>IFERROR(__xludf.DUMMYFUNCTION("IF(I145 &lt;&gt; """" , IFERROR(IMPORTXML(I145 , ""//div[5]/a/span"") , ""lädt..."" ) , ""."")"),"lädt...")</f>
        <v>lädt...</v>
      </c>
    </row>
    <row r="146">
      <c r="B146" s="52">
        <v>14.0</v>
      </c>
      <c r="C146" s="52">
        <v>7.0</v>
      </c>
      <c r="D146" s="53" t="s">
        <v>507</v>
      </c>
      <c r="E146" s="53" t="s">
        <v>508</v>
      </c>
      <c r="F146" s="40" t="s">
        <v>29</v>
      </c>
      <c r="G146" s="76" t="s">
        <v>487</v>
      </c>
      <c r="H146" s="56" t="s">
        <v>509</v>
      </c>
      <c r="I146" s="57" t="s">
        <v>510</v>
      </c>
      <c r="J146" s="63"/>
      <c r="K146" s="59" t="str">
        <f>IFERROR(__xludf.DUMMYFUNCTION("if(T146=true,""Deployed"",IF(I146&lt;&gt;"""",IFERROR(IMPORTXML(I146, ""//p[@class='status-date']""), ""Not loading""),if(H146&lt;&gt;"""",""Reserved"","""")))"),"Deployed")</f>
        <v>Deployed</v>
      </c>
      <c r="T146" s="60" t="b">
        <v>1</v>
      </c>
      <c r="V146" s="47" t="str">
        <f>IFERROR(__xludf.DUMMYFUNCTION("IF(I146 &lt;&gt; """" , IFERROR(IMPORTXML(I146 , ""//div[5]/a/span"") , ""lädt..."" ) , ""."")"),"lädt...")</f>
        <v>lädt...</v>
      </c>
    </row>
    <row r="147">
      <c r="B147" s="52">
        <v>14.0</v>
      </c>
      <c r="C147" s="52">
        <v>8.0</v>
      </c>
      <c r="D147" s="53" t="s">
        <v>511</v>
      </c>
      <c r="E147" s="53" t="s">
        <v>512</v>
      </c>
      <c r="F147" s="40" t="s">
        <v>29</v>
      </c>
      <c r="G147" s="76" t="s">
        <v>487</v>
      </c>
      <c r="H147" s="56" t="s">
        <v>513</v>
      </c>
      <c r="I147" s="57" t="s">
        <v>514</v>
      </c>
      <c r="J147" s="63"/>
      <c r="K147" s="59" t="str">
        <f>IFERROR(__xludf.DUMMYFUNCTION("if(T147=true,""Deployed"",IF(I147&lt;&gt;"""",IFERROR(IMPORTXML(I147, ""//p[@class='status-date']""), ""Not loading""),if(H147&lt;&gt;"""",""Reserved"","""")))"),"Deployed")</f>
        <v>Deployed</v>
      </c>
      <c r="T147" s="60" t="b">
        <v>1</v>
      </c>
      <c r="V147" s="47" t="str">
        <f>IFERROR(__xludf.DUMMYFUNCTION("IF(I147 &lt;&gt; """" , IFERROR(IMPORTXML(I147 , ""//div[5]/a/span"") , ""lädt..."" ) , ""."")"),"lädt...")</f>
        <v>lädt...</v>
      </c>
    </row>
    <row r="148">
      <c r="B148" s="52">
        <v>14.0</v>
      </c>
      <c r="C148" s="52">
        <v>9.0</v>
      </c>
      <c r="D148" s="53" t="s">
        <v>515</v>
      </c>
      <c r="E148" s="53" t="s">
        <v>516</v>
      </c>
      <c r="F148" s="40" t="s">
        <v>29</v>
      </c>
      <c r="G148" s="76" t="s">
        <v>487</v>
      </c>
      <c r="H148" s="56" t="s">
        <v>517</v>
      </c>
      <c r="I148" s="57" t="s">
        <v>518</v>
      </c>
      <c r="J148" s="63"/>
      <c r="K148" s="59" t="str">
        <f>IFERROR(__xludf.DUMMYFUNCTION("if(T148=true,""Deployed"",IF(I148&lt;&gt;"""",IFERROR(IMPORTXML(I148, ""//p[@class='status-date']""), ""Not loading""),if(H148&lt;&gt;"""",""Reserved"","""")))"),"Deployed")</f>
        <v>Deployed</v>
      </c>
      <c r="T148" s="60" t="b">
        <v>1</v>
      </c>
      <c r="V148" s="47" t="str">
        <f>IFERROR(__xludf.DUMMYFUNCTION("IF(I148 &lt;&gt; """" , IFERROR(IMPORTXML(I148 , ""//div[5]/a/span"") , ""lädt..."" ) , ""."")"),"lädt...")</f>
        <v>lädt...</v>
      </c>
    </row>
    <row r="149">
      <c r="B149" s="52">
        <v>14.0</v>
      </c>
      <c r="C149" s="52">
        <v>10.0</v>
      </c>
      <c r="D149" s="53" t="s">
        <v>519</v>
      </c>
      <c r="E149" s="53" t="s">
        <v>520</v>
      </c>
      <c r="F149" s="40" t="s">
        <v>29</v>
      </c>
      <c r="G149" s="76" t="s">
        <v>487</v>
      </c>
      <c r="H149" s="56" t="s">
        <v>521</v>
      </c>
      <c r="I149" s="57" t="s">
        <v>522</v>
      </c>
      <c r="J149" s="63"/>
      <c r="K149" s="59" t="str">
        <f>IFERROR(__xludf.DUMMYFUNCTION("if(T149=true,""Deployed"",IF(I149&lt;&gt;"""",IFERROR(IMPORTXML(I149, ""//p[@class='status-date']""), ""Not loading""),if(H149&lt;&gt;"""",""Reserved"","""")))"),"Deployed")</f>
        <v>Deployed</v>
      </c>
      <c r="T149" s="60" t="b">
        <v>1</v>
      </c>
      <c r="V149" s="47" t="str">
        <f>IFERROR(__xludf.DUMMYFUNCTION("IF(I149 &lt;&gt; """" , IFERROR(IMPORTXML(I149 , ""//div[5]/a/span"") , ""lädt..."" ) , ""."")"),"lädt...")</f>
        <v>lädt...</v>
      </c>
    </row>
    <row r="150">
      <c r="B150" s="52">
        <v>14.0</v>
      </c>
      <c r="C150" s="52">
        <v>11.0</v>
      </c>
      <c r="D150" s="53" t="s">
        <v>523</v>
      </c>
      <c r="E150" s="53" t="s">
        <v>524</v>
      </c>
      <c r="F150" s="40" t="s">
        <v>29</v>
      </c>
      <c r="G150" s="76" t="s">
        <v>487</v>
      </c>
      <c r="H150" s="56" t="s">
        <v>525</v>
      </c>
      <c r="I150" s="57" t="s">
        <v>526</v>
      </c>
      <c r="J150" s="63"/>
      <c r="K150" s="59" t="str">
        <f>IFERROR(__xludf.DUMMYFUNCTION("if(T150=true,""Deployed"",IF(I150&lt;&gt;"""",IFERROR(IMPORTXML(I150, ""//p[@class='status-date']""), ""Not loading""),if(H150&lt;&gt;"""",""Reserved"","""")))"),"Deployed")</f>
        <v>Deployed</v>
      </c>
      <c r="T150" s="60" t="b">
        <v>1</v>
      </c>
      <c r="V150" s="47" t="str">
        <f>IFERROR(__xludf.DUMMYFUNCTION("IF(I150 &lt;&gt; """" , IFERROR(IMPORTXML(I150 , ""//div[5]/a/span"") , ""lädt..."" ) , ""."")"),"lädt...")</f>
        <v>lädt...</v>
      </c>
    </row>
    <row r="151">
      <c r="B151" s="52">
        <v>15.0</v>
      </c>
      <c r="C151" s="52">
        <v>1.0</v>
      </c>
      <c r="D151" s="53" t="s">
        <v>527</v>
      </c>
      <c r="E151" s="53" t="s">
        <v>528</v>
      </c>
      <c r="F151" s="54" t="s">
        <v>18</v>
      </c>
      <c r="G151" s="58" t="s">
        <v>529</v>
      </c>
      <c r="H151" s="56" t="s">
        <v>530</v>
      </c>
      <c r="I151" s="57" t="s">
        <v>531</v>
      </c>
      <c r="J151" s="63"/>
      <c r="K151" s="59" t="str">
        <f>IFERROR(__xludf.DUMMYFUNCTION("if(T151=true,""Deployed"",IF(I151&lt;&gt;"""",IFERROR(IMPORTXML(I151, ""//p[@class='status-date']""), ""Not loading""),if(H151&lt;&gt;"""",""Reserved"","""")))"),"Deployed")</f>
        <v>Deployed</v>
      </c>
      <c r="T151" s="60" t="b">
        <v>1</v>
      </c>
      <c r="V151" s="47" t="str">
        <f>IFERROR(__xludf.DUMMYFUNCTION("IF(I151 &lt;&gt; """" , IFERROR(IMPORTXML(I151 , ""//div[5]/a/span"") , ""lädt..."" ) , ""."")"),"lädt...")</f>
        <v>lädt...</v>
      </c>
    </row>
    <row r="152">
      <c r="B152" s="52">
        <v>15.0</v>
      </c>
      <c r="C152" s="52">
        <v>2.0</v>
      </c>
      <c r="D152" s="53" t="s">
        <v>532</v>
      </c>
      <c r="E152" s="53" t="s">
        <v>533</v>
      </c>
      <c r="F152" s="41" t="s">
        <v>30</v>
      </c>
      <c r="G152" s="58" t="s">
        <v>534</v>
      </c>
      <c r="H152" s="56" t="s">
        <v>297</v>
      </c>
      <c r="I152" s="57" t="s">
        <v>535</v>
      </c>
      <c r="J152" s="63"/>
      <c r="K152" s="59" t="str">
        <f>IFERROR(__xludf.DUMMYFUNCTION("if(T152=true,""Deployed"",IF(I152&lt;&gt;"""",IFERROR(IMPORTXML(I152, ""//p[@class='status-date']""), ""Not loading""),if(H152&lt;&gt;"""",""Reserved"","""")))"),"Deployed")</f>
        <v>Deployed</v>
      </c>
      <c r="T152" s="60" t="b">
        <v>1</v>
      </c>
      <c r="V152" s="47" t="str">
        <f>IFERROR(__xludf.DUMMYFUNCTION("IF(I152 &lt;&gt; """" , IFERROR(IMPORTXML(I152 , ""//div[5]/a/span"") , ""lädt..."" ) , ""."")"),"lädt...")</f>
        <v>lädt...</v>
      </c>
    </row>
    <row r="153">
      <c r="B153" s="52">
        <v>15.0</v>
      </c>
      <c r="C153" s="52">
        <v>3.0</v>
      </c>
      <c r="D153" s="53" t="s">
        <v>536</v>
      </c>
      <c r="E153" s="53" t="s">
        <v>537</v>
      </c>
      <c r="F153" s="41" t="s">
        <v>30</v>
      </c>
      <c r="G153" s="58" t="s">
        <v>538</v>
      </c>
      <c r="H153" s="56" t="s">
        <v>208</v>
      </c>
      <c r="I153" s="57" t="s">
        <v>539</v>
      </c>
      <c r="J153" s="63"/>
      <c r="K153" s="59" t="str">
        <f>IFERROR(__xludf.DUMMYFUNCTION("if(T153=true,""Deployed"",IF(I153&lt;&gt;"""",IFERROR(IMPORTXML(I153, ""//p[@class='status-date']""), ""Not loading""),if(H153&lt;&gt;"""",""Reserved"","""")))"),"Deployed")</f>
        <v>Deployed</v>
      </c>
      <c r="T153" s="60" t="b">
        <v>1</v>
      </c>
      <c r="V153" s="47" t="str">
        <f>IFERROR(__xludf.DUMMYFUNCTION("IF(I153 &lt;&gt; """" , IFERROR(IMPORTXML(I153 , ""//div[5]/a/span"") , ""lädt..."" ) , ""."")"),"lädt...")</f>
        <v>lädt...</v>
      </c>
    </row>
    <row r="154">
      <c r="B154" s="52">
        <v>15.0</v>
      </c>
      <c r="C154" s="52">
        <v>4.0</v>
      </c>
      <c r="D154" s="53" t="s">
        <v>540</v>
      </c>
      <c r="E154" s="53" t="s">
        <v>541</v>
      </c>
      <c r="F154" s="41" t="s">
        <v>30</v>
      </c>
      <c r="G154" s="58" t="s">
        <v>542</v>
      </c>
      <c r="H154" s="56" t="s">
        <v>136</v>
      </c>
      <c r="I154" s="57" t="s">
        <v>543</v>
      </c>
      <c r="J154" s="63"/>
      <c r="K154" s="59" t="str">
        <f>IFERROR(__xludf.DUMMYFUNCTION("if(T154=true,""Deployed"",IF(I154&lt;&gt;"""",IFERROR(IMPORTXML(I154, ""//p[@class='status-date']""), ""Not loading""),if(H154&lt;&gt;"""",""Reserved"","""")))"),"Deployed")</f>
        <v>Deployed</v>
      </c>
      <c r="T154" s="60" t="b">
        <v>1</v>
      </c>
      <c r="V154" s="47" t="str">
        <f>IFERROR(__xludf.DUMMYFUNCTION("IF(I154 &lt;&gt; """" , IFERROR(IMPORTXML(I154 , ""//div[5]/a/span"") , ""lädt..."" ) , ""."")"),"lädt...")</f>
        <v>lädt...</v>
      </c>
    </row>
    <row r="155">
      <c r="B155" s="52">
        <v>15.0</v>
      </c>
      <c r="C155" s="52">
        <v>5.0</v>
      </c>
      <c r="D155" s="53" t="s">
        <v>544</v>
      </c>
      <c r="E155" s="53" t="s">
        <v>545</v>
      </c>
      <c r="F155" s="41" t="s">
        <v>30</v>
      </c>
      <c r="G155" s="58" t="s">
        <v>546</v>
      </c>
      <c r="H155" s="56" t="s">
        <v>297</v>
      </c>
      <c r="I155" s="57" t="s">
        <v>547</v>
      </c>
      <c r="J155" s="63"/>
      <c r="K155" s="59" t="str">
        <f>IFERROR(__xludf.DUMMYFUNCTION("if(T155=true,""Deployed"",IF(I155&lt;&gt;"""",IFERROR(IMPORTXML(I155, ""//p[@class='status-date']""), ""Not loading""),if(H155&lt;&gt;"""",""Reserved"","""")))"),"Deployed")</f>
        <v>Deployed</v>
      </c>
      <c r="T155" s="60" t="b">
        <v>1</v>
      </c>
      <c r="V155" s="47" t="str">
        <f>IFERROR(__xludf.DUMMYFUNCTION("IF(I155 &lt;&gt; """" , IFERROR(IMPORTXML(I155 , ""//div[5]/a/span"") , ""lädt..."" ) , ""."")"),"lädt...")</f>
        <v>lädt...</v>
      </c>
    </row>
    <row r="156">
      <c r="B156" s="52">
        <v>15.0</v>
      </c>
      <c r="C156" s="52">
        <v>6.0</v>
      </c>
      <c r="D156" s="53" t="s">
        <v>548</v>
      </c>
      <c r="E156" s="53" t="s">
        <v>549</v>
      </c>
      <c r="F156" s="41" t="s">
        <v>30</v>
      </c>
      <c r="G156" s="58" t="s">
        <v>550</v>
      </c>
      <c r="H156" s="56" t="s">
        <v>551</v>
      </c>
      <c r="I156" s="62" t="s">
        <v>552</v>
      </c>
      <c r="J156" s="63"/>
      <c r="K156" s="59" t="str">
        <f>IFERROR(__xludf.DUMMYFUNCTION("if(T156=true,""Deployed"",IF(I156&lt;&gt;"""",IFERROR(IMPORTXML(I156, ""//p[@class='status-date']""), ""Not loading""),if(H156&lt;&gt;"""",""Reserved"","""")))"),"Deployed")</f>
        <v>Deployed</v>
      </c>
      <c r="T156" s="60" t="b">
        <v>1</v>
      </c>
      <c r="V156" s="47">
        <f>IFERROR(__xludf.DUMMYFUNCTION("IF(I156 &lt;&gt; """" , IFERROR(IMPORTXML(I156 , ""//div[5]/a/span"") , ""lädt..."" ) , ""."")"),9.0)</f>
        <v>9</v>
      </c>
    </row>
    <row r="157">
      <c r="B157" s="52">
        <v>15.0</v>
      </c>
      <c r="C157" s="52">
        <v>7.0</v>
      </c>
      <c r="D157" s="53" t="s">
        <v>553</v>
      </c>
      <c r="E157" s="53" t="s">
        <v>554</v>
      </c>
      <c r="F157" s="41" t="s">
        <v>30</v>
      </c>
      <c r="G157" s="58" t="s">
        <v>555</v>
      </c>
      <c r="H157" s="56" t="s">
        <v>11</v>
      </c>
      <c r="I157" s="57" t="s">
        <v>556</v>
      </c>
      <c r="J157" s="63"/>
      <c r="K157" s="59" t="str">
        <f>IFERROR(__xludf.DUMMYFUNCTION("if(T157=true,""Deployed"",IF(I157&lt;&gt;"""",IFERROR(IMPORTXML(I157, ""//p[@class='status-date']""), ""Not loading""),if(H157&lt;&gt;"""",""Reserved"","""")))"),"Deployed")</f>
        <v>Deployed</v>
      </c>
      <c r="T157" s="60" t="b">
        <v>1</v>
      </c>
      <c r="V157" s="47" t="str">
        <f>IFERROR(__xludf.DUMMYFUNCTION("IF(I157 &lt;&gt; """" , IFERROR(IMPORTXML(I157 , ""//div[5]/a/span"") , ""lädt..."" ) , ""."")"),"lädt...")</f>
        <v>lädt...</v>
      </c>
    </row>
    <row r="158">
      <c r="B158" s="52">
        <v>15.0</v>
      </c>
      <c r="C158" s="52">
        <v>8.0</v>
      </c>
      <c r="D158" s="53" t="s">
        <v>557</v>
      </c>
      <c r="E158" s="53" t="s">
        <v>558</v>
      </c>
      <c r="F158" s="41" t="s">
        <v>30</v>
      </c>
      <c r="G158" s="58" t="s">
        <v>559</v>
      </c>
      <c r="H158" s="56" t="s">
        <v>297</v>
      </c>
      <c r="I158" s="57" t="s">
        <v>560</v>
      </c>
      <c r="J158" s="63"/>
      <c r="K158" s="59" t="str">
        <f>IFERROR(__xludf.DUMMYFUNCTION("if(T158=true,""Deployed"",IF(I158&lt;&gt;"""",IFERROR(IMPORTXML(I158, ""//p[@class='status-date']""), ""Not loading""),if(H158&lt;&gt;"""",""Reserved"","""")))"),"Deployed")</f>
        <v>Deployed</v>
      </c>
      <c r="T158" s="60" t="b">
        <v>1</v>
      </c>
      <c r="V158" s="47" t="str">
        <f>IFERROR(__xludf.DUMMYFUNCTION("IF(I158 &lt;&gt; """" , IFERROR(IMPORTXML(I158 , ""//div[5]/a/span"") , ""lädt..."" ) , ""."")"),"lädt...")</f>
        <v>lädt...</v>
      </c>
    </row>
    <row r="159">
      <c r="B159" s="52">
        <v>15.0</v>
      </c>
      <c r="C159" s="52">
        <v>9.0</v>
      </c>
      <c r="D159" s="53" t="s">
        <v>561</v>
      </c>
      <c r="E159" s="53" t="s">
        <v>562</v>
      </c>
      <c r="F159" s="41" t="s">
        <v>30</v>
      </c>
      <c r="G159" s="58" t="s">
        <v>563</v>
      </c>
      <c r="H159" s="56" t="s">
        <v>564</v>
      </c>
      <c r="I159" s="57" t="s">
        <v>565</v>
      </c>
      <c r="J159" s="63"/>
      <c r="K159" s="59" t="str">
        <f>IFERROR(__xludf.DUMMYFUNCTION("if(T159=true,""Deployed"",IF(I159&lt;&gt;"""",IFERROR(IMPORTXML(I159, ""//p[@class='status-date']""), ""Not loading""),if(H159&lt;&gt;"""",""Reserved"","""")))"),"Deployed")</f>
        <v>Deployed</v>
      </c>
      <c r="T159" s="60" t="b">
        <v>1</v>
      </c>
      <c r="V159" s="47" t="str">
        <f>IFERROR(__xludf.DUMMYFUNCTION("IF(I159 &lt;&gt; """" , IFERROR(IMPORTXML(I159 , ""//div[5]/a/span"") , ""lädt..."" ) , ""."")"),"lädt...")</f>
        <v>lädt...</v>
      </c>
    </row>
    <row r="160">
      <c r="B160" s="52">
        <v>15.0</v>
      </c>
      <c r="C160" s="52">
        <v>10.0</v>
      </c>
      <c r="D160" s="53" t="s">
        <v>566</v>
      </c>
      <c r="E160" s="53" t="s">
        <v>567</v>
      </c>
      <c r="F160" s="41" t="s">
        <v>30</v>
      </c>
      <c r="G160" s="58" t="s">
        <v>568</v>
      </c>
      <c r="H160" s="56" t="s">
        <v>91</v>
      </c>
      <c r="I160" s="57" t="s">
        <v>569</v>
      </c>
      <c r="J160" s="63"/>
      <c r="K160" s="59" t="str">
        <f>IFERROR(__xludf.DUMMYFUNCTION("if(T160=true,""Deployed"",IF(I160&lt;&gt;"""",IFERROR(IMPORTXML(I160, ""//p[@class='status-date']""), ""Not loading""),if(H160&lt;&gt;"""",""Reserved"","""")))"),"Deployed")</f>
        <v>Deployed</v>
      </c>
      <c r="T160" s="60" t="b">
        <v>1</v>
      </c>
      <c r="V160" s="47" t="str">
        <f>IFERROR(__xludf.DUMMYFUNCTION("IF(I160 &lt;&gt; """" , IFERROR(IMPORTXML(I160 , ""//div[5]/a/span"") , ""lädt..."" ) , ""."")"),"lädt...")</f>
        <v>lädt...</v>
      </c>
    </row>
    <row r="161">
      <c r="B161" s="52">
        <v>15.0</v>
      </c>
      <c r="C161" s="52">
        <v>11.0</v>
      </c>
      <c r="D161" s="53" t="s">
        <v>570</v>
      </c>
      <c r="E161" s="53" t="s">
        <v>571</v>
      </c>
      <c r="F161" s="54" t="s">
        <v>18</v>
      </c>
      <c r="G161" s="58" t="s">
        <v>529</v>
      </c>
      <c r="H161" s="56" t="s">
        <v>387</v>
      </c>
      <c r="I161" s="57" t="s">
        <v>572</v>
      </c>
      <c r="J161" s="63"/>
      <c r="K161" s="59" t="str">
        <f>IFERROR(__xludf.DUMMYFUNCTION("if(T161=true,""Deployed"",IF(I161&lt;&gt;"""",IFERROR(IMPORTXML(I161, ""//p[@class='status-date']""), ""Not loading""),if(H161&lt;&gt;"""",""Reserved"","""")))"),"Deployed")</f>
        <v>Deployed</v>
      </c>
      <c r="T161" s="60" t="b">
        <v>1</v>
      </c>
      <c r="V161" s="47" t="str">
        <f>IFERROR(__xludf.DUMMYFUNCTION("IF(I161 &lt;&gt; """" , IFERROR(IMPORTXML(I161 , ""//div[5]/a/span"") , ""lädt..."" ) , ""."")"),"lädt...")</f>
        <v>lädt...</v>
      </c>
    </row>
    <row r="162">
      <c r="B162" s="52">
        <v>16.0</v>
      </c>
      <c r="C162" s="52">
        <v>1.0</v>
      </c>
      <c r="D162" s="53" t="s">
        <v>573</v>
      </c>
      <c r="E162" s="53" t="s">
        <v>574</v>
      </c>
      <c r="F162" s="54" t="s">
        <v>18</v>
      </c>
      <c r="G162" s="58" t="s">
        <v>529</v>
      </c>
      <c r="H162" s="56" t="s">
        <v>447</v>
      </c>
      <c r="I162" s="77" t="s">
        <v>575</v>
      </c>
      <c r="J162" s="63"/>
      <c r="K162" s="59" t="str">
        <f>IFERROR(__xludf.DUMMYFUNCTION("if(T162=true,""Deployed"",IF(I162&lt;&gt;"""",IFERROR(IMPORTXML(I162, ""//p[@class='status-date']""), ""Not loading""),if(H162&lt;&gt;"""",""Reserved"","""")))"),"Deployed")</f>
        <v>Deployed</v>
      </c>
      <c r="T162" s="60" t="b">
        <v>1</v>
      </c>
      <c r="V162" s="47" t="str">
        <f>IFERROR(__xludf.DUMMYFUNCTION("IF(I162 &lt;&gt; """" , IFERROR(IMPORTXML(I162 , ""//div[5]/a/span"") , ""lädt..."" ) , ""."")"),"lädt...")</f>
        <v>lädt...</v>
      </c>
    </row>
    <row r="163">
      <c r="B163" s="52">
        <v>16.0</v>
      </c>
      <c r="C163" s="52">
        <v>2.0</v>
      </c>
      <c r="D163" s="53" t="s">
        <v>576</v>
      </c>
      <c r="E163" s="53" t="s">
        <v>577</v>
      </c>
      <c r="F163" s="41" t="s">
        <v>30</v>
      </c>
      <c r="G163" s="58" t="s">
        <v>534</v>
      </c>
      <c r="H163" s="56" t="s">
        <v>95</v>
      </c>
      <c r="I163" s="57" t="s">
        <v>578</v>
      </c>
      <c r="J163" s="63"/>
      <c r="K163" s="59" t="str">
        <f>IFERROR(__xludf.DUMMYFUNCTION("if(T163=true,""Deployed"",IF(I163&lt;&gt;"""",IFERROR(IMPORTXML(I163, ""//p[@class='status-date']""), ""Not loading""),if(H163&lt;&gt;"""",""Reserved"","""")))"),"Deployed")</f>
        <v>Deployed</v>
      </c>
      <c r="T163" s="60" t="b">
        <v>1</v>
      </c>
      <c r="V163" s="47" t="str">
        <f>IFERROR(__xludf.DUMMYFUNCTION("IF(I163 &lt;&gt; """" , IFERROR(IMPORTXML(I163 , ""//div[5]/a/span"") , ""lädt..."" ) , ""."")"),"lädt...")</f>
        <v>lädt...</v>
      </c>
    </row>
    <row r="164">
      <c r="B164" s="52">
        <v>16.0</v>
      </c>
      <c r="C164" s="52">
        <v>3.0</v>
      </c>
      <c r="D164" s="53" t="s">
        <v>579</v>
      </c>
      <c r="E164" s="53" t="s">
        <v>580</v>
      </c>
      <c r="F164" s="41" t="s">
        <v>30</v>
      </c>
      <c r="G164" s="58" t="s">
        <v>538</v>
      </c>
      <c r="H164" s="56" t="s">
        <v>581</v>
      </c>
      <c r="I164" s="57" t="s">
        <v>582</v>
      </c>
      <c r="J164" s="63"/>
      <c r="K164" s="59" t="str">
        <f>IFERROR(__xludf.DUMMYFUNCTION("if(T164=true,""Deployed"",IF(I164&lt;&gt;"""",IFERROR(IMPORTXML(I164, ""//p[@class='status-date']""), ""Not loading""),if(H164&lt;&gt;"""",""Reserved"","""")))"),"Deployed")</f>
        <v>Deployed</v>
      </c>
      <c r="T164" s="60" t="b">
        <v>1</v>
      </c>
      <c r="V164" s="47" t="str">
        <f>IFERROR(__xludf.DUMMYFUNCTION("IF(I164 &lt;&gt; """" , IFERROR(IMPORTXML(I164 , ""//div[5]/a/span"") , ""lädt..."" ) , ""."")"),"lädt...")</f>
        <v>lädt...</v>
      </c>
    </row>
    <row r="165">
      <c r="B165" s="52">
        <v>16.0</v>
      </c>
      <c r="C165" s="52">
        <v>4.0</v>
      </c>
      <c r="D165" s="53" t="s">
        <v>583</v>
      </c>
      <c r="E165" s="53" t="s">
        <v>584</v>
      </c>
      <c r="F165" s="41" t="s">
        <v>30</v>
      </c>
      <c r="G165" s="58" t="s">
        <v>542</v>
      </c>
      <c r="H165" s="56" t="s">
        <v>585</v>
      </c>
      <c r="I165" s="57" t="s">
        <v>586</v>
      </c>
      <c r="J165" s="63"/>
      <c r="K165" s="59" t="str">
        <f>IFERROR(__xludf.DUMMYFUNCTION("if(T165=true,""Deployed"",IF(I165&lt;&gt;"""",IFERROR(IMPORTXML(I165, ""//p[@class='status-date']""), ""Not loading""),if(H165&lt;&gt;"""",""Reserved"","""")))"),"Deployed")</f>
        <v>Deployed</v>
      </c>
      <c r="T165" s="60" t="b">
        <v>1</v>
      </c>
      <c r="V165" s="47" t="str">
        <f>IFERROR(__xludf.DUMMYFUNCTION("IF(I165 &lt;&gt; """" , IFERROR(IMPORTXML(I165 , ""//div[5]/a/span"") , ""lädt..."" ) , ""."")"),"lädt...")</f>
        <v>lädt...</v>
      </c>
    </row>
    <row r="166">
      <c r="B166" s="52">
        <v>16.0</v>
      </c>
      <c r="C166" s="52">
        <v>5.0</v>
      </c>
      <c r="D166" s="53" t="s">
        <v>587</v>
      </c>
      <c r="E166" s="53" t="s">
        <v>588</v>
      </c>
      <c r="F166" s="41" t="s">
        <v>30</v>
      </c>
      <c r="G166" s="58" t="s">
        <v>546</v>
      </c>
      <c r="H166" s="56" t="s">
        <v>589</v>
      </c>
      <c r="I166" s="57" t="s">
        <v>590</v>
      </c>
      <c r="J166" s="63"/>
      <c r="K166" s="59" t="str">
        <f>IFERROR(__xludf.DUMMYFUNCTION("if(T166=true,""Deployed"",IF(I166&lt;&gt;"""",IFERROR(IMPORTXML(I166, ""//p[@class='status-date']""), ""Not loading""),if(H166&lt;&gt;"""",""Reserved"","""")))"),"Deployed")</f>
        <v>Deployed</v>
      </c>
      <c r="T166" s="60" t="b">
        <v>1</v>
      </c>
      <c r="V166" s="47" t="str">
        <f>IFERROR(__xludf.DUMMYFUNCTION("IF(I166 &lt;&gt; """" , IFERROR(IMPORTXML(I166 , ""//div[5]/a/span"") , ""lädt..."" ) , ""."")"),"lädt...")</f>
        <v>lädt...</v>
      </c>
    </row>
    <row r="167">
      <c r="B167" s="52">
        <v>16.0</v>
      </c>
      <c r="C167" s="52">
        <v>6.0</v>
      </c>
      <c r="D167" s="53" t="s">
        <v>591</v>
      </c>
      <c r="E167" s="53" t="s">
        <v>592</v>
      </c>
      <c r="F167" s="41" t="s">
        <v>30</v>
      </c>
      <c r="G167" s="58" t="s">
        <v>550</v>
      </c>
      <c r="H167" s="56" t="s">
        <v>593</v>
      </c>
      <c r="I167" s="57" t="s">
        <v>594</v>
      </c>
      <c r="J167" s="63"/>
      <c r="K167" s="59" t="str">
        <f>IFERROR(__xludf.DUMMYFUNCTION("if(T167=true,""Deployed"",IF(I167&lt;&gt;"""",IFERROR(IMPORTXML(I167, ""//p[@class='status-date']""), ""Not loading""),if(H167&lt;&gt;"""",""Reserved"","""")))"),"Deployed")</f>
        <v>Deployed</v>
      </c>
      <c r="T167" s="60" t="b">
        <v>1</v>
      </c>
      <c r="V167" s="47" t="str">
        <f>IFERROR(__xludf.DUMMYFUNCTION("IF(I167 &lt;&gt; """" , IFERROR(IMPORTXML(I167 , ""//div[5]/a/span"") , ""lädt..."" ) , ""."")"),"lädt...")</f>
        <v>lädt...</v>
      </c>
    </row>
    <row r="168">
      <c r="B168" s="52">
        <v>16.0</v>
      </c>
      <c r="C168" s="52">
        <v>7.0</v>
      </c>
      <c r="D168" s="53" t="s">
        <v>595</v>
      </c>
      <c r="E168" s="53" t="s">
        <v>596</v>
      </c>
      <c r="F168" s="41" t="s">
        <v>30</v>
      </c>
      <c r="G168" s="58" t="s">
        <v>555</v>
      </c>
      <c r="H168" s="56" t="s">
        <v>585</v>
      </c>
      <c r="I168" s="57" t="s">
        <v>597</v>
      </c>
      <c r="J168" s="63"/>
      <c r="K168" s="59" t="str">
        <f>IFERROR(__xludf.DUMMYFUNCTION("if(T168=true,""Deployed"",IF(I168&lt;&gt;"""",IFERROR(IMPORTXML(I168, ""//p[@class='status-date']""), ""Not loading""),if(H168&lt;&gt;"""",""Reserved"","""")))"),"Deployed")</f>
        <v>Deployed</v>
      </c>
      <c r="T168" s="60" t="b">
        <v>1</v>
      </c>
      <c r="V168" s="47" t="str">
        <f>IFERROR(__xludf.DUMMYFUNCTION("IF(I168 &lt;&gt; """" , IFERROR(IMPORTXML(I168 , ""//div[5]/a/span"") , ""lädt..."" ) , ""."")"),"lädt...")</f>
        <v>lädt...</v>
      </c>
    </row>
    <row r="169">
      <c r="B169" s="52">
        <v>16.0</v>
      </c>
      <c r="C169" s="52">
        <v>8.0</v>
      </c>
      <c r="D169" s="53" t="s">
        <v>598</v>
      </c>
      <c r="E169" s="53" t="s">
        <v>599</v>
      </c>
      <c r="F169" s="41" t="s">
        <v>30</v>
      </c>
      <c r="G169" s="58" t="s">
        <v>559</v>
      </c>
      <c r="H169" s="56" t="s">
        <v>600</v>
      </c>
      <c r="I169" s="57" t="s">
        <v>601</v>
      </c>
      <c r="J169" s="63"/>
      <c r="K169" s="59" t="str">
        <f>IFERROR(__xludf.DUMMYFUNCTION("if(T169=true,""Deployed"",IF(I169&lt;&gt;"""",IFERROR(IMPORTXML(I169, ""//p[@class='status-date']""), ""Not loading""),if(H169&lt;&gt;"""",""Reserved"","""")))"),"Deployed")</f>
        <v>Deployed</v>
      </c>
      <c r="T169" s="60" t="b">
        <v>1</v>
      </c>
      <c r="V169" s="47" t="str">
        <f>IFERROR(__xludf.DUMMYFUNCTION("IF(I169 &lt;&gt; """" , IFERROR(IMPORTXML(I169 , ""//div[5]/a/span"") , ""lädt..."" ) , ""."")"),"lädt...")</f>
        <v>lädt...</v>
      </c>
    </row>
    <row r="170">
      <c r="B170" s="52">
        <v>16.0</v>
      </c>
      <c r="C170" s="52">
        <v>9.0</v>
      </c>
      <c r="D170" s="53" t="s">
        <v>602</v>
      </c>
      <c r="E170" s="53" t="s">
        <v>603</v>
      </c>
      <c r="F170" s="41" t="s">
        <v>30</v>
      </c>
      <c r="G170" s="58" t="s">
        <v>563</v>
      </c>
      <c r="H170" s="58"/>
      <c r="I170" s="57" t="s">
        <v>604</v>
      </c>
      <c r="J170" s="56"/>
      <c r="K170" s="59" t="str">
        <f>IFERROR(__xludf.DUMMYFUNCTION("if(T170=true,""Deployed"",IF(I170&lt;&gt;"""",IFERROR(IMPORTXML(I170, ""//p[@class='status-date']""), ""Not loading""),if(H170&lt;&gt;"""",""Reserved"","""")))"),"Deployed")</f>
        <v>Deployed</v>
      </c>
      <c r="T170" s="60" t="b">
        <v>1</v>
      </c>
      <c r="V170" s="47" t="str">
        <f>IFERROR(__xludf.DUMMYFUNCTION("IF(I170 &lt;&gt; """" , IFERROR(IMPORTXML(I170 , ""//div[5]/a/span"") , ""lädt..."" ) , ""."")"),"lädt...")</f>
        <v>lädt...</v>
      </c>
    </row>
    <row r="171">
      <c r="B171" s="52">
        <v>16.0</v>
      </c>
      <c r="C171" s="52">
        <v>10.0</v>
      </c>
      <c r="D171" s="53" t="s">
        <v>605</v>
      </c>
      <c r="E171" s="53" t="s">
        <v>606</v>
      </c>
      <c r="F171" s="41" t="s">
        <v>30</v>
      </c>
      <c r="G171" s="58" t="s">
        <v>568</v>
      </c>
      <c r="H171" s="56" t="s">
        <v>607</v>
      </c>
      <c r="I171" s="62" t="s">
        <v>608</v>
      </c>
      <c r="J171" s="63"/>
      <c r="K171" s="59" t="str">
        <f>IFERROR(__xludf.DUMMYFUNCTION("if(T171=true,""Deployed"",IF(I171&lt;&gt;"""",IFERROR(IMPORTXML(I171, ""//p[@class='status-date']""), ""Not loading""),if(H171&lt;&gt;"""",""Reserved"","""")))"),"Deployed")</f>
        <v>Deployed</v>
      </c>
      <c r="T171" s="60" t="b">
        <v>1</v>
      </c>
      <c r="V171" s="47" t="str">
        <f>IFERROR(__xludf.DUMMYFUNCTION("IF(I171 &lt;&gt; """" , IFERROR(IMPORTXML(I171 , ""//div[5]/a/span"") , ""lädt..."" ) , ""."")"),"lädt...")</f>
        <v>lädt...</v>
      </c>
    </row>
    <row r="172">
      <c r="B172" s="52">
        <v>16.0</v>
      </c>
      <c r="C172" s="52">
        <v>11.0</v>
      </c>
      <c r="D172" s="53" t="s">
        <v>609</v>
      </c>
      <c r="E172" s="53" t="s">
        <v>610</v>
      </c>
      <c r="F172" s="54" t="s">
        <v>18</v>
      </c>
      <c r="G172" s="58" t="s">
        <v>529</v>
      </c>
      <c r="H172" s="56" t="s">
        <v>57</v>
      </c>
      <c r="I172" s="57" t="s">
        <v>611</v>
      </c>
      <c r="J172" s="63"/>
      <c r="K172" s="59" t="str">
        <f>IFERROR(__xludf.DUMMYFUNCTION("if(T172=true,""Deployed"",IF(I172&lt;&gt;"""",IFERROR(IMPORTXML(I172, ""//p[@class='status-date']""), ""Not loading""),if(H172&lt;&gt;"""",""Reserved"","""")))"),"Deployed")</f>
        <v>Deployed</v>
      </c>
      <c r="T172" s="60" t="b">
        <v>1</v>
      </c>
      <c r="U172" s="24"/>
      <c r="V172" s="47" t="str">
        <f>IFERROR(__xludf.DUMMYFUNCTION("IF(I172 &lt;&gt; """" , IFERROR(IMPORTXML(I172 , ""//div[5]/a/span"") , ""lädt..."" ) , ""."")"),"lädt...")</f>
        <v>lädt...</v>
      </c>
      <c r="W172" s="24" t="s">
        <v>138</v>
      </c>
    </row>
    <row r="173">
      <c r="B173" s="52">
        <v>17.0</v>
      </c>
      <c r="C173" s="52">
        <v>1.0</v>
      </c>
      <c r="D173" s="53" t="s">
        <v>612</v>
      </c>
      <c r="E173" s="53" t="s">
        <v>613</v>
      </c>
      <c r="F173" s="54" t="s">
        <v>18</v>
      </c>
      <c r="G173" s="58" t="s">
        <v>529</v>
      </c>
      <c r="H173" s="56" t="s">
        <v>614</v>
      </c>
      <c r="I173" s="62" t="s">
        <v>615</v>
      </c>
      <c r="J173" s="63"/>
      <c r="K173" s="59" t="str">
        <f>IFERROR(__xludf.DUMMYFUNCTION("if(T173=true,""Deployed"",IF(I173&lt;&gt;"""",IFERROR(IMPORTXML(I173, ""//p[@class='status-date']""), ""Not loading""),if(H173&lt;&gt;"""",""Reserved"","""")))"),"Deployed")</f>
        <v>Deployed</v>
      </c>
      <c r="T173" s="60" t="b">
        <v>1</v>
      </c>
      <c r="V173" s="47">
        <f>IFERROR(__xludf.DUMMYFUNCTION("IF(I173 &lt;&gt; """" , IFERROR(IMPORTXML(I173 , ""//div[5]/a/span"") , ""lädt..."" ) , ""."")"),8.0)</f>
        <v>8</v>
      </c>
    </row>
    <row r="174">
      <c r="B174" s="52">
        <v>17.0</v>
      </c>
      <c r="C174" s="52">
        <v>2.0</v>
      </c>
      <c r="D174" s="53" t="s">
        <v>616</v>
      </c>
      <c r="E174" s="53" t="s">
        <v>617</v>
      </c>
      <c r="F174" s="41" t="s">
        <v>30</v>
      </c>
      <c r="G174" s="58" t="s">
        <v>534</v>
      </c>
      <c r="H174" s="56" t="s">
        <v>618</v>
      </c>
      <c r="I174" s="57" t="s">
        <v>619</v>
      </c>
      <c r="J174" s="58"/>
      <c r="K174" s="59" t="str">
        <f>IFERROR(__xludf.DUMMYFUNCTION("if(T174=true,""Deployed"",IF(I174&lt;&gt;"""",IFERROR(IMPORTXML(I174, ""//p[@class='status-date']""), ""Not loading""),if(H174&lt;&gt;"""",""Reserved"","""")))"),"Deployed")</f>
        <v>Deployed</v>
      </c>
      <c r="T174" s="60" t="b">
        <v>1</v>
      </c>
      <c r="V174" s="47" t="str">
        <f>IFERROR(__xludf.DUMMYFUNCTION("IF(I174 &lt;&gt; """" , IFERROR(IMPORTXML(I174 , ""//div[5]/a/span"") , ""lädt..."" ) , ""."")"),"lädt...")</f>
        <v>lädt...</v>
      </c>
    </row>
    <row r="175">
      <c r="B175" s="52">
        <v>17.0</v>
      </c>
      <c r="C175" s="52">
        <v>3.0</v>
      </c>
      <c r="D175" s="53" t="s">
        <v>620</v>
      </c>
      <c r="E175" s="53" t="s">
        <v>621</v>
      </c>
      <c r="F175" s="41" t="s">
        <v>30</v>
      </c>
      <c r="G175" s="58" t="s">
        <v>538</v>
      </c>
      <c r="H175" s="56" t="s">
        <v>622</v>
      </c>
      <c r="I175" s="57" t="s">
        <v>623</v>
      </c>
      <c r="J175" s="58"/>
      <c r="K175" s="59" t="str">
        <f>IFERROR(__xludf.DUMMYFUNCTION("if(T175=true,""Deployed"",IF(I175&lt;&gt;"""",IFERROR(IMPORTXML(I175, ""//p[@class='status-date']""), ""Not loading""),if(H175&lt;&gt;"""",""Reserved"","""")))"),"Deployed")</f>
        <v>Deployed</v>
      </c>
      <c r="T175" s="60" t="b">
        <v>1</v>
      </c>
      <c r="V175" s="47" t="str">
        <f>IFERROR(__xludf.DUMMYFUNCTION("IF(I175 &lt;&gt; """" , IFERROR(IMPORTXML(I175 , ""//div[5]/a/span"") , ""lädt..."" ) , ""."")"),"lädt...")</f>
        <v>lädt...</v>
      </c>
    </row>
    <row r="176">
      <c r="B176" s="52">
        <v>17.0</v>
      </c>
      <c r="C176" s="52">
        <v>4.0</v>
      </c>
      <c r="D176" s="53" t="s">
        <v>624</v>
      </c>
      <c r="E176" s="53" t="s">
        <v>625</v>
      </c>
      <c r="F176" s="41" t="s">
        <v>30</v>
      </c>
      <c r="G176" s="58" t="s">
        <v>542</v>
      </c>
      <c r="H176" s="56" t="s">
        <v>212</v>
      </c>
      <c r="I176" s="73" t="s">
        <v>626</v>
      </c>
      <c r="J176" s="63"/>
      <c r="K176" s="59" t="str">
        <f>IFERROR(__xludf.DUMMYFUNCTION("if(T176=true,""Deployed"",IF(I176&lt;&gt;"""",IFERROR(IMPORTXML(I176, ""//p[@class='status-date']""), ""Not loading""),if(H176&lt;&gt;"""",""Reserved"","""")))"),"Deployed")</f>
        <v>Deployed</v>
      </c>
      <c r="T176" s="60" t="b">
        <v>1</v>
      </c>
      <c r="V176" s="47">
        <f>IFERROR(__xludf.DUMMYFUNCTION("IF(I176 &lt;&gt; """" , IFERROR(IMPORTXML(I176 , ""//div[5]/a/span"") , ""lädt..."" ) , ""."")"),10.0)</f>
        <v>10</v>
      </c>
    </row>
    <row r="177">
      <c r="B177" s="52">
        <v>17.0</v>
      </c>
      <c r="C177" s="52">
        <v>5.0</v>
      </c>
      <c r="D177" s="53" t="s">
        <v>627</v>
      </c>
      <c r="E177" s="53" t="s">
        <v>628</v>
      </c>
      <c r="F177" s="41" t="s">
        <v>30</v>
      </c>
      <c r="G177" s="58" t="s">
        <v>546</v>
      </c>
      <c r="H177" s="56" t="s">
        <v>629</v>
      </c>
      <c r="I177" s="57" t="s">
        <v>630</v>
      </c>
      <c r="J177" s="63"/>
      <c r="K177" s="59" t="str">
        <f>IFERROR(__xludf.DUMMYFUNCTION("if(T177=true,""Deployed"",IF(I177&lt;&gt;"""",IFERROR(IMPORTXML(I177, ""//p[@class='status-date']""), ""Not loading""),if(H177&lt;&gt;"""",""Reserved"","""")))"),"Deployed")</f>
        <v>Deployed</v>
      </c>
      <c r="T177" s="60" t="b">
        <v>1</v>
      </c>
      <c r="V177" s="47" t="str">
        <f>IFERROR(__xludf.DUMMYFUNCTION("IF(I177 &lt;&gt; """" , IFERROR(IMPORTXML(I177 , ""//div[5]/a/span"") , ""lädt..."" ) , ""."")"),"lädt...")</f>
        <v>lädt...</v>
      </c>
    </row>
    <row r="178">
      <c r="B178" s="52">
        <v>17.0</v>
      </c>
      <c r="C178" s="52">
        <v>6.0</v>
      </c>
      <c r="D178" s="53" t="s">
        <v>631</v>
      </c>
      <c r="E178" s="53" t="s">
        <v>632</v>
      </c>
      <c r="F178" s="41" t="s">
        <v>30</v>
      </c>
      <c r="G178" s="58" t="s">
        <v>550</v>
      </c>
      <c r="H178" s="56" t="s">
        <v>91</v>
      </c>
      <c r="I178" s="57" t="s">
        <v>633</v>
      </c>
      <c r="J178" s="63"/>
      <c r="K178" s="59" t="str">
        <f>IFERROR(__xludf.DUMMYFUNCTION("if(T178=true,""Deployed"",IF(I178&lt;&gt;"""",IFERROR(IMPORTXML(I178, ""//p[@class='status-date']""), ""Not loading""),if(H178&lt;&gt;"""",""Reserved"","""")))"),"Deployed")</f>
        <v>Deployed</v>
      </c>
      <c r="T178" s="60" t="b">
        <v>1</v>
      </c>
      <c r="V178" s="47" t="str">
        <f>IFERROR(__xludf.DUMMYFUNCTION("IF(I178 &lt;&gt; """" , IFERROR(IMPORTXML(I178 , ""//div[5]/a/span"") , ""lädt..."" ) , ""."")"),"lädt...")</f>
        <v>lädt...</v>
      </c>
    </row>
    <row r="179">
      <c r="B179" s="52">
        <v>17.0</v>
      </c>
      <c r="C179" s="52">
        <v>7.0</v>
      </c>
      <c r="D179" s="53" t="s">
        <v>634</v>
      </c>
      <c r="E179" s="53" t="s">
        <v>635</v>
      </c>
      <c r="F179" s="41" t="s">
        <v>30</v>
      </c>
      <c r="G179" s="58" t="s">
        <v>555</v>
      </c>
      <c r="H179" s="56" t="s">
        <v>494</v>
      </c>
      <c r="I179" s="57" t="s">
        <v>636</v>
      </c>
      <c r="J179" s="63"/>
      <c r="K179" s="59" t="str">
        <f>IFERROR(__xludf.DUMMYFUNCTION("if(T179=true,""Deployed"",IF(I179&lt;&gt;"""",IFERROR(IMPORTXML(I179, ""//p[@class='status-date']""), ""Not loading""),if(H179&lt;&gt;"""",""Reserved"","""")))"),"Deployed")</f>
        <v>Deployed</v>
      </c>
      <c r="T179" s="60" t="b">
        <v>1</v>
      </c>
      <c r="V179" s="47" t="str">
        <f>IFERROR(__xludf.DUMMYFUNCTION("IF(I179 &lt;&gt; """" , IFERROR(IMPORTXML(I179 , ""//div[5]/a/span"") , ""lädt..."" ) , ""."")"),"lädt...")</f>
        <v>lädt...</v>
      </c>
    </row>
    <row r="180">
      <c r="B180" s="52">
        <v>17.0</v>
      </c>
      <c r="C180" s="52">
        <v>8.0</v>
      </c>
      <c r="D180" s="53" t="s">
        <v>637</v>
      </c>
      <c r="E180" s="53" t="s">
        <v>638</v>
      </c>
      <c r="F180" s="41" t="s">
        <v>30</v>
      </c>
      <c r="G180" s="58" t="s">
        <v>559</v>
      </c>
      <c r="H180" s="56" t="s">
        <v>61</v>
      </c>
      <c r="I180" s="62" t="s">
        <v>639</v>
      </c>
      <c r="J180" s="78"/>
      <c r="K180" s="59" t="str">
        <f>IFERROR(__xludf.DUMMYFUNCTION("if(T180=true,""Deployed"",IF(I180&lt;&gt;"""",IFERROR(IMPORTXML(I180, ""//p[@class='status-date']""), ""Not loading""),if(H180&lt;&gt;"""",""Reserved"","""")))"),"Deployed")</f>
        <v>Deployed</v>
      </c>
      <c r="T180" s="60" t="b">
        <v>1</v>
      </c>
      <c r="V180" s="47" t="str">
        <f>IFERROR(__xludf.DUMMYFUNCTION("IF(I180 &lt;&gt; """" , IFERROR(IMPORTXML(I180 , ""//div[5]/a/span"") , ""lädt..."" ) , ""."")"),"lädt...")</f>
        <v>lädt...</v>
      </c>
      <c r="W180" s="24" t="s">
        <v>640</v>
      </c>
      <c r="X180" s="24" t="s">
        <v>641</v>
      </c>
    </row>
    <row r="181">
      <c r="B181" s="52">
        <v>17.0</v>
      </c>
      <c r="C181" s="52">
        <v>9.0</v>
      </c>
      <c r="D181" s="53" t="s">
        <v>642</v>
      </c>
      <c r="E181" s="53" t="s">
        <v>643</v>
      </c>
      <c r="F181" s="41" t="s">
        <v>30</v>
      </c>
      <c r="G181" s="58" t="s">
        <v>563</v>
      </c>
      <c r="H181" s="56" t="s">
        <v>320</v>
      </c>
      <c r="I181" s="57" t="s">
        <v>644</v>
      </c>
      <c r="J181" s="70">
        <v>44715.0</v>
      </c>
      <c r="K181" s="59" t="str">
        <f>IFERROR(__xludf.DUMMYFUNCTION("if(T181=true,""Deployed"",IF(I181&lt;&gt;"""",IFERROR(IMPORTXML(I181, ""//p[@class='status-date']""), ""Not loading""),if(H181&lt;&gt;"""",""Reserved"","""")))"),"Deployed")</f>
        <v>Deployed</v>
      </c>
      <c r="T181" s="60" t="b">
        <v>1</v>
      </c>
      <c r="V181" s="47" t="str">
        <f>IFERROR(__xludf.DUMMYFUNCTION("IF(I181 &lt;&gt; """" , IFERROR(IMPORTXML(I181 , ""//div[5]/a/span"") , ""lädt..."" ) , ""."")"),"lädt...")</f>
        <v>lädt...</v>
      </c>
    </row>
    <row r="182">
      <c r="B182" s="52">
        <v>17.0</v>
      </c>
      <c r="C182" s="52">
        <v>10.0</v>
      </c>
      <c r="D182" s="53" t="s">
        <v>645</v>
      </c>
      <c r="E182" s="53" t="s">
        <v>646</v>
      </c>
      <c r="F182" s="41" t="s">
        <v>30</v>
      </c>
      <c r="G182" s="58" t="s">
        <v>568</v>
      </c>
      <c r="H182" s="56" t="s">
        <v>581</v>
      </c>
      <c r="I182" s="57" t="s">
        <v>647</v>
      </c>
      <c r="J182" s="63"/>
      <c r="K182" s="59" t="str">
        <f>IFERROR(__xludf.DUMMYFUNCTION("if(T182=true,""Deployed"",IF(I182&lt;&gt;"""",IFERROR(IMPORTXML(I182, ""//p[@class='status-date']""), ""Not loading""),if(H182&lt;&gt;"""",""Reserved"","""")))"),"Deployed")</f>
        <v>Deployed</v>
      </c>
      <c r="T182" s="60" t="b">
        <v>1</v>
      </c>
      <c r="V182" s="47" t="str">
        <f>IFERROR(__xludf.DUMMYFUNCTION("IF(I182 &lt;&gt; """" , IFERROR(IMPORTXML(I182 , ""//div[5]/a/span"") , ""lädt..."" ) , ""."")"),"lädt...")</f>
        <v>lädt...</v>
      </c>
    </row>
    <row r="183">
      <c r="B183" s="52">
        <v>17.0</v>
      </c>
      <c r="C183" s="52">
        <v>11.0</v>
      </c>
      <c r="D183" s="53" t="s">
        <v>648</v>
      </c>
      <c r="E183" s="53" t="s">
        <v>649</v>
      </c>
      <c r="F183" s="54" t="s">
        <v>18</v>
      </c>
      <c r="G183" s="58" t="s">
        <v>529</v>
      </c>
      <c r="H183" s="56" t="s">
        <v>447</v>
      </c>
      <c r="I183" s="75" t="s">
        <v>650</v>
      </c>
      <c r="J183" s="63"/>
      <c r="K183" s="59" t="str">
        <f>IFERROR(__xludf.DUMMYFUNCTION("if(T183=true,""Deployed"",IF(I183&lt;&gt;"""",IFERROR(IMPORTXML(I183, ""//p[@class='status-date']""), ""Not loading""),if(H183&lt;&gt;"""",""Reserved"","""")))"),"Deployed")</f>
        <v>Deployed</v>
      </c>
      <c r="T183" s="60" t="b">
        <v>1</v>
      </c>
      <c r="V183" s="47" t="str">
        <f>IFERROR(__xludf.DUMMYFUNCTION("IF(I183 &lt;&gt; """" , IFERROR(IMPORTXML(I183 , ""//div[5]/a/span"") , ""lädt..."" ) , ""."")"),"lädt...")</f>
        <v>lädt...</v>
      </c>
    </row>
    <row r="184">
      <c r="B184" s="52">
        <v>18.0</v>
      </c>
      <c r="C184" s="52">
        <v>1.0</v>
      </c>
      <c r="D184" s="53" t="s">
        <v>651</v>
      </c>
      <c r="E184" s="53" t="s">
        <v>652</v>
      </c>
      <c r="F184" s="32" t="s">
        <v>21</v>
      </c>
      <c r="G184" s="58" t="s">
        <v>152</v>
      </c>
      <c r="H184" s="56" t="s">
        <v>653</v>
      </c>
      <c r="I184" s="75" t="s">
        <v>654</v>
      </c>
      <c r="J184" s="63"/>
      <c r="K184" s="59" t="str">
        <f>IFERROR(__xludf.DUMMYFUNCTION("if(T184=true,""Deployed"",IF(I184&lt;&gt;"""",IFERROR(IMPORTXML(I184, ""//p[@class='status-date']""), ""Not loading""),if(H184&lt;&gt;"""",""Reserved"","""")))"),"Deployed")</f>
        <v>Deployed</v>
      </c>
      <c r="T184" s="60" t="b">
        <v>1</v>
      </c>
      <c r="V184" s="47" t="str">
        <f>IFERROR(__xludf.DUMMYFUNCTION("IF(I184 &lt;&gt; """" , IFERROR(IMPORTXML(I184 , ""//div[5]/a/span"") , ""lädt..."" ) , ""."")"),"lädt...")</f>
        <v>lädt...</v>
      </c>
    </row>
    <row r="185">
      <c r="B185" s="52">
        <v>18.0</v>
      </c>
      <c r="C185" s="52">
        <v>2.0</v>
      </c>
      <c r="D185" s="53" t="s">
        <v>655</v>
      </c>
      <c r="E185" s="53" t="s">
        <v>656</v>
      </c>
      <c r="F185" s="37" t="s">
        <v>657</v>
      </c>
      <c r="G185" s="58" t="s">
        <v>658</v>
      </c>
      <c r="H185" s="56" t="s">
        <v>564</v>
      </c>
      <c r="I185" s="71" t="s">
        <v>659</v>
      </c>
      <c r="J185" s="63"/>
      <c r="K185" s="59" t="str">
        <f>IFERROR(__xludf.DUMMYFUNCTION("if(T185=true,""Deployed"",IF(I185&lt;&gt;"""",IFERROR(IMPORTXML(I185, ""//p[@class='status-date']""), ""Not loading""),if(H185&lt;&gt;"""",""Reserved"","""")))"),"Deployed")</f>
        <v>Deployed</v>
      </c>
      <c r="T185" s="60" t="b">
        <v>1</v>
      </c>
      <c r="V185" s="47" t="str">
        <f>IFERROR(__xludf.DUMMYFUNCTION("IF(I185 &lt;&gt; """" , IFERROR(IMPORTXML(I185 , ""//div[5]/a/span"") , ""lädt..."" ) , ""."")"),"lädt...")</f>
        <v>lädt...</v>
      </c>
    </row>
    <row r="186">
      <c r="B186" s="52">
        <v>18.0</v>
      </c>
      <c r="C186" s="52">
        <v>3.0</v>
      </c>
      <c r="D186" s="53" t="s">
        <v>660</v>
      </c>
      <c r="E186" s="53" t="s">
        <v>661</v>
      </c>
      <c r="F186" s="37" t="s">
        <v>657</v>
      </c>
      <c r="G186" s="58" t="s">
        <v>658</v>
      </c>
      <c r="H186" s="56" t="s">
        <v>273</v>
      </c>
      <c r="I186" s="57" t="s">
        <v>662</v>
      </c>
      <c r="J186" s="63"/>
      <c r="K186" s="59" t="str">
        <f>IFERROR(__xludf.DUMMYFUNCTION("if(T186=true,""Deployed"",IF(I186&lt;&gt;"""",IFERROR(IMPORTXML(I186, ""//p[@class='status-date']""), ""Not loading""),if(H186&lt;&gt;"""",""Reserved"","""")))"),"Deployed")</f>
        <v>Deployed</v>
      </c>
      <c r="T186" s="60" t="b">
        <v>1</v>
      </c>
      <c r="V186" s="47" t="str">
        <f>IFERROR(__xludf.DUMMYFUNCTION("IF(I186 &lt;&gt; """" , IFERROR(IMPORTXML(I186 , ""//div[5]/a/span"") , ""lädt..."" ) , ""."")"),"lädt...")</f>
        <v>lädt...</v>
      </c>
    </row>
    <row r="187">
      <c r="B187" s="52">
        <v>18.0</v>
      </c>
      <c r="C187" s="52">
        <v>4.0</v>
      </c>
      <c r="D187" s="53" t="s">
        <v>663</v>
      </c>
      <c r="E187" s="53" t="s">
        <v>664</v>
      </c>
      <c r="F187" s="37" t="s">
        <v>657</v>
      </c>
      <c r="G187" s="58" t="s">
        <v>658</v>
      </c>
      <c r="H187" s="56" t="s">
        <v>665</v>
      </c>
      <c r="I187" s="57" t="s">
        <v>666</v>
      </c>
      <c r="J187" s="63"/>
      <c r="K187" s="59" t="str">
        <f>IFERROR(__xludf.DUMMYFUNCTION("if(T187=true,""Deployed"",IF(I187&lt;&gt;"""",IFERROR(IMPORTXML(I187, ""//p[@class='status-date']""), ""Not loading""),if(H187&lt;&gt;"""",""Reserved"","""")))"),"Deployed")</f>
        <v>Deployed</v>
      </c>
      <c r="T187" s="60" t="b">
        <v>1</v>
      </c>
      <c r="V187" s="47" t="str">
        <f>IFERROR(__xludf.DUMMYFUNCTION("IF(I187 &lt;&gt; """" , IFERROR(IMPORTXML(I187 , ""//div[5]/a/span"") , ""lädt..."" ) , ""."")"),"lädt...")</f>
        <v>lädt...</v>
      </c>
    </row>
    <row r="188">
      <c r="B188" s="52">
        <v>18.0</v>
      </c>
      <c r="C188" s="52">
        <v>5.0</v>
      </c>
      <c r="D188" s="53" t="s">
        <v>667</v>
      </c>
      <c r="E188" s="53" t="s">
        <v>668</v>
      </c>
      <c r="F188" s="37" t="s">
        <v>657</v>
      </c>
      <c r="G188" s="58" t="s">
        <v>658</v>
      </c>
      <c r="H188" s="56" t="s">
        <v>201</v>
      </c>
      <c r="I188" s="57" t="s">
        <v>669</v>
      </c>
      <c r="J188" s="63"/>
      <c r="K188" s="59" t="str">
        <f>IFERROR(__xludf.DUMMYFUNCTION("if(T188=true,""Deployed"",IF(I188&lt;&gt;"""",IFERROR(IMPORTXML(I188, ""//p[@class='status-date']""), ""Not loading""),if(H188&lt;&gt;"""",""Reserved"","""")))"),"Deployed")</f>
        <v>Deployed</v>
      </c>
      <c r="T188" s="60" t="b">
        <v>1</v>
      </c>
      <c r="U188" s="24"/>
      <c r="V188" s="47" t="str">
        <f>IFERROR(__xludf.DUMMYFUNCTION("IF(I188 &lt;&gt; """" , IFERROR(IMPORTXML(I188 , ""//div[5]/a/span"") , ""lädt..."" ) , ""."")"),"lädt...")</f>
        <v>lädt...</v>
      </c>
      <c r="W188" s="24" t="s">
        <v>670</v>
      </c>
      <c r="X188" s="24" t="s">
        <v>671</v>
      </c>
    </row>
    <row r="189">
      <c r="B189" s="52">
        <v>18.0</v>
      </c>
      <c r="C189" s="52">
        <v>6.0</v>
      </c>
      <c r="D189" s="53" t="s">
        <v>672</v>
      </c>
      <c r="E189" s="53" t="s">
        <v>673</v>
      </c>
      <c r="F189" s="37" t="s">
        <v>657</v>
      </c>
      <c r="G189" s="58" t="s">
        <v>658</v>
      </c>
      <c r="H189" s="56" t="s">
        <v>674</v>
      </c>
      <c r="I189" s="62" t="s">
        <v>675</v>
      </c>
      <c r="J189" s="58"/>
      <c r="K189" s="59" t="str">
        <f>IFERROR(__xludf.DUMMYFUNCTION("if(T189=true,""Deployed"",IF(I189&lt;&gt;"""",IFERROR(IMPORTXML(I189, ""//p[@class='status-date']""), ""Not loading""),if(H189&lt;&gt;"""",""Reserved"","""")))"),"Deployed")</f>
        <v>Deployed</v>
      </c>
      <c r="T189" s="60" t="b">
        <v>1</v>
      </c>
      <c r="V189" s="47" t="str">
        <f>IFERROR(__xludf.DUMMYFUNCTION("IF(I189 &lt;&gt; """" , IFERROR(IMPORTXML(I189 , ""//div[5]/a/span"") , ""lädt..."" ) , ""."")"),"lädt...")</f>
        <v>lädt...</v>
      </c>
    </row>
    <row r="190">
      <c r="B190" s="52">
        <v>18.0</v>
      </c>
      <c r="C190" s="52">
        <v>7.0</v>
      </c>
      <c r="D190" s="53" t="s">
        <v>676</v>
      </c>
      <c r="E190" s="53" t="s">
        <v>677</v>
      </c>
      <c r="F190" s="37" t="s">
        <v>657</v>
      </c>
      <c r="G190" s="58" t="s">
        <v>658</v>
      </c>
      <c r="H190" s="56" t="s">
        <v>678</v>
      </c>
      <c r="I190" s="57" t="s">
        <v>679</v>
      </c>
      <c r="J190" s="63"/>
      <c r="K190" s="59" t="str">
        <f>IFERROR(__xludf.DUMMYFUNCTION("if(T190=true,""Deployed"",IF(I190&lt;&gt;"""",IFERROR(IMPORTXML(I190, ""//p[@class='status-date']""), ""Not loading""),if(H190&lt;&gt;"""",""Reserved"","""")))"),"Deployed")</f>
        <v>Deployed</v>
      </c>
      <c r="T190" s="60" t="b">
        <v>1</v>
      </c>
      <c r="V190" s="47" t="str">
        <f>IFERROR(__xludf.DUMMYFUNCTION("IF(I190 &lt;&gt; """" , IFERROR(IMPORTXML(I190 , ""//div[5]/a/span"") , ""lädt..."" ) , ""."")"),"lädt...")</f>
        <v>lädt...</v>
      </c>
    </row>
    <row r="191">
      <c r="B191" s="52">
        <v>18.0</v>
      </c>
      <c r="C191" s="52">
        <v>8.0</v>
      </c>
      <c r="D191" s="53" t="s">
        <v>680</v>
      </c>
      <c r="E191" s="53" t="s">
        <v>681</v>
      </c>
      <c r="F191" s="37" t="s">
        <v>657</v>
      </c>
      <c r="G191" s="58" t="s">
        <v>658</v>
      </c>
      <c r="H191" s="56" t="s">
        <v>174</v>
      </c>
      <c r="I191" s="62" t="s">
        <v>682</v>
      </c>
      <c r="J191" s="63"/>
      <c r="K191" s="59" t="str">
        <f>IFERROR(__xludf.DUMMYFUNCTION("if(T191=true,""Deployed"",IF(I191&lt;&gt;"""",IFERROR(IMPORTXML(I191, ""//p[@class='status-date']""), ""Not loading""),if(H191&lt;&gt;"""",""Reserved"","""")))"),"Deployed")</f>
        <v>Deployed</v>
      </c>
      <c r="T191" s="60" t="b">
        <v>1</v>
      </c>
      <c r="V191" s="47" t="str">
        <f>IFERROR(__xludf.DUMMYFUNCTION("IF(I191 &lt;&gt; """" , IFERROR(IMPORTXML(I191 , ""//div[5]/a/span"") , ""lädt..."" ) , ""."")"),"lädt...")</f>
        <v>lädt...</v>
      </c>
    </row>
    <row r="192">
      <c r="B192" s="52">
        <v>18.0</v>
      </c>
      <c r="C192" s="52">
        <v>9.0</v>
      </c>
      <c r="D192" s="53" t="s">
        <v>683</v>
      </c>
      <c r="E192" s="53" t="s">
        <v>684</v>
      </c>
      <c r="F192" s="37" t="s">
        <v>657</v>
      </c>
      <c r="G192" s="58" t="s">
        <v>658</v>
      </c>
      <c r="H192" s="56" t="s">
        <v>53</v>
      </c>
      <c r="I192" s="57" t="s">
        <v>685</v>
      </c>
      <c r="J192" s="63"/>
      <c r="K192" s="59" t="str">
        <f>IFERROR(__xludf.DUMMYFUNCTION("if(T192=true,""Deployed"",IF(I192&lt;&gt;"""",IFERROR(IMPORTXML(I192, ""//p[@class='status-date']""), ""Not loading""),if(H192&lt;&gt;"""",""Reserved"","""")))"),"Deployed")</f>
        <v>Deployed</v>
      </c>
      <c r="T192" s="60" t="b">
        <v>1</v>
      </c>
      <c r="V192" s="47" t="str">
        <f>IFERROR(__xludf.DUMMYFUNCTION("IF(I192 &lt;&gt; """" , IFERROR(IMPORTXML(I192 , ""//div[5]/a/span"") , ""lädt..."" ) , ""."")"),"lädt...")</f>
        <v>lädt...</v>
      </c>
    </row>
    <row r="193">
      <c r="B193" s="52">
        <v>18.0</v>
      </c>
      <c r="C193" s="52">
        <v>10.0</v>
      </c>
      <c r="D193" s="53" t="s">
        <v>686</v>
      </c>
      <c r="E193" s="53" t="s">
        <v>687</v>
      </c>
      <c r="F193" s="37" t="s">
        <v>657</v>
      </c>
      <c r="G193" s="58" t="s">
        <v>658</v>
      </c>
      <c r="H193" s="56" t="s">
        <v>688</v>
      </c>
      <c r="I193" s="57" t="s">
        <v>689</v>
      </c>
      <c r="J193" s="63"/>
      <c r="K193" s="59" t="str">
        <f>IFERROR(__xludf.DUMMYFUNCTION("if(T193=true,""Deployed"",IF(I193&lt;&gt;"""",IFERROR(IMPORTXML(I193, ""//p[@class='status-date']""), ""Not loading""),if(H193&lt;&gt;"""",""Reserved"","""")))"),"Deployed")</f>
        <v>Deployed</v>
      </c>
      <c r="T193" s="60" t="b">
        <v>1</v>
      </c>
      <c r="V193" s="47" t="str">
        <f>IFERROR(__xludf.DUMMYFUNCTION("IF(I193 &lt;&gt; """" , IFERROR(IMPORTXML(I193 , ""//div[5]/a/span"") , ""lädt..."" ) , ""."")"),"lädt...")</f>
        <v>lädt...</v>
      </c>
    </row>
    <row r="194">
      <c r="B194" s="52">
        <v>18.0</v>
      </c>
      <c r="C194" s="52">
        <v>11.0</v>
      </c>
      <c r="D194" s="53" t="s">
        <v>690</v>
      </c>
      <c r="E194" s="53" t="s">
        <v>691</v>
      </c>
      <c r="F194" s="32" t="s">
        <v>21</v>
      </c>
      <c r="G194" s="58" t="s">
        <v>152</v>
      </c>
      <c r="H194" s="56" t="s">
        <v>678</v>
      </c>
      <c r="I194" s="57" t="s">
        <v>692</v>
      </c>
      <c r="J194" s="63"/>
      <c r="K194" s="59" t="str">
        <f>IFERROR(__xludf.DUMMYFUNCTION("if(T194=true,""Deployed"",IF(I194&lt;&gt;"""",IFERROR(IMPORTXML(I194, ""//p[@class='status-date']""), ""Not loading""),if(H194&lt;&gt;"""",""Reserved"","""")))"),"Deployed")</f>
        <v>Deployed</v>
      </c>
      <c r="T194" s="60" t="b">
        <v>1</v>
      </c>
      <c r="V194" s="47" t="str">
        <f>IFERROR(__xludf.DUMMYFUNCTION("IF(I194 &lt;&gt; """" , IFERROR(IMPORTXML(I194 , ""//div[5]/a/span"") , ""lädt..."" ) , ""."")"),"lädt...")</f>
        <v>lädt...</v>
      </c>
    </row>
    <row r="195">
      <c r="B195" s="52">
        <v>19.0</v>
      </c>
      <c r="C195" s="52">
        <v>1.0</v>
      </c>
      <c r="D195" s="53" t="s">
        <v>693</v>
      </c>
      <c r="E195" s="53" t="s">
        <v>694</v>
      </c>
      <c r="F195" s="54" t="s">
        <v>18</v>
      </c>
      <c r="G195" s="79" t="s">
        <v>695</v>
      </c>
      <c r="H195" s="56" t="s">
        <v>324</v>
      </c>
      <c r="I195" s="62" t="s">
        <v>696</v>
      </c>
      <c r="J195" s="58"/>
      <c r="K195" s="59" t="str">
        <f>IFERROR(__xludf.DUMMYFUNCTION("if(T195=true,""Deployed"",IF(I195&lt;&gt;"""",IFERROR(IMPORTXML(I195, ""//p[@class='status-date']""), ""Not loading""),if(H195&lt;&gt;"""",""Reserved"","""")))"),"Deployed")</f>
        <v>Deployed</v>
      </c>
      <c r="T195" s="60" t="b">
        <v>1</v>
      </c>
      <c r="V195" s="47" t="str">
        <f>IFERROR(__xludf.DUMMYFUNCTION("IF(I195 &lt;&gt; """" , IFERROR(IMPORTXML(I195 , ""//div[5]/a/span"") , ""lädt..."" ) , ""."")"),"lädt...")</f>
        <v>lädt...</v>
      </c>
    </row>
    <row r="196">
      <c r="B196" s="52">
        <v>19.0</v>
      </c>
      <c r="C196" s="52">
        <v>2.0</v>
      </c>
      <c r="D196" s="53" t="s">
        <v>697</v>
      </c>
      <c r="E196" s="53" t="s">
        <v>698</v>
      </c>
      <c r="F196" s="54" t="s">
        <v>18</v>
      </c>
      <c r="G196" s="79" t="s">
        <v>695</v>
      </c>
      <c r="H196" s="56" t="s">
        <v>406</v>
      </c>
      <c r="I196" s="62" t="s">
        <v>699</v>
      </c>
      <c r="J196" s="63"/>
      <c r="K196" s="59" t="str">
        <f>IFERROR(__xludf.DUMMYFUNCTION("if(T196=true,""Deployed"",IF(I196&lt;&gt;"""",IFERROR(IMPORTXML(I196, ""//p[@class='status-date']""), ""Not loading""),if(H196&lt;&gt;"""",""Reserved"","""")))"),"Deployed")</f>
        <v>Deployed</v>
      </c>
      <c r="T196" s="60" t="b">
        <v>1</v>
      </c>
      <c r="U196" s="24"/>
      <c r="V196" s="47" t="str">
        <f>IFERROR(__xludf.DUMMYFUNCTION("IF(I196 &lt;&gt; """" , IFERROR(IMPORTXML(I196 , ""//div[5]/a/span"") , ""lädt..."" ) , ""."")"),"lädt...")</f>
        <v>lädt...</v>
      </c>
      <c r="W196" s="24" t="s">
        <v>700</v>
      </c>
      <c r="X196" s="24" t="s">
        <v>701</v>
      </c>
    </row>
    <row r="197">
      <c r="B197" s="52">
        <v>19.0</v>
      </c>
      <c r="C197" s="52">
        <v>3.0</v>
      </c>
      <c r="D197" s="53" t="s">
        <v>702</v>
      </c>
      <c r="E197" s="53" t="s">
        <v>703</v>
      </c>
      <c r="F197" s="54" t="s">
        <v>18</v>
      </c>
      <c r="G197" s="79" t="s">
        <v>695</v>
      </c>
      <c r="H197" s="56" t="s">
        <v>82</v>
      </c>
      <c r="I197" s="57" t="s">
        <v>704</v>
      </c>
      <c r="J197" s="63"/>
      <c r="K197" s="59" t="str">
        <f>IFERROR(__xludf.DUMMYFUNCTION("if(T197=true,""Deployed"",IF(I197&lt;&gt;"""",IFERROR(IMPORTXML(I197, ""//p[@class='status-date']""), ""Not loading""),if(H197&lt;&gt;"""",""Reserved"","""")))"),"Deployed")</f>
        <v>Deployed</v>
      </c>
      <c r="T197" s="60" t="b">
        <v>1</v>
      </c>
      <c r="V197" s="47" t="str">
        <f>IFERROR(__xludf.DUMMYFUNCTION("IF(I197 &lt;&gt; """" , IFERROR(IMPORTXML(I197 , ""//div[5]/a/span"") , ""lädt..."" ) , ""."")"),"lädt...")</f>
        <v>lädt...</v>
      </c>
    </row>
    <row r="198">
      <c r="B198" s="52">
        <v>19.0</v>
      </c>
      <c r="C198" s="52">
        <v>4.0</v>
      </c>
      <c r="D198" s="53" t="s">
        <v>705</v>
      </c>
      <c r="E198" s="53" t="s">
        <v>706</v>
      </c>
      <c r="F198" s="54" t="s">
        <v>18</v>
      </c>
      <c r="G198" s="79" t="s">
        <v>695</v>
      </c>
      <c r="H198" s="56" t="s">
        <v>707</v>
      </c>
      <c r="I198" s="57" t="s">
        <v>708</v>
      </c>
      <c r="J198" s="63"/>
      <c r="K198" s="59" t="str">
        <f>IFERROR(__xludf.DUMMYFUNCTION("if(T198=true,""Deployed"",IF(I198&lt;&gt;"""",IFERROR(IMPORTXML(I198, ""//p[@class='status-date']""), ""Not loading""),if(H198&lt;&gt;"""",""Reserved"","""")))"),"Deployed")</f>
        <v>Deployed</v>
      </c>
      <c r="T198" s="60" t="b">
        <v>1</v>
      </c>
      <c r="V198" s="47" t="str">
        <f>IFERROR(__xludf.DUMMYFUNCTION("IF(I198 &lt;&gt; """" , IFERROR(IMPORTXML(I198 , ""//div[5]/a/span"") , ""lädt..."" ) , ""."")"),"lädt...")</f>
        <v>lädt...</v>
      </c>
    </row>
    <row r="199">
      <c r="B199" s="52">
        <v>19.0</v>
      </c>
      <c r="C199" s="52">
        <v>5.0</v>
      </c>
      <c r="D199" s="53" t="s">
        <v>709</v>
      </c>
      <c r="E199" s="53" t="s">
        <v>710</v>
      </c>
      <c r="F199" s="54" t="s">
        <v>18</v>
      </c>
      <c r="G199" s="79" t="s">
        <v>695</v>
      </c>
      <c r="H199" s="56" t="s">
        <v>711</v>
      </c>
      <c r="I199" s="57" t="s">
        <v>712</v>
      </c>
      <c r="J199" s="63"/>
      <c r="K199" s="59" t="str">
        <f>IFERROR(__xludf.DUMMYFUNCTION("if(T199=true,""Deployed"",IF(I199&lt;&gt;"""",IFERROR(IMPORTXML(I199, ""//p[@class='status-date']""), ""Not loading""),if(H199&lt;&gt;"""",""Reserved"","""")))"),"Deployed")</f>
        <v>Deployed</v>
      </c>
      <c r="T199" s="60" t="b">
        <v>1</v>
      </c>
      <c r="V199" s="47" t="str">
        <f>IFERROR(__xludf.DUMMYFUNCTION("IF(I199 &lt;&gt; """" , IFERROR(IMPORTXML(I199 , ""//div[5]/a/span"") , ""lädt..."" ) , ""."")"),"lädt...")</f>
        <v>lädt...</v>
      </c>
    </row>
    <row r="200">
      <c r="B200" s="52">
        <v>19.0</v>
      </c>
      <c r="C200" s="52">
        <v>6.0</v>
      </c>
      <c r="D200" s="53" t="s">
        <v>713</v>
      </c>
      <c r="E200" s="53" t="s">
        <v>714</v>
      </c>
      <c r="F200" s="54" t="s">
        <v>18</v>
      </c>
      <c r="G200" s="79" t="s">
        <v>695</v>
      </c>
      <c r="H200" s="56" t="s">
        <v>715</v>
      </c>
      <c r="I200" s="57" t="s">
        <v>716</v>
      </c>
      <c r="J200" s="56" t="s">
        <v>717</v>
      </c>
      <c r="K200" s="59" t="str">
        <f>IFERROR(__xludf.DUMMYFUNCTION("if(T200=true,""Deployed"",IF(I200&lt;&gt;"""",IFERROR(IMPORTXML(I200, ""//p[@class='status-date']""), ""Not loading""),if(H200&lt;&gt;"""",""Reserved"","""")))"),"Deployed")</f>
        <v>Deployed</v>
      </c>
      <c r="T200" s="60" t="b">
        <v>1</v>
      </c>
      <c r="V200" s="47" t="str">
        <f>IFERROR(__xludf.DUMMYFUNCTION("IF(I200 &lt;&gt; """" , IFERROR(IMPORTXML(I200 , ""//div[5]/a/span"") , ""lädt..."" ) , ""."")"),"lädt...")</f>
        <v>lädt...</v>
      </c>
    </row>
    <row r="201">
      <c r="B201" s="52">
        <v>19.0</v>
      </c>
      <c r="C201" s="52">
        <v>7.0</v>
      </c>
      <c r="D201" s="53" t="s">
        <v>718</v>
      </c>
      <c r="E201" s="53" t="s">
        <v>719</v>
      </c>
      <c r="F201" s="54" t="s">
        <v>18</v>
      </c>
      <c r="G201" s="79" t="s">
        <v>695</v>
      </c>
      <c r="H201" s="56" t="s">
        <v>720</v>
      </c>
      <c r="I201" s="57" t="s">
        <v>721</v>
      </c>
      <c r="J201" s="63"/>
      <c r="K201" s="59" t="str">
        <f>IFERROR(__xludf.DUMMYFUNCTION("if(T201=true,""Deployed"",IF(I201&lt;&gt;"""",IFERROR(IMPORTXML(I201, ""//p[@class='status-date']""), ""Not loading""),if(H201&lt;&gt;"""",""Reserved"","""")))"),"Deployed")</f>
        <v>Deployed</v>
      </c>
      <c r="T201" s="60" t="b">
        <v>1</v>
      </c>
      <c r="V201" s="47" t="str">
        <f>IFERROR(__xludf.DUMMYFUNCTION("IF(I201 &lt;&gt; """" , IFERROR(IMPORTXML(I201 , ""//div[5]/a/span"") , ""lädt..."" ) , ""."")"),"lädt...")</f>
        <v>lädt...</v>
      </c>
    </row>
    <row r="202">
      <c r="B202" s="52">
        <v>19.0</v>
      </c>
      <c r="C202" s="52">
        <v>8.0</v>
      </c>
      <c r="D202" s="53" t="s">
        <v>722</v>
      </c>
      <c r="E202" s="53" t="s">
        <v>723</v>
      </c>
      <c r="F202" s="54" t="s">
        <v>18</v>
      </c>
      <c r="G202" s="79" t="s">
        <v>695</v>
      </c>
      <c r="H202" s="56" t="s">
        <v>724</v>
      </c>
      <c r="I202" s="57" t="s">
        <v>725</v>
      </c>
      <c r="J202" s="63"/>
      <c r="K202" s="59" t="str">
        <f>IFERROR(__xludf.DUMMYFUNCTION("if(T202=true,""Deployed"",IF(I202&lt;&gt;"""",IFERROR(IMPORTXML(I202, ""//p[@class='status-date']""), ""Not loading""),if(H202&lt;&gt;"""",""Reserved"","""")))"),"Deployed")</f>
        <v>Deployed</v>
      </c>
      <c r="T202" s="60" t="b">
        <v>1</v>
      </c>
      <c r="V202" s="47" t="str">
        <f>IFERROR(__xludf.DUMMYFUNCTION("IF(I202 &lt;&gt; """" , IFERROR(IMPORTXML(I202 , ""//div[5]/a/span"") , ""lädt..."" ) , ""."")"),"lädt...")</f>
        <v>lädt...</v>
      </c>
    </row>
    <row r="203">
      <c r="B203" s="52">
        <v>19.0</v>
      </c>
      <c r="C203" s="52">
        <v>9.0</v>
      </c>
      <c r="D203" s="53" t="s">
        <v>726</v>
      </c>
      <c r="E203" s="53" t="s">
        <v>727</v>
      </c>
      <c r="F203" s="54" t="s">
        <v>18</v>
      </c>
      <c r="G203" s="79" t="s">
        <v>695</v>
      </c>
      <c r="H203" s="56" t="s">
        <v>728</v>
      </c>
      <c r="I203" s="62" t="s">
        <v>729</v>
      </c>
      <c r="J203" s="63"/>
      <c r="K203" s="59" t="str">
        <f>IFERROR(__xludf.DUMMYFUNCTION("if(T203=true,""Deployed"",IF(I203&lt;&gt;"""",IFERROR(IMPORTXML(I203, ""//p[@class='status-date']""), ""Not loading""),if(H203&lt;&gt;"""",""Reserved"","""")))"),"Deployed")</f>
        <v>Deployed</v>
      </c>
      <c r="T203" s="60" t="b">
        <v>1</v>
      </c>
      <c r="V203" s="47" t="str">
        <f>IFERROR(__xludf.DUMMYFUNCTION("IF(I203 &lt;&gt; """" , IFERROR(IMPORTXML(I203 , ""//div[5]/a/span"") , ""lädt..."" ) , ""."")"),"lädt...")</f>
        <v>lädt...</v>
      </c>
    </row>
    <row r="204">
      <c r="B204" s="52">
        <v>19.0</v>
      </c>
      <c r="C204" s="52">
        <v>10.0</v>
      </c>
      <c r="D204" s="53" t="s">
        <v>730</v>
      </c>
      <c r="E204" s="53" t="s">
        <v>731</v>
      </c>
      <c r="F204" s="54" t="s">
        <v>18</v>
      </c>
      <c r="G204" s="79" t="s">
        <v>695</v>
      </c>
      <c r="H204" s="56" t="s">
        <v>406</v>
      </c>
      <c r="I204" s="57" t="s">
        <v>732</v>
      </c>
      <c r="J204" s="63"/>
      <c r="K204" s="59" t="str">
        <f>IFERROR(__xludf.DUMMYFUNCTION("if(T204=true,""Deployed"",IF(I204&lt;&gt;"""",IFERROR(IMPORTXML(I204, ""//p[@class='status-date']""), ""Not loading""),if(H204&lt;&gt;"""",""Reserved"","""")))"),"Deployed")</f>
        <v>Deployed</v>
      </c>
      <c r="T204" s="60" t="b">
        <v>1</v>
      </c>
      <c r="V204" s="47" t="str">
        <f>IFERROR(__xludf.DUMMYFUNCTION("IF(I204 &lt;&gt; """" , IFERROR(IMPORTXML(I204 , ""//div[5]/a/span"") , ""lädt..."" ) , ""."")"),"lädt...")</f>
        <v>lädt...</v>
      </c>
    </row>
    <row r="205">
      <c r="B205" s="52">
        <v>19.0</v>
      </c>
      <c r="C205" s="52">
        <v>11.0</v>
      </c>
      <c r="D205" s="53" t="s">
        <v>733</v>
      </c>
      <c r="E205" s="53" t="s">
        <v>734</v>
      </c>
      <c r="F205" s="54" t="s">
        <v>18</v>
      </c>
      <c r="G205" s="79" t="s">
        <v>695</v>
      </c>
      <c r="H205" s="56" t="s">
        <v>95</v>
      </c>
      <c r="I205" s="57" t="s">
        <v>735</v>
      </c>
      <c r="J205" s="63"/>
      <c r="K205" s="59" t="str">
        <f>IFERROR(__xludf.DUMMYFUNCTION("if(T205=true,""Deployed"",IF(I205&lt;&gt;"""",IFERROR(IMPORTXML(I205, ""//p[@class='status-date']""), ""Not loading""),if(H205&lt;&gt;"""",""Reserved"","""")))"),"Deployed")</f>
        <v>Deployed</v>
      </c>
      <c r="T205" s="60" t="b">
        <v>1</v>
      </c>
      <c r="V205" s="47" t="str">
        <f>IFERROR(__xludf.DUMMYFUNCTION("IF(I205 &lt;&gt; """" , IFERROR(IMPORTXML(I205 , ""//div[5]/a/span"") , ""lädt..."" ) , ""."")"),"lädt...")</f>
        <v>lädt...</v>
      </c>
    </row>
    <row r="206">
      <c r="B206" s="52">
        <v>20.0</v>
      </c>
      <c r="C206" s="52">
        <v>1.0</v>
      </c>
      <c r="D206" s="53" t="s">
        <v>736</v>
      </c>
      <c r="E206" s="53" t="s">
        <v>737</v>
      </c>
      <c r="F206" s="40" t="s">
        <v>29</v>
      </c>
      <c r="G206" s="80" t="s">
        <v>738</v>
      </c>
      <c r="H206" s="56" t="s">
        <v>87</v>
      </c>
      <c r="I206" s="57" t="s">
        <v>739</v>
      </c>
      <c r="J206" s="56"/>
      <c r="K206" s="59" t="str">
        <f>IFERROR(__xludf.DUMMYFUNCTION("if(T206=true,""Deployed"",IF(I206&lt;&gt;"""",IFERROR(IMPORTXML(I206, ""//p[@class='status-date']""), ""Not loading""),if(H206&lt;&gt;"""",""Reserved"","""")))"),"Deployed")</f>
        <v>Deployed</v>
      </c>
      <c r="T206" s="60" t="b">
        <v>1</v>
      </c>
      <c r="V206" s="47" t="str">
        <f>IFERROR(__xludf.DUMMYFUNCTION("IF(I206 &lt;&gt; """" , IFERROR(IMPORTXML(I206 , ""//div[5]/a/span"") , ""lädt..."" ) , ""."")"),"lädt...")</f>
        <v>lädt...</v>
      </c>
    </row>
    <row r="207">
      <c r="B207" s="52">
        <v>20.0</v>
      </c>
      <c r="C207" s="52">
        <v>2.0</v>
      </c>
      <c r="D207" s="53" t="s">
        <v>740</v>
      </c>
      <c r="E207" s="53" t="s">
        <v>741</v>
      </c>
      <c r="F207" s="40" t="s">
        <v>29</v>
      </c>
      <c r="G207" s="80" t="s">
        <v>738</v>
      </c>
      <c r="H207" s="56" t="s">
        <v>91</v>
      </c>
      <c r="I207" s="57" t="s">
        <v>742</v>
      </c>
      <c r="J207" s="63"/>
      <c r="K207" s="59" t="str">
        <f>IFERROR(__xludf.DUMMYFUNCTION("if(T207=true,""Deployed"",IF(I207&lt;&gt;"""",IFERROR(IMPORTXML(I207, ""//p[@class='status-date']""), ""Not loading""),if(H207&lt;&gt;"""",""Reserved"","""")))"),"Deployed")</f>
        <v>Deployed</v>
      </c>
      <c r="T207" s="60" t="b">
        <v>1</v>
      </c>
      <c r="V207" s="47" t="str">
        <f>IFERROR(__xludf.DUMMYFUNCTION("IF(I207 &lt;&gt; """" , IFERROR(IMPORTXML(I207 , ""//div[5]/a/span"") , ""lädt..."" ) , ""."")"),"lädt...")</f>
        <v>lädt...</v>
      </c>
    </row>
    <row r="208">
      <c r="B208" s="52">
        <v>20.0</v>
      </c>
      <c r="C208" s="52">
        <v>3.0</v>
      </c>
      <c r="D208" s="53" t="s">
        <v>743</v>
      </c>
      <c r="E208" s="53" t="s">
        <v>744</v>
      </c>
      <c r="F208" s="40" t="s">
        <v>29</v>
      </c>
      <c r="G208" s="80" t="s">
        <v>738</v>
      </c>
      <c r="H208" s="56" t="s">
        <v>387</v>
      </c>
      <c r="I208" s="57" t="s">
        <v>745</v>
      </c>
      <c r="J208" s="63"/>
      <c r="K208" s="59" t="str">
        <f>IFERROR(__xludf.DUMMYFUNCTION("if(T208=true,""Deployed"",IF(I208&lt;&gt;"""",IFERROR(IMPORTXML(I208, ""//p[@class='status-date']""), ""Not loading""),if(H208&lt;&gt;"""",""Reserved"","""")))"),"Deployed")</f>
        <v>Deployed</v>
      </c>
      <c r="T208" s="60" t="b">
        <v>1</v>
      </c>
      <c r="V208" s="47" t="str">
        <f>IFERROR(__xludf.DUMMYFUNCTION("IF(I208 &lt;&gt; """" , IFERROR(IMPORTXML(I208 , ""//div[5]/a/span"") , ""lädt..."" ) , ""."")"),"lädt...")</f>
        <v>lädt...</v>
      </c>
    </row>
    <row r="209">
      <c r="B209" s="52">
        <v>20.0</v>
      </c>
      <c r="C209" s="52">
        <v>4.0</v>
      </c>
      <c r="D209" s="53" t="s">
        <v>746</v>
      </c>
      <c r="E209" s="53" t="s">
        <v>747</v>
      </c>
      <c r="F209" s="40" t="s">
        <v>29</v>
      </c>
      <c r="G209" s="80" t="s">
        <v>738</v>
      </c>
      <c r="H209" s="56" t="s">
        <v>622</v>
      </c>
      <c r="I209" s="57" t="s">
        <v>748</v>
      </c>
      <c r="J209" s="63"/>
      <c r="K209" s="59" t="str">
        <f>IFERROR(__xludf.DUMMYFUNCTION("if(T209=true,""Deployed"",IF(I209&lt;&gt;"""",IFERROR(IMPORTXML(I209, ""//p[@class='status-date']""), ""Not loading""),if(H209&lt;&gt;"""",""Reserved"","""")))"),"Deployed")</f>
        <v>Deployed</v>
      </c>
      <c r="T209" s="60" t="b">
        <v>1</v>
      </c>
      <c r="V209" s="47" t="str">
        <f>IFERROR(__xludf.DUMMYFUNCTION("IF(I209 &lt;&gt; """" , IFERROR(IMPORTXML(I209 , ""//div[5]/a/span"") , ""lädt..."" ) , ""."")"),"lädt...")</f>
        <v>lädt...</v>
      </c>
    </row>
    <row r="210">
      <c r="B210" s="52">
        <v>20.0</v>
      </c>
      <c r="C210" s="52">
        <v>5.0</v>
      </c>
      <c r="D210" s="53" t="s">
        <v>749</v>
      </c>
      <c r="E210" s="53" t="s">
        <v>750</v>
      </c>
      <c r="F210" s="40" t="s">
        <v>29</v>
      </c>
      <c r="G210" s="80" t="s">
        <v>738</v>
      </c>
      <c r="H210" s="56" t="s">
        <v>336</v>
      </c>
      <c r="I210" s="57" t="s">
        <v>751</v>
      </c>
      <c r="J210" s="63"/>
      <c r="K210" s="59" t="str">
        <f>IFERROR(__xludf.DUMMYFUNCTION("if(T210=true,""Deployed"",IF(I210&lt;&gt;"""",IFERROR(IMPORTXML(I210, ""//p[@class='status-date']""), ""Not loading""),if(H210&lt;&gt;"""",""Reserved"","""")))"),"Deployed")</f>
        <v>Deployed</v>
      </c>
      <c r="T210" s="60" t="b">
        <v>1</v>
      </c>
      <c r="V210" s="47" t="str">
        <f>IFERROR(__xludf.DUMMYFUNCTION("IF(I210 &lt;&gt; """" , IFERROR(IMPORTXML(I210 , ""//div[5]/a/span"") , ""lädt..."" ) , ""."")"),"lädt...")</f>
        <v>lädt...</v>
      </c>
    </row>
    <row r="211">
      <c r="B211" s="52">
        <v>20.0</v>
      </c>
      <c r="C211" s="52">
        <v>6.0</v>
      </c>
      <c r="D211" s="53" t="s">
        <v>752</v>
      </c>
      <c r="E211" s="53" t="s">
        <v>753</v>
      </c>
      <c r="F211" s="58" t="s">
        <v>23</v>
      </c>
      <c r="G211" s="58" t="s">
        <v>504</v>
      </c>
      <c r="H211" s="56" t="s">
        <v>153</v>
      </c>
      <c r="I211" s="57" t="s">
        <v>754</v>
      </c>
      <c r="J211" s="63"/>
      <c r="K211" s="59" t="str">
        <f>IFERROR(__xludf.DUMMYFUNCTION("if(T211=true,""Deployed"",IF(I211&lt;&gt;"""",IFERROR(IMPORTXML(I211, ""//p[@class='status-date']""), ""Not loading""),if(H211&lt;&gt;"""",""Reserved"","""")))"),"Deployed")</f>
        <v>Deployed</v>
      </c>
      <c r="T211" s="60" t="b">
        <v>1</v>
      </c>
      <c r="V211" s="47" t="str">
        <f>IFERROR(__xludf.DUMMYFUNCTION("IF(I211 &lt;&gt; """" , IFERROR(IMPORTXML(I211 , ""//div[5]/a/span"") , ""lädt..."" ) , ""."")"),"lädt...")</f>
        <v>lädt...</v>
      </c>
    </row>
    <row r="212">
      <c r="B212" s="52">
        <v>20.0</v>
      </c>
      <c r="C212" s="52">
        <v>7.0</v>
      </c>
      <c r="D212" s="53" t="s">
        <v>755</v>
      </c>
      <c r="E212" s="53" t="s">
        <v>756</v>
      </c>
      <c r="F212" s="40" t="s">
        <v>29</v>
      </c>
      <c r="G212" s="80" t="s">
        <v>738</v>
      </c>
      <c r="H212" s="58"/>
      <c r="I212" s="58"/>
      <c r="J212" s="63"/>
      <c r="K212" s="59" t="str">
        <f>IFERROR(__xludf.DUMMYFUNCTION("if(T212=true,""Deployed"",IF(I212&lt;&gt;"""",IFERROR(IMPORTXML(I212, ""//p[@class='status-date']""), ""Not loading""),if(H212&lt;&gt;"""",""Reserved"","""")))"),"")</f>
        <v/>
      </c>
      <c r="T212" s="60" t="b">
        <v>0</v>
      </c>
      <c r="V212" s="47" t="str">
        <f>IFERROR(__xludf.DUMMYFUNCTION("IF(I212 &lt;&gt; """" , IFERROR(IMPORTXML(I212 , ""//div[5]/a/span"") , ""lädt..."" ) , ""."")"),".")</f>
        <v>.</v>
      </c>
    </row>
    <row r="213">
      <c r="B213" s="52">
        <v>20.0</v>
      </c>
      <c r="C213" s="52">
        <v>8.0</v>
      </c>
      <c r="D213" s="53" t="s">
        <v>757</v>
      </c>
      <c r="E213" s="53" t="s">
        <v>758</v>
      </c>
      <c r="F213" s="40" t="s">
        <v>29</v>
      </c>
      <c r="G213" s="80" t="s">
        <v>738</v>
      </c>
      <c r="H213" s="58"/>
      <c r="I213" s="58"/>
      <c r="J213" s="63"/>
      <c r="K213" s="59" t="str">
        <f>IFERROR(__xludf.DUMMYFUNCTION("if(T213=true,""Deployed"",IF(I213&lt;&gt;"""",IFERROR(IMPORTXML(I213, ""//p[@class='status-date']""), ""Not loading""),if(H213&lt;&gt;"""",""Reserved"","""")))"),"")</f>
        <v/>
      </c>
      <c r="T213" s="60" t="b">
        <v>0</v>
      </c>
      <c r="V213" s="47" t="str">
        <f>IFERROR(__xludf.DUMMYFUNCTION("IF(I213 &lt;&gt; """" , IFERROR(IMPORTXML(I213 , ""//div[5]/a/span"") , ""lädt..."" ) , ""."")"),".")</f>
        <v>.</v>
      </c>
    </row>
    <row r="214">
      <c r="B214" s="52">
        <v>20.0</v>
      </c>
      <c r="C214" s="52">
        <v>9.0</v>
      </c>
      <c r="D214" s="53" t="s">
        <v>759</v>
      </c>
      <c r="E214" s="53" t="s">
        <v>760</v>
      </c>
      <c r="F214" s="40" t="s">
        <v>29</v>
      </c>
      <c r="G214" s="80" t="s">
        <v>738</v>
      </c>
      <c r="H214" s="58"/>
      <c r="I214" s="58"/>
      <c r="J214" s="58"/>
      <c r="K214" s="59" t="str">
        <f>IFERROR(__xludf.DUMMYFUNCTION("if(T214=true,""Deployed"",IF(I214&lt;&gt;"""",IFERROR(IMPORTXML(I214, ""//p[@class='status-date']""), ""Not loading""),if(H214&lt;&gt;"""",""Reserved"","""")))"),"")</f>
        <v/>
      </c>
      <c r="T214" s="60" t="b">
        <v>0</v>
      </c>
      <c r="V214" s="47" t="str">
        <f>IFERROR(__xludf.DUMMYFUNCTION("IF(I214 &lt;&gt; """" , IFERROR(IMPORTXML(I214 , ""//div[5]/a/span"") , ""lädt..."" ) , ""."")"),".")</f>
        <v>.</v>
      </c>
    </row>
    <row r="215">
      <c r="B215" s="52">
        <v>20.0</v>
      </c>
      <c r="C215" s="52">
        <v>10.0</v>
      </c>
      <c r="D215" s="53" t="s">
        <v>761</v>
      </c>
      <c r="E215" s="53" t="s">
        <v>762</v>
      </c>
      <c r="F215" s="40" t="s">
        <v>29</v>
      </c>
      <c r="G215" s="80" t="s">
        <v>738</v>
      </c>
      <c r="H215" s="58"/>
      <c r="I215" s="58"/>
      <c r="J215" s="63"/>
      <c r="K215" s="59" t="str">
        <f>IFERROR(__xludf.DUMMYFUNCTION("if(T215=true,""Deployed"",IF(I215&lt;&gt;"""",IFERROR(IMPORTXML(I215, ""//p[@class='status-date']""), ""Not loading""),if(H215&lt;&gt;"""",""Reserved"","""")))"),"")</f>
        <v/>
      </c>
      <c r="T215" s="60" t="b">
        <v>0</v>
      </c>
      <c r="V215" s="47" t="str">
        <f>IFERROR(__xludf.DUMMYFUNCTION("IF(I215 &lt;&gt; """" , IFERROR(IMPORTXML(I215 , ""//div[5]/a/span"") , ""lädt..."" ) , ""."")"),".")</f>
        <v>.</v>
      </c>
    </row>
    <row r="216">
      <c r="B216" s="52">
        <v>20.0</v>
      </c>
      <c r="C216" s="52">
        <v>11.0</v>
      </c>
      <c r="D216" s="53" t="s">
        <v>763</v>
      </c>
      <c r="E216" s="53" t="s">
        <v>764</v>
      </c>
      <c r="F216" s="40" t="s">
        <v>29</v>
      </c>
      <c r="G216" s="80" t="s">
        <v>738</v>
      </c>
      <c r="H216" s="58"/>
      <c r="I216" s="58"/>
      <c r="J216" s="63"/>
      <c r="K216" s="59" t="str">
        <f>IFERROR(__xludf.DUMMYFUNCTION("if(T216=true,""Deployed"",IF(I216&lt;&gt;"""",IFERROR(IMPORTXML(I216, ""//p[@class='status-date']""), ""Not loading""),if(H216&lt;&gt;"""",""Reserved"","""")))"),"")</f>
        <v/>
      </c>
      <c r="T216" s="60" t="b">
        <v>0</v>
      </c>
      <c r="V216" s="47" t="str">
        <f>IFERROR(__xludf.DUMMYFUNCTION("IF(I216 &lt;&gt; """" , IFERROR(IMPORTXML(I216 , ""//div[5]/a/span"") , ""lädt..."" ) , ""."")"),".")</f>
        <v>.</v>
      </c>
    </row>
    <row r="217">
      <c r="B217" s="52">
        <v>21.0</v>
      </c>
      <c r="C217" s="52">
        <v>1.0</v>
      </c>
      <c r="D217" s="53" t="s">
        <v>765</v>
      </c>
      <c r="E217" s="53" t="s">
        <v>766</v>
      </c>
      <c r="F217" s="54" t="s">
        <v>18</v>
      </c>
      <c r="G217" s="81" t="s">
        <v>767</v>
      </c>
      <c r="H217" s="56" t="s">
        <v>768</v>
      </c>
      <c r="I217" s="57" t="s">
        <v>769</v>
      </c>
      <c r="J217" s="63"/>
      <c r="K217" s="59" t="str">
        <f>IFERROR(__xludf.DUMMYFUNCTION("if(T217=true,""Deployed"",IF(I217&lt;&gt;"""",IFERROR(IMPORTXML(I217, ""//p[@class='status-date']""), ""Not loading""),if(H217&lt;&gt;"""",""Reserved"","""")))"),"Deployed")</f>
        <v>Deployed</v>
      </c>
      <c r="T217" s="60" t="b">
        <v>1</v>
      </c>
      <c r="V217" s="47" t="str">
        <f>IFERROR(__xludf.DUMMYFUNCTION("IF(I217 &lt;&gt; """" , IFERROR(IMPORTXML(I217 , ""//div[5]/a/span"") , ""lädt..."" ) , ""."")"),"lädt...")</f>
        <v>lädt...</v>
      </c>
    </row>
    <row r="218">
      <c r="B218" s="52">
        <v>21.0</v>
      </c>
      <c r="C218" s="52">
        <v>2.0</v>
      </c>
      <c r="D218" s="53" t="s">
        <v>770</v>
      </c>
      <c r="E218" s="53" t="s">
        <v>771</v>
      </c>
      <c r="F218" s="54" t="s">
        <v>18</v>
      </c>
      <c r="G218" s="81" t="s">
        <v>767</v>
      </c>
      <c r="H218" s="56" t="s">
        <v>772</v>
      </c>
      <c r="I218" s="73" t="s">
        <v>773</v>
      </c>
      <c r="J218" s="58"/>
      <c r="K218" s="59" t="str">
        <f>IFERROR(__xludf.DUMMYFUNCTION("if(T218=true,""Deployed"",IF(I218&lt;&gt;"""",IFERROR(IMPORTXML(I218, ""//p[@class='status-date']""), ""Not loading""),if(H218&lt;&gt;"""",""Reserved"","""")))"),"Deployed")</f>
        <v>Deployed</v>
      </c>
      <c r="T218" s="60" t="b">
        <v>1</v>
      </c>
      <c r="V218" s="47">
        <f>IFERROR(__xludf.DUMMYFUNCTION("IF(I218 &lt;&gt; """" , IFERROR(IMPORTXML(I218 , ""//div[5]/a/span"") , ""lädt..."" ) , ""."")"),5.0)</f>
        <v>5</v>
      </c>
    </row>
    <row r="219">
      <c r="B219" s="52">
        <v>21.0</v>
      </c>
      <c r="C219" s="52">
        <v>3.0</v>
      </c>
      <c r="D219" s="53" t="s">
        <v>774</v>
      </c>
      <c r="E219" s="53" t="s">
        <v>775</v>
      </c>
      <c r="F219" s="54" t="s">
        <v>18</v>
      </c>
      <c r="G219" s="81" t="s">
        <v>767</v>
      </c>
      <c r="H219" s="56" t="s">
        <v>95</v>
      </c>
      <c r="I219" s="57" t="s">
        <v>776</v>
      </c>
      <c r="J219" s="63"/>
      <c r="K219" s="59" t="str">
        <f>IFERROR(__xludf.DUMMYFUNCTION("if(T219=true,""Deployed"",IF(I219&lt;&gt;"""",IFERROR(IMPORTXML(I219, ""//p[@class='status-date']""), ""Not loading""),if(H219&lt;&gt;"""",""Reserved"","""")))"),"Deployed")</f>
        <v>Deployed</v>
      </c>
      <c r="T219" s="60" t="b">
        <v>1</v>
      </c>
      <c r="V219" s="47" t="str">
        <f>IFERROR(__xludf.DUMMYFUNCTION("IF(I219 &lt;&gt; """" , IFERROR(IMPORTXML(I219 , ""//div[5]/a/span"") , ""lädt..."" ) , ""."")"),"lädt...")</f>
        <v>lädt...</v>
      </c>
    </row>
    <row r="220">
      <c r="B220" s="52">
        <v>21.0</v>
      </c>
      <c r="C220" s="52">
        <v>4.0</v>
      </c>
      <c r="D220" s="53" t="s">
        <v>777</v>
      </c>
      <c r="E220" s="53" t="s">
        <v>778</v>
      </c>
      <c r="F220" s="54" t="s">
        <v>18</v>
      </c>
      <c r="G220" s="81" t="s">
        <v>767</v>
      </c>
      <c r="H220" s="56" t="s">
        <v>779</v>
      </c>
      <c r="I220" s="57" t="s">
        <v>780</v>
      </c>
      <c r="J220" s="63"/>
      <c r="K220" s="59" t="str">
        <f>IFERROR(__xludf.DUMMYFUNCTION("if(T220=true,""Deployed"",IF(I220&lt;&gt;"""",IFERROR(IMPORTXML(I220, ""//p[@class='status-date']""), ""Not loading""),if(H220&lt;&gt;"""",""Reserved"","""")))"),"Deployed")</f>
        <v>Deployed</v>
      </c>
      <c r="T220" s="60" t="b">
        <v>1</v>
      </c>
      <c r="V220" s="47" t="str">
        <f>IFERROR(__xludf.DUMMYFUNCTION("IF(I220 &lt;&gt; """" , IFERROR(IMPORTXML(I220 , ""//div[5]/a/span"") , ""lädt..."" ) , ""."")"),"lädt...")</f>
        <v>lädt...</v>
      </c>
    </row>
    <row r="221">
      <c r="B221" s="52">
        <v>21.0</v>
      </c>
      <c r="C221" s="52">
        <v>5.0</v>
      </c>
      <c r="D221" s="53" t="s">
        <v>781</v>
      </c>
      <c r="E221" s="53" t="s">
        <v>782</v>
      </c>
      <c r="F221" s="54" t="s">
        <v>18</v>
      </c>
      <c r="G221" s="81" t="s">
        <v>767</v>
      </c>
      <c r="H221" s="56" t="s">
        <v>783</v>
      </c>
      <c r="I221" s="57" t="s">
        <v>784</v>
      </c>
      <c r="J221" s="63"/>
      <c r="K221" s="59" t="str">
        <f>IFERROR(__xludf.DUMMYFUNCTION("if(T221=true,""Deployed"",IF(I221&lt;&gt;"""",IFERROR(IMPORTXML(I221, ""//p[@class='status-date']""), ""Not loading""),if(H221&lt;&gt;"""",""Reserved"","""")))"),"Deployed")</f>
        <v>Deployed</v>
      </c>
      <c r="T221" s="60" t="b">
        <v>1</v>
      </c>
      <c r="V221" s="47">
        <f>IFERROR(__xludf.DUMMYFUNCTION("IF(I221 &lt;&gt; """" , IFERROR(IMPORTXML(I221 , ""//div[5]/a/span"") , ""lädt..."" ) , ""."")"),1.0)</f>
        <v>1</v>
      </c>
    </row>
    <row r="222">
      <c r="B222" s="52">
        <v>21.0</v>
      </c>
      <c r="C222" s="52">
        <v>6.0</v>
      </c>
      <c r="D222" s="53" t="s">
        <v>785</v>
      </c>
      <c r="E222" s="53" t="s">
        <v>786</v>
      </c>
      <c r="F222" s="54" t="s">
        <v>18</v>
      </c>
      <c r="G222" s="81" t="s">
        <v>767</v>
      </c>
      <c r="H222" s="56" t="s">
        <v>95</v>
      </c>
      <c r="I222" s="57" t="s">
        <v>787</v>
      </c>
      <c r="J222" s="63"/>
      <c r="K222" s="59" t="str">
        <f>IFERROR(__xludf.DUMMYFUNCTION("if(T222=true,""Deployed"",IF(I222&lt;&gt;"""",IFERROR(IMPORTXML(I222, ""//p[@class='status-date']""), ""Not loading""),if(H222&lt;&gt;"""",""Reserved"","""")))"),"Deployed")</f>
        <v>Deployed</v>
      </c>
      <c r="T222" s="60" t="b">
        <v>1</v>
      </c>
      <c r="V222" s="47" t="str">
        <f>IFERROR(__xludf.DUMMYFUNCTION("IF(I222 &lt;&gt; """" , IFERROR(IMPORTXML(I222 , ""//div[5]/a/span"") , ""lädt..."" ) , ""."")"),"lädt...")</f>
        <v>lädt...</v>
      </c>
    </row>
    <row r="223">
      <c r="B223" s="52">
        <v>21.0</v>
      </c>
      <c r="C223" s="52">
        <v>7.0</v>
      </c>
      <c r="D223" s="53" t="s">
        <v>788</v>
      </c>
      <c r="E223" s="53" t="s">
        <v>789</v>
      </c>
      <c r="F223" s="54" t="s">
        <v>18</v>
      </c>
      <c r="G223" s="81" t="s">
        <v>767</v>
      </c>
      <c r="H223" s="56" t="s">
        <v>11</v>
      </c>
      <c r="I223" s="57" t="s">
        <v>790</v>
      </c>
      <c r="J223" s="58"/>
      <c r="K223" s="59" t="str">
        <f>IFERROR(__xludf.DUMMYFUNCTION("if(T223=true,""Deployed"",IF(I223&lt;&gt;"""",IFERROR(IMPORTXML(I223, ""//p[@class='status-date']""), ""Not loading""),if(H223&lt;&gt;"""",""Reserved"","""")))"),"Deployed")</f>
        <v>Deployed</v>
      </c>
      <c r="T223" s="60" t="b">
        <v>1</v>
      </c>
      <c r="V223" s="47" t="str">
        <f>IFERROR(__xludf.DUMMYFUNCTION("IF(I223 &lt;&gt; """" , IFERROR(IMPORTXML(I223 , ""//div[5]/a/span"") , ""lädt..."" ) , ""."")"),"lädt...")</f>
        <v>lädt...</v>
      </c>
    </row>
    <row r="224">
      <c r="B224" s="52">
        <v>21.0</v>
      </c>
      <c r="C224" s="52">
        <v>8.0</v>
      </c>
      <c r="D224" s="53" t="s">
        <v>791</v>
      </c>
      <c r="E224" s="53" t="s">
        <v>792</v>
      </c>
      <c r="F224" s="54" t="s">
        <v>18</v>
      </c>
      <c r="G224" s="81" t="s">
        <v>767</v>
      </c>
      <c r="H224" s="56" t="s">
        <v>793</v>
      </c>
      <c r="I224" s="57" t="s">
        <v>794</v>
      </c>
      <c r="J224" s="63"/>
      <c r="K224" s="59" t="str">
        <f>IFERROR(__xludf.DUMMYFUNCTION("if(T224=true,""Deployed"",IF(I224&lt;&gt;"""",IFERROR(IMPORTXML(I224, ""//p[@class='status-date']""), ""Not loading""),if(H224&lt;&gt;"""",""Reserved"","""")))"),"Deployed")</f>
        <v>Deployed</v>
      </c>
      <c r="T224" s="60" t="b">
        <v>1</v>
      </c>
      <c r="V224" s="47" t="str">
        <f>IFERROR(__xludf.DUMMYFUNCTION("IF(I224 &lt;&gt; """" , IFERROR(IMPORTXML(I224 , ""//div[5]/a/span"") , ""lädt..."" ) , ""."")"),"lädt...")</f>
        <v>lädt...</v>
      </c>
    </row>
    <row r="225">
      <c r="B225" s="82">
        <v>21.0</v>
      </c>
      <c r="C225" s="82">
        <v>9.0</v>
      </c>
      <c r="D225" s="53" t="s">
        <v>795</v>
      </c>
      <c r="E225" s="53" t="s">
        <v>796</v>
      </c>
      <c r="F225" s="54" t="s">
        <v>18</v>
      </c>
      <c r="G225" s="81" t="s">
        <v>767</v>
      </c>
      <c r="H225" s="56"/>
      <c r="I225" s="58"/>
      <c r="J225" s="63"/>
      <c r="K225" s="59" t="str">
        <f>IFERROR(__xludf.DUMMYFUNCTION("if(T225=true,""Deployed"",IF(I225&lt;&gt;"""",IFERROR(IMPORTXML(I225, ""//p[@class='status-date']""), ""Not loading""),if(H225&lt;&gt;"""",""Reserved"","""")))"),"")</f>
        <v/>
      </c>
      <c r="T225" s="60" t="b">
        <v>0</v>
      </c>
      <c r="V225" s="47" t="str">
        <f>IFERROR(__xludf.DUMMYFUNCTION("IF(I225 &lt;&gt; """" , IFERROR(IMPORTXML(I225 , ""//div[5]/a/span"") , ""lädt..."" ) , ""."")"),".")</f>
        <v>.</v>
      </c>
    </row>
    <row r="226">
      <c r="B226" s="82">
        <v>21.0</v>
      </c>
      <c r="C226" s="82">
        <v>10.0</v>
      </c>
      <c r="D226" s="53" t="s">
        <v>797</v>
      </c>
      <c r="E226" s="53" t="s">
        <v>798</v>
      </c>
      <c r="F226" s="54" t="s">
        <v>18</v>
      </c>
      <c r="G226" s="81" t="s">
        <v>767</v>
      </c>
      <c r="H226" s="58"/>
      <c r="I226" s="58"/>
      <c r="J226" s="63"/>
      <c r="K226" s="59" t="str">
        <f>IFERROR(__xludf.DUMMYFUNCTION("if(T226=true,""Deployed"",IF(I226&lt;&gt;"""",IFERROR(IMPORTXML(I226, ""//p[@class='status-date']""), ""Not loading""),if(H226&lt;&gt;"""",""Reserved"","""")))"),"")</f>
        <v/>
      </c>
      <c r="T226" s="60" t="b">
        <v>0</v>
      </c>
      <c r="V226" s="47" t="str">
        <f>IFERROR(__xludf.DUMMYFUNCTION("IF(I226 &lt;&gt; """" , IFERROR(IMPORTXML(I226 , ""//div[5]/a/span"") , ""lädt..."" ) , ""."")"),".")</f>
        <v>.</v>
      </c>
    </row>
    <row r="227">
      <c r="B227" s="82">
        <v>21.0</v>
      </c>
      <c r="C227" s="82">
        <v>11.0</v>
      </c>
      <c r="D227" s="53" t="s">
        <v>799</v>
      </c>
      <c r="E227" s="53" t="s">
        <v>800</v>
      </c>
      <c r="F227" s="54" t="s">
        <v>18</v>
      </c>
      <c r="G227" s="81" t="s">
        <v>767</v>
      </c>
      <c r="H227" s="56" t="s">
        <v>801</v>
      </c>
      <c r="I227" s="57" t="s">
        <v>802</v>
      </c>
      <c r="J227" s="63"/>
      <c r="K227" s="59" t="str">
        <f>IFERROR(__xludf.DUMMYFUNCTION("if(T227=true,""Deployed"",IF(I227&lt;&gt;"""",IFERROR(IMPORTXML(I227, ""//p[@class='status-date']""), ""Not loading""),if(H227&lt;&gt;"""",""Reserved"","""")))"),"Deployed")</f>
        <v>Deployed</v>
      </c>
      <c r="T227" s="60" t="b">
        <v>1</v>
      </c>
      <c r="V227" s="47" t="str">
        <f>IFERROR(__xludf.DUMMYFUNCTION("IF(I227 &lt;&gt; """" , IFERROR(IMPORTXML(I227 , ""//div[5]/a/span"") , ""lädt..."" ) , ""."")"),"lädt...")</f>
        <v>lädt...</v>
      </c>
    </row>
    <row r="228">
      <c r="B228" s="82">
        <v>22.0</v>
      </c>
      <c r="C228" s="82">
        <v>1.0</v>
      </c>
      <c r="D228" s="53" t="s">
        <v>803</v>
      </c>
      <c r="E228" s="53" t="s">
        <v>804</v>
      </c>
      <c r="F228" s="54" t="s">
        <v>18</v>
      </c>
      <c r="G228" s="83" t="s">
        <v>805</v>
      </c>
      <c r="H228" s="56" t="s">
        <v>783</v>
      </c>
      <c r="I228" s="57" t="s">
        <v>806</v>
      </c>
      <c r="J228" s="63"/>
      <c r="K228" s="59" t="str">
        <f>IFERROR(__xludf.DUMMYFUNCTION("if(T228=true,""Deployed"",IF(I228&lt;&gt;"""",IFERROR(IMPORTXML(I228, ""//p[@class='status-date']""), ""Not loading""),if(H228&lt;&gt;"""",""Reserved"","""")))"),"Deployed")</f>
        <v>Deployed</v>
      </c>
      <c r="T228" s="60" t="b">
        <v>1</v>
      </c>
      <c r="V228" s="47">
        <f>IFERROR(__xludf.DUMMYFUNCTION("IF(I228 &lt;&gt; """" , IFERROR(IMPORTXML(I228 , ""//div[5]/a/span"") , ""lädt..."" ) , ""."")"),1.0)</f>
        <v>1</v>
      </c>
    </row>
    <row r="229">
      <c r="B229" s="82">
        <v>22.0</v>
      </c>
      <c r="C229" s="82">
        <v>2.0</v>
      </c>
      <c r="D229" s="53" t="s">
        <v>807</v>
      </c>
      <c r="E229" s="53" t="s">
        <v>808</v>
      </c>
      <c r="F229" s="54" t="s">
        <v>18</v>
      </c>
      <c r="G229" s="83" t="s">
        <v>805</v>
      </c>
      <c r="H229" s="58"/>
      <c r="I229" s="58"/>
      <c r="J229" s="63"/>
      <c r="K229" s="59" t="str">
        <f>IFERROR(__xludf.DUMMYFUNCTION("if(T229=true,""Deployed"",IF(I229&lt;&gt;"""",IFERROR(IMPORTXML(I229, ""//p[@class='status-date']""), ""Not loading""),if(H229&lt;&gt;"""",""Reserved"","""")))"),"")</f>
        <v/>
      </c>
      <c r="T229" s="60" t="b">
        <v>0</v>
      </c>
      <c r="V229" s="47" t="str">
        <f>IFERROR(__xludf.DUMMYFUNCTION("IF(I229 &lt;&gt; """" , IFERROR(IMPORTXML(I229 , ""//div[5]/a/span"") , ""lädt..."" ) , ""."")"),".")</f>
        <v>.</v>
      </c>
    </row>
    <row r="230">
      <c r="B230" s="82">
        <v>22.0</v>
      </c>
      <c r="C230" s="82">
        <v>3.0</v>
      </c>
      <c r="D230" s="53" t="s">
        <v>809</v>
      </c>
      <c r="E230" s="53" t="s">
        <v>810</v>
      </c>
      <c r="F230" s="54" t="s">
        <v>18</v>
      </c>
      <c r="G230" s="83" t="s">
        <v>805</v>
      </c>
      <c r="H230" s="58"/>
      <c r="I230" s="58"/>
      <c r="J230" s="63"/>
      <c r="K230" s="59" t="str">
        <f>IFERROR(__xludf.DUMMYFUNCTION("if(T230=true,""Deployed"",IF(I230&lt;&gt;"""",IFERROR(IMPORTXML(I230, ""//p[@class='status-date']""), ""Not loading""),if(H230&lt;&gt;"""",""Reserved"","""")))"),"")</f>
        <v/>
      </c>
      <c r="T230" s="60" t="b">
        <v>0</v>
      </c>
      <c r="V230" s="47" t="str">
        <f>IFERROR(__xludf.DUMMYFUNCTION("IF(I230 &lt;&gt; """" , IFERROR(IMPORTXML(I230 , ""//div[5]/a/span"") , ""lädt..."" ) , ""."")"),".")</f>
        <v>.</v>
      </c>
    </row>
    <row r="231">
      <c r="B231" s="82">
        <v>22.0</v>
      </c>
      <c r="C231" s="82">
        <v>4.0</v>
      </c>
      <c r="D231" s="53" t="s">
        <v>811</v>
      </c>
      <c r="E231" s="53" t="s">
        <v>812</v>
      </c>
      <c r="F231" s="54" t="s">
        <v>18</v>
      </c>
      <c r="G231" s="83" t="s">
        <v>805</v>
      </c>
      <c r="H231" s="63"/>
      <c r="I231" s="63"/>
      <c r="J231" s="63"/>
      <c r="K231" s="59" t="str">
        <f>IFERROR(__xludf.DUMMYFUNCTION("if(T231=true,""Deployed"",IF(I231&lt;&gt;"""",IFERROR(IMPORTXML(I231, ""//p[@class='status-date']""), ""Not loading""),if(H231&lt;&gt;"""",""Reserved"","""")))"),"")</f>
        <v/>
      </c>
      <c r="T231" s="60" t="b">
        <v>0</v>
      </c>
      <c r="V231" s="47" t="str">
        <f>IFERROR(__xludf.DUMMYFUNCTION("IF(I231 &lt;&gt; """" , IFERROR(IMPORTXML(I231 , ""//div[5]/a/span"") , ""lädt..."" ) , ""."")"),".")</f>
        <v>.</v>
      </c>
    </row>
    <row r="232">
      <c r="B232" s="82">
        <v>22.0</v>
      </c>
      <c r="C232" s="82">
        <v>5.0</v>
      </c>
      <c r="D232" s="53" t="s">
        <v>813</v>
      </c>
      <c r="E232" s="53" t="s">
        <v>814</v>
      </c>
      <c r="F232" s="54" t="s">
        <v>18</v>
      </c>
      <c r="G232" s="84" t="s">
        <v>805</v>
      </c>
      <c r="H232" s="58"/>
      <c r="I232" s="58"/>
      <c r="J232" s="63"/>
      <c r="K232" s="59" t="str">
        <f>IFERROR(__xludf.DUMMYFUNCTION("if(T232=true,""Deployed"",IF(I232&lt;&gt;"""",IFERROR(IMPORTXML(I232, ""//p[@class='status-date']""), ""Not loading""),if(H232&lt;&gt;"""",""Reserved"","""")))"),"")</f>
        <v/>
      </c>
      <c r="T232" s="60" t="b">
        <v>0</v>
      </c>
      <c r="V232" s="47" t="str">
        <f>IFERROR(__xludf.DUMMYFUNCTION("IF(I232 &lt;&gt; """" , IFERROR(IMPORTXML(I232 , ""//div[5]/a/span"") , ""lädt..."" ) , ""."")"),".")</f>
        <v>.</v>
      </c>
    </row>
    <row r="233">
      <c r="B233" s="82">
        <v>22.0</v>
      </c>
      <c r="C233" s="82">
        <v>6.0</v>
      </c>
      <c r="D233" s="53" t="s">
        <v>815</v>
      </c>
      <c r="E233" s="53" t="s">
        <v>816</v>
      </c>
      <c r="F233" s="54" t="s">
        <v>18</v>
      </c>
      <c r="G233" s="84" t="s">
        <v>805</v>
      </c>
      <c r="H233" s="58"/>
      <c r="I233" s="58"/>
      <c r="J233" s="63"/>
      <c r="K233" s="59" t="str">
        <f>IFERROR(__xludf.DUMMYFUNCTION("if(T233=true,""Deployed"",IF(I233&lt;&gt;"""",IFERROR(IMPORTXML(I233, ""//p[@class='status-date']""), ""Not loading""),if(H233&lt;&gt;"""",""Reserved"","""")))"),"")</f>
        <v/>
      </c>
      <c r="T233" s="60" t="b">
        <v>0</v>
      </c>
      <c r="V233" s="47" t="str">
        <f>IFERROR(__xludf.DUMMYFUNCTION("IF(I233 &lt;&gt; """" , IFERROR(IMPORTXML(I233 , ""//div[5]/a/span"") , ""lädt..."" ) , ""."")"),".")</f>
        <v>.</v>
      </c>
    </row>
    <row r="234">
      <c r="B234" s="82">
        <v>22.0</v>
      </c>
      <c r="C234" s="82">
        <v>7.0</v>
      </c>
      <c r="D234" s="53" t="s">
        <v>817</v>
      </c>
      <c r="E234" s="53" t="s">
        <v>818</v>
      </c>
      <c r="F234" s="54" t="s">
        <v>18</v>
      </c>
      <c r="G234" s="84" t="s">
        <v>805</v>
      </c>
      <c r="H234" s="56" t="s">
        <v>819</v>
      </c>
      <c r="I234" s="57" t="s">
        <v>820</v>
      </c>
      <c r="J234" s="63"/>
      <c r="K234" s="59" t="str">
        <f>IFERROR(__xludf.DUMMYFUNCTION("if(T234=true,""Deployed"",IF(I234&lt;&gt;"""",IFERROR(IMPORTXML(I234, ""//p[@class='status-date']""), ""Not loading""),if(H234&lt;&gt;"""",""Reserved"","""")))"),"Deployed")</f>
        <v>Deployed</v>
      </c>
      <c r="T234" s="60" t="b">
        <v>1</v>
      </c>
      <c r="V234" s="47" t="str">
        <f>IFERROR(__xludf.DUMMYFUNCTION("IF(I234 &lt;&gt; """" , IFERROR(IMPORTXML(I234 , ""//div[5]/a/span"") , ""lädt..."" ) , ""."")"),"lädt...")</f>
        <v>lädt...</v>
      </c>
    </row>
    <row r="235">
      <c r="B235" s="82">
        <v>22.0</v>
      </c>
      <c r="C235" s="82">
        <v>8.0</v>
      </c>
      <c r="D235" s="53" t="s">
        <v>821</v>
      </c>
      <c r="E235" s="53" t="s">
        <v>822</v>
      </c>
      <c r="F235" s="54" t="s">
        <v>18</v>
      </c>
      <c r="G235" s="84" t="s">
        <v>805</v>
      </c>
      <c r="H235" s="56" t="s">
        <v>823</v>
      </c>
      <c r="I235" s="58"/>
      <c r="J235" s="63"/>
      <c r="K235" s="59" t="str">
        <f>IFERROR(__xludf.DUMMYFUNCTION("if(T235=true,""Deployed"",IF(I235&lt;&gt;"""",IFERROR(IMPORTXML(I235, ""//p[@class='status-date']""), ""Not loading""),if(H235&lt;&gt;"""",""Reserved"","""")))"),"Deployed")</f>
        <v>Deployed</v>
      </c>
      <c r="T235" s="60" t="b">
        <v>1</v>
      </c>
      <c r="V235" s="47" t="str">
        <f>IFERROR(__xludf.DUMMYFUNCTION("IF(I235 &lt;&gt; """" , IFERROR(IMPORTXML(I235 , ""//div[5]/a/span"") , ""lädt..."" ) , ""."")"),".")</f>
        <v>.</v>
      </c>
    </row>
    <row r="236">
      <c r="B236" s="82">
        <v>22.0</v>
      </c>
      <c r="C236" s="82">
        <v>9.0</v>
      </c>
      <c r="D236" s="53" t="s">
        <v>824</v>
      </c>
      <c r="E236" s="53" t="s">
        <v>825</v>
      </c>
      <c r="F236" s="54" t="s">
        <v>18</v>
      </c>
      <c r="G236" s="84" t="s">
        <v>805</v>
      </c>
      <c r="H236" s="56" t="s">
        <v>95</v>
      </c>
      <c r="I236" s="57" t="s">
        <v>826</v>
      </c>
      <c r="J236" s="63"/>
      <c r="K236" s="59" t="str">
        <f>IFERROR(__xludf.DUMMYFUNCTION("if(T236=true,""Deployed"",IF(I236&lt;&gt;"""",IFERROR(IMPORTXML(I236, ""//p[@class='status-date']""), ""Not loading""),if(H236&lt;&gt;"""",""Reserved"","""")))"),"Deployed")</f>
        <v>Deployed</v>
      </c>
      <c r="T236" s="60" t="b">
        <v>1</v>
      </c>
      <c r="V236" s="47" t="str">
        <f>IFERROR(__xludf.DUMMYFUNCTION("IF(I236 &lt;&gt; """" , IFERROR(IMPORTXML(I236 , ""//div[5]/a/span"") , ""lädt..."" ) , ""."")"),"lädt...")</f>
        <v>lädt...</v>
      </c>
    </row>
    <row r="237">
      <c r="B237" s="82">
        <v>22.0</v>
      </c>
      <c r="C237" s="82">
        <v>10.0</v>
      </c>
      <c r="D237" s="53" t="s">
        <v>827</v>
      </c>
      <c r="E237" s="53" t="s">
        <v>828</v>
      </c>
      <c r="F237" s="54" t="s">
        <v>18</v>
      </c>
      <c r="G237" s="84" t="s">
        <v>805</v>
      </c>
      <c r="H237" s="58"/>
      <c r="I237" s="58"/>
      <c r="J237" s="63"/>
      <c r="K237" s="59" t="str">
        <f>IFERROR(__xludf.DUMMYFUNCTION("if(T237=true,""Deployed"",IF(I237&lt;&gt;"""",IFERROR(IMPORTXML(I237, ""//p[@class='status-date']""), ""Not loading""),if(H237&lt;&gt;"""",""Reserved"","""")))"),"")</f>
        <v/>
      </c>
      <c r="T237" s="60" t="b">
        <v>0</v>
      </c>
      <c r="V237" s="47" t="str">
        <f>IFERROR(__xludf.DUMMYFUNCTION("IF(I237 &lt;&gt; """" , IFERROR(IMPORTXML(I237 , ""//div[5]/a/span"") , ""lädt..."" ) , ""."")"),".")</f>
        <v>.</v>
      </c>
    </row>
    <row r="238">
      <c r="B238" s="82">
        <v>22.0</v>
      </c>
      <c r="C238" s="82">
        <v>11.0</v>
      </c>
      <c r="D238" s="53" t="s">
        <v>829</v>
      </c>
      <c r="E238" s="53" t="s">
        <v>830</v>
      </c>
      <c r="F238" s="54" t="s">
        <v>18</v>
      </c>
      <c r="G238" s="84" t="s">
        <v>805</v>
      </c>
      <c r="H238" s="58"/>
      <c r="I238" s="58"/>
      <c r="J238" s="63"/>
      <c r="K238" s="59" t="str">
        <f>IFERROR(__xludf.DUMMYFUNCTION("if(T238=true,""Deployed"",IF(I238&lt;&gt;"""",IFERROR(IMPORTXML(I238, ""//p[@class='status-date']""), ""Not loading""),if(H238&lt;&gt;"""",""Reserved"","""")))"),"")</f>
        <v/>
      </c>
      <c r="T238" s="60" t="b">
        <v>0</v>
      </c>
      <c r="V238" s="47" t="str">
        <f>IFERROR(__xludf.DUMMYFUNCTION("IF(I238 &lt;&gt; """" , IFERROR(IMPORTXML(I238 , ""//div[5]/a/span"") , ""lädt..."" ) , ""."")"),".")</f>
        <v>.</v>
      </c>
    </row>
    <row r="239">
      <c r="B239" s="82">
        <v>23.0</v>
      </c>
      <c r="C239" s="82">
        <v>1.0</v>
      </c>
      <c r="D239" s="53" t="s">
        <v>831</v>
      </c>
      <c r="E239" s="53" t="s">
        <v>832</v>
      </c>
      <c r="F239" s="54" t="s">
        <v>18</v>
      </c>
      <c r="G239" s="85" t="s">
        <v>833</v>
      </c>
      <c r="H239" s="58"/>
      <c r="I239" s="58"/>
      <c r="J239" s="63"/>
      <c r="K239" s="59" t="str">
        <f>IFERROR(__xludf.DUMMYFUNCTION("if(T239=true,""Deployed"",IF(I239&lt;&gt;"""",IFERROR(IMPORTXML(I239, ""//p[@class='status-date']""), ""Not loading""),if(H239&lt;&gt;"""",""Reserved"","""")))"),"")</f>
        <v/>
      </c>
      <c r="T239" s="60" t="b">
        <v>0</v>
      </c>
      <c r="V239" s="47" t="str">
        <f>IFERROR(__xludf.DUMMYFUNCTION("IF(I239 &lt;&gt; """" , IFERROR(IMPORTXML(I239 , ""//div[5]/a/span"") , ""lädt..."" ) , ""."")"),".")</f>
        <v>.</v>
      </c>
    </row>
    <row r="240">
      <c r="B240" s="82">
        <v>23.0</v>
      </c>
      <c r="C240" s="82">
        <v>2.0</v>
      </c>
      <c r="D240" s="53" t="s">
        <v>834</v>
      </c>
      <c r="E240" s="53" t="s">
        <v>835</v>
      </c>
      <c r="F240" s="54" t="s">
        <v>18</v>
      </c>
      <c r="G240" s="85" t="s">
        <v>833</v>
      </c>
      <c r="H240" s="58"/>
      <c r="I240" s="58"/>
      <c r="J240" s="63"/>
      <c r="K240" s="59" t="str">
        <f>IFERROR(__xludf.DUMMYFUNCTION("if(T240=true,""Deployed"",IF(I240&lt;&gt;"""",IFERROR(IMPORTXML(I240, ""//p[@class='status-date']""), ""Not loading""),if(H240&lt;&gt;"""",""Reserved"","""")))"),"")</f>
        <v/>
      </c>
      <c r="T240" s="60" t="b">
        <v>0</v>
      </c>
      <c r="V240" s="47" t="str">
        <f>IFERROR(__xludf.DUMMYFUNCTION("IF(I240 &lt;&gt; """" , IFERROR(IMPORTXML(I240 , ""//div[5]/a/span"") , ""lädt..."" ) , ""."")"),".")</f>
        <v>.</v>
      </c>
    </row>
    <row r="241">
      <c r="B241" s="82">
        <v>23.0</v>
      </c>
      <c r="C241" s="82">
        <v>3.0</v>
      </c>
      <c r="D241" s="53" t="s">
        <v>836</v>
      </c>
      <c r="E241" s="53" t="s">
        <v>837</v>
      </c>
      <c r="F241" s="54" t="s">
        <v>18</v>
      </c>
      <c r="G241" s="85" t="s">
        <v>833</v>
      </c>
      <c r="H241" s="58"/>
      <c r="I241" s="58"/>
      <c r="J241" s="63"/>
      <c r="K241" s="59" t="str">
        <f>IFERROR(__xludf.DUMMYFUNCTION("if(T241=true,""Deployed"",IF(I241&lt;&gt;"""",IFERROR(IMPORTXML(I241, ""//p[@class='status-date']""), ""Not loading""),if(H241&lt;&gt;"""",""Reserved"","""")))"),"")</f>
        <v/>
      </c>
      <c r="T241" s="60" t="b">
        <v>0</v>
      </c>
      <c r="V241" s="47" t="str">
        <f>IFERROR(__xludf.DUMMYFUNCTION("IF(I241 &lt;&gt; """" , IFERROR(IMPORTXML(I241 , ""//div[5]/a/span"") , ""lädt..."" ) , ""."")"),".")</f>
        <v>.</v>
      </c>
    </row>
    <row r="242">
      <c r="B242" s="82">
        <v>23.0</v>
      </c>
      <c r="C242" s="82">
        <v>4.0</v>
      </c>
      <c r="D242" s="53" t="s">
        <v>838</v>
      </c>
      <c r="E242" s="53" t="s">
        <v>839</v>
      </c>
      <c r="F242" s="54" t="s">
        <v>18</v>
      </c>
      <c r="G242" s="86" t="s">
        <v>833</v>
      </c>
      <c r="H242" s="63"/>
      <c r="I242" s="63"/>
      <c r="J242" s="63"/>
      <c r="K242" s="59" t="str">
        <f>IFERROR(__xludf.DUMMYFUNCTION("if(T242=true,""Deployed"",IF(I242&lt;&gt;"""",IFERROR(IMPORTXML(I242, ""//p[@class='status-date']""), ""Not loading""),if(H242&lt;&gt;"""",""Reserved"","""")))"),"")</f>
        <v/>
      </c>
      <c r="T242" s="60" t="b">
        <v>0</v>
      </c>
      <c r="V242" s="47" t="str">
        <f>IFERROR(__xludf.DUMMYFUNCTION("IF(I242 &lt;&gt; """" , IFERROR(IMPORTXML(I242 , ""//div[5]/a/span"") , ""lädt..."" ) , ""."")"),".")</f>
        <v>.</v>
      </c>
    </row>
    <row r="243">
      <c r="B243" s="82">
        <v>23.0</v>
      </c>
      <c r="C243" s="82">
        <v>5.0</v>
      </c>
      <c r="D243" s="53" t="s">
        <v>840</v>
      </c>
      <c r="E243" s="53" t="s">
        <v>841</v>
      </c>
      <c r="F243" s="54" t="s">
        <v>18</v>
      </c>
      <c r="G243" s="85" t="s">
        <v>833</v>
      </c>
      <c r="H243" s="56" t="s">
        <v>87</v>
      </c>
      <c r="I243" s="57" t="s">
        <v>842</v>
      </c>
      <c r="J243" s="63"/>
      <c r="K243" s="59" t="str">
        <f>IFERROR(__xludf.DUMMYFUNCTION("if(T243=true,""Deployed"",IF(I243&lt;&gt;"""",IFERROR(IMPORTXML(I243, ""//p[@class='status-date']""), ""Not loading""),if(H243&lt;&gt;"""",""Reserved"","""")))"),"Deployed")</f>
        <v>Deployed</v>
      </c>
      <c r="T243" s="60" t="b">
        <v>1</v>
      </c>
      <c r="V243" s="47" t="str">
        <f>IFERROR(__xludf.DUMMYFUNCTION("IF(I243 &lt;&gt; """" , IFERROR(IMPORTXML(I243 , ""//div[5]/a/span"") , ""lädt..."" ) , ""."")"),"lädt...")</f>
        <v>lädt...</v>
      </c>
    </row>
    <row r="244">
      <c r="B244" s="82">
        <v>23.0</v>
      </c>
      <c r="C244" s="82">
        <v>6.0</v>
      </c>
      <c r="D244" s="53" t="s">
        <v>843</v>
      </c>
      <c r="E244" s="53" t="s">
        <v>844</v>
      </c>
      <c r="F244" s="54" t="s">
        <v>18</v>
      </c>
      <c r="G244" s="85" t="s">
        <v>833</v>
      </c>
      <c r="H244" s="63"/>
      <c r="I244" s="63"/>
      <c r="J244" s="63"/>
      <c r="K244" s="59" t="str">
        <f>IFERROR(__xludf.DUMMYFUNCTION("if(T244=true,""Deployed"",IF(I244&lt;&gt;"""",IFERROR(IMPORTXML(I244, ""//p[@class='status-date']""), ""Not loading""),if(H244&lt;&gt;"""",""Reserved"","""")))"),"")</f>
        <v/>
      </c>
      <c r="T244" s="60" t="b">
        <v>0</v>
      </c>
      <c r="V244" s="47" t="str">
        <f>IFERROR(__xludf.DUMMYFUNCTION("IF(I244 &lt;&gt; """" , IFERROR(IMPORTXML(I244 , ""//div[5]/a/span"") , ""lädt..."" ) , ""."")"),".")</f>
        <v>.</v>
      </c>
    </row>
    <row r="245">
      <c r="B245" s="82">
        <v>23.0</v>
      </c>
      <c r="C245" s="82">
        <v>7.0</v>
      </c>
      <c r="D245" s="53" t="s">
        <v>845</v>
      </c>
      <c r="E245" s="53" t="s">
        <v>846</v>
      </c>
      <c r="F245" s="54" t="s">
        <v>18</v>
      </c>
      <c r="G245" s="85" t="s">
        <v>833</v>
      </c>
      <c r="H245" s="63"/>
      <c r="I245" s="63"/>
      <c r="J245" s="63"/>
      <c r="K245" s="59" t="str">
        <f>IFERROR(__xludf.DUMMYFUNCTION("if(T245=true,""Deployed"",IF(I245&lt;&gt;"""",IFERROR(IMPORTXML(I245, ""//p[@class='status-date']""), ""Not loading""),if(H245&lt;&gt;"""",""Reserved"","""")))"),"")</f>
        <v/>
      </c>
      <c r="T245" s="60" t="b">
        <v>0</v>
      </c>
      <c r="V245" s="47" t="str">
        <f>IFERROR(__xludf.DUMMYFUNCTION("IF(I245 &lt;&gt; """" , IFERROR(IMPORTXML(I245 , ""//div[5]/a/span"") , ""lädt..."" ) , ""."")"),".")</f>
        <v>.</v>
      </c>
    </row>
    <row r="246">
      <c r="B246" s="82">
        <v>23.0</v>
      </c>
      <c r="C246" s="82">
        <v>8.0</v>
      </c>
      <c r="D246" s="53" t="s">
        <v>847</v>
      </c>
      <c r="E246" s="53" t="s">
        <v>848</v>
      </c>
      <c r="F246" s="54" t="s">
        <v>18</v>
      </c>
      <c r="G246" s="85" t="s">
        <v>833</v>
      </c>
      <c r="H246" s="56"/>
      <c r="I246" s="63"/>
      <c r="J246" s="63"/>
      <c r="K246" s="59" t="str">
        <f>IFERROR(__xludf.DUMMYFUNCTION("if(T246=true,""Deployed"",IF(I246&lt;&gt;"""",IFERROR(IMPORTXML(I246, ""//p[@class='status-date']""), ""Not loading""),if(H246&lt;&gt;"""",""Reserved"","""")))"),"")</f>
        <v/>
      </c>
      <c r="T246" s="60" t="b">
        <v>0</v>
      </c>
      <c r="V246" s="47" t="str">
        <f>IFERROR(__xludf.DUMMYFUNCTION("IF(I246 &lt;&gt; """" , IFERROR(IMPORTXML(I246 , ""//div[5]/a/span"") , ""lädt..."" ) , ""."")"),".")</f>
        <v>.</v>
      </c>
    </row>
    <row r="247">
      <c r="B247" s="82">
        <v>23.0</v>
      </c>
      <c r="C247" s="82">
        <v>9.0</v>
      </c>
      <c r="D247" s="53" t="s">
        <v>849</v>
      </c>
      <c r="E247" s="53" t="s">
        <v>850</v>
      </c>
      <c r="F247" s="54" t="s">
        <v>18</v>
      </c>
      <c r="G247" s="85" t="s">
        <v>833</v>
      </c>
      <c r="H247" s="56" t="s">
        <v>768</v>
      </c>
      <c r="I247" s="57" t="s">
        <v>851</v>
      </c>
      <c r="J247" s="63"/>
      <c r="K247" s="59" t="str">
        <f>IFERROR(__xludf.DUMMYFUNCTION("if(T247=true,""Deployed"",IF(I247&lt;&gt;"""",IFERROR(IMPORTXML(I247, ""//p[@class='status-date']""), ""Not loading""),if(H247&lt;&gt;"""",""Reserved"","""")))"),"Deployed")</f>
        <v>Deployed</v>
      </c>
      <c r="T247" s="60" t="b">
        <v>1</v>
      </c>
      <c r="V247" s="47" t="str">
        <f>IFERROR(__xludf.DUMMYFUNCTION("IF(I247 &lt;&gt; """" , IFERROR(IMPORTXML(I247 , ""//div[5]/a/span"") , ""lädt..."" ) , ""."")"),"lädt...")</f>
        <v>lädt...</v>
      </c>
    </row>
    <row r="248">
      <c r="B248" s="82">
        <v>23.0</v>
      </c>
      <c r="C248" s="82">
        <v>10.0</v>
      </c>
      <c r="D248" s="53" t="s">
        <v>852</v>
      </c>
      <c r="E248" s="53" t="s">
        <v>853</v>
      </c>
      <c r="F248" s="54" t="s">
        <v>18</v>
      </c>
      <c r="G248" s="85" t="s">
        <v>833</v>
      </c>
      <c r="H248" s="63"/>
      <c r="I248" s="63"/>
      <c r="J248" s="63"/>
      <c r="K248" s="59" t="str">
        <f>IFERROR(__xludf.DUMMYFUNCTION("if(T248=true,""Deployed"",IF(I248&lt;&gt;"""",IFERROR(IMPORTXML(I248, ""//p[@class='status-date']""), ""Not loading""),if(H248&lt;&gt;"""",""Reserved"","""")))"),"")</f>
        <v/>
      </c>
      <c r="T248" s="60" t="b">
        <v>0</v>
      </c>
      <c r="V248" s="47" t="str">
        <f>IFERROR(__xludf.DUMMYFUNCTION("IF(I248 &lt;&gt; """" , IFERROR(IMPORTXML(I248 , ""//div[5]/a/span"") , ""lädt..."" ) , ""."")"),".")</f>
        <v>.</v>
      </c>
    </row>
    <row r="249">
      <c r="B249" s="82">
        <v>23.0</v>
      </c>
      <c r="C249" s="82">
        <v>11.0</v>
      </c>
      <c r="D249" s="53" t="s">
        <v>854</v>
      </c>
      <c r="E249" s="53" t="s">
        <v>855</v>
      </c>
      <c r="F249" s="54" t="s">
        <v>18</v>
      </c>
      <c r="G249" s="85" t="s">
        <v>833</v>
      </c>
      <c r="H249" s="56" t="s">
        <v>783</v>
      </c>
      <c r="I249" s="57" t="s">
        <v>856</v>
      </c>
      <c r="J249" s="63"/>
      <c r="K249" s="59" t="str">
        <f>IFERROR(__xludf.DUMMYFUNCTION("if(T249=true,""Deployed"",IF(I249&lt;&gt;"""",IFERROR(IMPORTXML(I249, ""//p[@class='status-date']""), ""Not loading""),if(H249&lt;&gt;"""",""Reserved"","""")))"),"Deployed")</f>
        <v>Deployed</v>
      </c>
      <c r="T249" s="60" t="b">
        <v>1</v>
      </c>
      <c r="V249" s="47">
        <f>IFERROR(__xludf.DUMMYFUNCTION("IF(I249 &lt;&gt; """" , IFERROR(IMPORTXML(I249 , ""//div[5]/a/span"") , ""lädt..."" ) , ""."")"),3.0)</f>
        <v>3</v>
      </c>
    </row>
    <row r="250">
      <c r="B250" s="82">
        <v>24.0</v>
      </c>
      <c r="C250" s="82">
        <v>1.0</v>
      </c>
      <c r="D250" s="53" t="s">
        <v>857</v>
      </c>
      <c r="E250" s="53" t="s">
        <v>858</v>
      </c>
      <c r="F250" s="32" t="s">
        <v>21</v>
      </c>
      <c r="G250" s="63" t="s">
        <v>152</v>
      </c>
      <c r="H250" s="56" t="s">
        <v>273</v>
      </c>
      <c r="I250" s="57" t="s">
        <v>859</v>
      </c>
      <c r="J250" s="63"/>
      <c r="K250" s="59" t="str">
        <f>IFERROR(__xludf.DUMMYFUNCTION("if(T250=true,""Deployed"",IF(I250&lt;&gt;"""",IFERROR(IMPORTXML(I250, ""//p[@class='status-date']""), ""Not loading""),if(H250&lt;&gt;"""",""Reserved"","""")))"),"Deployed")</f>
        <v>Deployed</v>
      </c>
      <c r="T250" s="60" t="b">
        <v>1</v>
      </c>
      <c r="V250" s="47" t="str">
        <f>IFERROR(__xludf.DUMMYFUNCTION("IF(I250 &lt;&gt; """" , IFERROR(IMPORTXML(I250 , ""//div[5]/a/span"") , ""lädt..."" ) , ""."")"),"lädt...")</f>
        <v>lädt...</v>
      </c>
    </row>
    <row r="251">
      <c r="B251" s="82">
        <v>24.0</v>
      </c>
      <c r="C251" s="82">
        <v>2.0</v>
      </c>
      <c r="D251" s="53" t="s">
        <v>860</v>
      </c>
      <c r="E251" s="53" t="s">
        <v>861</v>
      </c>
      <c r="F251" s="38" t="s">
        <v>27</v>
      </c>
      <c r="G251" s="63" t="s">
        <v>862</v>
      </c>
      <c r="H251" s="56" t="s">
        <v>53</v>
      </c>
      <c r="I251" s="57" t="s">
        <v>863</v>
      </c>
      <c r="J251" s="63"/>
      <c r="K251" s="59" t="str">
        <f>IFERROR(__xludf.DUMMYFUNCTION("if(T251=true,""Deployed"",IF(I251&lt;&gt;"""",IFERROR(IMPORTXML(I251, ""//p[@class='status-date']""), ""Not loading""),if(H251&lt;&gt;"""",""Reserved"","""")))"),"Deployed")</f>
        <v>Deployed</v>
      </c>
      <c r="T251" s="60" t="b">
        <v>1</v>
      </c>
      <c r="V251" s="47" t="str">
        <f>IFERROR(__xludf.DUMMYFUNCTION("IF(I251 &lt;&gt; """" , IFERROR(IMPORTXML(I251 , ""//div[5]/a/span"") , ""lädt..."" ) , ""."")"),"lädt...")</f>
        <v>lädt...</v>
      </c>
    </row>
    <row r="252">
      <c r="B252" s="82">
        <v>24.0</v>
      </c>
      <c r="C252" s="82">
        <v>3.0</v>
      </c>
      <c r="D252" s="53" t="s">
        <v>864</v>
      </c>
      <c r="E252" s="53" t="s">
        <v>865</v>
      </c>
      <c r="F252" s="38" t="s">
        <v>27</v>
      </c>
      <c r="G252" s="63" t="s">
        <v>862</v>
      </c>
      <c r="H252" s="56" t="s">
        <v>57</v>
      </c>
      <c r="I252" s="62" t="s">
        <v>866</v>
      </c>
      <c r="J252" s="63"/>
      <c r="K252" s="59" t="str">
        <f>IFERROR(__xludf.DUMMYFUNCTION("if(T252=true,""Deployed"",IF(I252&lt;&gt;"""",IFERROR(IMPORTXML(I252, ""//p[@class='status-date']""), ""Not loading""),if(H252&lt;&gt;"""",""Reserved"","""")))"),"Deployed")</f>
        <v>Deployed</v>
      </c>
      <c r="T252" s="60" t="b">
        <v>1</v>
      </c>
      <c r="V252" s="47" t="str">
        <f>IFERROR(__xludf.DUMMYFUNCTION("IF(I252 &lt;&gt; """" , IFERROR(IMPORTXML(I252 , ""//div[5]/a/span"") , ""lädt..."" ) , ""."")"),"lädt...")</f>
        <v>lädt...</v>
      </c>
    </row>
    <row r="253">
      <c r="B253" s="82">
        <v>24.0</v>
      </c>
      <c r="C253" s="82">
        <v>4.0</v>
      </c>
      <c r="D253" s="53" t="s">
        <v>867</v>
      </c>
      <c r="E253" s="53" t="s">
        <v>868</v>
      </c>
      <c r="F253" s="38" t="s">
        <v>27</v>
      </c>
      <c r="G253" s="63" t="s">
        <v>862</v>
      </c>
      <c r="H253" s="56" t="s">
        <v>869</v>
      </c>
      <c r="I253" s="57" t="s">
        <v>870</v>
      </c>
      <c r="J253" s="63"/>
      <c r="K253" s="59" t="str">
        <f>IFERROR(__xludf.DUMMYFUNCTION("if(T253=true,""Deployed"",IF(I253&lt;&gt;"""",IFERROR(IMPORTXML(I253, ""//p[@class='status-date']""), ""Not loading""),if(H253&lt;&gt;"""",""Reserved"","""")))"),"Deployed")</f>
        <v>Deployed</v>
      </c>
      <c r="T253" s="60" t="b">
        <v>1</v>
      </c>
      <c r="V253" s="47"/>
    </row>
    <row r="254">
      <c r="B254" s="82">
        <v>24.0</v>
      </c>
      <c r="C254" s="82">
        <v>5.0</v>
      </c>
      <c r="D254" s="53" t="s">
        <v>871</v>
      </c>
      <c r="E254" s="53" t="s">
        <v>872</v>
      </c>
      <c r="F254" s="38" t="s">
        <v>27</v>
      </c>
      <c r="G254" s="63" t="s">
        <v>862</v>
      </c>
      <c r="H254" s="56" t="s">
        <v>873</v>
      </c>
      <c r="I254" s="57" t="s">
        <v>874</v>
      </c>
      <c r="J254" s="63"/>
      <c r="K254" s="59" t="str">
        <f>IFERROR(__xludf.DUMMYFUNCTION("if(T254=true,""Deployed"",IF(I254&lt;&gt;"""",IFERROR(IMPORTXML(I254, ""//p[@class='status-date']""), ""Not loading""),if(H254&lt;&gt;"""",""Reserved"","""")))"),"Deployed")</f>
        <v>Deployed</v>
      </c>
      <c r="T254" s="60" t="b">
        <v>1</v>
      </c>
      <c r="V254" s="47"/>
    </row>
    <row r="255">
      <c r="B255" s="82">
        <v>24.0</v>
      </c>
      <c r="C255" s="82">
        <v>6.0</v>
      </c>
      <c r="D255" s="53" t="s">
        <v>875</v>
      </c>
      <c r="E255" s="53" t="s">
        <v>876</v>
      </c>
      <c r="F255" s="38" t="s">
        <v>27</v>
      </c>
      <c r="G255" s="63" t="s">
        <v>862</v>
      </c>
      <c r="H255" s="56" t="s">
        <v>273</v>
      </c>
      <c r="I255" s="57" t="s">
        <v>877</v>
      </c>
      <c r="J255" s="63"/>
      <c r="K255" s="59" t="str">
        <f>IFERROR(__xludf.DUMMYFUNCTION("if(T255=true,""Deployed"",IF(I255&lt;&gt;"""",IFERROR(IMPORTXML(I255, ""//p[@class='status-date']""), ""Not loading""),if(H255&lt;&gt;"""",""Reserved"","""")))"),"Deployed")</f>
        <v>Deployed</v>
      </c>
      <c r="T255" s="60" t="b">
        <v>1</v>
      </c>
      <c r="V255" s="47"/>
    </row>
    <row r="256">
      <c r="B256" s="82">
        <v>24.0</v>
      </c>
      <c r="C256" s="82">
        <v>7.0</v>
      </c>
      <c r="D256" s="53" t="s">
        <v>878</v>
      </c>
      <c r="E256" s="53" t="s">
        <v>879</v>
      </c>
      <c r="F256" s="38" t="s">
        <v>27</v>
      </c>
      <c r="G256" s="63" t="s">
        <v>862</v>
      </c>
      <c r="H256" s="56" t="s">
        <v>174</v>
      </c>
      <c r="I256" s="62" t="s">
        <v>880</v>
      </c>
      <c r="J256" s="63"/>
      <c r="K256" s="59" t="str">
        <f>IFERROR(__xludf.DUMMYFUNCTION("if(T256=true,""Deployed"",IF(I256&lt;&gt;"""",IFERROR(IMPORTXML(I256, ""//p[@class='status-date']""), ""Not loading""),if(H256&lt;&gt;"""",""Reserved"","""")))"),"Deployed")</f>
        <v>Deployed</v>
      </c>
      <c r="T256" s="60" t="b">
        <v>1</v>
      </c>
      <c r="V256" s="47"/>
    </row>
    <row r="257">
      <c r="B257" s="82">
        <v>24.0</v>
      </c>
      <c r="C257" s="82">
        <v>8.0</v>
      </c>
      <c r="D257" s="53" t="s">
        <v>881</v>
      </c>
      <c r="E257" s="53" t="s">
        <v>882</v>
      </c>
      <c r="F257" s="38" t="s">
        <v>27</v>
      </c>
      <c r="G257" s="63" t="s">
        <v>862</v>
      </c>
      <c r="H257" s="56" t="s">
        <v>869</v>
      </c>
      <c r="I257" s="57" t="s">
        <v>883</v>
      </c>
      <c r="J257" s="63"/>
      <c r="K257" s="59" t="str">
        <f>IFERROR(__xludf.DUMMYFUNCTION("if(T257=true,""Deployed"",IF(I257&lt;&gt;"""",IFERROR(IMPORTXML(I257, ""//p[@class='status-date']""), ""Not loading""),if(H257&lt;&gt;"""",""Reserved"","""")))"),"Deployed")</f>
        <v>Deployed</v>
      </c>
      <c r="T257" s="60" t="b">
        <v>1</v>
      </c>
      <c r="V257" s="47"/>
    </row>
    <row r="258">
      <c r="B258" s="82">
        <v>24.0</v>
      </c>
      <c r="C258" s="82">
        <v>9.0</v>
      </c>
      <c r="D258" s="53" t="s">
        <v>884</v>
      </c>
      <c r="E258" s="53" t="s">
        <v>885</v>
      </c>
      <c r="F258" s="38" t="s">
        <v>27</v>
      </c>
      <c r="G258" s="63" t="s">
        <v>862</v>
      </c>
      <c r="H258" s="56" t="s">
        <v>886</v>
      </c>
      <c r="I258" s="57" t="s">
        <v>887</v>
      </c>
      <c r="J258" s="63"/>
      <c r="K258" s="59" t="str">
        <f>IFERROR(__xludf.DUMMYFUNCTION("if(T258=true,""Deployed"",IF(I258&lt;&gt;"""",IFERROR(IMPORTXML(I258, ""//p[@class='status-date']""), ""Not loading""),if(H258&lt;&gt;"""",""Reserved"","""")))"),"Deployed")</f>
        <v>Deployed</v>
      </c>
      <c r="T258" s="60" t="b">
        <v>1</v>
      </c>
      <c r="V258" s="47"/>
    </row>
    <row r="259">
      <c r="B259" s="82">
        <v>24.0</v>
      </c>
      <c r="C259" s="82">
        <v>10.0</v>
      </c>
      <c r="D259" s="53" t="s">
        <v>888</v>
      </c>
      <c r="E259" s="53" t="s">
        <v>889</v>
      </c>
      <c r="F259" s="38" t="s">
        <v>27</v>
      </c>
      <c r="G259" s="63" t="s">
        <v>862</v>
      </c>
      <c r="H259" s="56" t="s">
        <v>688</v>
      </c>
      <c r="I259" s="57" t="s">
        <v>890</v>
      </c>
      <c r="J259" s="63"/>
      <c r="K259" s="59" t="str">
        <f>IFERROR(__xludf.DUMMYFUNCTION("if(T259=true,""Deployed"",IF(I259&lt;&gt;"""",IFERROR(IMPORTXML(I259, ""//p[@class='status-date']""), ""Not loading""),if(H259&lt;&gt;"""",""Reserved"","""")))"),"Deployed")</f>
        <v>Deployed</v>
      </c>
      <c r="T259" s="60" t="b">
        <v>1</v>
      </c>
      <c r="V259" s="47"/>
    </row>
    <row r="260">
      <c r="B260" s="82">
        <v>24.0</v>
      </c>
      <c r="C260" s="82">
        <v>11.0</v>
      </c>
      <c r="D260" s="53" t="s">
        <v>891</v>
      </c>
      <c r="E260" s="53" t="s">
        <v>892</v>
      </c>
      <c r="F260" s="32" t="s">
        <v>21</v>
      </c>
      <c r="G260" s="63" t="s">
        <v>152</v>
      </c>
      <c r="H260" s="56" t="s">
        <v>366</v>
      </c>
      <c r="I260" s="57" t="s">
        <v>893</v>
      </c>
      <c r="J260" s="70">
        <v>44626.0</v>
      </c>
      <c r="K260" s="59" t="str">
        <f>IFERROR(__xludf.DUMMYFUNCTION("if(T260=true,""Deployed"",IF(I260&lt;&gt;"""",IFERROR(IMPORTXML(I260, ""//p[@class='status-date']""), ""Not loading""),if(H260&lt;&gt;"""",""Reserved"","""")))"),"Deployed")</f>
        <v>Deployed</v>
      </c>
      <c r="T260" s="60" t="b">
        <v>1</v>
      </c>
      <c r="V260" s="47"/>
    </row>
    <row r="261">
      <c r="B261" s="82">
        <v>25.0</v>
      </c>
      <c r="C261" s="82">
        <v>1.0</v>
      </c>
      <c r="D261" s="53" t="s">
        <v>894</v>
      </c>
      <c r="E261" s="53" t="s">
        <v>895</v>
      </c>
      <c r="F261" s="54" t="s">
        <v>18</v>
      </c>
      <c r="G261" s="87" t="s">
        <v>896</v>
      </c>
      <c r="H261" s="56" t="s">
        <v>48</v>
      </c>
      <c r="I261" s="62" t="s">
        <v>897</v>
      </c>
      <c r="J261" s="63"/>
      <c r="K261" s="59" t="str">
        <f>IFERROR(__xludf.DUMMYFUNCTION("if(T261=true,""Deployed"",IF(I261&lt;&gt;"""",IFERROR(IMPORTXML(I261, ""//p[@class='status-date']""), ""Not loading""),if(H261&lt;&gt;"""",""Reserved"","""")))"),"Deployed")</f>
        <v>Deployed</v>
      </c>
      <c r="T261" s="60" t="b">
        <v>1</v>
      </c>
      <c r="V261" s="47"/>
    </row>
    <row r="262">
      <c r="B262" s="82">
        <v>25.0</v>
      </c>
      <c r="C262" s="82">
        <v>2.0</v>
      </c>
      <c r="D262" s="53" t="s">
        <v>898</v>
      </c>
      <c r="E262" s="53" t="s">
        <v>899</v>
      </c>
      <c r="F262" s="54" t="s">
        <v>18</v>
      </c>
      <c r="G262" s="87" t="s">
        <v>896</v>
      </c>
      <c r="H262" s="56" t="s">
        <v>900</v>
      </c>
      <c r="I262" s="57" t="s">
        <v>901</v>
      </c>
      <c r="J262" s="63"/>
      <c r="K262" s="59" t="str">
        <f>IFERROR(__xludf.DUMMYFUNCTION("if(T262=true,""Deployed"",IF(I262&lt;&gt;"""",IFERROR(IMPORTXML(I262, ""//p[@class='status-date']""), ""Not loading""),if(H262&lt;&gt;"""",""Reserved"","""")))"),"Deployed")</f>
        <v>Deployed</v>
      </c>
      <c r="T262" s="60" t="b">
        <v>1</v>
      </c>
      <c r="V262" s="47"/>
    </row>
    <row r="263">
      <c r="B263" s="82">
        <v>25.0</v>
      </c>
      <c r="C263" s="82">
        <v>3.0</v>
      </c>
      <c r="D263" s="53" t="s">
        <v>902</v>
      </c>
      <c r="E263" s="53" t="s">
        <v>903</v>
      </c>
      <c r="F263" s="54" t="s">
        <v>18</v>
      </c>
      <c r="G263" s="87" t="s">
        <v>896</v>
      </c>
      <c r="H263" s="63"/>
      <c r="I263" s="63"/>
      <c r="J263" s="63"/>
      <c r="K263" s="59" t="str">
        <f>IFERROR(__xludf.DUMMYFUNCTION("if(T263=true,""Deployed"",IF(I263&lt;&gt;"""",IFERROR(IMPORTXML(I263, ""//p[@class='status-date']""), ""Not loading""),if(H263&lt;&gt;"""",""Reserved"","""")))"),"")</f>
        <v/>
      </c>
      <c r="T263" s="60" t="b">
        <v>0</v>
      </c>
      <c r="V263" s="47"/>
    </row>
    <row r="264">
      <c r="B264" s="82">
        <v>25.0</v>
      </c>
      <c r="C264" s="82">
        <v>4.0</v>
      </c>
      <c r="D264" s="53" t="s">
        <v>904</v>
      </c>
      <c r="E264" s="53" t="s">
        <v>905</v>
      </c>
      <c r="F264" s="54" t="s">
        <v>18</v>
      </c>
      <c r="G264" s="87" t="s">
        <v>896</v>
      </c>
      <c r="H264" s="63"/>
      <c r="I264" s="63"/>
      <c r="J264" s="63"/>
      <c r="K264" s="59" t="str">
        <f>IFERROR(__xludf.DUMMYFUNCTION("if(T264=true,""Deployed"",IF(I264&lt;&gt;"""",IFERROR(IMPORTXML(I264, ""//p[@class='status-date']""), ""Not loading""),if(H264&lt;&gt;"""",""Reserved"","""")))"),"")</f>
        <v/>
      </c>
      <c r="T264" s="60" t="b">
        <v>0</v>
      </c>
      <c r="V264" s="47"/>
    </row>
    <row r="265">
      <c r="B265" s="82">
        <v>25.0</v>
      </c>
      <c r="C265" s="82">
        <v>5.0</v>
      </c>
      <c r="D265" s="53" t="s">
        <v>906</v>
      </c>
      <c r="E265" s="53" t="s">
        <v>907</v>
      </c>
      <c r="F265" s="54" t="s">
        <v>18</v>
      </c>
      <c r="G265" s="87" t="s">
        <v>896</v>
      </c>
      <c r="H265" s="63"/>
      <c r="I265" s="63"/>
      <c r="J265" s="63"/>
      <c r="K265" s="59" t="str">
        <f>IFERROR(__xludf.DUMMYFUNCTION("if(T265=true,""Deployed"",IF(I265&lt;&gt;"""",IFERROR(IMPORTXML(I265, ""//p[@class='status-date']""), ""Not loading""),if(H265&lt;&gt;"""",""Reserved"","""")))"),"")</f>
        <v/>
      </c>
      <c r="T265" s="60" t="b">
        <v>0</v>
      </c>
      <c r="V265" s="47"/>
    </row>
    <row r="266">
      <c r="B266" s="82">
        <v>25.0</v>
      </c>
      <c r="C266" s="82">
        <v>6.0</v>
      </c>
      <c r="D266" s="53" t="s">
        <v>908</v>
      </c>
      <c r="E266" s="53" t="s">
        <v>909</v>
      </c>
      <c r="F266" s="54" t="s">
        <v>18</v>
      </c>
      <c r="G266" s="87" t="s">
        <v>896</v>
      </c>
      <c r="H266" s="24" t="s">
        <v>910</v>
      </c>
      <c r="I266" s="57" t="s">
        <v>911</v>
      </c>
      <c r="J266" s="63"/>
      <c r="K266" s="59" t="str">
        <f>IFERROR(__xludf.DUMMYFUNCTION("if(T266=true,""Deployed"",IF(I266&lt;&gt;"""",IFERROR(IMPORTXML(I266, ""//p[@class='status-date']""), ""Not loading""),if(H265&lt;&gt;"""",""Reserved"","""")))"),"Deployed")</f>
        <v>Deployed</v>
      </c>
      <c r="T266" s="60" t="b">
        <v>1</v>
      </c>
      <c r="V266" s="47"/>
    </row>
    <row r="267">
      <c r="B267" s="82">
        <v>25.0</v>
      </c>
      <c r="C267" s="82">
        <v>7.0</v>
      </c>
      <c r="D267" s="53" t="s">
        <v>912</v>
      </c>
      <c r="E267" s="53" t="s">
        <v>913</v>
      </c>
      <c r="F267" s="54" t="s">
        <v>18</v>
      </c>
      <c r="G267" s="87" t="s">
        <v>896</v>
      </c>
      <c r="H267" s="63"/>
      <c r="I267" s="63"/>
      <c r="J267" s="63"/>
      <c r="K267" s="59" t="str">
        <f>IFERROR(__xludf.DUMMYFUNCTION("if(T267=true,""Deployed"",IF(I267&lt;&gt;"""",IFERROR(IMPORTXML(I267, ""//p[@class='status-date']""), ""Not loading""),if(H267&lt;&gt;"""",""Reserved"","""")))"),"")</f>
        <v/>
      </c>
      <c r="T267" s="60" t="b">
        <v>0</v>
      </c>
      <c r="V267" s="47"/>
    </row>
    <row r="268">
      <c r="B268" s="82">
        <v>25.0</v>
      </c>
      <c r="C268" s="82">
        <v>8.0</v>
      </c>
      <c r="D268" s="53" t="s">
        <v>914</v>
      </c>
      <c r="E268" s="53" t="s">
        <v>915</v>
      </c>
      <c r="F268" s="54" t="s">
        <v>18</v>
      </c>
      <c r="G268" s="87" t="s">
        <v>896</v>
      </c>
      <c r="H268" s="56" t="s">
        <v>132</v>
      </c>
      <c r="I268" s="57" t="s">
        <v>916</v>
      </c>
      <c r="J268" s="63"/>
      <c r="K268" s="59" t="str">
        <f>IFERROR(__xludf.DUMMYFUNCTION("if(T268=true,""Deployed"",IF(I268&lt;&gt;"""",IFERROR(IMPORTXML(I268, ""//p[@class='status-date']""), ""Not loading""),if(H268&lt;&gt;"""",""Reserved"","""")))"),"Deployed")</f>
        <v>Deployed</v>
      </c>
      <c r="T268" s="60" t="b">
        <v>1</v>
      </c>
      <c r="V268" s="47"/>
    </row>
    <row r="269">
      <c r="B269" s="82">
        <v>25.0</v>
      </c>
      <c r="C269" s="82">
        <v>9.0</v>
      </c>
      <c r="D269" s="53" t="s">
        <v>917</v>
      </c>
      <c r="E269" s="53" t="s">
        <v>918</v>
      </c>
      <c r="F269" s="54" t="s">
        <v>18</v>
      </c>
      <c r="G269" s="87" t="s">
        <v>896</v>
      </c>
      <c r="H269" s="56" t="s">
        <v>124</v>
      </c>
      <c r="I269" s="57" t="s">
        <v>919</v>
      </c>
      <c r="J269" s="63"/>
      <c r="K269" s="59" t="str">
        <f>IFERROR(__xludf.DUMMYFUNCTION("if(T269=true,""Deployed"",IF(I269&lt;&gt;"""",IFERROR(IMPORTXML(I269, ""//p[@class='status-date']""), ""Not loading""),if(H269&lt;&gt;"""",""Reserved"","""")))"),"Deployed")</f>
        <v>Deployed</v>
      </c>
      <c r="T269" s="60" t="b">
        <v>1</v>
      </c>
      <c r="V269" s="47"/>
    </row>
    <row r="270">
      <c r="B270" s="82">
        <v>25.0</v>
      </c>
      <c r="C270" s="82">
        <v>10.0</v>
      </c>
      <c r="D270" s="53" t="s">
        <v>920</v>
      </c>
      <c r="E270" s="53" t="s">
        <v>921</v>
      </c>
      <c r="F270" s="54" t="s">
        <v>18</v>
      </c>
      <c r="G270" s="87" t="s">
        <v>896</v>
      </c>
      <c r="H270" s="56" t="s">
        <v>429</v>
      </c>
      <c r="I270" s="57" t="s">
        <v>922</v>
      </c>
      <c r="J270" s="63"/>
      <c r="K270" s="59" t="str">
        <f>IFERROR(__xludf.DUMMYFUNCTION("if(T270=true,""Deployed"",IF(I270&lt;&gt;"""",IFERROR(IMPORTXML(I270, ""//p[@class='status-date']""), ""Not loading""),if(H270&lt;&gt;"""",""Reserved"","""")))"),"Deployed")</f>
        <v>Deployed</v>
      </c>
      <c r="T270" s="60" t="b">
        <v>1</v>
      </c>
      <c r="V270" s="47"/>
    </row>
    <row r="271">
      <c r="B271" s="82">
        <v>25.0</v>
      </c>
      <c r="C271" s="82">
        <v>11.0</v>
      </c>
      <c r="D271" s="53" t="s">
        <v>923</v>
      </c>
      <c r="E271" s="53" t="s">
        <v>924</v>
      </c>
      <c r="F271" s="54" t="s">
        <v>18</v>
      </c>
      <c r="G271" s="87" t="s">
        <v>896</v>
      </c>
      <c r="H271" s="56" t="s">
        <v>48</v>
      </c>
      <c r="I271" s="57" t="s">
        <v>925</v>
      </c>
      <c r="J271" s="63"/>
      <c r="K271" s="59" t="str">
        <f>IFERROR(__xludf.DUMMYFUNCTION("if(T271=true,""Deployed"",IF(I271&lt;&gt;"""",IFERROR(IMPORTXML(I271, ""//p[@class='status-date']""), ""Not loading""),if(H271&lt;&gt;"""",""Reserved"","""")))"),"Deployed")</f>
        <v>Deployed</v>
      </c>
      <c r="T271" s="60" t="b">
        <v>1</v>
      </c>
      <c r="V271" s="47"/>
    </row>
    <row r="272">
      <c r="B272" s="82">
        <v>26.0</v>
      </c>
      <c r="C272" s="82">
        <v>1.0</v>
      </c>
      <c r="D272" s="53" t="s">
        <v>926</v>
      </c>
      <c r="E272" s="53" t="s">
        <v>927</v>
      </c>
      <c r="F272" s="40" t="s">
        <v>29</v>
      </c>
      <c r="G272" s="88" t="s">
        <v>928</v>
      </c>
      <c r="H272" s="56" t="s">
        <v>929</v>
      </c>
      <c r="I272" s="62" t="s">
        <v>930</v>
      </c>
      <c r="J272" s="63"/>
      <c r="K272" s="59" t="str">
        <f>IFERROR(__xludf.DUMMYFUNCTION("if(T272=true,""Deployed"",IF(I272&lt;&gt;"""",IFERROR(IMPORTXML(I272, ""//p[@class='status-date']""), ""Not loading""),if(H272&lt;&gt;"""",""Reserved"","""")))"),"Deployed")</f>
        <v>Deployed</v>
      </c>
      <c r="T272" s="60" t="b">
        <v>1</v>
      </c>
      <c r="V272" s="47"/>
    </row>
    <row r="273">
      <c r="B273" s="82">
        <v>26.0</v>
      </c>
      <c r="C273" s="82">
        <v>2.0</v>
      </c>
      <c r="D273" s="53" t="s">
        <v>931</v>
      </c>
      <c r="E273" s="53" t="s">
        <v>932</v>
      </c>
      <c r="F273" s="40" t="s">
        <v>29</v>
      </c>
      <c r="G273" s="88" t="s">
        <v>928</v>
      </c>
      <c r="H273" s="56" t="s">
        <v>622</v>
      </c>
      <c r="I273" s="57" t="s">
        <v>933</v>
      </c>
      <c r="J273" s="63"/>
      <c r="K273" s="59" t="str">
        <f>IFERROR(__xludf.DUMMYFUNCTION("if(T273=true,""Deployed"",IF(I273&lt;&gt;"""",IFERROR(IMPORTXML(I273, ""//p[@class='status-date']""), ""Not loading""),if(H273&lt;&gt;"""",""Reserved"","""")))"),"Deployed")</f>
        <v>Deployed</v>
      </c>
      <c r="T273" s="60" t="b">
        <v>1</v>
      </c>
      <c r="V273" s="47"/>
    </row>
    <row r="274">
      <c r="B274" s="82">
        <v>26.0</v>
      </c>
      <c r="C274" s="82">
        <v>3.0</v>
      </c>
      <c r="D274" s="53" t="s">
        <v>934</v>
      </c>
      <c r="E274" s="53" t="s">
        <v>935</v>
      </c>
      <c r="F274" s="40" t="s">
        <v>29</v>
      </c>
      <c r="G274" s="88" t="s">
        <v>928</v>
      </c>
      <c r="H274" s="56" t="s">
        <v>398</v>
      </c>
      <c r="I274" s="57" t="s">
        <v>936</v>
      </c>
      <c r="J274" s="63"/>
      <c r="K274" s="59" t="str">
        <f>IFERROR(__xludf.DUMMYFUNCTION("if(T274=true,""Deployed"",IF(I274&lt;&gt;"""",IFERROR(IMPORTXML(I274, ""//p[@class='status-date']""), ""Not loading""),if(H274&lt;&gt;"""",""Reserved"","""")))"),"Deployed")</f>
        <v>Deployed</v>
      </c>
      <c r="T274" s="60" t="b">
        <v>1</v>
      </c>
      <c r="V274" s="47"/>
    </row>
    <row r="275">
      <c r="B275" s="82">
        <v>26.0</v>
      </c>
      <c r="C275" s="82">
        <v>4.0</v>
      </c>
      <c r="D275" s="53" t="s">
        <v>937</v>
      </c>
      <c r="E275" s="53" t="s">
        <v>938</v>
      </c>
      <c r="F275" s="40" t="s">
        <v>29</v>
      </c>
      <c r="G275" s="88" t="s">
        <v>928</v>
      </c>
      <c r="H275" s="56" t="s">
        <v>174</v>
      </c>
      <c r="I275" s="57" t="s">
        <v>939</v>
      </c>
      <c r="J275" s="63"/>
      <c r="K275" s="59" t="str">
        <f>IFERROR(__xludf.DUMMYFUNCTION("if(T275=true,""Deployed"",IF(I275&lt;&gt;"""",IFERROR(IMPORTXML(I275, ""//p[@class='status-date']""), ""Not loading""),if(H275&lt;&gt;"""",""Reserved"","""")))"),"Deployed")</f>
        <v>Deployed</v>
      </c>
      <c r="T275" s="60" t="b">
        <v>1</v>
      </c>
      <c r="V275" s="47"/>
    </row>
    <row r="276">
      <c r="B276" s="82">
        <v>26.0</v>
      </c>
      <c r="C276" s="82">
        <v>5.0</v>
      </c>
      <c r="D276" s="53" t="s">
        <v>940</v>
      </c>
      <c r="E276" s="53" t="s">
        <v>941</v>
      </c>
      <c r="F276" s="40" t="s">
        <v>29</v>
      </c>
      <c r="G276" s="88" t="s">
        <v>928</v>
      </c>
      <c r="H276" s="56" t="s">
        <v>387</v>
      </c>
      <c r="I276" s="57" t="s">
        <v>942</v>
      </c>
      <c r="J276" s="63"/>
      <c r="K276" s="59" t="str">
        <f>IFERROR(__xludf.DUMMYFUNCTION("if(T276=true,""Deployed"",IF(I276&lt;&gt;"""",IFERROR(IMPORTXML(I276, ""//p[@class='status-date']""), ""Not loading""),if(H276&lt;&gt;"""",""Reserved"","""")))"),"Deployed")</f>
        <v>Deployed</v>
      </c>
      <c r="T276" s="60" t="b">
        <v>1</v>
      </c>
      <c r="V276" s="47"/>
    </row>
    <row r="277">
      <c r="B277" s="82">
        <v>26.0</v>
      </c>
      <c r="C277" s="82">
        <v>6.0</v>
      </c>
      <c r="D277" s="53" t="s">
        <v>943</v>
      </c>
      <c r="E277" s="53" t="s">
        <v>944</v>
      </c>
      <c r="F277" s="63" t="s">
        <v>23</v>
      </c>
      <c r="G277" s="63" t="s">
        <v>504</v>
      </c>
      <c r="H277" s="56" t="s">
        <v>945</v>
      </c>
      <c r="I277" s="57" t="s">
        <v>946</v>
      </c>
      <c r="J277" s="63"/>
      <c r="K277" s="59" t="str">
        <f>IFERROR(__xludf.DUMMYFUNCTION("if(T277=true,""Deployed"",IF(I277&lt;&gt;"""",IFERROR(IMPORTXML(I277, ""//p[@class='status-date']""), ""Not loading""),if(H277&lt;&gt;"""",""Reserved"","""")))"),"Deployed")</f>
        <v>Deployed</v>
      </c>
      <c r="T277" s="60" t="b">
        <v>1</v>
      </c>
      <c r="V277" s="47"/>
    </row>
    <row r="278">
      <c r="B278" s="82">
        <v>26.0</v>
      </c>
      <c r="C278" s="82">
        <v>7.0</v>
      </c>
      <c r="D278" s="53" t="s">
        <v>947</v>
      </c>
      <c r="E278" s="53" t="s">
        <v>948</v>
      </c>
      <c r="F278" s="40" t="s">
        <v>29</v>
      </c>
      <c r="G278" s="88" t="s">
        <v>928</v>
      </c>
      <c r="H278" s="63"/>
      <c r="I278" s="63"/>
      <c r="J278" s="63"/>
      <c r="K278" s="59" t="str">
        <f>IFERROR(__xludf.DUMMYFUNCTION("if(T278=true,""Deployed"",IF(I278&lt;&gt;"""",IFERROR(IMPORTXML(I278, ""//p[@class='status-date']""), ""Not loading""),if(H278&lt;&gt;"""",""Reserved"","""")))"),"")</f>
        <v/>
      </c>
      <c r="T278" s="60" t="b">
        <v>0</v>
      </c>
      <c r="V278" s="47"/>
    </row>
    <row r="279">
      <c r="B279" s="82">
        <v>26.0</v>
      </c>
      <c r="C279" s="82">
        <v>8.0</v>
      </c>
      <c r="D279" s="53" t="s">
        <v>949</v>
      </c>
      <c r="E279" s="53" t="s">
        <v>950</v>
      </c>
      <c r="F279" s="40" t="s">
        <v>29</v>
      </c>
      <c r="G279" s="88" t="s">
        <v>928</v>
      </c>
      <c r="H279" s="56" t="s">
        <v>951</v>
      </c>
      <c r="I279" s="57" t="s">
        <v>952</v>
      </c>
      <c r="J279" s="63"/>
      <c r="K279" s="59" t="str">
        <f>IFERROR(__xludf.DUMMYFUNCTION("if(T279=true,""Deployed"",IF(I279&lt;&gt;"""",IFERROR(IMPORTXML(I279, ""//p[@class='status-date']""), ""Not loading""),if(H279&lt;&gt;"""",""Reserved"","""")))"),"Deployed ")</f>
        <v>Deployed </v>
      </c>
      <c r="T279" s="60" t="b">
        <v>0</v>
      </c>
      <c r="V279" s="47"/>
    </row>
    <row r="280">
      <c r="B280" s="82">
        <v>26.0</v>
      </c>
      <c r="C280" s="82">
        <v>9.0</v>
      </c>
      <c r="D280" s="53" t="s">
        <v>953</v>
      </c>
      <c r="E280" s="53" t="s">
        <v>954</v>
      </c>
      <c r="F280" s="40" t="s">
        <v>29</v>
      </c>
      <c r="G280" s="88" t="s">
        <v>928</v>
      </c>
      <c r="H280" s="63"/>
      <c r="I280" s="63"/>
      <c r="J280" s="63"/>
      <c r="K280" s="59" t="str">
        <f>IFERROR(__xludf.DUMMYFUNCTION("if(T280=true,""Deployed"",IF(I280&lt;&gt;"""",IFERROR(IMPORTXML(I280, ""//p[@class='status-date']""), ""Not loading""),if(H280&lt;&gt;"""",""Reserved"","""")))"),"")</f>
        <v/>
      </c>
      <c r="T280" s="60" t="b">
        <v>0</v>
      </c>
      <c r="V280" s="47"/>
    </row>
    <row r="281">
      <c r="B281" s="82">
        <v>26.0</v>
      </c>
      <c r="C281" s="82">
        <v>10.0</v>
      </c>
      <c r="D281" s="53" t="s">
        <v>955</v>
      </c>
      <c r="E281" s="53" t="s">
        <v>956</v>
      </c>
      <c r="F281" s="40" t="s">
        <v>29</v>
      </c>
      <c r="G281" s="88" t="s">
        <v>928</v>
      </c>
      <c r="H281" s="56"/>
      <c r="I281" s="56"/>
      <c r="J281" s="63"/>
      <c r="K281" s="59" t="str">
        <f>IFERROR(__xludf.DUMMYFUNCTION("if(T281=true,""Deployed"",IF(I281&lt;&gt;"""",IFERROR(IMPORTXML(I281, ""//p[@class='status-date']""), ""Not loading""),if(H281&lt;&gt;"""",""Reserved"","""")))"),"")</f>
        <v/>
      </c>
      <c r="T281" s="60" t="b">
        <v>0</v>
      </c>
      <c r="V281" s="47"/>
    </row>
    <row r="282">
      <c r="B282" s="82">
        <v>26.0</v>
      </c>
      <c r="C282" s="82">
        <v>11.0</v>
      </c>
      <c r="D282" s="53" t="s">
        <v>957</v>
      </c>
      <c r="E282" s="53" t="s">
        <v>958</v>
      </c>
      <c r="F282" s="40" t="s">
        <v>29</v>
      </c>
      <c r="G282" s="88" t="s">
        <v>928</v>
      </c>
      <c r="H282" s="56" t="s">
        <v>87</v>
      </c>
      <c r="I282" s="57" t="s">
        <v>959</v>
      </c>
      <c r="J282" s="56"/>
      <c r="K282" s="59" t="str">
        <f>IFERROR(__xludf.DUMMYFUNCTION("if(T282=true,""Deployed"",IF(I282&lt;&gt;"""",IFERROR(IMPORTXML(I282, ""//p[@class='status-date']""), ""Not loading""),if(H282&lt;&gt;"""",""Reserved"","""")))"),"Deployed")</f>
        <v>Deployed</v>
      </c>
      <c r="T282" s="60" t="b">
        <v>1</v>
      </c>
      <c r="V282" s="47"/>
    </row>
    <row r="283">
      <c r="B283" s="82">
        <v>27.0</v>
      </c>
      <c r="C283" s="82">
        <v>1.0</v>
      </c>
      <c r="D283" s="53" t="s">
        <v>960</v>
      </c>
      <c r="E283" s="53" t="s">
        <v>961</v>
      </c>
      <c r="F283" s="54" t="s">
        <v>18</v>
      </c>
      <c r="G283" s="89" t="s">
        <v>962</v>
      </c>
      <c r="H283" s="63"/>
      <c r="I283" s="63"/>
      <c r="J283" s="63"/>
      <c r="K283" s="59" t="str">
        <f>IFERROR(__xludf.DUMMYFUNCTION("if(T283=true,""Deployed"",IF(I283&lt;&gt;"""",IFERROR(IMPORTXML(I283, ""//p[@class='status-date']""), ""Not loading""),if(H283&lt;&gt;"""",""Reserved"","""")))"),"")</f>
        <v/>
      </c>
      <c r="T283" s="60" t="b">
        <v>0</v>
      </c>
      <c r="V283" s="47"/>
    </row>
    <row r="284">
      <c r="B284" s="82">
        <v>27.0</v>
      </c>
      <c r="C284" s="82">
        <v>2.0</v>
      </c>
      <c r="D284" s="53" t="s">
        <v>963</v>
      </c>
      <c r="E284" s="53" t="s">
        <v>964</v>
      </c>
      <c r="F284" s="54" t="s">
        <v>18</v>
      </c>
      <c r="G284" s="89" t="s">
        <v>962</v>
      </c>
      <c r="H284" s="63"/>
      <c r="I284" s="63"/>
      <c r="J284" s="63"/>
      <c r="K284" s="59" t="str">
        <f>IFERROR(__xludf.DUMMYFUNCTION("if(T284=true,""Deployed"",IF(I284&lt;&gt;"""",IFERROR(IMPORTXML(I284, ""//p[@class='status-date']""), ""Not loading""),if(H284&lt;&gt;"""",""Reserved"","""")))"),"")</f>
        <v/>
      </c>
      <c r="T284" s="60" t="b">
        <v>0</v>
      </c>
      <c r="V284" s="47"/>
    </row>
    <row r="285">
      <c r="B285" s="82">
        <v>27.0</v>
      </c>
      <c r="C285" s="82">
        <v>3.0</v>
      </c>
      <c r="D285" s="53" t="s">
        <v>965</v>
      </c>
      <c r="E285" s="53" t="s">
        <v>966</v>
      </c>
      <c r="F285" s="54" t="s">
        <v>18</v>
      </c>
      <c r="G285" s="89" t="s">
        <v>962</v>
      </c>
      <c r="H285" s="63"/>
      <c r="I285" s="63"/>
      <c r="J285" s="63"/>
      <c r="K285" s="59" t="str">
        <f>IFERROR(__xludf.DUMMYFUNCTION("if(T285=true,""Deployed"",IF(I285&lt;&gt;"""",IFERROR(IMPORTXML(I285, ""//p[@class='status-date']""), ""Not loading""),if(H285&lt;&gt;"""",""Reserved"","""")))"),"")</f>
        <v/>
      </c>
      <c r="T285" s="60" t="b">
        <v>0</v>
      </c>
      <c r="V285" s="47"/>
    </row>
    <row r="286">
      <c r="B286" s="82">
        <v>27.0</v>
      </c>
      <c r="C286" s="82">
        <v>4.0</v>
      </c>
      <c r="D286" s="53" t="s">
        <v>967</v>
      </c>
      <c r="E286" s="53" t="s">
        <v>968</v>
      </c>
      <c r="F286" s="54" t="s">
        <v>18</v>
      </c>
      <c r="G286" s="89" t="s">
        <v>962</v>
      </c>
      <c r="H286" s="63"/>
      <c r="I286" s="63"/>
      <c r="J286" s="63"/>
      <c r="K286" s="59" t="str">
        <f>IFERROR(__xludf.DUMMYFUNCTION("if(T286=true,""Deployed"",IF(I286&lt;&gt;"""",IFERROR(IMPORTXML(I286, ""//p[@class='status-date']""), ""Not loading""),if(H286&lt;&gt;"""",""Reserved"","""")))"),"")</f>
        <v/>
      </c>
      <c r="T286" s="60" t="b">
        <v>0</v>
      </c>
      <c r="V286" s="47"/>
    </row>
    <row r="287">
      <c r="B287" s="82">
        <v>27.0</v>
      </c>
      <c r="C287" s="82">
        <v>5.0</v>
      </c>
      <c r="D287" s="53" t="s">
        <v>969</v>
      </c>
      <c r="E287" s="53" t="s">
        <v>970</v>
      </c>
      <c r="F287" s="54" t="s">
        <v>18</v>
      </c>
      <c r="G287" s="89" t="s">
        <v>962</v>
      </c>
      <c r="H287" s="56" t="s">
        <v>971</v>
      </c>
      <c r="I287" s="62" t="s">
        <v>972</v>
      </c>
      <c r="J287" s="63"/>
      <c r="K287" s="59" t="str">
        <f>IFERROR(__xludf.DUMMYFUNCTION("if(T287=true,""Deployed"",IF(I287&lt;&gt;"""",IFERROR(IMPORTXML(I287, ""//p[@class='status-date']""), ""Not loading""),if(H287&lt;&gt;"""",""Reserved"","""")))"),"Deployed")</f>
        <v>Deployed</v>
      </c>
      <c r="T287" s="60" t="b">
        <v>1</v>
      </c>
      <c r="V287" s="47"/>
    </row>
    <row r="288">
      <c r="B288" s="82">
        <v>27.0</v>
      </c>
      <c r="C288" s="82">
        <v>6.0</v>
      </c>
      <c r="D288" s="53" t="s">
        <v>973</v>
      </c>
      <c r="E288" s="53" t="s">
        <v>974</v>
      </c>
      <c r="F288" s="54" t="s">
        <v>18</v>
      </c>
      <c r="G288" s="89" t="s">
        <v>962</v>
      </c>
      <c r="H288" s="56" t="s">
        <v>441</v>
      </c>
      <c r="I288" s="62" t="s">
        <v>975</v>
      </c>
      <c r="J288" s="56" t="s">
        <v>443</v>
      </c>
      <c r="K288" s="59" t="str">
        <f>IFERROR(__xludf.DUMMYFUNCTION("if(T288=true,""Deployed"",IF(I288&lt;&gt;"""",IFERROR(IMPORTXML(I288, ""//p[@class='status-date']""), ""Not loading""),if(H288&lt;&gt;"""",""Reserved"","""")))"),"Deployed")</f>
        <v>Deployed</v>
      </c>
      <c r="T288" s="60" t="b">
        <v>1</v>
      </c>
      <c r="V288" s="47"/>
    </row>
    <row r="289">
      <c r="B289" s="82">
        <v>27.0</v>
      </c>
      <c r="C289" s="82">
        <v>7.0</v>
      </c>
      <c r="D289" s="53" t="s">
        <v>976</v>
      </c>
      <c r="E289" s="53" t="s">
        <v>977</v>
      </c>
      <c r="F289" s="54" t="s">
        <v>18</v>
      </c>
      <c r="G289" s="89" t="s">
        <v>962</v>
      </c>
      <c r="H289" s="56" t="s">
        <v>11</v>
      </c>
      <c r="I289" s="57" t="s">
        <v>978</v>
      </c>
      <c r="J289" s="63"/>
      <c r="K289" s="59" t="str">
        <f>IFERROR(__xludf.DUMMYFUNCTION("if(T289=true,""Deployed"",IF(I289&lt;&gt;"""",IFERROR(IMPORTXML(I289, ""//p[@class='status-date']""), ""Not loading""),if(H289&lt;&gt;"""",""Reserved"","""")))"),"Deployed")</f>
        <v>Deployed</v>
      </c>
      <c r="T289" s="60" t="b">
        <v>1</v>
      </c>
      <c r="V289" s="47"/>
    </row>
    <row r="290">
      <c r="B290" s="82">
        <v>27.0</v>
      </c>
      <c r="C290" s="82">
        <v>8.0</v>
      </c>
      <c r="D290" s="53" t="s">
        <v>979</v>
      </c>
      <c r="E290" s="53" t="s">
        <v>980</v>
      </c>
      <c r="F290" s="54" t="s">
        <v>18</v>
      </c>
      <c r="G290" s="89" t="s">
        <v>962</v>
      </c>
      <c r="H290" s="63"/>
      <c r="I290" s="63"/>
      <c r="J290" s="63"/>
      <c r="K290" s="59" t="str">
        <f>IFERROR(__xludf.DUMMYFUNCTION("if(T290=true,""Deployed"",IF(I290&lt;&gt;"""",IFERROR(IMPORTXML(I290, ""//p[@class='status-date']""), ""Not loading""),if(H290&lt;&gt;"""",""Reserved"","""")))"),"")</f>
        <v/>
      </c>
      <c r="T290" s="60" t="b">
        <v>0</v>
      </c>
      <c r="V290" s="47"/>
    </row>
    <row r="291">
      <c r="B291" s="82">
        <v>27.0</v>
      </c>
      <c r="C291" s="82">
        <v>9.0</v>
      </c>
      <c r="D291" s="53" t="s">
        <v>981</v>
      </c>
      <c r="E291" s="53" t="s">
        <v>982</v>
      </c>
      <c r="F291" s="54" t="s">
        <v>18</v>
      </c>
      <c r="G291" s="89" t="s">
        <v>962</v>
      </c>
      <c r="H291" s="63"/>
      <c r="I291" s="63"/>
      <c r="J291" s="63"/>
      <c r="K291" s="59" t="str">
        <f>IFERROR(__xludf.DUMMYFUNCTION("if(T291=true,""Deployed"",IF(I291&lt;&gt;"""",IFERROR(IMPORTXML(I291, ""//p[@class='status-date']""), ""Not loading""),if(H291&lt;&gt;"""",""Reserved"","""")))"),"")</f>
        <v/>
      </c>
      <c r="T291" s="60" t="b">
        <v>0</v>
      </c>
      <c r="V291" s="47"/>
    </row>
    <row r="292">
      <c r="B292" s="82">
        <v>27.0</v>
      </c>
      <c r="C292" s="82">
        <v>10.0</v>
      </c>
      <c r="D292" s="53" t="s">
        <v>983</v>
      </c>
      <c r="E292" s="53" t="s">
        <v>984</v>
      </c>
      <c r="F292" s="54" t="s">
        <v>18</v>
      </c>
      <c r="G292" s="89" t="s">
        <v>962</v>
      </c>
      <c r="H292" s="63"/>
      <c r="I292" s="63"/>
      <c r="J292" s="63"/>
      <c r="K292" s="59" t="str">
        <f>IFERROR(__xludf.DUMMYFUNCTION("if(T292=true,""Deployed"",IF(I292&lt;&gt;"""",IFERROR(IMPORTXML(I292, ""//p[@class='status-date']""), ""Not loading""),if(H292&lt;&gt;"""",""Reserved"","""")))"),"")</f>
        <v/>
      </c>
      <c r="T292" s="60" t="b">
        <v>0</v>
      </c>
      <c r="V292" s="47"/>
    </row>
    <row r="293">
      <c r="B293" s="82">
        <v>27.0</v>
      </c>
      <c r="C293" s="82">
        <v>11.0</v>
      </c>
      <c r="D293" s="53" t="s">
        <v>985</v>
      </c>
      <c r="E293" s="53" t="s">
        <v>986</v>
      </c>
      <c r="F293" s="54" t="s">
        <v>18</v>
      </c>
      <c r="G293" s="89" t="s">
        <v>962</v>
      </c>
      <c r="H293" s="56"/>
      <c r="I293" s="63"/>
      <c r="J293" s="63"/>
      <c r="K293" s="59" t="str">
        <f>IFERROR(__xludf.DUMMYFUNCTION("if(T293=true,""Deployed"",IF(I293&lt;&gt;"""",IFERROR(IMPORTXML(I293, ""//p[@class='status-date']""), ""Not loading""),if(H293&lt;&gt;"""",""Reserved"","""")))"),"")</f>
        <v/>
      </c>
      <c r="T293" s="60" t="b">
        <v>0</v>
      </c>
      <c r="V293" s="47"/>
    </row>
    <row r="294">
      <c r="B294" s="82">
        <v>28.0</v>
      </c>
      <c r="C294" s="82">
        <v>1.0</v>
      </c>
      <c r="D294" s="53" t="s">
        <v>987</v>
      </c>
      <c r="E294" s="53" t="s">
        <v>988</v>
      </c>
      <c r="F294" s="54" t="s">
        <v>18</v>
      </c>
      <c r="G294" s="90" t="s">
        <v>989</v>
      </c>
      <c r="H294" s="56" t="s">
        <v>48</v>
      </c>
      <c r="I294" s="57" t="s">
        <v>990</v>
      </c>
      <c r="J294" s="63"/>
      <c r="K294" s="59" t="str">
        <f>IFERROR(__xludf.DUMMYFUNCTION("if(T294=true,""Deployed"",IF(I294&lt;&gt;"""",IFERROR(IMPORTXML(I294, ""//p[@class='status-date']""), ""Not loading""),if(H294&lt;&gt;"""",""Reserved"","""")))"),"Deployed")</f>
        <v>Deployed</v>
      </c>
      <c r="T294" s="60" t="b">
        <v>1</v>
      </c>
      <c r="V294" s="47"/>
    </row>
    <row r="295">
      <c r="B295" s="82">
        <v>28.0</v>
      </c>
      <c r="C295" s="82">
        <v>2.0</v>
      </c>
      <c r="D295" s="53" t="s">
        <v>991</v>
      </c>
      <c r="E295" s="53" t="s">
        <v>992</v>
      </c>
      <c r="F295" s="54" t="s">
        <v>18</v>
      </c>
      <c r="G295" s="90" t="s">
        <v>989</v>
      </c>
      <c r="H295" s="63"/>
      <c r="I295" s="63"/>
      <c r="J295" s="63"/>
      <c r="K295" s="59" t="str">
        <f>IFERROR(__xludf.DUMMYFUNCTION("if(T295=true,""Deployed"",IF(I295&lt;&gt;"""",IFERROR(IMPORTXML(I295, ""//p[@class='status-date']""), ""Not loading""),if(H295&lt;&gt;"""",""Reserved"","""")))"),"")</f>
        <v/>
      </c>
      <c r="T295" s="60" t="b">
        <v>0</v>
      </c>
      <c r="V295" s="47"/>
    </row>
    <row r="296">
      <c r="B296" s="82">
        <v>28.0</v>
      </c>
      <c r="C296" s="82">
        <v>3.0</v>
      </c>
      <c r="D296" s="53" t="s">
        <v>993</v>
      </c>
      <c r="E296" s="53" t="s">
        <v>994</v>
      </c>
      <c r="F296" s="54" t="s">
        <v>18</v>
      </c>
      <c r="G296" s="90" t="s">
        <v>989</v>
      </c>
      <c r="H296" s="63"/>
      <c r="I296" s="63"/>
      <c r="J296" s="63"/>
      <c r="K296" s="59" t="str">
        <f>IFERROR(__xludf.DUMMYFUNCTION("if(T296=true,""Deployed"",IF(I296&lt;&gt;"""",IFERROR(IMPORTXML(I296, ""//p[@class='status-date']""), ""Not loading""),if(H296&lt;&gt;"""",""Reserved"","""")))"),"")</f>
        <v/>
      </c>
      <c r="T296" s="60" t="b">
        <v>0</v>
      </c>
      <c r="V296" s="47"/>
    </row>
    <row r="297">
      <c r="B297" s="82">
        <v>28.0</v>
      </c>
      <c r="C297" s="82">
        <v>4.0</v>
      </c>
      <c r="D297" s="53" t="s">
        <v>995</v>
      </c>
      <c r="E297" s="53" t="s">
        <v>996</v>
      </c>
      <c r="F297" s="54" t="s">
        <v>18</v>
      </c>
      <c r="G297" s="90" t="s">
        <v>989</v>
      </c>
      <c r="H297" s="63"/>
      <c r="I297" s="63"/>
      <c r="J297" s="63"/>
      <c r="K297" s="59" t="str">
        <f>IFERROR(__xludf.DUMMYFUNCTION("if(T297=true,""Deployed"",IF(I297&lt;&gt;"""",IFERROR(IMPORTXML(I297, ""//p[@class='status-date']""), ""Not loading""),if(H297&lt;&gt;"""",""Reserved"","""")))"),"")</f>
        <v/>
      </c>
      <c r="T297" s="60" t="b">
        <v>0</v>
      </c>
      <c r="V297" s="47"/>
    </row>
    <row r="298">
      <c r="B298" s="82">
        <v>28.0</v>
      </c>
      <c r="C298" s="82">
        <v>5.0</v>
      </c>
      <c r="D298" s="53" t="s">
        <v>997</v>
      </c>
      <c r="E298" s="53" t="s">
        <v>998</v>
      </c>
      <c r="F298" s="54" t="s">
        <v>18</v>
      </c>
      <c r="G298" s="90" t="s">
        <v>989</v>
      </c>
      <c r="H298" s="63"/>
      <c r="I298" s="63"/>
      <c r="J298" s="63"/>
      <c r="K298" s="59" t="str">
        <f>IFERROR(__xludf.DUMMYFUNCTION("if(T298=true,""Deployed"",IF(I298&lt;&gt;"""",IFERROR(IMPORTXML(I298, ""//p[@class='status-date']""), ""Not loading""),if(H298&lt;&gt;"""",""Reserved"","""")))"),"")</f>
        <v/>
      </c>
      <c r="T298" s="60" t="b">
        <v>0</v>
      </c>
      <c r="V298" s="47"/>
    </row>
    <row r="299">
      <c r="B299" s="82">
        <v>28.0</v>
      </c>
      <c r="C299" s="82">
        <v>6.0</v>
      </c>
      <c r="D299" s="53" t="s">
        <v>999</v>
      </c>
      <c r="E299" s="53" t="s">
        <v>1000</v>
      </c>
      <c r="F299" s="42" t="s">
        <v>31</v>
      </c>
      <c r="G299" s="63" t="s">
        <v>1001</v>
      </c>
      <c r="H299" s="56" t="s">
        <v>1002</v>
      </c>
      <c r="I299" s="57" t="s">
        <v>1003</v>
      </c>
      <c r="J299" s="56" t="s">
        <v>1004</v>
      </c>
      <c r="K299" s="59" t="str">
        <f>IFERROR(__xludf.DUMMYFUNCTION("if(T299=true,""Deployed"",IF(I299&lt;&gt;"""",IFERROR(IMPORTXML(I299, ""//p[@class='status-date']""), ""Not loading""),if(H299&lt;&gt;"""",""Reserved"","""")))"),"Deployed")</f>
        <v>Deployed</v>
      </c>
      <c r="T299" s="60" t="b">
        <v>1</v>
      </c>
      <c r="V299" s="47"/>
    </row>
    <row r="300">
      <c r="B300" s="82">
        <v>28.0</v>
      </c>
      <c r="C300" s="82">
        <v>7.0</v>
      </c>
      <c r="D300" s="53" t="s">
        <v>1005</v>
      </c>
      <c r="E300" s="53" t="s">
        <v>1006</v>
      </c>
      <c r="F300" s="54" t="s">
        <v>18</v>
      </c>
      <c r="G300" s="90" t="s">
        <v>989</v>
      </c>
      <c r="H300" s="63"/>
      <c r="I300" s="63"/>
      <c r="J300" s="63"/>
      <c r="K300" s="59" t="str">
        <f>IFERROR(__xludf.DUMMYFUNCTION("if(T300=true,""Deployed"",IF(I300&lt;&gt;"""",IFERROR(IMPORTXML(I300, ""//p[@class='status-date']""), ""Not loading""),if(H300&lt;&gt;"""",""Reserved"","""")))"),"")</f>
        <v/>
      </c>
      <c r="T300" s="60" t="b">
        <v>0</v>
      </c>
      <c r="V300" s="47"/>
    </row>
    <row r="301">
      <c r="B301" s="82">
        <v>28.0</v>
      </c>
      <c r="C301" s="82">
        <v>8.0</v>
      </c>
      <c r="D301" s="53" t="s">
        <v>1007</v>
      </c>
      <c r="E301" s="53" t="s">
        <v>1008</v>
      </c>
      <c r="F301" s="54" t="s">
        <v>18</v>
      </c>
      <c r="G301" s="90" t="s">
        <v>989</v>
      </c>
      <c r="H301" s="63"/>
      <c r="I301" s="63"/>
      <c r="J301" s="63"/>
      <c r="K301" s="59" t="str">
        <f>IFERROR(__xludf.DUMMYFUNCTION("if(T301=true,""Deployed"",IF(I301&lt;&gt;"""",IFERROR(IMPORTXML(I301, ""//p[@class='status-date']""), ""Not loading""),if(H301&lt;&gt;"""",""Reserved"","""")))"),"")</f>
        <v/>
      </c>
      <c r="T301" s="60" t="b">
        <v>0</v>
      </c>
      <c r="V301" s="47"/>
    </row>
    <row r="302">
      <c r="B302" s="82">
        <v>28.0</v>
      </c>
      <c r="C302" s="82">
        <v>9.0</v>
      </c>
      <c r="D302" s="53" t="s">
        <v>1009</v>
      </c>
      <c r="E302" s="53" t="s">
        <v>1010</v>
      </c>
      <c r="F302" s="54" t="s">
        <v>18</v>
      </c>
      <c r="G302" s="90" t="s">
        <v>989</v>
      </c>
      <c r="H302" s="63"/>
      <c r="I302" s="63"/>
      <c r="J302" s="63"/>
      <c r="K302" s="59" t="str">
        <f>IFERROR(__xludf.DUMMYFUNCTION("if(T302=true,""Deployed"",IF(I302&lt;&gt;"""",IFERROR(IMPORTXML(I302, ""//p[@class='status-date']""), ""Not loading""),if(H302&lt;&gt;"""",""Reserved"","""")))"),"")</f>
        <v/>
      </c>
      <c r="T302" s="60" t="b">
        <v>0</v>
      </c>
      <c r="V302" s="47"/>
    </row>
    <row r="303">
      <c r="B303" s="82">
        <v>28.0</v>
      </c>
      <c r="C303" s="82">
        <v>10.0</v>
      </c>
      <c r="D303" s="53" t="s">
        <v>1011</v>
      </c>
      <c r="E303" s="53" t="s">
        <v>1012</v>
      </c>
      <c r="F303" s="54" t="s">
        <v>18</v>
      </c>
      <c r="G303" s="90" t="s">
        <v>989</v>
      </c>
      <c r="H303" s="63"/>
      <c r="I303" s="63"/>
      <c r="J303" s="63"/>
      <c r="K303" s="59" t="str">
        <f>IFERROR(__xludf.DUMMYFUNCTION("if(T303=true,""Deployed"",IF(I303&lt;&gt;"""",IFERROR(IMPORTXML(I303, ""//p[@class='status-date']""), ""Not loading""),if(H303&lt;&gt;"""",""Reserved"","""")))"),"")</f>
        <v/>
      </c>
      <c r="T303" s="60" t="b">
        <v>0</v>
      </c>
      <c r="V303" s="47"/>
    </row>
    <row r="304">
      <c r="B304" s="82">
        <v>28.0</v>
      </c>
      <c r="C304" s="82">
        <v>11.0</v>
      </c>
      <c r="D304" s="53" t="s">
        <v>1013</v>
      </c>
      <c r="E304" s="53" t="s">
        <v>1014</v>
      </c>
      <c r="F304" s="54" t="s">
        <v>18</v>
      </c>
      <c r="G304" s="90" t="s">
        <v>989</v>
      </c>
      <c r="H304" s="63"/>
      <c r="I304" s="63"/>
      <c r="J304" s="63"/>
      <c r="K304" s="59" t="str">
        <f>IFERROR(__xludf.DUMMYFUNCTION("if(T304=true,""Deployed"",IF(I304&lt;&gt;"""",IFERROR(IMPORTXML(I304, ""//p[@class='status-date']""), ""Not loading""),if(H304&lt;&gt;"""",""Reserved"","""")))"),"")</f>
        <v/>
      </c>
      <c r="T304" s="60" t="b">
        <v>0</v>
      </c>
      <c r="V304" s="47"/>
    </row>
    <row r="305">
      <c r="B305" s="82">
        <v>29.0</v>
      </c>
      <c r="C305" s="82">
        <v>1.0</v>
      </c>
      <c r="D305" s="53" t="s">
        <v>1015</v>
      </c>
      <c r="E305" s="53" t="s">
        <v>1016</v>
      </c>
      <c r="F305" s="33" t="s">
        <v>22</v>
      </c>
      <c r="G305" s="63" t="s">
        <v>200</v>
      </c>
      <c r="H305" s="56" t="s">
        <v>145</v>
      </c>
      <c r="I305" s="57" t="s">
        <v>1017</v>
      </c>
      <c r="J305" s="63"/>
      <c r="K305" s="59" t="str">
        <f>IFERROR(__xludf.DUMMYFUNCTION("if(T305=true,""Deployed"",IF(I305&lt;&gt;"""",IFERROR(IMPORTXML(I305, ""//p[@class='status-date']""), ""Not loading""),if(H305&lt;&gt;"""",""Reserved"","""")))"),"Deployed")</f>
        <v>Deployed</v>
      </c>
      <c r="T305" s="60" t="b">
        <v>1</v>
      </c>
      <c r="V305" s="47"/>
    </row>
    <row r="306">
      <c r="B306" s="82">
        <v>29.0</v>
      </c>
      <c r="C306" s="82">
        <v>2.0</v>
      </c>
      <c r="D306" s="53" t="s">
        <v>1018</v>
      </c>
      <c r="E306" s="53" t="s">
        <v>1019</v>
      </c>
      <c r="F306" s="33" t="s">
        <v>22</v>
      </c>
      <c r="G306" s="63" t="s">
        <v>200</v>
      </c>
      <c r="H306" s="56" t="s">
        <v>226</v>
      </c>
      <c r="I306" s="57" t="s">
        <v>1020</v>
      </c>
      <c r="J306" s="63"/>
      <c r="K306" s="59" t="str">
        <f>IFERROR(__xludf.DUMMYFUNCTION("if(T306=true,""Deployed"",IF(I306&lt;&gt;"""",IFERROR(IMPORTXML(I306, ""//p[@class='status-date']""), ""Not loading""),if(H306&lt;&gt;"""",""Reserved"","""")))"),"Deployed")</f>
        <v>Deployed</v>
      </c>
      <c r="T306" s="60" t="b">
        <v>1</v>
      </c>
      <c r="V306" s="47"/>
    </row>
    <row r="307">
      <c r="B307" s="82">
        <v>29.0</v>
      </c>
      <c r="C307" s="82">
        <v>3.0</v>
      </c>
      <c r="D307" s="53" t="s">
        <v>1021</v>
      </c>
      <c r="E307" s="53" t="s">
        <v>1022</v>
      </c>
      <c r="F307" s="33" t="s">
        <v>22</v>
      </c>
      <c r="G307" s="63" t="s">
        <v>200</v>
      </c>
      <c r="H307" s="56" t="s">
        <v>783</v>
      </c>
      <c r="I307" s="57" t="s">
        <v>1023</v>
      </c>
      <c r="J307" s="63"/>
      <c r="K307" s="59" t="str">
        <f>IFERROR(__xludf.DUMMYFUNCTION("if(T307=true,""Deployed"",IF(I307&lt;&gt;"""",IFERROR(IMPORTXML(I307, ""//p[@class='status-date']""), ""Not loading""),if(H307&lt;&gt;"""",""Reserved"","""")))"),"Deployed")</f>
        <v>Deployed</v>
      </c>
      <c r="T307" s="60" t="b">
        <v>1</v>
      </c>
      <c r="V307" s="47"/>
    </row>
    <row r="308">
      <c r="B308" s="82">
        <v>29.0</v>
      </c>
      <c r="C308" s="82">
        <v>4.0</v>
      </c>
      <c r="D308" s="53" t="s">
        <v>1024</v>
      </c>
      <c r="E308" s="53" t="s">
        <v>1025</v>
      </c>
      <c r="F308" s="33" t="s">
        <v>22</v>
      </c>
      <c r="G308" s="63" t="s">
        <v>200</v>
      </c>
      <c r="H308" s="63"/>
      <c r="I308" s="63"/>
      <c r="J308" s="63"/>
      <c r="K308" s="59" t="str">
        <f>IFERROR(__xludf.DUMMYFUNCTION("if(T308=true,""Deployed"",IF(I308&lt;&gt;"""",IFERROR(IMPORTXML(I308, ""//p[@class='status-date']""), ""Not loading""),if(H308&lt;&gt;"""",""Reserved"","""")))"),"")</f>
        <v/>
      </c>
      <c r="T308" s="60" t="b">
        <v>0</v>
      </c>
      <c r="V308" s="47"/>
    </row>
    <row r="309">
      <c r="B309" s="82">
        <v>29.0</v>
      </c>
      <c r="C309" s="82">
        <v>5.0</v>
      </c>
      <c r="D309" s="53" t="s">
        <v>1026</v>
      </c>
      <c r="E309" s="53" t="s">
        <v>1027</v>
      </c>
      <c r="F309" s="33" t="s">
        <v>22</v>
      </c>
      <c r="G309" s="63" t="s">
        <v>200</v>
      </c>
      <c r="H309" s="63"/>
      <c r="I309" s="63"/>
      <c r="J309" s="63"/>
      <c r="K309" s="59" t="str">
        <f>IFERROR(__xludf.DUMMYFUNCTION("if(T309=true,""Deployed"",IF(I309&lt;&gt;"""",IFERROR(IMPORTXML(I309, ""//p[@class='status-date']""), ""Not loading""),if(H309&lt;&gt;"""",""Reserved"","""")))"),"")</f>
        <v/>
      </c>
      <c r="T309" s="60" t="b">
        <v>0</v>
      </c>
      <c r="V309" s="47"/>
    </row>
    <row r="310">
      <c r="B310" s="82">
        <v>29.0</v>
      </c>
      <c r="C310" s="82">
        <v>6.0</v>
      </c>
      <c r="D310" s="53" t="s">
        <v>1028</v>
      </c>
      <c r="E310" s="53" t="s">
        <v>1029</v>
      </c>
      <c r="F310" s="33" t="s">
        <v>22</v>
      </c>
      <c r="G310" s="63" t="s">
        <v>200</v>
      </c>
      <c r="H310" s="63"/>
      <c r="I310" s="63"/>
      <c r="J310" s="63"/>
      <c r="K310" s="59" t="str">
        <f>IFERROR(__xludf.DUMMYFUNCTION("if(T310=true,""Deployed"",IF(I310&lt;&gt;"""",IFERROR(IMPORTXML(I310, ""//p[@class='status-date']""), ""Not loading""),if(H310&lt;&gt;"""",""Reserved"","""")))"),"")</f>
        <v/>
      </c>
      <c r="T310" s="60" t="b">
        <v>0</v>
      </c>
      <c r="V310" s="47"/>
    </row>
    <row r="311">
      <c r="B311" s="82">
        <v>29.0</v>
      </c>
      <c r="C311" s="82">
        <v>7.0</v>
      </c>
      <c r="D311" s="53" t="s">
        <v>1030</v>
      </c>
      <c r="E311" s="53" t="s">
        <v>1031</v>
      </c>
      <c r="F311" s="33" t="s">
        <v>22</v>
      </c>
      <c r="G311" s="63" t="s">
        <v>200</v>
      </c>
      <c r="H311" s="63"/>
      <c r="I311" s="63"/>
      <c r="J311" s="63"/>
      <c r="K311" s="59" t="str">
        <f>IFERROR(__xludf.DUMMYFUNCTION("if(T311=true,""Deployed"",IF(I311&lt;&gt;"""",IFERROR(IMPORTXML(I311, ""//p[@class='status-date']""), ""Not loading""),if(H311&lt;&gt;"""",""Reserved"","""")))"),"")</f>
        <v/>
      </c>
      <c r="T311" s="60" t="b">
        <v>0</v>
      </c>
      <c r="V311" s="47"/>
    </row>
    <row r="312">
      <c r="B312" s="82">
        <v>29.0</v>
      </c>
      <c r="C312" s="82">
        <v>8.0</v>
      </c>
      <c r="D312" s="53" t="s">
        <v>1032</v>
      </c>
      <c r="E312" s="53" t="s">
        <v>1033</v>
      </c>
      <c r="F312" s="33" t="s">
        <v>22</v>
      </c>
      <c r="G312" s="63" t="s">
        <v>200</v>
      </c>
      <c r="H312" s="63"/>
      <c r="I312" s="63"/>
      <c r="J312" s="63"/>
      <c r="K312" s="59" t="str">
        <f>IFERROR(__xludf.DUMMYFUNCTION("if(T312=true,""Deployed"",IF(I312&lt;&gt;"""",IFERROR(IMPORTXML(I312, ""//p[@class='status-date']""), ""Not loading""),if(H312&lt;&gt;"""",""Reserved"","""")))"),"")</f>
        <v/>
      </c>
      <c r="T312" s="60" t="b">
        <v>0</v>
      </c>
      <c r="V312" s="47"/>
    </row>
    <row r="313">
      <c r="B313" s="82">
        <v>29.0</v>
      </c>
      <c r="C313" s="82">
        <v>9.0</v>
      </c>
      <c r="D313" s="53" t="s">
        <v>1034</v>
      </c>
      <c r="E313" s="53" t="s">
        <v>1035</v>
      </c>
      <c r="F313" s="33" t="s">
        <v>22</v>
      </c>
      <c r="G313" s="63" t="s">
        <v>200</v>
      </c>
      <c r="H313" s="63"/>
      <c r="I313" s="63"/>
      <c r="J313" s="63"/>
      <c r="K313" s="59" t="str">
        <f>IFERROR(__xludf.DUMMYFUNCTION("if(T313=true,""Deployed"",IF(I313&lt;&gt;"""",IFERROR(IMPORTXML(I313, ""//p[@class='status-date']""), ""Not loading""),if(H313&lt;&gt;"""",""Reserved"","""")))"),"")</f>
        <v/>
      </c>
      <c r="T313" s="60" t="b">
        <v>0</v>
      </c>
      <c r="V313" s="47"/>
    </row>
    <row r="314">
      <c r="B314" s="82">
        <v>29.0</v>
      </c>
      <c r="C314" s="82">
        <v>10.0</v>
      </c>
      <c r="D314" s="53" t="s">
        <v>1036</v>
      </c>
      <c r="E314" s="53" t="s">
        <v>1037</v>
      </c>
      <c r="F314" s="33" t="s">
        <v>22</v>
      </c>
      <c r="G314" s="63" t="s">
        <v>200</v>
      </c>
      <c r="H314" s="63"/>
      <c r="I314" s="63"/>
      <c r="J314" s="63"/>
      <c r="K314" s="59" t="str">
        <f>IFERROR(__xludf.DUMMYFUNCTION("if(T314=true,""Deployed"",IF(I314&lt;&gt;"""",IFERROR(IMPORTXML(I314, ""//p[@class='status-date']""), ""Not loading""),if(H314&lt;&gt;"""",""Reserved"","""")))"),"")</f>
        <v/>
      </c>
      <c r="T314" s="60" t="b">
        <v>0</v>
      </c>
      <c r="V314" s="47"/>
    </row>
    <row r="315">
      <c r="B315" s="82">
        <v>29.0</v>
      </c>
      <c r="C315" s="82">
        <v>11.0</v>
      </c>
      <c r="D315" s="53" t="s">
        <v>1038</v>
      </c>
      <c r="E315" s="53" t="s">
        <v>1039</v>
      </c>
      <c r="F315" s="33" t="s">
        <v>22</v>
      </c>
      <c r="G315" s="63" t="s">
        <v>200</v>
      </c>
      <c r="H315" s="63"/>
      <c r="I315" s="63"/>
      <c r="J315" s="63"/>
      <c r="K315" s="59" t="str">
        <f>IFERROR(__xludf.DUMMYFUNCTION("if(T315=true,""Deployed"",IF(I315&lt;&gt;"""",IFERROR(IMPORTXML(I315, ""//p[@class='status-date']""), ""Not loading""),if(H315&lt;&gt;"""",""Reserved"","""")))"),"")</f>
        <v/>
      </c>
      <c r="T315" s="60" t="b">
        <v>0</v>
      </c>
      <c r="V315" s="47"/>
    </row>
    <row r="316">
      <c r="B316" s="82">
        <v>30.0</v>
      </c>
      <c r="C316" s="82">
        <v>1.0</v>
      </c>
      <c r="D316" s="53" t="s">
        <v>1040</v>
      </c>
      <c r="E316" s="53" t="s">
        <v>1041</v>
      </c>
      <c r="F316" s="32" t="s">
        <v>21</v>
      </c>
      <c r="G316" s="63" t="s">
        <v>152</v>
      </c>
      <c r="H316" s="56" t="s">
        <v>447</v>
      </c>
      <c r="I316" s="57" t="s">
        <v>1042</v>
      </c>
      <c r="J316" s="63"/>
      <c r="K316" s="59" t="str">
        <f>IFERROR(__xludf.DUMMYFUNCTION("if(T316=true,""Deployed"",IF(I316&lt;&gt;"""",IFERROR(IMPORTXML(I316, ""//p[@class='status-date']""), ""Not loading""),if(H316&lt;&gt;"""",""Reserved"","""")))"),"Deployed")</f>
        <v>Deployed</v>
      </c>
      <c r="T316" s="60" t="b">
        <v>1</v>
      </c>
      <c r="V316" s="47"/>
    </row>
    <row r="317">
      <c r="B317" s="82">
        <v>30.0</v>
      </c>
      <c r="C317" s="82">
        <v>2.0</v>
      </c>
      <c r="D317" s="53" t="s">
        <v>1043</v>
      </c>
      <c r="E317" s="53" t="s">
        <v>1044</v>
      </c>
      <c r="F317" s="37" t="s">
        <v>657</v>
      </c>
      <c r="G317" s="63" t="s">
        <v>658</v>
      </c>
      <c r="H317" s="56" t="s">
        <v>201</v>
      </c>
      <c r="I317" s="57" t="s">
        <v>1045</v>
      </c>
      <c r="J317" s="63"/>
      <c r="K317" s="59" t="str">
        <f>IFERROR(__xludf.DUMMYFUNCTION("if(T317=true,""Deployed"",IF(I317&lt;&gt;"""",IFERROR(IMPORTXML(I317, ""//p[@class='status-date']""), ""Not loading""),if(H317&lt;&gt;"""",""Reserved"","""")))"),"Deployed")</f>
        <v>Deployed</v>
      </c>
      <c r="T317" s="60" t="b">
        <v>1</v>
      </c>
      <c r="V317" s="47"/>
    </row>
    <row r="318">
      <c r="B318" s="82">
        <v>30.0</v>
      </c>
      <c r="C318" s="82">
        <v>3.0</v>
      </c>
      <c r="D318" s="53" t="s">
        <v>1046</v>
      </c>
      <c r="E318" s="53" t="s">
        <v>1047</v>
      </c>
      <c r="F318" s="37" t="s">
        <v>657</v>
      </c>
      <c r="G318" s="63" t="s">
        <v>658</v>
      </c>
      <c r="H318" s="56" t="s">
        <v>87</v>
      </c>
      <c r="I318" s="57" t="s">
        <v>1048</v>
      </c>
      <c r="J318" s="56"/>
      <c r="K318" s="59" t="str">
        <f>IFERROR(__xludf.DUMMYFUNCTION("if(T318=true,""Deployed"",IF(I318&lt;&gt;"""",IFERROR(IMPORTXML(I318, ""//p[@class='status-date']""), ""Not loading""),if(H318&lt;&gt;"""",""Reserved"","""")))"),"Deployed")</f>
        <v>Deployed</v>
      </c>
      <c r="T318" s="60" t="b">
        <v>1</v>
      </c>
      <c r="V318" s="47"/>
    </row>
    <row r="319">
      <c r="B319" s="82">
        <v>30.0</v>
      </c>
      <c r="C319" s="82">
        <v>4.0</v>
      </c>
      <c r="D319" s="53" t="s">
        <v>1049</v>
      </c>
      <c r="E319" s="53" t="s">
        <v>1050</v>
      </c>
      <c r="F319" s="37" t="s">
        <v>657</v>
      </c>
      <c r="G319" s="63" t="s">
        <v>658</v>
      </c>
      <c r="H319" s="56" t="s">
        <v>11</v>
      </c>
      <c r="I319" s="57" t="s">
        <v>1051</v>
      </c>
      <c r="J319" s="63"/>
      <c r="K319" s="59" t="str">
        <f>IFERROR(__xludf.DUMMYFUNCTION("if(T319=true,""Deployed"",IF(I319&lt;&gt;"""",IFERROR(IMPORTXML(I319, ""//p[@class='status-date']""), ""Not loading""),if(H319&lt;&gt;"""",""Reserved"","""")))"),"Deployed")</f>
        <v>Deployed</v>
      </c>
      <c r="T319" s="60" t="b">
        <v>1</v>
      </c>
      <c r="V319" s="47"/>
    </row>
    <row r="320">
      <c r="B320" s="82">
        <v>30.0</v>
      </c>
      <c r="C320" s="82">
        <v>5.0</v>
      </c>
      <c r="D320" s="53" t="s">
        <v>1052</v>
      </c>
      <c r="E320" s="53" t="s">
        <v>1053</v>
      </c>
      <c r="F320" s="37" t="s">
        <v>657</v>
      </c>
      <c r="G320" s="63" t="s">
        <v>658</v>
      </c>
      <c r="H320" s="56" t="s">
        <v>869</v>
      </c>
      <c r="I320" s="57" t="s">
        <v>1054</v>
      </c>
      <c r="J320" s="63"/>
      <c r="K320" s="59" t="str">
        <f>IFERROR(__xludf.DUMMYFUNCTION("if(T320=true,""Deployed"",IF(I320&lt;&gt;"""",IFERROR(IMPORTXML(I320, ""//p[@class='status-date']""), ""Not loading""),if(H320&lt;&gt;"""",""Reserved"","""")))"),"Deployed")</f>
        <v>Deployed</v>
      </c>
      <c r="T320" s="60" t="b">
        <v>1</v>
      </c>
      <c r="V320" s="47"/>
    </row>
    <row r="321">
      <c r="B321" s="82">
        <v>30.0</v>
      </c>
      <c r="C321" s="82">
        <v>6.0</v>
      </c>
      <c r="D321" s="53" t="s">
        <v>1055</v>
      </c>
      <c r="E321" s="53" t="s">
        <v>1056</v>
      </c>
      <c r="F321" s="37" t="s">
        <v>657</v>
      </c>
      <c r="G321" s="63" t="s">
        <v>658</v>
      </c>
      <c r="H321" s="56" t="s">
        <v>1057</v>
      </c>
      <c r="I321" s="57" t="s">
        <v>1058</v>
      </c>
      <c r="J321" s="63"/>
      <c r="K321" s="59" t="str">
        <f>IFERROR(__xludf.DUMMYFUNCTION("if(T321=true,""Deployed"",IF(I321&lt;&gt;"""",IFERROR(IMPORTXML(I321, ""//p[@class='status-date']""), ""Not loading""),if(H321&lt;&gt;"""",""Reserved"","""")))"),"Deployed")</f>
        <v>Deployed</v>
      </c>
      <c r="T321" s="60" t="b">
        <v>1</v>
      </c>
      <c r="V321" s="47"/>
    </row>
    <row r="322">
      <c r="B322" s="82">
        <v>30.0</v>
      </c>
      <c r="C322" s="82">
        <v>7.0</v>
      </c>
      <c r="D322" s="53" t="s">
        <v>1059</v>
      </c>
      <c r="E322" s="53" t="s">
        <v>1060</v>
      </c>
      <c r="F322" s="37" t="s">
        <v>657</v>
      </c>
      <c r="G322" s="63" t="s">
        <v>658</v>
      </c>
      <c r="H322" s="56" t="s">
        <v>366</v>
      </c>
      <c r="I322" s="57" t="s">
        <v>1061</v>
      </c>
      <c r="J322" s="70">
        <v>44626.0</v>
      </c>
      <c r="K322" s="59" t="str">
        <f>IFERROR(__xludf.DUMMYFUNCTION("if(T322=true,""Deployed"",IF(I322&lt;&gt;"""",IFERROR(IMPORTXML(I322, ""//p[@class='status-date']""), ""Not loading""),if(H322&lt;&gt;"""",""Reserved"","""")))"),"Deployed")</f>
        <v>Deployed</v>
      </c>
      <c r="T322" s="60" t="b">
        <v>1</v>
      </c>
      <c r="V322" s="47"/>
    </row>
    <row r="323">
      <c r="B323" s="82">
        <v>30.0</v>
      </c>
      <c r="C323" s="82">
        <v>8.0</v>
      </c>
      <c r="D323" s="53" t="s">
        <v>1062</v>
      </c>
      <c r="E323" s="53" t="s">
        <v>1063</v>
      </c>
      <c r="F323" s="37" t="s">
        <v>657</v>
      </c>
      <c r="G323" s="63" t="s">
        <v>658</v>
      </c>
      <c r="H323" s="56" t="s">
        <v>48</v>
      </c>
      <c r="I323" s="57" t="s">
        <v>1064</v>
      </c>
      <c r="J323" s="63"/>
      <c r="K323" s="59" t="str">
        <f>IFERROR(__xludf.DUMMYFUNCTION("if(T323=true,""Deployed"",IF(I323&lt;&gt;"""",IFERROR(IMPORTXML(I323, ""//p[@class='status-date']""), ""Not loading""),if(H323&lt;&gt;"""",""Reserved"","""")))"),"Deployed")</f>
        <v>Deployed</v>
      </c>
      <c r="T323" s="60" t="b">
        <v>1</v>
      </c>
      <c r="V323" s="47"/>
    </row>
    <row r="324">
      <c r="B324" s="82">
        <v>30.0</v>
      </c>
      <c r="C324" s="82">
        <v>9.0</v>
      </c>
      <c r="D324" s="53" t="s">
        <v>1065</v>
      </c>
      <c r="E324" s="53" t="s">
        <v>1066</v>
      </c>
      <c r="F324" s="37" t="s">
        <v>657</v>
      </c>
      <c r="G324" s="63" t="s">
        <v>658</v>
      </c>
      <c r="H324" s="56" t="s">
        <v>57</v>
      </c>
      <c r="I324" s="57" t="s">
        <v>1067</v>
      </c>
      <c r="J324" s="63"/>
      <c r="K324" s="59" t="str">
        <f>IFERROR(__xludf.DUMMYFUNCTION("if(T324=true,""Deployed"",IF(I324&lt;&gt;"""",IFERROR(IMPORTXML(I324, ""//p[@class='status-date']""), ""Not loading""),if(H324&lt;&gt;"""",""Reserved"","""")))"),"Deployed")</f>
        <v>Deployed</v>
      </c>
      <c r="T324" s="60" t="b">
        <v>1</v>
      </c>
      <c r="V324" s="47"/>
    </row>
    <row r="325">
      <c r="B325" s="82">
        <v>30.0</v>
      </c>
      <c r="C325" s="82">
        <v>10.0</v>
      </c>
      <c r="D325" s="53" t="s">
        <v>1068</v>
      </c>
      <c r="E325" s="53" t="s">
        <v>1069</v>
      </c>
      <c r="F325" s="37" t="s">
        <v>657</v>
      </c>
      <c r="G325" s="63" t="s">
        <v>658</v>
      </c>
      <c r="H325" s="56" t="s">
        <v>688</v>
      </c>
      <c r="I325" s="57" t="s">
        <v>1070</v>
      </c>
      <c r="J325" s="63"/>
      <c r="K325" s="59" t="str">
        <f>IFERROR(__xludf.DUMMYFUNCTION("if(T325=true,""Deployed"",IF(I325&lt;&gt;"""",IFERROR(IMPORTXML(I325, ""//p[@class='status-date']""), ""Not loading""),if(H325&lt;&gt;"""",""Reserved"","""")))"),"Deployed")</f>
        <v>Deployed</v>
      </c>
      <c r="T325" s="60" t="b">
        <v>1</v>
      </c>
      <c r="V325" s="47"/>
    </row>
    <row r="326">
      <c r="B326" s="82">
        <v>30.0</v>
      </c>
      <c r="C326" s="82">
        <v>11.0</v>
      </c>
      <c r="D326" s="53" t="s">
        <v>1071</v>
      </c>
      <c r="E326" s="53" t="s">
        <v>1072</v>
      </c>
      <c r="F326" s="32" t="s">
        <v>21</v>
      </c>
      <c r="G326" s="63" t="s">
        <v>152</v>
      </c>
      <c r="H326" s="56" t="s">
        <v>1073</v>
      </c>
      <c r="I326" s="57" t="s">
        <v>1074</v>
      </c>
      <c r="J326" s="70">
        <v>44626.0</v>
      </c>
      <c r="K326" s="59" t="str">
        <f>IFERROR(__xludf.DUMMYFUNCTION("if(T326=true,""Deployed"",IF(I326&lt;&gt;"""",IFERROR(IMPORTXML(I326, ""//p[@class='status-date']""), ""Not loading""),if(H326&lt;&gt;"""",""Reserved"","""")))"),"Deployed")</f>
        <v>Deployed</v>
      </c>
      <c r="T326" s="60" t="b">
        <v>1</v>
      </c>
      <c r="V326" s="47"/>
    </row>
    <row r="327">
      <c r="B327" s="82">
        <v>31.0</v>
      </c>
      <c r="C327" s="82">
        <v>1.0</v>
      </c>
      <c r="D327" s="53" t="s">
        <v>1075</v>
      </c>
      <c r="E327" s="53" t="s">
        <v>1076</v>
      </c>
      <c r="F327" s="54" t="s">
        <v>18</v>
      </c>
      <c r="G327" s="91" t="s">
        <v>1077</v>
      </c>
      <c r="H327" s="56"/>
      <c r="I327" s="63"/>
      <c r="J327" s="63"/>
      <c r="K327" s="59" t="str">
        <f>IFERROR(__xludf.DUMMYFUNCTION("if(T327=true,""Deployed"",IF(I327&lt;&gt;"""",IFERROR(IMPORTXML(I327, ""//p[@class='status-date']""), ""Not loading""),if(H327&lt;&gt;"""",""Reserved"","""")))"),"")</f>
        <v/>
      </c>
      <c r="T327" s="60" t="b">
        <v>0</v>
      </c>
      <c r="V327" s="47"/>
    </row>
    <row r="328">
      <c r="B328" s="82">
        <v>31.0</v>
      </c>
      <c r="C328" s="82">
        <v>2.0</v>
      </c>
      <c r="D328" s="53" t="s">
        <v>1078</v>
      </c>
      <c r="E328" s="53" t="s">
        <v>1079</v>
      </c>
      <c r="F328" s="54" t="s">
        <v>18</v>
      </c>
      <c r="G328" s="91" t="s">
        <v>1077</v>
      </c>
      <c r="H328" s="56"/>
      <c r="I328" s="63"/>
      <c r="J328" s="63"/>
      <c r="K328" s="59" t="str">
        <f>IFERROR(__xludf.DUMMYFUNCTION("if(T328=true,""Deployed"",IF(I328&lt;&gt;"""",IFERROR(IMPORTXML(I328, ""//p[@class='status-date']""), ""Not loading""),if(H328&lt;&gt;"""",""Reserved"","""")))"),"")</f>
        <v/>
      </c>
      <c r="T328" s="60" t="b">
        <v>0</v>
      </c>
      <c r="V328" s="47"/>
    </row>
    <row r="329">
      <c r="B329" s="82">
        <v>31.0</v>
      </c>
      <c r="C329" s="82">
        <v>3.0</v>
      </c>
      <c r="D329" s="53" t="s">
        <v>1080</v>
      </c>
      <c r="E329" s="53" t="s">
        <v>1081</v>
      </c>
      <c r="F329" s="54" t="s">
        <v>18</v>
      </c>
      <c r="G329" s="91" t="s">
        <v>1077</v>
      </c>
      <c r="H329" s="56" t="s">
        <v>1082</v>
      </c>
      <c r="I329" s="57" t="s">
        <v>1083</v>
      </c>
      <c r="J329" s="63"/>
      <c r="K329" s="59" t="str">
        <f>IFERROR(__xludf.DUMMYFUNCTION("if(T329=true,""Deployed"",IF(I329&lt;&gt;"""",IFERROR(IMPORTXML(I329, ""//p[@class='status-date']""), ""Not loading""),if(H329&lt;&gt;"""",""Reserved"","""")))"),"Deployed")</f>
        <v>Deployed</v>
      </c>
      <c r="T329" s="60" t="b">
        <v>1</v>
      </c>
      <c r="V329" s="47"/>
    </row>
    <row r="330">
      <c r="B330" s="82">
        <v>31.0</v>
      </c>
      <c r="C330" s="82">
        <v>4.0</v>
      </c>
      <c r="D330" s="53" t="s">
        <v>1084</v>
      </c>
      <c r="E330" s="53" t="s">
        <v>1085</v>
      </c>
      <c r="F330" s="54" t="s">
        <v>18</v>
      </c>
      <c r="G330" s="91" t="s">
        <v>1077</v>
      </c>
      <c r="H330" s="56" t="s">
        <v>768</v>
      </c>
      <c r="I330" s="57" t="s">
        <v>1086</v>
      </c>
      <c r="J330" s="63"/>
      <c r="K330" s="59" t="str">
        <f>IFERROR(__xludf.DUMMYFUNCTION("if(T330=true,""Deployed"",IF(I330&lt;&gt;"""",IFERROR(IMPORTXML(I330, ""//p[@class='status-date']""), ""Not loading""),if(H330&lt;&gt;"""",""Reserved"","""")))"),"Deployed")</f>
        <v>Deployed</v>
      </c>
      <c r="T330" s="60" t="b">
        <v>1</v>
      </c>
      <c r="V330" s="47"/>
    </row>
    <row r="331">
      <c r="B331" s="82">
        <v>31.0</v>
      </c>
      <c r="C331" s="82">
        <v>5.0</v>
      </c>
      <c r="D331" s="53" t="s">
        <v>1087</v>
      </c>
      <c r="E331" s="53" t="s">
        <v>1088</v>
      </c>
      <c r="F331" s="54" t="s">
        <v>18</v>
      </c>
      <c r="G331" s="91" t="s">
        <v>1077</v>
      </c>
      <c r="H331" s="63"/>
      <c r="I331" s="63"/>
      <c r="J331" s="63"/>
      <c r="K331" s="59" t="str">
        <f>IFERROR(__xludf.DUMMYFUNCTION("if(T331=true,""Deployed"",IF(I331&lt;&gt;"""",IFERROR(IMPORTXML(I331, ""//p[@class='status-date']""), ""Not loading""),if(H331&lt;&gt;"""",""Reserved"","""")))"),"")</f>
        <v/>
      </c>
      <c r="T331" s="60" t="b">
        <v>0</v>
      </c>
      <c r="V331" s="47"/>
    </row>
    <row r="332">
      <c r="B332" s="82">
        <v>31.0</v>
      </c>
      <c r="C332" s="82">
        <v>6.0</v>
      </c>
      <c r="D332" s="53" t="s">
        <v>1089</v>
      </c>
      <c r="E332" s="53" t="s">
        <v>1090</v>
      </c>
      <c r="F332" s="42" t="s">
        <v>31</v>
      </c>
      <c r="G332" s="63" t="s">
        <v>1091</v>
      </c>
      <c r="H332" s="56" t="s">
        <v>441</v>
      </c>
      <c r="I332" s="57" t="s">
        <v>1092</v>
      </c>
      <c r="J332" s="92" t="s">
        <v>1093</v>
      </c>
      <c r="K332" s="59" t="str">
        <f>IFERROR(__xludf.DUMMYFUNCTION("if(T332=true,""Deployed"",IF(I332&lt;&gt;"""",IFERROR(IMPORTXML(I332, ""//p[@class='status-date']""), ""Not loading""),if(H332&lt;&gt;"""",""Reserved"","""")))"),"Deployed")</f>
        <v>Deployed</v>
      </c>
      <c r="T332" s="60" t="b">
        <v>1</v>
      </c>
      <c r="V332" s="47"/>
    </row>
    <row r="333">
      <c r="B333" s="82">
        <v>31.0</v>
      </c>
      <c r="C333" s="82">
        <v>7.0</v>
      </c>
      <c r="D333" s="53" t="s">
        <v>1094</v>
      </c>
      <c r="E333" s="53" t="s">
        <v>1095</v>
      </c>
      <c r="F333" s="54" t="s">
        <v>18</v>
      </c>
      <c r="G333" s="91" t="s">
        <v>1077</v>
      </c>
      <c r="H333" s="56" t="s">
        <v>1096</v>
      </c>
      <c r="I333" s="57" t="s">
        <v>1097</v>
      </c>
      <c r="J333" s="63"/>
      <c r="K333" s="59" t="str">
        <f>IFERROR(__xludf.DUMMYFUNCTION("if(T333=true,""Deployed"",IF(I333&lt;&gt;"""",IFERROR(IMPORTXML(I333, ""//p[@class='status-date']""), ""Not loading""),if(H333&lt;&gt;"""",""Reserved"","""")))"),"Deployed")</f>
        <v>Deployed</v>
      </c>
      <c r="T333" s="60" t="b">
        <v>1</v>
      </c>
      <c r="V333" s="47"/>
    </row>
    <row r="334">
      <c r="B334" s="82">
        <v>31.0</v>
      </c>
      <c r="C334" s="82">
        <v>8.0</v>
      </c>
      <c r="D334" s="53" t="s">
        <v>1098</v>
      </c>
      <c r="E334" s="53" t="s">
        <v>1099</v>
      </c>
      <c r="F334" s="54" t="s">
        <v>18</v>
      </c>
      <c r="G334" s="91" t="s">
        <v>1077</v>
      </c>
      <c r="H334" s="63"/>
      <c r="I334" s="63"/>
      <c r="J334" s="63"/>
      <c r="K334" s="59" t="str">
        <f>IFERROR(__xludf.DUMMYFUNCTION("if(T334=true,""Deployed"",IF(I334&lt;&gt;"""",IFERROR(IMPORTXML(I334, ""//p[@class='status-date']""), ""Not loading""),if(H334&lt;&gt;"""",""Reserved"","""")))"),"")</f>
        <v/>
      </c>
      <c r="T334" s="60" t="b">
        <v>0</v>
      </c>
      <c r="V334" s="47"/>
    </row>
    <row r="335">
      <c r="B335" s="82">
        <v>31.0</v>
      </c>
      <c r="C335" s="82">
        <v>9.0</v>
      </c>
      <c r="D335" s="53" t="s">
        <v>1100</v>
      </c>
      <c r="E335" s="53" t="s">
        <v>1101</v>
      </c>
      <c r="F335" s="54" t="s">
        <v>18</v>
      </c>
      <c r="G335" s="91" t="s">
        <v>1077</v>
      </c>
      <c r="H335" s="63"/>
      <c r="I335" s="63"/>
      <c r="J335" s="63"/>
      <c r="K335" s="59" t="str">
        <f>IFERROR(__xludf.DUMMYFUNCTION("if(T335=true,""Deployed"",IF(I335&lt;&gt;"""",IFERROR(IMPORTXML(I335, ""//p[@class='status-date']""), ""Not loading""),if(H335&lt;&gt;"""",""Reserved"","""")))"),"")</f>
        <v/>
      </c>
      <c r="T335" s="60" t="b">
        <v>0</v>
      </c>
      <c r="V335" s="47"/>
    </row>
    <row r="336">
      <c r="B336" s="82">
        <v>31.0</v>
      </c>
      <c r="C336" s="82">
        <v>10.0</v>
      </c>
      <c r="D336" s="53" t="s">
        <v>1102</v>
      </c>
      <c r="E336" s="53" t="s">
        <v>1103</v>
      </c>
      <c r="F336" s="54" t="s">
        <v>18</v>
      </c>
      <c r="G336" s="91" t="s">
        <v>1077</v>
      </c>
      <c r="H336" s="63"/>
      <c r="I336" s="63"/>
      <c r="J336" s="63"/>
      <c r="K336" s="59" t="str">
        <f>IFERROR(__xludf.DUMMYFUNCTION("if(T336=true,""Deployed"",IF(I336&lt;&gt;"""",IFERROR(IMPORTXML(I336, ""//p[@class='status-date']""), ""Not loading""),if(H336&lt;&gt;"""",""Reserved"","""")))"),"")</f>
        <v/>
      </c>
      <c r="T336" s="60" t="b">
        <v>0</v>
      </c>
      <c r="V336" s="47"/>
    </row>
    <row r="337">
      <c r="B337" s="82">
        <v>31.0</v>
      </c>
      <c r="C337" s="82">
        <v>11.0</v>
      </c>
      <c r="D337" s="53" t="s">
        <v>1104</v>
      </c>
      <c r="E337" s="53" t="s">
        <v>1105</v>
      </c>
      <c r="F337" s="54" t="s">
        <v>18</v>
      </c>
      <c r="G337" s="91" t="s">
        <v>1077</v>
      </c>
      <c r="H337" s="63"/>
      <c r="I337" s="63"/>
      <c r="J337" s="63"/>
      <c r="K337" s="59" t="str">
        <f>IFERROR(__xludf.DUMMYFUNCTION("if(T337=true,""Deployed"",IF(I337&lt;&gt;"""",IFERROR(IMPORTXML(I337, ""//p[@class='status-date']""), ""Not loading""),if(H337&lt;&gt;"""",""Reserved"","""")))"),"")</f>
        <v/>
      </c>
      <c r="T337" s="60" t="b">
        <v>0</v>
      </c>
      <c r="V337" s="47"/>
    </row>
    <row r="338">
      <c r="B338" s="82">
        <v>32.0</v>
      </c>
      <c r="C338" s="82">
        <v>1.0</v>
      </c>
      <c r="D338" s="53" t="s">
        <v>1106</v>
      </c>
      <c r="E338" s="53" t="s">
        <v>1107</v>
      </c>
      <c r="F338" s="40" t="s">
        <v>29</v>
      </c>
      <c r="G338" s="93" t="s">
        <v>1108</v>
      </c>
      <c r="H338" s="56" t="s">
        <v>509</v>
      </c>
      <c r="I338" s="57" t="s">
        <v>1109</v>
      </c>
      <c r="J338" s="63"/>
      <c r="K338" s="59" t="str">
        <f>IFERROR(__xludf.DUMMYFUNCTION("if(T338=true,""Deployed"",IF(I338&lt;&gt;"""",IFERROR(IMPORTXML(I338, ""//p[@class='status-date']""), ""Not loading""),if(H338&lt;&gt;"""",""Reserved"","""")))"),"Deployed")</f>
        <v>Deployed</v>
      </c>
      <c r="T338" s="60" t="b">
        <v>1</v>
      </c>
      <c r="V338" s="47"/>
    </row>
    <row r="339">
      <c r="B339" s="82">
        <v>32.0</v>
      </c>
      <c r="C339" s="82">
        <v>2.0</v>
      </c>
      <c r="D339" s="53" t="s">
        <v>1110</v>
      </c>
      <c r="E339" s="53" t="s">
        <v>1111</v>
      </c>
      <c r="F339" s="40" t="s">
        <v>29</v>
      </c>
      <c r="G339" s="93" t="s">
        <v>1108</v>
      </c>
      <c r="H339" s="56" t="s">
        <v>356</v>
      </c>
      <c r="I339" s="57" t="s">
        <v>1112</v>
      </c>
      <c r="J339" s="63"/>
      <c r="K339" s="59" t="str">
        <f>IFERROR(__xludf.DUMMYFUNCTION("if(T339=true,""Deployed"",IF(I339&lt;&gt;"""",IFERROR(IMPORTXML(I339, ""//p[@class='status-date']""), ""Not loading""),if(H339&lt;&gt;"""",""Reserved"","""")))"),"Deployed")</f>
        <v>Deployed</v>
      </c>
      <c r="T339" s="60" t="b">
        <v>1</v>
      </c>
      <c r="V339" s="47"/>
    </row>
    <row r="340">
      <c r="B340" s="82">
        <v>32.0</v>
      </c>
      <c r="C340" s="82">
        <v>3.0</v>
      </c>
      <c r="D340" s="53" t="s">
        <v>1113</v>
      </c>
      <c r="E340" s="53" t="s">
        <v>1114</v>
      </c>
      <c r="F340" s="40" t="s">
        <v>29</v>
      </c>
      <c r="G340" s="93" t="s">
        <v>1108</v>
      </c>
      <c r="H340" s="56" t="s">
        <v>622</v>
      </c>
      <c r="I340" s="57" t="s">
        <v>1115</v>
      </c>
      <c r="J340" s="63"/>
      <c r="K340" s="59" t="str">
        <f>IFERROR(__xludf.DUMMYFUNCTION("if(T340=true,""Deployed"",IF(I340&lt;&gt;"""",IFERROR(IMPORTXML(I340, ""//p[@class='status-date']""), ""Not loading""),if(H340&lt;&gt;"""",""Reserved"","""")))"),"Deployed")</f>
        <v>Deployed</v>
      </c>
      <c r="T340" s="60" t="b">
        <v>1</v>
      </c>
      <c r="V340" s="47"/>
    </row>
    <row r="341">
      <c r="B341" s="82">
        <v>32.0</v>
      </c>
      <c r="C341" s="82">
        <v>4.0</v>
      </c>
      <c r="D341" s="53" t="s">
        <v>1116</v>
      </c>
      <c r="E341" s="53" t="s">
        <v>1117</v>
      </c>
      <c r="F341" s="40" t="s">
        <v>29</v>
      </c>
      <c r="G341" s="93" t="s">
        <v>1108</v>
      </c>
      <c r="H341" s="63"/>
      <c r="I341" s="63"/>
      <c r="J341" s="63"/>
      <c r="K341" s="59" t="str">
        <f>IFERROR(__xludf.DUMMYFUNCTION("if(T341=true,""Deployed"",IF(I341&lt;&gt;"""",IFERROR(IMPORTXML(I341, ""//p[@class='status-date']""), ""Not loading""),if(H341&lt;&gt;"""",""Reserved"","""")))"),"")</f>
        <v/>
      </c>
      <c r="T341" s="60" t="b">
        <v>0</v>
      </c>
      <c r="V341" s="47"/>
    </row>
    <row r="342">
      <c r="B342" s="82">
        <v>32.0</v>
      </c>
      <c r="C342" s="82">
        <v>5.0</v>
      </c>
      <c r="D342" s="53" t="s">
        <v>1118</v>
      </c>
      <c r="E342" s="53" t="s">
        <v>1119</v>
      </c>
      <c r="F342" s="40" t="s">
        <v>29</v>
      </c>
      <c r="G342" s="93" t="s">
        <v>1108</v>
      </c>
      <c r="H342" s="56"/>
      <c r="I342" s="63"/>
      <c r="J342" s="63"/>
      <c r="K342" s="59" t="str">
        <f>IFERROR(__xludf.DUMMYFUNCTION("if(T342=true,""Deployed"",IF(I342&lt;&gt;"""",IFERROR(IMPORTXML(I342, ""//p[@class='status-date']""), ""Not loading""),if(H342&lt;&gt;"""",""Reserved"","""")))"),"")</f>
        <v/>
      </c>
      <c r="T342" s="60" t="b">
        <v>0</v>
      </c>
      <c r="V342" s="47"/>
    </row>
    <row r="343">
      <c r="B343" s="82">
        <v>32.0</v>
      </c>
      <c r="C343" s="82">
        <v>6.0</v>
      </c>
      <c r="D343" s="53" t="s">
        <v>1120</v>
      </c>
      <c r="E343" s="53" t="s">
        <v>1121</v>
      </c>
      <c r="F343" s="63" t="s">
        <v>23</v>
      </c>
      <c r="G343" s="63" t="s">
        <v>504</v>
      </c>
      <c r="H343" s="56" t="s">
        <v>1122</v>
      </c>
      <c r="I343" s="57" t="s">
        <v>1123</v>
      </c>
      <c r="J343" s="63"/>
      <c r="K343" s="59" t="str">
        <f>IFERROR(__xludf.DUMMYFUNCTION("if(T343=true,""Deployed"",IF(I343&lt;&gt;"""",IFERROR(IMPORTXML(I343, ""//p[@class='status-date']""), ""Not loading""),if(H343&lt;&gt;"""",""Reserved"","""")))"),"Deployed")</f>
        <v>Deployed</v>
      </c>
      <c r="T343" s="60" t="b">
        <v>1</v>
      </c>
      <c r="V343" s="47"/>
    </row>
    <row r="344">
      <c r="B344" s="82">
        <v>32.0</v>
      </c>
      <c r="C344" s="82">
        <v>7.0</v>
      </c>
      <c r="D344" s="53" t="s">
        <v>1124</v>
      </c>
      <c r="E344" s="53" t="s">
        <v>1125</v>
      </c>
      <c r="F344" s="40" t="s">
        <v>29</v>
      </c>
      <c r="G344" s="93" t="s">
        <v>1108</v>
      </c>
      <c r="H344" s="56" t="s">
        <v>11</v>
      </c>
      <c r="I344" s="57" t="s">
        <v>1126</v>
      </c>
      <c r="J344" s="63"/>
      <c r="K344" s="59" t="str">
        <f>IFERROR(__xludf.DUMMYFUNCTION("if(T344=true,""Deployed"",IF(I344&lt;&gt;"""",IFERROR(IMPORTXML(I344, ""//p[@class='status-date']""), ""Not loading""),if(H344&lt;&gt;"""",""Reserved"","""")))"),"Deployed")</f>
        <v>Deployed</v>
      </c>
      <c r="T344" s="60" t="b">
        <v>1</v>
      </c>
      <c r="V344" s="47"/>
    </row>
    <row r="345">
      <c r="B345" s="82">
        <v>32.0</v>
      </c>
      <c r="C345" s="82">
        <v>8.0</v>
      </c>
      <c r="D345" s="53" t="s">
        <v>1127</v>
      </c>
      <c r="E345" s="53" t="s">
        <v>1128</v>
      </c>
      <c r="F345" s="40" t="s">
        <v>29</v>
      </c>
      <c r="G345" s="93" t="s">
        <v>1108</v>
      </c>
      <c r="H345" s="56" t="s">
        <v>1129</v>
      </c>
      <c r="I345" s="57" t="s">
        <v>1130</v>
      </c>
      <c r="J345" s="63"/>
      <c r="K345" s="59" t="str">
        <f>IFERROR(__xludf.DUMMYFUNCTION("if(T345=true,""Deployed"",IF(I345&lt;&gt;"""",IFERROR(IMPORTXML(I345, ""//p[@class='status-date']""), ""Not loading""),if(H345&lt;&gt;"""",""Reserved"","""")))"),"Deployed")</f>
        <v>Deployed</v>
      </c>
      <c r="T345" s="60" t="b">
        <v>1</v>
      </c>
      <c r="V345" s="47"/>
    </row>
    <row r="346">
      <c r="B346" s="82">
        <v>32.0</v>
      </c>
      <c r="C346" s="82">
        <v>9.0</v>
      </c>
      <c r="D346" s="53" t="s">
        <v>1131</v>
      </c>
      <c r="E346" s="53" t="s">
        <v>1132</v>
      </c>
      <c r="F346" s="40" t="s">
        <v>29</v>
      </c>
      <c r="G346" s="93" t="s">
        <v>1108</v>
      </c>
      <c r="H346" s="56" t="s">
        <v>513</v>
      </c>
      <c r="I346" s="57" t="s">
        <v>1133</v>
      </c>
      <c r="J346" s="63"/>
      <c r="K346" s="59" t="str">
        <f>IFERROR(__xludf.DUMMYFUNCTION("if(T346=true,""Deployed"",IF(I346&lt;&gt;"""",IFERROR(IMPORTXML(I346, ""//p[@class='status-date']""), ""Not loading""),if(H346&lt;&gt;"""",""Reserved"","""")))"),"Deployed")</f>
        <v>Deployed</v>
      </c>
      <c r="T346" s="60" t="b">
        <v>1</v>
      </c>
      <c r="V346" s="47"/>
    </row>
    <row r="347">
      <c r="B347" s="82">
        <v>32.0</v>
      </c>
      <c r="C347" s="82">
        <v>10.0</v>
      </c>
      <c r="D347" s="53" t="s">
        <v>1134</v>
      </c>
      <c r="E347" s="53" t="s">
        <v>1135</v>
      </c>
      <c r="F347" s="40" t="s">
        <v>29</v>
      </c>
      <c r="G347" s="93" t="s">
        <v>1108</v>
      </c>
      <c r="H347" s="56" t="s">
        <v>1136</v>
      </c>
      <c r="I347" s="57" t="s">
        <v>1137</v>
      </c>
      <c r="J347" s="63"/>
      <c r="K347" s="59" t="str">
        <f>IFERROR(__xludf.DUMMYFUNCTION("if(T347=true,""Deployed"",IF(I347&lt;&gt;"""",IFERROR(IMPORTXML(I347, ""//p[@class='status-date']""), ""Not loading""),if(H347&lt;&gt;"""",""Reserved"","""")))"),"Deployed")</f>
        <v>Deployed</v>
      </c>
      <c r="T347" s="60" t="b">
        <v>1</v>
      </c>
      <c r="V347" s="47"/>
    </row>
    <row r="348">
      <c r="B348" s="82">
        <v>32.0</v>
      </c>
      <c r="C348" s="82">
        <v>11.0</v>
      </c>
      <c r="D348" s="53" t="s">
        <v>1138</v>
      </c>
      <c r="E348" s="53" t="s">
        <v>1139</v>
      </c>
      <c r="F348" s="40" t="s">
        <v>29</v>
      </c>
      <c r="G348" s="93" t="s">
        <v>1108</v>
      </c>
      <c r="H348" s="56" t="s">
        <v>356</v>
      </c>
      <c r="I348" s="57" t="s">
        <v>1140</v>
      </c>
      <c r="J348" s="63"/>
      <c r="K348" s="59" t="str">
        <f>IFERROR(__xludf.DUMMYFUNCTION("if(T348=true,""Deployed"",IF(I348&lt;&gt;"""",IFERROR(IMPORTXML(I348, ""//p[@class='status-date']""), ""Not loading""),if(H348&lt;&gt;"""",""Reserved"","""")))"),"Deployed")</f>
        <v>Deployed</v>
      </c>
      <c r="T348" s="60" t="b">
        <v>1</v>
      </c>
      <c r="V348" s="47"/>
    </row>
    <row r="349">
      <c r="B349" s="82">
        <v>33.0</v>
      </c>
      <c r="C349" s="82">
        <v>1.0</v>
      </c>
      <c r="D349" s="53" t="s">
        <v>1141</v>
      </c>
      <c r="E349" s="53" t="s">
        <v>1142</v>
      </c>
      <c r="F349" s="39" t="s">
        <v>28</v>
      </c>
      <c r="G349" s="56" t="s">
        <v>1143</v>
      </c>
      <c r="H349" s="56" t="s">
        <v>1144</v>
      </c>
      <c r="I349" s="57" t="s">
        <v>1145</v>
      </c>
      <c r="J349" s="63"/>
      <c r="K349" s="59" t="str">
        <f>IFERROR(__xludf.DUMMYFUNCTION("if(T349=true,""Deployed"",IF(I349&lt;&gt;"""",IFERROR(IMPORTXML(I349, ""//p[@class='status-date']""), ""Not loading""),if(H349&lt;&gt;"""",""Reserved"","""")))"),"Deployed")</f>
        <v>Deployed</v>
      </c>
      <c r="T349" s="60" t="b">
        <v>1</v>
      </c>
      <c r="V349" s="47"/>
    </row>
    <row r="350">
      <c r="B350" s="82">
        <v>33.0</v>
      </c>
      <c r="C350" s="82">
        <v>2.0</v>
      </c>
      <c r="D350" s="53" t="s">
        <v>1146</v>
      </c>
      <c r="E350" s="53" t="s">
        <v>1147</v>
      </c>
      <c r="F350" s="39" t="s">
        <v>28</v>
      </c>
      <c r="G350" s="56" t="s">
        <v>286</v>
      </c>
      <c r="H350" s="56" t="s">
        <v>366</v>
      </c>
      <c r="I350" s="57" t="s">
        <v>1148</v>
      </c>
      <c r="J350" s="70">
        <v>44626.0</v>
      </c>
      <c r="K350" s="59" t="str">
        <f>IFERROR(__xludf.DUMMYFUNCTION("if(T350=true,""Deployed"",IF(I350&lt;&gt;"""",IFERROR(IMPORTXML(I350, ""//p[@class='status-date']""), ""Not loading""),if(H350&lt;&gt;"""",""Reserved"","""")))"),"Deployed")</f>
        <v>Deployed</v>
      </c>
      <c r="T350" s="60" t="b">
        <v>1</v>
      </c>
      <c r="V350" s="47"/>
    </row>
    <row r="351">
      <c r="B351" s="82">
        <v>33.0</v>
      </c>
      <c r="C351" s="82">
        <v>3.0</v>
      </c>
      <c r="D351" s="53" t="s">
        <v>1149</v>
      </c>
      <c r="E351" s="53" t="s">
        <v>1150</v>
      </c>
      <c r="F351" s="39" t="s">
        <v>28</v>
      </c>
      <c r="G351" s="56" t="s">
        <v>1151</v>
      </c>
      <c r="H351" s="56" t="s">
        <v>1152</v>
      </c>
      <c r="I351" s="57" t="s">
        <v>1153</v>
      </c>
      <c r="J351" s="63"/>
      <c r="K351" s="59" t="str">
        <f>IFERROR(__xludf.DUMMYFUNCTION("if(T351=true,""Deployed"",IF(I351&lt;&gt;"""",IFERROR(IMPORTXML(I351, ""//p[@class='status-date']""), ""Not loading""),if(H351&lt;&gt;"""",""Reserved"","""")))"),"Deployed")</f>
        <v>Deployed</v>
      </c>
      <c r="T351" s="60" t="b">
        <v>1</v>
      </c>
      <c r="V351" s="47"/>
    </row>
    <row r="352">
      <c r="B352" s="82">
        <v>33.0</v>
      </c>
      <c r="C352" s="82">
        <v>4.0</v>
      </c>
      <c r="D352" s="53" t="s">
        <v>1154</v>
      </c>
      <c r="E352" s="53" t="s">
        <v>1155</v>
      </c>
      <c r="F352" s="39" t="s">
        <v>28</v>
      </c>
      <c r="G352" s="56" t="s">
        <v>1151</v>
      </c>
      <c r="H352" s="56" t="s">
        <v>886</v>
      </c>
      <c r="I352" s="57" t="s">
        <v>1156</v>
      </c>
      <c r="J352" s="63"/>
      <c r="K352" s="59" t="str">
        <f>IFERROR(__xludf.DUMMYFUNCTION("if(T352=true,""Deployed"",IF(I352&lt;&gt;"""",IFERROR(IMPORTXML(I352, ""//p[@class='status-date']""), ""Not loading""),if(H352&lt;&gt;"""",""Reserved"","""")))"),"Deployed")</f>
        <v>Deployed</v>
      </c>
      <c r="T352" s="60" t="b">
        <v>1</v>
      </c>
      <c r="V352" s="47"/>
    </row>
    <row r="353">
      <c r="B353" s="82">
        <v>33.0</v>
      </c>
      <c r="C353" s="82">
        <v>5.0</v>
      </c>
      <c r="D353" s="53" t="s">
        <v>1157</v>
      </c>
      <c r="E353" s="53" t="s">
        <v>1158</v>
      </c>
      <c r="F353" s="39" t="s">
        <v>28</v>
      </c>
      <c r="G353" s="56" t="s">
        <v>1151</v>
      </c>
      <c r="H353" s="56" t="s">
        <v>1057</v>
      </c>
      <c r="I353" s="57" t="s">
        <v>1159</v>
      </c>
      <c r="J353" s="63"/>
      <c r="K353" s="59" t="str">
        <f>IFERROR(__xludf.DUMMYFUNCTION("if(T353=true,""Deployed"",IF(I353&lt;&gt;"""",IFERROR(IMPORTXML(I353, ""//p[@class='status-date']""), ""Not loading""),if(H353&lt;&gt;"""",""Reserved"","""")))"),"Deployed")</f>
        <v>Deployed</v>
      </c>
      <c r="T353" s="60" t="b">
        <v>1</v>
      </c>
      <c r="V353" s="47"/>
    </row>
    <row r="354">
      <c r="B354" s="82">
        <v>33.0</v>
      </c>
      <c r="C354" s="82">
        <v>6.0</v>
      </c>
      <c r="D354" s="53" t="s">
        <v>1160</v>
      </c>
      <c r="E354" s="53" t="s">
        <v>1161</v>
      </c>
      <c r="F354" s="39" t="s">
        <v>28</v>
      </c>
      <c r="G354" s="56" t="s">
        <v>286</v>
      </c>
      <c r="H354" s="56" t="s">
        <v>600</v>
      </c>
      <c r="I354" s="57" t="s">
        <v>1162</v>
      </c>
      <c r="J354" s="63"/>
      <c r="K354" s="59" t="str">
        <f>IFERROR(__xludf.DUMMYFUNCTION("if(T354=true,""Deployed"",IF(I354&lt;&gt;"""",IFERROR(IMPORTXML(I354, ""//p[@class='status-date']""), ""Not loading""),if(H354&lt;&gt;"""",""Reserved"","""")))"),"Deployed")</f>
        <v>Deployed</v>
      </c>
      <c r="T354" s="60" t="b">
        <v>1</v>
      </c>
      <c r="V354" s="47"/>
    </row>
    <row r="355">
      <c r="B355" s="82">
        <v>33.0</v>
      </c>
      <c r="C355" s="82">
        <v>7.0</v>
      </c>
      <c r="D355" s="53" t="s">
        <v>1163</v>
      </c>
      <c r="E355" s="53" t="s">
        <v>1164</v>
      </c>
      <c r="F355" s="39" t="s">
        <v>28</v>
      </c>
      <c r="G355" s="56" t="s">
        <v>1165</v>
      </c>
      <c r="H355" s="56" t="s">
        <v>1152</v>
      </c>
      <c r="I355" s="57" t="s">
        <v>1166</v>
      </c>
      <c r="J355" s="63"/>
      <c r="K355" s="59" t="str">
        <f>IFERROR(__xludf.DUMMYFUNCTION("if(T355=true,""Deployed"",IF(I355&lt;&gt;"""",IFERROR(IMPORTXML(I355, ""//p[@class='status-date']""), ""Not loading""),if(H355&lt;&gt;"""",""Reserved"","""")))"),"Deployed")</f>
        <v>Deployed</v>
      </c>
      <c r="T355" s="60" t="b">
        <v>1</v>
      </c>
      <c r="V355" s="47"/>
    </row>
    <row r="356">
      <c r="B356" s="82">
        <v>33.0</v>
      </c>
      <c r="C356" s="82">
        <v>8.0</v>
      </c>
      <c r="D356" s="53" t="s">
        <v>1167</v>
      </c>
      <c r="E356" s="53" t="s">
        <v>1168</v>
      </c>
      <c r="F356" s="39" t="s">
        <v>28</v>
      </c>
      <c r="G356" s="56" t="s">
        <v>1165</v>
      </c>
      <c r="H356" s="56" t="s">
        <v>886</v>
      </c>
      <c r="I356" s="57" t="s">
        <v>1169</v>
      </c>
      <c r="J356" s="63"/>
      <c r="K356" s="59" t="str">
        <f>IFERROR(__xludf.DUMMYFUNCTION("if(T356=true,""Deployed"",IF(I356&lt;&gt;"""",IFERROR(IMPORTXML(I356, ""//p[@class='status-date']""), ""Not loading""),if(H356&lt;&gt;"""",""Reserved"","""")))"),"Deployed")</f>
        <v>Deployed</v>
      </c>
      <c r="T356" s="60" t="b">
        <v>1</v>
      </c>
      <c r="V356" s="47"/>
    </row>
    <row r="357">
      <c r="B357" s="82">
        <v>33.0</v>
      </c>
      <c r="C357" s="82">
        <v>9.0</v>
      </c>
      <c r="D357" s="53" t="s">
        <v>1170</v>
      </c>
      <c r="E357" s="53" t="s">
        <v>1171</v>
      </c>
      <c r="F357" s="39" t="s">
        <v>28</v>
      </c>
      <c r="G357" s="56" t="s">
        <v>1165</v>
      </c>
      <c r="H357" s="56" t="s">
        <v>1057</v>
      </c>
      <c r="I357" s="57" t="s">
        <v>1172</v>
      </c>
      <c r="J357" s="63"/>
      <c r="K357" s="59" t="str">
        <f>IFERROR(__xludf.DUMMYFUNCTION("if(T357=true,""Deployed"",IF(I357&lt;&gt;"""",IFERROR(IMPORTXML(I357, ""//p[@class='status-date']""), ""Not loading""),if(H357&lt;&gt;"""",""Reserved"","""")))"),"Deployed")</f>
        <v>Deployed</v>
      </c>
      <c r="T357" s="60" t="b">
        <v>1</v>
      </c>
      <c r="V357" s="47"/>
    </row>
    <row r="358">
      <c r="B358" s="82">
        <v>33.0</v>
      </c>
      <c r="C358" s="82">
        <v>10.0</v>
      </c>
      <c r="D358" s="53" t="s">
        <v>1173</v>
      </c>
      <c r="E358" s="53" t="s">
        <v>1174</v>
      </c>
      <c r="F358" s="39" t="s">
        <v>28</v>
      </c>
      <c r="G358" s="56" t="s">
        <v>286</v>
      </c>
      <c r="H358" s="56" t="s">
        <v>466</v>
      </c>
      <c r="I358" s="62" t="s">
        <v>1175</v>
      </c>
      <c r="J358" s="63"/>
      <c r="K358" s="59" t="str">
        <f>IFERROR(__xludf.DUMMYFUNCTION("if(T358=true,""Deployed"",IF(I358&lt;&gt;"""",IFERROR(IMPORTXML(I358, ""//p[@class='status-date']""), ""Not loading""),if(H358&lt;&gt;"""",""Reserved"","""")))"),"Deployed")</f>
        <v>Deployed</v>
      </c>
      <c r="T358" s="60" t="b">
        <v>1</v>
      </c>
      <c r="V358" s="47"/>
    </row>
    <row r="359">
      <c r="B359" s="82">
        <v>33.0</v>
      </c>
      <c r="C359" s="82">
        <v>11.0</v>
      </c>
      <c r="D359" s="53" t="s">
        <v>1176</v>
      </c>
      <c r="E359" s="53" t="s">
        <v>1177</v>
      </c>
      <c r="F359" s="39" t="s">
        <v>28</v>
      </c>
      <c r="G359" s="56" t="s">
        <v>1143</v>
      </c>
      <c r="H359" s="56" t="s">
        <v>53</v>
      </c>
      <c r="I359" s="57" t="s">
        <v>1178</v>
      </c>
      <c r="J359" s="63"/>
      <c r="K359" s="59" t="str">
        <f>IFERROR(__xludf.DUMMYFUNCTION("if(T359=true,""Deployed"",IF(I359&lt;&gt;"""",IFERROR(IMPORTXML(I359, ""//p[@class='status-date']""), ""Not loading""),if(H359&lt;&gt;"""",""Reserved"","""")))"),"Deployed")</f>
        <v>Deployed</v>
      </c>
      <c r="T359" s="60" t="b">
        <v>1</v>
      </c>
      <c r="V359" s="47"/>
    </row>
    <row r="360">
      <c r="B360" s="82">
        <v>34.0</v>
      </c>
      <c r="C360" s="82">
        <v>1.0</v>
      </c>
      <c r="D360" s="53" t="s">
        <v>1179</v>
      </c>
      <c r="E360" s="53" t="s">
        <v>1180</v>
      </c>
      <c r="F360" s="39" t="s">
        <v>28</v>
      </c>
      <c r="G360" s="56" t="s">
        <v>286</v>
      </c>
      <c r="H360" s="56" t="s">
        <v>466</v>
      </c>
      <c r="I360" s="62" t="s">
        <v>1181</v>
      </c>
      <c r="J360" s="63"/>
      <c r="K360" s="59" t="str">
        <f>IFERROR(__xludf.DUMMYFUNCTION("if(T360=true,""Deployed"",IF(I360&lt;&gt;"""",IFERROR(IMPORTXML(I360, ""//p[@class='status-date']""), ""Not loading""),if(H360&lt;&gt;"""",""Reserved"","""")))"),"Deployed")</f>
        <v>Deployed</v>
      </c>
      <c r="T360" s="60" t="b">
        <v>1</v>
      </c>
      <c r="V360" s="47"/>
    </row>
    <row r="361">
      <c r="B361" s="82">
        <v>34.0</v>
      </c>
      <c r="C361" s="82">
        <v>2.0</v>
      </c>
      <c r="D361" s="53" t="s">
        <v>1182</v>
      </c>
      <c r="E361" s="53" t="s">
        <v>1183</v>
      </c>
      <c r="F361" s="41" t="s">
        <v>30</v>
      </c>
      <c r="G361" s="63" t="s">
        <v>1184</v>
      </c>
      <c r="H361" s="63"/>
      <c r="I361" s="63"/>
      <c r="J361" s="63"/>
      <c r="K361" s="59" t="str">
        <f>IFERROR(__xludf.DUMMYFUNCTION("if(T361=true,""Deployed"",IF(I361&lt;&gt;"""",IFERROR(IMPORTXML(I361, ""//p[@class='status-date']""), ""Not loading""),if(H361&lt;&gt;"""",""Reserved"","""")))"),"")</f>
        <v/>
      </c>
      <c r="T361" s="60" t="b">
        <v>0</v>
      </c>
      <c r="V361" s="47"/>
    </row>
    <row r="362">
      <c r="B362" s="82">
        <v>34.0</v>
      </c>
      <c r="C362" s="82">
        <v>3.0</v>
      </c>
      <c r="D362" s="53" t="s">
        <v>1185</v>
      </c>
      <c r="E362" s="53" t="s">
        <v>1186</v>
      </c>
      <c r="F362" s="41" t="s">
        <v>30</v>
      </c>
      <c r="G362" s="56" t="s">
        <v>1187</v>
      </c>
      <c r="H362" s="56" t="s">
        <v>208</v>
      </c>
      <c r="I362" s="57" t="s">
        <v>1188</v>
      </c>
      <c r="J362" s="63"/>
      <c r="K362" s="59" t="str">
        <f>IFERROR(__xludf.DUMMYFUNCTION("if(T362=true,""Deployed"",IF(I362&lt;&gt;"""",IFERROR(IMPORTXML(I362, ""//p[@class='status-date']""), ""Not loading""),if(H362&lt;&gt;"""",""Reserved"","""")))"),"Deployed")</f>
        <v>Deployed</v>
      </c>
      <c r="T362" s="60" t="b">
        <v>1</v>
      </c>
      <c r="V362" s="47"/>
    </row>
    <row r="363">
      <c r="B363" s="82">
        <v>34.0</v>
      </c>
      <c r="C363" s="82">
        <v>4.0</v>
      </c>
      <c r="D363" s="53" t="s">
        <v>1189</v>
      </c>
      <c r="E363" s="53" t="s">
        <v>1190</v>
      </c>
      <c r="F363" s="41" t="s">
        <v>30</v>
      </c>
      <c r="G363" s="63" t="s">
        <v>1184</v>
      </c>
      <c r="H363" s="63"/>
      <c r="I363" s="63"/>
      <c r="J363" s="63"/>
      <c r="K363" s="59" t="str">
        <f>IFERROR(__xludf.DUMMYFUNCTION("if(T363=true,""Deployed"",IF(I363&lt;&gt;"""",IFERROR(IMPORTXML(I363, ""//p[@class='status-date']""), ""Not loading""),if(H363&lt;&gt;"""",""Reserved"","""")))"),"")</f>
        <v/>
      </c>
      <c r="T363" s="60" t="b">
        <v>0</v>
      </c>
      <c r="V363" s="47"/>
    </row>
    <row r="364">
      <c r="B364" s="82">
        <v>34.0</v>
      </c>
      <c r="C364" s="82">
        <v>5.0</v>
      </c>
      <c r="D364" s="53" t="s">
        <v>1191</v>
      </c>
      <c r="E364" s="53" t="s">
        <v>1192</v>
      </c>
      <c r="F364" s="39" t="s">
        <v>28</v>
      </c>
      <c r="G364" s="56" t="s">
        <v>1193</v>
      </c>
      <c r="H364" s="24" t="s">
        <v>1194</v>
      </c>
      <c r="I364" s="62" t="s">
        <v>1195</v>
      </c>
      <c r="J364" s="63"/>
      <c r="K364" s="59" t="str">
        <f>IFERROR(__xludf.DUMMYFUNCTION("if(T364=true,""Deployed"",IF(I364&lt;&gt;"""",IFERROR(IMPORTXML(I364, ""//p[@class='status-date']""), ""Not loading""),if(H364&lt;&gt;"""",""Reserved"","""")))"),"Deployed")</f>
        <v>Deployed</v>
      </c>
      <c r="T364" s="60" t="b">
        <v>1</v>
      </c>
      <c r="V364" s="47"/>
    </row>
    <row r="365">
      <c r="B365" s="82">
        <v>34.0</v>
      </c>
      <c r="C365" s="82">
        <v>6.0</v>
      </c>
      <c r="D365" s="53" t="s">
        <v>1196</v>
      </c>
      <c r="E365" s="53" t="s">
        <v>1197</v>
      </c>
      <c r="F365" s="39" t="s">
        <v>28</v>
      </c>
      <c r="G365" s="56" t="s">
        <v>1193</v>
      </c>
      <c r="H365" s="56" t="s">
        <v>91</v>
      </c>
      <c r="I365" s="57" t="s">
        <v>1198</v>
      </c>
      <c r="J365" s="63"/>
      <c r="K365" s="59" t="str">
        <f>IFERROR(__xludf.DUMMYFUNCTION("if(T365=true,""Deployed"",IF(I365&lt;&gt;"""",IFERROR(IMPORTXML(I365, ""//p[@class='status-date']""), ""Not loading""),if(H365&lt;&gt;"""",""Reserved"","""")))"),"Deployed")</f>
        <v>Deployed</v>
      </c>
      <c r="T365" s="60" t="b">
        <v>1</v>
      </c>
      <c r="V365" s="47"/>
    </row>
    <row r="366">
      <c r="B366" s="82">
        <v>34.0</v>
      </c>
      <c r="C366" s="82">
        <v>7.0</v>
      </c>
      <c r="D366" s="53" t="s">
        <v>1199</v>
      </c>
      <c r="E366" s="53" t="s">
        <v>1200</v>
      </c>
      <c r="F366" s="39" t="s">
        <v>28</v>
      </c>
      <c r="G366" s="56" t="s">
        <v>1201</v>
      </c>
      <c r="H366" s="56" t="s">
        <v>1202</v>
      </c>
      <c r="I366" s="57" t="s">
        <v>1203</v>
      </c>
      <c r="J366" s="63"/>
      <c r="K366" s="59" t="str">
        <f>IFERROR(__xludf.DUMMYFUNCTION("if(T366=true,""Deployed"",IF(I366&lt;&gt;"""",IFERROR(IMPORTXML(I366, ""//p[@class='status-date']""), ""Not loading""),if(H366&lt;&gt;"""",""Reserved"","""")))"),"Deployed")</f>
        <v>Deployed</v>
      </c>
      <c r="T366" s="60" t="b">
        <v>1</v>
      </c>
      <c r="V366" s="47"/>
    </row>
    <row r="367">
      <c r="B367" s="82">
        <v>34.0</v>
      </c>
      <c r="C367" s="82">
        <v>8.0</v>
      </c>
      <c r="D367" s="53" t="s">
        <v>1204</v>
      </c>
      <c r="E367" s="53" t="s">
        <v>1205</v>
      </c>
      <c r="F367" s="41" t="s">
        <v>30</v>
      </c>
      <c r="G367" s="63" t="s">
        <v>1184</v>
      </c>
      <c r="H367" s="63"/>
      <c r="I367" s="63"/>
      <c r="J367" s="63"/>
      <c r="K367" s="59" t="str">
        <f>IFERROR(__xludf.DUMMYFUNCTION("if(T367=true,""Deployed"",IF(I367&lt;&gt;"""",IFERROR(IMPORTXML(I367, ""//p[@class='status-date']""), ""Not loading""),if(H367&lt;&gt;"""",""Reserved"","""")))"),"")</f>
        <v/>
      </c>
      <c r="T367" s="60" t="b">
        <v>0</v>
      </c>
      <c r="V367" s="47"/>
    </row>
    <row r="368">
      <c r="B368" s="82">
        <v>34.0</v>
      </c>
      <c r="C368" s="82">
        <v>9.0</v>
      </c>
      <c r="D368" s="53" t="s">
        <v>1206</v>
      </c>
      <c r="E368" s="53" t="s">
        <v>1207</v>
      </c>
      <c r="F368" s="41" t="s">
        <v>30</v>
      </c>
      <c r="G368" s="56" t="s">
        <v>1187</v>
      </c>
      <c r="H368" s="56" t="s">
        <v>622</v>
      </c>
      <c r="I368" s="57" t="s">
        <v>1208</v>
      </c>
      <c r="J368" s="63"/>
      <c r="K368" s="59" t="str">
        <f>IFERROR(__xludf.DUMMYFUNCTION("if(T368=true,""Deployed"",IF(I368&lt;&gt;"""",IFERROR(IMPORTXML(I368, ""//p[@class='status-date']""), ""Not loading""),if(H368&lt;&gt;"""",""Reserved"","""")))"),"Deployed")</f>
        <v>Deployed</v>
      </c>
      <c r="T368" s="60" t="b">
        <v>1</v>
      </c>
      <c r="V368" s="47"/>
    </row>
    <row r="369">
      <c r="B369" s="82">
        <v>34.0</v>
      </c>
      <c r="C369" s="82">
        <v>10.0</v>
      </c>
      <c r="D369" s="53" t="s">
        <v>1209</v>
      </c>
      <c r="E369" s="53" t="s">
        <v>1210</v>
      </c>
      <c r="F369" s="41" t="s">
        <v>30</v>
      </c>
      <c r="G369" s="63" t="s">
        <v>1184</v>
      </c>
      <c r="H369" s="63"/>
      <c r="I369" s="63"/>
      <c r="J369" s="63"/>
      <c r="K369" s="59" t="str">
        <f>IFERROR(__xludf.DUMMYFUNCTION("if(T369=true,""Deployed"",IF(I369&lt;&gt;"""",IFERROR(IMPORTXML(I369, ""//p[@class='status-date']""), ""Not loading""),if(H369&lt;&gt;"""",""Reserved"","""")))"),"")</f>
        <v/>
      </c>
      <c r="T369" s="60" t="b">
        <v>0</v>
      </c>
      <c r="V369" s="47"/>
    </row>
    <row r="370">
      <c r="B370" s="82">
        <v>34.0</v>
      </c>
      <c r="C370" s="82">
        <v>11.0</v>
      </c>
      <c r="D370" s="53" t="s">
        <v>1211</v>
      </c>
      <c r="E370" s="53" t="s">
        <v>1212</v>
      </c>
      <c r="F370" s="39" t="s">
        <v>28</v>
      </c>
      <c r="G370" s="56" t="s">
        <v>1193</v>
      </c>
      <c r="H370" s="56" t="s">
        <v>402</v>
      </c>
      <c r="I370" s="57" t="s">
        <v>1213</v>
      </c>
      <c r="J370" s="63"/>
      <c r="K370" s="59" t="str">
        <f>IFERROR(__xludf.DUMMYFUNCTION("if(T370=true,""Deployed"",IF(I370&lt;&gt;"""",IFERROR(IMPORTXML(I370, ""//p[@class='status-date']""), ""Not loading""),if(H370&lt;&gt;"""",""Reserved"","""")))"),"Deployed")</f>
        <v>Deployed</v>
      </c>
      <c r="T370" s="60" t="b">
        <v>1</v>
      </c>
      <c r="V370" s="47"/>
    </row>
    <row r="371">
      <c r="B371" s="82">
        <v>35.0</v>
      </c>
      <c r="C371" s="82">
        <v>1.0</v>
      </c>
      <c r="D371" s="53" t="s">
        <v>1214</v>
      </c>
      <c r="E371" s="53" t="s">
        <v>1215</v>
      </c>
      <c r="F371" s="39" t="s">
        <v>28</v>
      </c>
      <c r="G371" s="56" t="s">
        <v>1165</v>
      </c>
      <c r="H371" s="56" t="s">
        <v>11</v>
      </c>
      <c r="I371" s="57" t="s">
        <v>1216</v>
      </c>
      <c r="J371" s="63"/>
      <c r="K371" s="59" t="str">
        <f>IFERROR(__xludf.DUMMYFUNCTION("if(T371=true,""Deployed"",IF(I371&lt;&gt;"""",IFERROR(IMPORTXML(I371, ""//p[@class='status-date']""), ""Not loading""),if(H371&lt;&gt;"""",""Reserved"","""")))"),"Deployed")</f>
        <v>Deployed</v>
      </c>
      <c r="T371" s="60" t="b">
        <v>1</v>
      </c>
      <c r="V371" s="47"/>
    </row>
    <row r="372">
      <c r="B372" s="82">
        <v>35.0</v>
      </c>
      <c r="C372" s="82">
        <v>2.0</v>
      </c>
      <c r="D372" s="53" t="s">
        <v>1217</v>
      </c>
      <c r="E372" s="53" t="s">
        <v>1218</v>
      </c>
      <c r="F372" s="39" t="s">
        <v>28</v>
      </c>
      <c r="G372" s="56" t="s">
        <v>1193</v>
      </c>
      <c r="H372" s="63"/>
      <c r="I372" s="63"/>
      <c r="J372" s="63"/>
      <c r="K372" s="59" t="str">
        <f>IFERROR(__xludf.DUMMYFUNCTION("if(T372=true,""Deployed"",IF(I372&lt;&gt;"""",IFERROR(IMPORTXML(I372, ""//p[@class='status-date']""), ""Not loading""),if(H372&lt;&gt;"""",""Reserved"","""")))"),"")</f>
        <v/>
      </c>
      <c r="T372" s="60" t="b">
        <v>0</v>
      </c>
      <c r="V372" s="47"/>
    </row>
    <row r="373">
      <c r="B373" s="82">
        <v>35.0</v>
      </c>
      <c r="C373" s="82">
        <v>3.0</v>
      </c>
      <c r="D373" s="53" t="s">
        <v>1219</v>
      </c>
      <c r="E373" s="53" t="s">
        <v>1220</v>
      </c>
      <c r="F373" s="39" t="s">
        <v>28</v>
      </c>
      <c r="G373" s="56" t="s">
        <v>1193</v>
      </c>
      <c r="H373" s="63"/>
      <c r="I373" s="63"/>
      <c r="J373" s="63"/>
      <c r="K373" s="59" t="str">
        <f>IFERROR(__xludf.DUMMYFUNCTION("if(T373=true,""Deployed"",IF(I373&lt;&gt;"""",IFERROR(IMPORTXML(I373, ""//p[@class='status-date']""), ""Not loading""),if(H373&lt;&gt;"""",""Reserved"","""")))"),"")</f>
        <v/>
      </c>
      <c r="T373" s="60" t="b">
        <v>0</v>
      </c>
      <c r="V373" s="47"/>
    </row>
    <row r="374">
      <c r="B374" s="82">
        <v>35.0</v>
      </c>
      <c r="C374" s="82">
        <v>4.0</v>
      </c>
      <c r="D374" s="53" t="s">
        <v>1221</v>
      </c>
      <c r="E374" s="53" t="s">
        <v>1222</v>
      </c>
      <c r="F374" s="39" t="s">
        <v>28</v>
      </c>
      <c r="G374" s="56" t="s">
        <v>1201</v>
      </c>
      <c r="H374" s="56" t="s">
        <v>1073</v>
      </c>
      <c r="I374" s="57" t="s">
        <v>1223</v>
      </c>
      <c r="J374" s="70">
        <v>44626.0</v>
      </c>
      <c r="K374" s="59" t="str">
        <f>IFERROR(__xludf.DUMMYFUNCTION("if(T374=true,""Deployed"",IF(I374&lt;&gt;"""",IFERROR(IMPORTXML(I374, ""//p[@class='status-date']""), ""Not loading""),if(H374&lt;&gt;"""",""Reserved"","""")))"),"Deployed")</f>
        <v>Deployed</v>
      </c>
      <c r="T374" s="60" t="b">
        <v>1</v>
      </c>
      <c r="V374" s="47"/>
    </row>
    <row r="375">
      <c r="B375" s="82">
        <v>35.0</v>
      </c>
      <c r="C375" s="82">
        <v>5.0</v>
      </c>
      <c r="D375" s="53" t="s">
        <v>1224</v>
      </c>
      <c r="E375" s="53" t="s">
        <v>1225</v>
      </c>
      <c r="F375" s="39" t="s">
        <v>28</v>
      </c>
      <c r="G375" s="56" t="s">
        <v>286</v>
      </c>
      <c r="H375" s="56" t="s">
        <v>466</v>
      </c>
      <c r="I375" s="62" t="s">
        <v>1226</v>
      </c>
      <c r="J375" s="63"/>
      <c r="K375" s="59" t="str">
        <f>IFERROR(__xludf.DUMMYFUNCTION("if(T375=true,""Deployed"",IF(I375&lt;&gt;"""",IFERROR(IMPORTXML(I375, ""//p[@class='status-date']""), ""Not loading""),if(H375&lt;&gt;"""",""Reserved"","""")))"),"Deployed")</f>
        <v>Deployed</v>
      </c>
      <c r="T375" s="60" t="b">
        <v>1</v>
      </c>
      <c r="V375" s="47"/>
    </row>
    <row r="376">
      <c r="B376" s="82">
        <v>35.0</v>
      </c>
      <c r="C376" s="82">
        <v>6.0</v>
      </c>
      <c r="D376" s="53" t="s">
        <v>1227</v>
      </c>
      <c r="E376" s="53" t="s">
        <v>1228</v>
      </c>
      <c r="F376" s="39" t="s">
        <v>28</v>
      </c>
      <c r="G376" s="56" t="s">
        <v>1229</v>
      </c>
      <c r="H376" s="56" t="s">
        <v>1230</v>
      </c>
      <c r="I376" s="57" t="s">
        <v>1231</v>
      </c>
      <c r="J376" s="63"/>
      <c r="K376" s="59" t="str">
        <f>IFERROR(__xludf.DUMMYFUNCTION("if(T376=true,""Deployed"",IF(I376&lt;&gt;"""",IFERROR(IMPORTXML(I376, ""//p[@class='status-date']""), ""Not loading""),if(H376&lt;&gt;"""",""Reserved"","""")))"),"Deployed")</f>
        <v>Deployed</v>
      </c>
      <c r="T376" s="60" t="b">
        <v>1</v>
      </c>
      <c r="V376" s="47"/>
    </row>
    <row r="377">
      <c r="B377" s="82">
        <v>35.0</v>
      </c>
      <c r="C377" s="82">
        <v>7.0</v>
      </c>
      <c r="D377" s="53" t="s">
        <v>1232</v>
      </c>
      <c r="E377" s="53" t="s">
        <v>1233</v>
      </c>
      <c r="F377" s="39" t="s">
        <v>28</v>
      </c>
      <c r="G377" s="56" t="s">
        <v>1193</v>
      </c>
      <c r="H377" s="56" t="s">
        <v>1234</v>
      </c>
      <c r="I377" s="57" t="s">
        <v>1235</v>
      </c>
      <c r="J377" s="63"/>
      <c r="K377" s="59" t="str">
        <f>IFERROR(__xludf.DUMMYFUNCTION("if(T377=true,""Deployed"",IF(I377&lt;&gt;"""",IFERROR(IMPORTXML(I377, ""//p[@class='status-date']""), ""Not loading""),if(H377&lt;&gt;"""",""Reserved"","""")))"),"Not loading")</f>
        <v>Not loading</v>
      </c>
      <c r="T377" s="60" t="b">
        <v>0</v>
      </c>
      <c r="V377" s="47"/>
    </row>
    <row r="378">
      <c r="B378" s="82">
        <v>35.0</v>
      </c>
      <c r="C378" s="82">
        <v>8.0</v>
      </c>
      <c r="D378" s="53" t="s">
        <v>1236</v>
      </c>
      <c r="E378" s="53" t="s">
        <v>1237</v>
      </c>
      <c r="F378" s="39" t="s">
        <v>1238</v>
      </c>
      <c r="G378" s="56" t="s">
        <v>1193</v>
      </c>
      <c r="H378" s="56" t="s">
        <v>1129</v>
      </c>
      <c r="I378" s="57" t="s">
        <v>1239</v>
      </c>
      <c r="J378" s="63"/>
      <c r="K378" s="59" t="str">
        <f>IFERROR(__xludf.DUMMYFUNCTION("if(T378=true,""Deployed"",IF(I378&lt;&gt;"""",IFERROR(IMPORTXML(I378, ""//p[@class='status-date']""), ""Not loading""),if(H378&lt;&gt;"""",""Reserved"","""")))"),"Deployed")</f>
        <v>Deployed</v>
      </c>
      <c r="T378" s="60" t="b">
        <v>1</v>
      </c>
      <c r="V378" s="47"/>
    </row>
    <row r="379">
      <c r="B379" s="82">
        <v>35.0</v>
      </c>
      <c r="C379" s="82">
        <v>9.0</v>
      </c>
      <c r="D379" s="53" t="s">
        <v>1240</v>
      </c>
      <c r="E379" s="53" t="s">
        <v>1241</v>
      </c>
      <c r="F379" s="39" t="s">
        <v>28</v>
      </c>
      <c r="G379" s="56" t="s">
        <v>1193</v>
      </c>
      <c r="H379" s="63"/>
      <c r="I379" s="63"/>
      <c r="J379" s="63"/>
      <c r="K379" s="59" t="str">
        <f>IFERROR(__xludf.DUMMYFUNCTION("if(T379=true,""Deployed"",IF(I379&lt;&gt;"""",IFERROR(IMPORTXML(I379, ""//p[@class='status-date']""), ""Not loading""),if(H379&lt;&gt;"""",""Reserved"","""")))"),"")</f>
        <v/>
      </c>
      <c r="T379" s="60" t="b">
        <v>0</v>
      </c>
      <c r="V379" s="47"/>
    </row>
    <row r="380">
      <c r="B380" s="82">
        <v>35.0</v>
      </c>
      <c r="C380" s="82">
        <v>10.0</v>
      </c>
      <c r="D380" s="53" t="s">
        <v>1242</v>
      </c>
      <c r="E380" s="53" t="s">
        <v>1243</v>
      </c>
      <c r="F380" s="39" t="s">
        <v>28</v>
      </c>
      <c r="G380" s="56" t="s">
        <v>1193</v>
      </c>
      <c r="H380" s="63"/>
      <c r="I380" s="63"/>
      <c r="J380" s="63"/>
      <c r="K380" s="59" t="str">
        <f>IFERROR(__xludf.DUMMYFUNCTION("if(T380=true,""Deployed"",IF(I380&lt;&gt;"""",IFERROR(IMPORTXML(I380, ""//p[@class='status-date']""), ""Not loading""),if(H380&lt;&gt;"""",""Reserved"","""")))"),"")</f>
        <v/>
      </c>
      <c r="T380" s="60" t="b">
        <v>0</v>
      </c>
      <c r="V380" s="47"/>
    </row>
    <row r="381">
      <c r="B381" s="82">
        <v>35.0</v>
      </c>
      <c r="C381" s="82">
        <v>11.0</v>
      </c>
      <c r="D381" s="53" t="s">
        <v>1244</v>
      </c>
      <c r="E381" s="53" t="s">
        <v>1245</v>
      </c>
      <c r="F381" s="39" t="s">
        <v>28</v>
      </c>
      <c r="G381" s="56" t="s">
        <v>1143</v>
      </c>
      <c r="H381" s="56" t="s">
        <v>48</v>
      </c>
      <c r="I381" s="57" t="s">
        <v>1246</v>
      </c>
      <c r="J381" s="63"/>
      <c r="K381" s="59" t="str">
        <f>IFERROR(__xludf.DUMMYFUNCTION("if(T381=true,""Deployed"",IF(I381&lt;&gt;"""",IFERROR(IMPORTXML(I381, ""//p[@class='status-date']""), ""Not loading""),if(H381&lt;&gt;"""",""Reserved"","""")))"),"Deployed")</f>
        <v>Deployed</v>
      </c>
      <c r="T381" s="60" t="b">
        <v>1</v>
      </c>
      <c r="V381" s="47"/>
    </row>
    <row r="382">
      <c r="B382" s="82">
        <v>36.0</v>
      </c>
      <c r="C382" s="82">
        <v>1.0</v>
      </c>
      <c r="D382" s="53" t="s">
        <v>1247</v>
      </c>
      <c r="E382" s="53" t="s">
        <v>1248</v>
      </c>
      <c r="F382" s="32" t="s">
        <v>21</v>
      </c>
      <c r="G382" s="56" t="s">
        <v>301</v>
      </c>
      <c r="H382" s="56" t="s">
        <v>447</v>
      </c>
      <c r="I382" s="57" t="s">
        <v>1249</v>
      </c>
      <c r="J382" s="63"/>
      <c r="K382" s="59" t="str">
        <f>IFERROR(__xludf.DUMMYFUNCTION("if(T382=true,""Deployed"",IF(I382&lt;&gt;"""",IFERROR(IMPORTXML(I382, ""//p[@class='status-date']""), ""Not loading""),if(H382&lt;&gt;"""",""Reserved"","""")))"),"Deployed")</f>
        <v>Deployed</v>
      </c>
      <c r="T382" s="60" t="b">
        <v>1</v>
      </c>
      <c r="V382" s="47"/>
    </row>
    <row r="383">
      <c r="B383" s="82">
        <v>36.0</v>
      </c>
      <c r="C383" s="82">
        <v>2.0</v>
      </c>
      <c r="D383" s="53" t="s">
        <v>1250</v>
      </c>
      <c r="E383" s="53" t="s">
        <v>1251</v>
      </c>
      <c r="F383" s="54" t="s">
        <v>18</v>
      </c>
      <c r="G383" s="63" t="s">
        <v>529</v>
      </c>
      <c r="H383" s="56" t="s">
        <v>48</v>
      </c>
      <c r="I383" s="57" t="s">
        <v>1252</v>
      </c>
      <c r="J383" s="63"/>
      <c r="K383" s="59" t="str">
        <f>IFERROR(__xludf.DUMMYFUNCTION("if(T383=true,""Deployed"",IF(I383&lt;&gt;"""",IFERROR(IMPORTXML(I383, ""//p[@class='status-date']""), ""Not loading""),if(H383&lt;&gt;"""",""Reserved"","""")))"),"Deployed")</f>
        <v>Deployed</v>
      </c>
      <c r="T383" s="60" t="b">
        <v>1</v>
      </c>
      <c r="V383" s="47"/>
    </row>
    <row r="384">
      <c r="B384" s="82">
        <v>36.0</v>
      </c>
      <c r="C384" s="82">
        <v>3.0</v>
      </c>
      <c r="D384" s="53" t="s">
        <v>1253</v>
      </c>
      <c r="E384" s="53" t="s">
        <v>1254</v>
      </c>
      <c r="F384" s="54" t="s">
        <v>18</v>
      </c>
      <c r="G384" s="63" t="s">
        <v>529</v>
      </c>
      <c r="H384" s="56" t="s">
        <v>466</v>
      </c>
      <c r="I384" s="75" t="s">
        <v>1255</v>
      </c>
      <c r="J384" s="63"/>
      <c r="K384" s="59" t="str">
        <f>IFERROR(__xludf.DUMMYFUNCTION("if(T384=true,""Deployed"",IF(I384&lt;&gt;"""",IFERROR(IMPORTXML(I384, ""//p[@class='status-date']""), ""Not loading""),if(H384&lt;&gt;"""",""Reserved"","""")))"),"Deployed")</f>
        <v>Deployed</v>
      </c>
      <c r="T384" s="60" t="b">
        <v>1</v>
      </c>
      <c r="V384" s="47"/>
    </row>
    <row r="385">
      <c r="B385" s="82">
        <v>36.0</v>
      </c>
      <c r="C385" s="82">
        <v>4.0</v>
      </c>
      <c r="D385" s="53" t="s">
        <v>1256</v>
      </c>
      <c r="E385" s="53" t="s">
        <v>1257</v>
      </c>
      <c r="F385" s="54" t="s">
        <v>18</v>
      </c>
      <c r="G385" s="63" t="s">
        <v>529</v>
      </c>
      <c r="H385" s="56" t="s">
        <v>1258</v>
      </c>
      <c r="I385" s="57" t="s">
        <v>1259</v>
      </c>
      <c r="J385" s="63"/>
      <c r="K385" s="59" t="str">
        <f>IFERROR(__xludf.DUMMYFUNCTION("if(T385=true,""Deployed"",IF(I385&lt;&gt;"""",IFERROR(IMPORTXML(I385, ""//p[@class='status-date']""), ""Not loading""),if(H385&lt;&gt;"""",""Reserved"","""")))"),"Deployed")</f>
        <v>Deployed</v>
      </c>
      <c r="T385" s="60" t="b">
        <v>1</v>
      </c>
      <c r="V385" s="47"/>
    </row>
    <row r="386">
      <c r="B386" s="82">
        <v>36.0</v>
      </c>
      <c r="C386" s="82">
        <v>5.0</v>
      </c>
      <c r="D386" s="53" t="s">
        <v>1260</v>
      </c>
      <c r="E386" s="53" t="s">
        <v>1261</v>
      </c>
      <c r="F386" s="54" t="s">
        <v>18</v>
      </c>
      <c r="G386" s="63" t="s">
        <v>529</v>
      </c>
      <c r="H386" s="63"/>
      <c r="I386" s="63"/>
      <c r="J386" s="63"/>
      <c r="K386" s="59" t="str">
        <f>IFERROR(__xludf.DUMMYFUNCTION("if(T386=true,""Deployed"",IF(I386&lt;&gt;"""",IFERROR(IMPORTXML(I386, ""//p[@class='status-date']""), ""Not loading""),if(H386&lt;&gt;"""",""Reserved"","""")))"),"")</f>
        <v/>
      </c>
      <c r="T386" s="60" t="b">
        <v>0</v>
      </c>
      <c r="V386" s="47"/>
    </row>
    <row r="387">
      <c r="B387" s="82">
        <v>36.0</v>
      </c>
      <c r="C387" s="82">
        <v>6.0</v>
      </c>
      <c r="D387" s="53" t="s">
        <v>1262</v>
      </c>
      <c r="E387" s="53" t="s">
        <v>1263</v>
      </c>
      <c r="F387" s="54" t="s">
        <v>18</v>
      </c>
      <c r="G387" s="63" t="s">
        <v>529</v>
      </c>
      <c r="H387" s="63"/>
      <c r="I387" s="63"/>
      <c r="J387" s="63"/>
      <c r="K387" s="59" t="str">
        <f>IFERROR(__xludf.DUMMYFUNCTION("if(T387=true,""Deployed"",IF(I387&lt;&gt;"""",IFERROR(IMPORTXML(I387, ""//p[@class='status-date']""), ""Not loading""),if(H387&lt;&gt;"""",""Reserved"","""")))"),"")</f>
        <v/>
      </c>
      <c r="T387" s="60" t="b">
        <v>0</v>
      </c>
      <c r="V387" s="47"/>
    </row>
    <row r="388">
      <c r="B388" s="82">
        <v>36.0</v>
      </c>
      <c r="C388" s="82">
        <v>7.0</v>
      </c>
      <c r="D388" s="53" t="s">
        <v>1264</v>
      </c>
      <c r="E388" s="53" t="s">
        <v>1265</v>
      </c>
      <c r="F388" s="54" t="s">
        <v>18</v>
      </c>
      <c r="G388" s="63" t="s">
        <v>529</v>
      </c>
      <c r="H388" s="56" t="s">
        <v>466</v>
      </c>
      <c r="I388" s="75" t="s">
        <v>1266</v>
      </c>
      <c r="J388" s="63"/>
      <c r="K388" s="59" t="str">
        <f>IFERROR(__xludf.DUMMYFUNCTION("if(T388=true,""Deployed"",IF(I388&lt;&gt;"""",IFERROR(IMPORTXML(I388, ""//p[@class='status-date']""), ""Not loading""),if(H388&lt;&gt;"""",""Reserved"","""")))"),"Deployed")</f>
        <v>Deployed</v>
      </c>
      <c r="T388" s="60" t="b">
        <v>1</v>
      </c>
      <c r="V388" s="47"/>
    </row>
    <row r="389">
      <c r="B389" s="82">
        <v>36.0</v>
      </c>
      <c r="C389" s="82">
        <v>8.0</v>
      </c>
      <c r="D389" s="53" t="s">
        <v>1267</v>
      </c>
      <c r="E389" s="53" t="s">
        <v>1268</v>
      </c>
      <c r="F389" s="54" t="s">
        <v>18</v>
      </c>
      <c r="G389" s="63" t="s">
        <v>529</v>
      </c>
      <c r="H389" s="63"/>
      <c r="I389" s="63"/>
      <c r="J389" s="63"/>
      <c r="K389" s="59" t="str">
        <f>IFERROR(__xludf.DUMMYFUNCTION("if(T389=true,""Deployed"",IF(I389&lt;&gt;"""",IFERROR(IMPORTXML(I389, ""//p[@class='status-date']""), ""Not loading""),if(H389&lt;&gt;"""",""Reserved"","""")))"),"")</f>
        <v/>
      </c>
      <c r="T389" s="60" t="b">
        <v>0</v>
      </c>
      <c r="V389" s="47"/>
    </row>
    <row r="390">
      <c r="B390" s="82">
        <v>36.0</v>
      </c>
      <c r="C390" s="82">
        <v>9.0</v>
      </c>
      <c r="D390" s="53" t="s">
        <v>1269</v>
      </c>
      <c r="E390" s="53" t="s">
        <v>1270</v>
      </c>
      <c r="F390" s="54" t="s">
        <v>18</v>
      </c>
      <c r="G390" s="63" t="s">
        <v>529</v>
      </c>
      <c r="H390" s="56" t="s">
        <v>48</v>
      </c>
      <c r="I390" s="57" t="s">
        <v>1271</v>
      </c>
      <c r="J390" s="63"/>
      <c r="K390" s="59" t="str">
        <f>IFERROR(__xludf.DUMMYFUNCTION("if(T390=true,""Deployed"",IF(I390&lt;&gt;"""",IFERROR(IMPORTXML(I390, ""//p[@class='status-date']""), ""Not loading""),if(H390&lt;&gt;"""",""Reserved"","""")))"),"Deployed")</f>
        <v>Deployed</v>
      </c>
      <c r="T390" s="60" t="b">
        <v>1</v>
      </c>
      <c r="V390" s="47"/>
    </row>
    <row r="391">
      <c r="B391" s="82">
        <v>36.0</v>
      </c>
      <c r="C391" s="82">
        <v>10.0</v>
      </c>
      <c r="D391" s="53" t="s">
        <v>1272</v>
      </c>
      <c r="E391" s="53" t="s">
        <v>1273</v>
      </c>
      <c r="F391" s="54" t="s">
        <v>18</v>
      </c>
      <c r="G391" s="63" t="s">
        <v>529</v>
      </c>
      <c r="H391" s="56" t="s">
        <v>466</v>
      </c>
      <c r="I391" s="75" t="s">
        <v>1274</v>
      </c>
      <c r="J391" s="63"/>
      <c r="K391" s="59" t="str">
        <f>IFERROR(__xludf.DUMMYFUNCTION("if(T391=true,""Deployed"",IF(I391&lt;&gt;"""",IFERROR(IMPORTXML(I391, ""//p[@class='status-date']""), ""Not loading""),if(H391&lt;&gt;"""",""Reserved"","""")))"),"Deployed")</f>
        <v>Deployed</v>
      </c>
      <c r="T391" s="60" t="b">
        <v>1</v>
      </c>
      <c r="V391" s="47"/>
    </row>
    <row r="392">
      <c r="B392" s="82">
        <v>36.0</v>
      </c>
      <c r="C392" s="82">
        <v>11.0</v>
      </c>
      <c r="D392" s="53" t="s">
        <v>1275</v>
      </c>
      <c r="E392" s="53" t="s">
        <v>1276</v>
      </c>
      <c r="F392" s="32" t="s">
        <v>21</v>
      </c>
      <c r="G392" s="63" t="s">
        <v>152</v>
      </c>
      <c r="H392" s="56" t="s">
        <v>1277</v>
      </c>
      <c r="I392" s="77" t="s">
        <v>1278</v>
      </c>
      <c r="J392" s="63"/>
      <c r="K392" s="59" t="str">
        <f>IFERROR(__xludf.DUMMYFUNCTION("if(T392=true,""Deployed"",IF(I392&lt;&gt;"""",IFERROR(IMPORTXML(I392, ""//p[@class='status-date']""), ""Not loading""),if(H392&lt;&gt;"""",""Reserved"","""")))"),"Deployed")</f>
        <v>Deployed</v>
      </c>
      <c r="T392" s="60" t="b">
        <v>1</v>
      </c>
      <c r="V392" s="47"/>
    </row>
    <row r="393">
      <c r="B393" s="82">
        <v>37.0</v>
      </c>
      <c r="C393" s="82">
        <v>2.0</v>
      </c>
      <c r="D393" s="53" t="s">
        <v>1279</v>
      </c>
      <c r="E393" s="53" t="s">
        <v>1280</v>
      </c>
      <c r="F393" s="31" t="s">
        <v>20</v>
      </c>
      <c r="G393" s="56" t="s">
        <v>1281</v>
      </c>
      <c r="H393" s="56" t="s">
        <v>869</v>
      </c>
      <c r="I393" s="57" t="s">
        <v>1282</v>
      </c>
      <c r="J393" s="63"/>
      <c r="K393" s="59" t="str">
        <f>IFERROR(__xludf.DUMMYFUNCTION("if(T393=true,""Deployed"",IF(I393&lt;&gt;"""",IFERROR(IMPORTXML(I393, ""//p[@class='status-date']""), ""Not loading""),if(H393&lt;&gt;"""",""Reserved"","""")))"),"Deployed")</f>
        <v>Deployed</v>
      </c>
      <c r="T393" s="60" t="b">
        <v>1</v>
      </c>
      <c r="V393" s="47"/>
    </row>
    <row r="394">
      <c r="B394" s="82">
        <v>37.0</v>
      </c>
      <c r="C394" s="82">
        <v>3.0</v>
      </c>
      <c r="D394" s="53" t="s">
        <v>1283</v>
      </c>
      <c r="E394" s="53" t="s">
        <v>1284</v>
      </c>
      <c r="F394" s="31" t="s">
        <v>20</v>
      </c>
      <c r="G394" s="56" t="s">
        <v>1285</v>
      </c>
      <c r="H394" s="56" t="s">
        <v>61</v>
      </c>
      <c r="I394" s="62" t="s">
        <v>1286</v>
      </c>
      <c r="J394" s="63"/>
      <c r="K394" s="59" t="str">
        <f>IFERROR(__xludf.DUMMYFUNCTION("if(T394=true,""Deployed"",IF(I394&lt;&gt;"""",IFERROR(IMPORTXML(I394, ""//p[@class='status-date']""), ""Not loading""),if(H394&lt;&gt;"""",""Reserved"","""")))"),"Deployed")</f>
        <v>Deployed</v>
      </c>
      <c r="T394" s="60" t="b">
        <v>1</v>
      </c>
      <c r="V394" s="47"/>
    </row>
    <row r="395">
      <c r="B395" s="82">
        <v>37.0</v>
      </c>
      <c r="C395" s="82">
        <v>4.0</v>
      </c>
      <c r="D395" s="53" t="s">
        <v>1287</v>
      </c>
      <c r="E395" s="53" t="s">
        <v>1288</v>
      </c>
      <c r="F395" s="31" t="s">
        <v>20</v>
      </c>
      <c r="G395" s="56" t="s">
        <v>1289</v>
      </c>
      <c r="H395" s="56"/>
      <c r="I395" s="63"/>
      <c r="J395" s="63"/>
      <c r="K395" s="59" t="str">
        <f>IFERROR(__xludf.DUMMYFUNCTION("if(T395=true,""Deployed"",IF(I395&lt;&gt;"""",IFERROR(IMPORTXML(I395, ""//p[@class='status-date']""), ""Not loading""),if(H395&lt;&gt;"""",""Reserved"","""")))"),"")</f>
        <v/>
      </c>
      <c r="T395" s="60" t="b">
        <v>0</v>
      </c>
      <c r="V395" s="47"/>
    </row>
    <row r="396">
      <c r="B396" s="82">
        <v>37.0</v>
      </c>
      <c r="C396" s="82">
        <v>8.0</v>
      </c>
      <c r="D396" s="53" t="s">
        <v>1290</v>
      </c>
      <c r="E396" s="53" t="s">
        <v>1291</v>
      </c>
      <c r="F396" s="31" t="s">
        <v>20</v>
      </c>
      <c r="G396" s="56" t="s">
        <v>1292</v>
      </c>
      <c r="H396" s="56" t="s">
        <v>324</v>
      </c>
      <c r="I396" s="62" t="s">
        <v>1293</v>
      </c>
      <c r="J396" s="63"/>
      <c r="K396" s="59" t="str">
        <f>IFERROR(__xludf.DUMMYFUNCTION("if(T396=true,""Deployed"",IF(I396&lt;&gt;"""",IFERROR(IMPORTXML(I396, ""//p[@class='status-date']""), ""Not loading""),if(H396&lt;&gt;"""",""Reserved"","""")))"),"Deployed")</f>
        <v>Deployed</v>
      </c>
      <c r="T396" s="60" t="b">
        <v>1</v>
      </c>
      <c r="V396" s="47"/>
    </row>
    <row r="397">
      <c r="B397" s="82">
        <v>37.0</v>
      </c>
      <c r="C397" s="82">
        <v>9.0</v>
      </c>
      <c r="D397" s="53" t="s">
        <v>1294</v>
      </c>
      <c r="E397" s="53" t="s">
        <v>1295</v>
      </c>
      <c r="F397" s="31" t="s">
        <v>20</v>
      </c>
      <c r="G397" s="56" t="s">
        <v>1296</v>
      </c>
      <c r="H397" s="56" t="s">
        <v>900</v>
      </c>
      <c r="I397" s="57" t="s">
        <v>1297</v>
      </c>
      <c r="J397" s="63"/>
      <c r="K397" s="59" t="str">
        <f>IFERROR(__xludf.DUMMYFUNCTION("if(T397=true,""Deployed"",IF(I397&lt;&gt;"""",IFERROR(IMPORTXML(I397, ""//p[@class='status-date']""), ""Not loading""),if(H397&lt;&gt;"""",""Reserved"","""")))"),"Deployed")</f>
        <v>Deployed</v>
      </c>
      <c r="T397" s="60" t="b">
        <v>1</v>
      </c>
      <c r="V397" s="47"/>
    </row>
    <row r="398">
      <c r="B398" s="82">
        <v>37.0</v>
      </c>
      <c r="C398" s="82">
        <v>10.0</v>
      </c>
      <c r="D398" s="53" t="s">
        <v>1298</v>
      </c>
      <c r="E398" s="53" t="s">
        <v>1299</v>
      </c>
      <c r="F398" s="31" t="s">
        <v>20</v>
      </c>
      <c r="G398" s="56" t="s">
        <v>1300</v>
      </c>
      <c r="H398" s="63"/>
      <c r="I398" s="63"/>
      <c r="J398" s="63"/>
      <c r="K398" s="59" t="str">
        <f>IFERROR(__xludf.DUMMYFUNCTION("if(T398=true,""Deployed"",IF(I398&lt;&gt;"""",IFERROR(IMPORTXML(I398, ""//p[@class='status-date']""), ""Not loading""),if(H398&lt;&gt;"""",""Reserved"","""")))"),"")</f>
        <v/>
      </c>
      <c r="T398" s="60" t="b">
        <v>0</v>
      </c>
      <c r="V398" s="47"/>
    </row>
    <row r="399">
      <c r="B399" s="82">
        <v>38.0</v>
      </c>
      <c r="C399" s="82">
        <v>2.0</v>
      </c>
      <c r="D399" s="53" t="s">
        <v>1301</v>
      </c>
      <c r="E399" s="53" t="s">
        <v>1302</v>
      </c>
      <c r="F399" s="31" t="s">
        <v>20</v>
      </c>
      <c r="G399" s="56" t="s">
        <v>1303</v>
      </c>
      <c r="H399" s="56" t="s">
        <v>174</v>
      </c>
      <c r="I399" s="62" t="s">
        <v>1304</v>
      </c>
      <c r="J399" s="63"/>
      <c r="K399" s="59" t="str">
        <f>IFERROR(__xludf.DUMMYFUNCTION("if(T399=true,""Deployed"",IF(I399&lt;&gt;"""",IFERROR(IMPORTXML(I399, ""//p[@class='status-date']""), ""Not loading""),if(H399&lt;&gt;"""",""Reserved"","""")))"),"Deployed")</f>
        <v>Deployed</v>
      </c>
      <c r="T399" s="60" t="b">
        <v>1</v>
      </c>
      <c r="V399" s="47"/>
    </row>
    <row r="400">
      <c r="B400" s="82">
        <v>38.0</v>
      </c>
      <c r="C400" s="82">
        <v>3.0</v>
      </c>
      <c r="D400" s="53" t="s">
        <v>1305</v>
      </c>
      <c r="E400" s="53" t="s">
        <v>1306</v>
      </c>
      <c r="F400" s="31" t="s">
        <v>20</v>
      </c>
      <c r="G400" s="56" t="s">
        <v>1307</v>
      </c>
      <c r="H400" s="56"/>
      <c r="I400" s="63"/>
      <c r="J400" s="63"/>
      <c r="K400" s="59" t="str">
        <f>IFERROR(__xludf.DUMMYFUNCTION("if(T400=true,""Deployed"",IF(I400&lt;&gt;"""",IFERROR(IMPORTXML(I400, ""//p[@class='status-date']""), ""Not loading""),if(H400&lt;&gt;"""",""Reserved"","""")))"),"")</f>
        <v/>
      </c>
      <c r="T400" s="60" t="b">
        <v>0</v>
      </c>
      <c r="V400" s="47"/>
    </row>
    <row r="401">
      <c r="B401" s="82">
        <v>38.0</v>
      </c>
      <c r="C401" s="82">
        <v>4.0</v>
      </c>
      <c r="D401" s="53" t="s">
        <v>1308</v>
      </c>
      <c r="E401" s="53" t="s">
        <v>1309</v>
      </c>
      <c r="F401" s="31" t="s">
        <v>20</v>
      </c>
      <c r="G401" s="56" t="s">
        <v>1310</v>
      </c>
      <c r="H401" s="56" t="s">
        <v>1082</v>
      </c>
      <c r="I401" s="57" t="s">
        <v>1311</v>
      </c>
      <c r="J401" s="63"/>
      <c r="K401" s="59" t="str">
        <f>IFERROR(__xludf.DUMMYFUNCTION("if(T401=true,""Deployed"",IF(I401&lt;&gt;"""",IFERROR(IMPORTXML(I401, ""//p[@class='status-date']""), ""Not loading""),if(H401&lt;&gt;"""",""Reserved"","""")))"),"Deployed")</f>
        <v>Deployed</v>
      </c>
      <c r="T401" s="60" t="b">
        <v>1</v>
      </c>
      <c r="V401" s="47"/>
    </row>
    <row r="402">
      <c r="B402" s="82">
        <v>38.0</v>
      </c>
      <c r="C402" s="82">
        <v>8.0</v>
      </c>
      <c r="D402" s="53" t="s">
        <v>1312</v>
      </c>
      <c r="E402" s="53" t="s">
        <v>1313</v>
      </c>
      <c r="F402" s="31" t="s">
        <v>20</v>
      </c>
      <c r="G402" s="56" t="s">
        <v>1314</v>
      </c>
      <c r="H402" s="56" t="s">
        <v>1129</v>
      </c>
      <c r="I402" s="57" t="s">
        <v>1315</v>
      </c>
      <c r="J402" s="63"/>
      <c r="K402" s="59" t="str">
        <f>IFERROR(__xludf.DUMMYFUNCTION("if(T402=true,""Deployed"",IF(I402&lt;&gt;"""",IFERROR(IMPORTXML(I402, ""//p[@class='status-date']""), ""Not loading""),if(H402&lt;&gt;"""",""Reserved"","""")))"),"Deployed")</f>
        <v>Deployed</v>
      </c>
      <c r="T402" s="60" t="b">
        <v>1</v>
      </c>
      <c r="V402" s="47"/>
    </row>
    <row r="403">
      <c r="B403" s="82">
        <v>38.0</v>
      </c>
      <c r="C403" s="82">
        <v>9.0</v>
      </c>
      <c r="D403" s="53" t="s">
        <v>1316</v>
      </c>
      <c r="E403" s="53" t="s">
        <v>1317</v>
      </c>
      <c r="F403" s="31" t="s">
        <v>20</v>
      </c>
      <c r="G403" s="56" t="s">
        <v>1318</v>
      </c>
      <c r="H403" s="63"/>
      <c r="I403" s="63"/>
      <c r="J403" s="63"/>
      <c r="K403" s="59" t="str">
        <f>IFERROR(__xludf.DUMMYFUNCTION("if(T403=true,""Deployed"",IF(I403&lt;&gt;"""",IFERROR(IMPORTXML(I403, ""//p[@class='status-date']""), ""Not loading""),if(H403&lt;&gt;"""",""Reserved"","""")))"),"")</f>
        <v/>
      </c>
      <c r="T403" s="60" t="b">
        <v>0</v>
      </c>
      <c r="V403" s="47"/>
    </row>
    <row r="404">
      <c r="B404" s="82">
        <v>38.0</v>
      </c>
      <c r="C404" s="82">
        <v>10.0</v>
      </c>
      <c r="D404" s="53" t="s">
        <v>1319</v>
      </c>
      <c r="E404" s="53" t="s">
        <v>1320</v>
      </c>
      <c r="F404" s="31" t="s">
        <v>20</v>
      </c>
      <c r="G404" s="56" t="s">
        <v>1321</v>
      </c>
      <c r="H404" s="63"/>
      <c r="I404" s="63"/>
      <c r="J404" s="63"/>
      <c r="K404" s="59" t="str">
        <f>IFERROR(__xludf.DUMMYFUNCTION("if(T404=true,""Deployed"",IF(I404&lt;&gt;"""",IFERROR(IMPORTXML(I404, ""//p[@class='status-date']""), ""Not loading""),if(H404&lt;&gt;"""",""Reserved"","""")))"),"")</f>
        <v/>
      </c>
      <c r="T404" s="60" t="b">
        <v>0</v>
      </c>
      <c r="V404" s="47"/>
    </row>
    <row r="405">
      <c r="B405" s="63"/>
      <c r="C405" s="63"/>
      <c r="D405" s="94"/>
      <c r="E405" s="94"/>
      <c r="F405" s="63"/>
      <c r="G405" s="63"/>
      <c r="H405" s="63"/>
      <c r="I405" s="63"/>
      <c r="J405" s="63"/>
      <c r="V405" s="47"/>
    </row>
    <row r="406">
      <c r="B406" s="95" t="s">
        <v>1322</v>
      </c>
      <c r="C406" s="96"/>
      <c r="D406" s="97"/>
      <c r="E406" s="97"/>
      <c r="F406" s="96"/>
      <c r="G406" s="96"/>
      <c r="H406" s="63"/>
      <c r="I406" s="63"/>
      <c r="J406" s="63"/>
      <c r="V406" s="47"/>
    </row>
    <row r="407">
      <c r="B407" s="63" t="s">
        <v>1323</v>
      </c>
      <c r="C407" s="82">
        <v>5.25924765272551E15</v>
      </c>
      <c r="D407" s="82">
        <v>1.33249118320236E16</v>
      </c>
      <c r="E407" s="98">
        <v>5.0</v>
      </c>
      <c r="F407" s="99">
        <v>24.0</v>
      </c>
      <c r="G407" s="99">
        <v>25.0</v>
      </c>
      <c r="H407" s="99">
        <v>0.0</v>
      </c>
      <c r="I407" s="99">
        <v>60.0</v>
      </c>
      <c r="J407" s="99">
        <v>18.0</v>
      </c>
      <c r="V407" s="47"/>
    </row>
    <row r="408">
      <c r="D408" s="46"/>
      <c r="E408" s="46"/>
      <c r="V408" s="47"/>
    </row>
    <row r="409">
      <c r="D409" s="46"/>
      <c r="E409" s="46"/>
      <c r="V409" s="47"/>
    </row>
    <row r="410">
      <c r="D410" s="46"/>
      <c r="E410" s="46"/>
      <c r="V410" s="47"/>
    </row>
    <row r="411">
      <c r="D411" s="46"/>
      <c r="E411" s="46"/>
      <c r="V411" s="47"/>
    </row>
    <row r="412">
      <c r="D412" s="46"/>
      <c r="E412" s="46"/>
      <c r="V412" s="47"/>
    </row>
    <row r="413">
      <c r="D413" s="46"/>
      <c r="E413" s="46"/>
      <c r="V413" s="47"/>
    </row>
    <row r="414">
      <c r="D414" s="46"/>
      <c r="E414" s="46"/>
      <c r="V414" s="47"/>
    </row>
    <row r="415">
      <c r="D415" s="46"/>
      <c r="E415" s="46"/>
      <c r="V415" s="47"/>
    </row>
    <row r="416">
      <c r="D416" s="46"/>
      <c r="E416" s="46"/>
      <c r="V416" s="47"/>
    </row>
    <row r="417">
      <c r="D417" s="46"/>
      <c r="E417" s="46"/>
      <c r="V417" s="47"/>
    </row>
    <row r="418">
      <c r="D418" s="46"/>
      <c r="E418" s="46"/>
      <c r="V418" s="47"/>
    </row>
    <row r="419">
      <c r="D419" s="46"/>
      <c r="E419" s="46"/>
      <c r="V419" s="47"/>
    </row>
    <row r="420">
      <c r="D420" s="46"/>
      <c r="E420" s="46"/>
      <c r="V420" s="47"/>
    </row>
    <row r="421">
      <c r="D421" s="46"/>
      <c r="E421" s="46"/>
      <c r="V421" s="47"/>
    </row>
    <row r="422">
      <c r="D422" s="46"/>
      <c r="E422" s="46"/>
      <c r="V422" s="47"/>
    </row>
    <row r="423">
      <c r="D423" s="46"/>
      <c r="E423" s="46"/>
      <c r="V423" s="47"/>
    </row>
    <row r="424">
      <c r="D424" s="46"/>
      <c r="E424" s="46"/>
      <c r="V424" s="47"/>
    </row>
    <row r="425">
      <c r="D425" s="46"/>
      <c r="E425" s="46"/>
      <c r="V425" s="47"/>
    </row>
    <row r="426">
      <c r="D426" s="46"/>
      <c r="E426" s="46"/>
      <c r="V426" s="47"/>
    </row>
    <row r="427">
      <c r="D427" s="46"/>
      <c r="E427" s="46"/>
      <c r="V427" s="47"/>
    </row>
    <row r="428">
      <c r="D428" s="46"/>
      <c r="E428" s="46"/>
      <c r="V428" s="47"/>
    </row>
    <row r="429">
      <c r="D429" s="46"/>
      <c r="E429" s="46"/>
      <c r="V429" s="47"/>
    </row>
    <row r="430">
      <c r="D430" s="46"/>
      <c r="E430" s="46"/>
      <c r="V430" s="47"/>
    </row>
    <row r="431">
      <c r="D431" s="46"/>
      <c r="E431" s="46"/>
      <c r="V431" s="47"/>
    </row>
    <row r="432">
      <c r="D432" s="46"/>
      <c r="E432" s="46"/>
      <c r="V432" s="47"/>
    </row>
    <row r="433">
      <c r="D433" s="46"/>
      <c r="E433" s="46"/>
      <c r="V433" s="47"/>
    </row>
    <row r="434">
      <c r="D434" s="46"/>
      <c r="E434" s="46"/>
      <c r="V434" s="47"/>
    </row>
    <row r="435">
      <c r="D435" s="46"/>
      <c r="E435" s="46"/>
      <c r="V435" s="47"/>
    </row>
    <row r="436">
      <c r="D436" s="46"/>
      <c r="E436" s="46"/>
      <c r="V436" s="47"/>
    </row>
    <row r="437">
      <c r="D437" s="46"/>
      <c r="E437" s="46"/>
      <c r="V437" s="47"/>
    </row>
    <row r="438">
      <c r="D438" s="46"/>
      <c r="E438" s="46"/>
      <c r="V438" s="47"/>
    </row>
    <row r="439">
      <c r="D439" s="46"/>
      <c r="E439" s="46"/>
      <c r="V439" s="47"/>
    </row>
    <row r="440">
      <c r="D440" s="46"/>
      <c r="E440" s="46"/>
      <c r="V440" s="47"/>
    </row>
    <row r="441">
      <c r="D441" s="46"/>
      <c r="E441" s="46"/>
      <c r="V441" s="47"/>
    </row>
    <row r="442">
      <c r="D442" s="46"/>
      <c r="E442" s="46"/>
      <c r="V442" s="47"/>
    </row>
    <row r="443">
      <c r="D443" s="46"/>
      <c r="E443" s="46"/>
      <c r="V443" s="47"/>
    </row>
    <row r="444">
      <c r="D444" s="46"/>
      <c r="E444" s="46"/>
      <c r="V444" s="47"/>
    </row>
    <row r="445">
      <c r="D445" s="46"/>
      <c r="E445" s="46"/>
      <c r="V445" s="47"/>
    </row>
    <row r="446">
      <c r="D446" s="46"/>
      <c r="E446" s="46"/>
      <c r="V446" s="47"/>
    </row>
    <row r="447">
      <c r="D447" s="46"/>
      <c r="E447" s="46"/>
      <c r="V447" s="47"/>
    </row>
    <row r="448">
      <c r="D448" s="46"/>
      <c r="E448" s="46"/>
      <c r="V448" s="47"/>
    </row>
    <row r="449">
      <c r="D449" s="46"/>
      <c r="E449" s="46"/>
      <c r="V449" s="47"/>
    </row>
    <row r="450">
      <c r="D450" s="46"/>
      <c r="E450" s="46"/>
      <c r="V450" s="47"/>
    </row>
    <row r="451">
      <c r="D451" s="46"/>
      <c r="E451" s="46"/>
      <c r="V451" s="47"/>
    </row>
    <row r="452">
      <c r="D452" s="46"/>
      <c r="E452" s="46"/>
      <c r="V452" s="47"/>
    </row>
    <row r="453">
      <c r="D453" s="46"/>
      <c r="E453" s="46"/>
      <c r="V453" s="47"/>
    </row>
    <row r="454">
      <c r="D454" s="46"/>
      <c r="E454" s="46"/>
      <c r="V454" s="47"/>
    </row>
    <row r="455">
      <c r="D455" s="46"/>
      <c r="E455" s="46"/>
      <c r="V455" s="47"/>
    </row>
    <row r="456">
      <c r="D456" s="46"/>
      <c r="E456" s="46"/>
      <c r="V456" s="47"/>
    </row>
    <row r="457">
      <c r="D457" s="46"/>
      <c r="E457" s="46"/>
      <c r="V457" s="47"/>
    </row>
    <row r="458">
      <c r="D458" s="46"/>
      <c r="E458" s="46"/>
      <c r="V458" s="47"/>
    </row>
    <row r="459">
      <c r="D459" s="46"/>
      <c r="E459" s="46"/>
      <c r="V459" s="47"/>
    </row>
    <row r="460">
      <c r="D460" s="46"/>
      <c r="E460" s="46"/>
      <c r="V460" s="47"/>
    </row>
    <row r="461">
      <c r="D461" s="46"/>
      <c r="E461" s="46"/>
      <c r="V461" s="47"/>
    </row>
    <row r="462">
      <c r="D462" s="46"/>
      <c r="E462" s="46"/>
      <c r="V462" s="47"/>
    </row>
    <row r="463">
      <c r="D463" s="46"/>
      <c r="E463" s="46"/>
      <c r="V463" s="47"/>
    </row>
    <row r="464">
      <c r="D464" s="46"/>
      <c r="E464" s="46"/>
      <c r="V464" s="47"/>
    </row>
    <row r="465">
      <c r="D465" s="46"/>
      <c r="E465" s="46"/>
      <c r="V465" s="47"/>
    </row>
    <row r="466">
      <c r="D466" s="46"/>
      <c r="E466" s="46"/>
      <c r="V466" s="47"/>
    </row>
    <row r="467">
      <c r="D467" s="46"/>
      <c r="E467" s="46"/>
      <c r="V467" s="47"/>
    </row>
    <row r="468">
      <c r="D468" s="46"/>
      <c r="E468" s="46"/>
      <c r="V468" s="47"/>
    </row>
    <row r="469">
      <c r="D469" s="46"/>
      <c r="E469" s="46"/>
      <c r="V469" s="47"/>
    </row>
    <row r="470">
      <c r="D470" s="46"/>
      <c r="E470" s="46"/>
      <c r="V470" s="47"/>
    </row>
    <row r="471">
      <c r="D471" s="46"/>
      <c r="E471" s="46"/>
      <c r="V471" s="47"/>
    </row>
    <row r="472">
      <c r="D472" s="46"/>
      <c r="E472" s="46"/>
      <c r="V472" s="47"/>
    </row>
    <row r="473">
      <c r="D473" s="46"/>
      <c r="E473" s="46"/>
      <c r="V473" s="47"/>
    </row>
    <row r="474">
      <c r="D474" s="46"/>
      <c r="E474" s="46"/>
      <c r="V474" s="47"/>
    </row>
    <row r="475">
      <c r="D475" s="46"/>
      <c r="E475" s="46"/>
      <c r="V475" s="47"/>
    </row>
    <row r="476">
      <c r="D476" s="46"/>
      <c r="E476" s="46"/>
      <c r="V476" s="47"/>
    </row>
    <row r="477">
      <c r="D477" s="46"/>
      <c r="E477" s="46"/>
      <c r="V477" s="47"/>
    </row>
    <row r="478">
      <c r="D478" s="46"/>
      <c r="E478" s="46"/>
      <c r="V478" s="47"/>
    </row>
    <row r="479">
      <c r="D479" s="46"/>
      <c r="E479" s="46"/>
      <c r="V479" s="47"/>
    </row>
    <row r="480">
      <c r="D480" s="46"/>
      <c r="E480" s="46"/>
      <c r="V480" s="47"/>
    </row>
    <row r="481">
      <c r="D481" s="46"/>
      <c r="E481" s="46"/>
      <c r="V481" s="47"/>
    </row>
    <row r="482">
      <c r="D482" s="46"/>
      <c r="E482" s="46"/>
      <c r="V482" s="47"/>
    </row>
    <row r="483">
      <c r="D483" s="46"/>
      <c r="E483" s="46"/>
      <c r="V483" s="47"/>
    </row>
    <row r="484">
      <c r="D484" s="46"/>
      <c r="E484" s="46"/>
      <c r="V484" s="47"/>
    </row>
    <row r="485">
      <c r="D485" s="46"/>
      <c r="E485" s="46"/>
      <c r="V485" s="47"/>
    </row>
    <row r="486">
      <c r="D486" s="46"/>
      <c r="E486" s="46"/>
      <c r="V486" s="47"/>
    </row>
    <row r="487">
      <c r="D487" s="46"/>
      <c r="E487" s="46"/>
      <c r="V487" s="47"/>
    </row>
    <row r="488">
      <c r="D488" s="46"/>
      <c r="E488" s="46"/>
      <c r="V488" s="47"/>
    </row>
    <row r="489">
      <c r="D489" s="46"/>
      <c r="E489" s="46"/>
      <c r="V489" s="47"/>
    </row>
    <row r="490">
      <c r="D490" s="46"/>
      <c r="E490" s="46"/>
      <c r="V490" s="47"/>
    </row>
    <row r="491">
      <c r="D491" s="46"/>
      <c r="E491" s="46"/>
      <c r="V491" s="47"/>
    </row>
    <row r="492">
      <c r="D492" s="46"/>
      <c r="E492" s="46"/>
      <c r="V492" s="47"/>
    </row>
    <row r="493">
      <c r="D493" s="46"/>
      <c r="E493" s="46"/>
      <c r="V493" s="47"/>
    </row>
    <row r="494">
      <c r="D494" s="46"/>
      <c r="E494" s="46"/>
      <c r="V494" s="47"/>
    </row>
    <row r="495">
      <c r="D495" s="46"/>
      <c r="E495" s="46"/>
      <c r="V495" s="47"/>
    </row>
    <row r="496">
      <c r="D496" s="46"/>
      <c r="E496" s="46"/>
      <c r="V496" s="47"/>
    </row>
    <row r="497">
      <c r="D497" s="46"/>
      <c r="E497" s="46"/>
      <c r="V497" s="47"/>
    </row>
    <row r="498">
      <c r="D498" s="46"/>
      <c r="E498" s="46"/>
      <c r="V498" s="47"/>
    </row>
    <row r="499">
      <c r="D499" s="46"/>
      <c r="E499" s="46"/>
      <c r="V499" s="47"/>
    </row>
    <row r="500">
      <c r="D500" s="46"/>
      <c r="E500" s="46"/>
      <c r="V500" s="47"/>
    </row>
    <row r="501">
      <c r="D501" s="46"/>
      <c r="E501" s="46"/>
      <c r="V501" s="47"/>
    </row>
    <row r="502">
      <c r="D502" s="46"/>
      <c r="E502" s="46"/>
      <c r="V502" s="47"/>
    </row>
    <row r="503">
      <c r="D503" s="46"/>
      <c r="E503" s="46"/>
      <c r="V503" s="47"/>
    </row>
    <row r="504">
      <c r="D504" s="46"/>
      <c r="E504" s="46"/>
      <c r="V504" s="47"/>
    </row>
    <row r="505">
      <c r="D505" s="46"/>
      <c r="E505" s="46"/>
      <c r="V505" s="47"/>
    </row>
    <row r="506">
      <c r="D506" s="46"/>
      <c r="E506" s="46"/>
      <c r="V506" s="47"/>
    </row>
    <row r="507">
      <c r="D507" s="46"/>
      <c r="E507" s="46"/>
      <c r="V507" s="47"/>
    </row>
    <row r="508">
      <c r="D508" s="46"/>
      <c r="E508" s="46"/>
      <c r="V508" s="47"/>
    </row>
    <row r="509">
      <c r="D509" s="46"/>
      <c r="E509" s="46"/>
      <c r="V509" s="47"/>
    </row>
    <row r="510">
      <c r="D510" s="46"/>
      <c r="E510" s="46"/>
      <c r="V510" s="47"/>
    </row>
    <row r="511">
      <c r="D511" s="46"/>
      <c r="E511" s="46"/>
      <c r="V511" s="47"/>
    </row>
    <row r="512">
      <c r="D512" s="46"/>
      <c r="E512" s="46"/>
      <c r="V512" s="47"/>
    </row>
    <row r="513">
      <c r="D513" s="46"/>
      <c r="E513" s="46"/>
      <c r="V513" s="47"/>
    </row>
    <row r="514">
      <c r="D514" s="46"/>
      <c r="E514" s="46"/>
      <c r="V514" s="47"/>
    </row>
    <row r="515">
      <c r="D515" s="46"/>
      <c r="E515" s="46"/>
      <c r="V515" s="47"/>
    </row>
    <row r="516">
      <c r="D516" s="46"/>
      <c r="E516" s="46"/>
      <c r="V516" s="47"/>
    </row>
    <row r="517">
      <c r="D517" s="46"/>
      <c r="E517" s="46"/>
      <c r="V517" s="47"/>
    </row>
    <row r="518">
      <c r="D518" s="46"/>
      <c r="E518" s="46"/>
      <c r="V518" s="47"/>
    </row>
    <row r="519">
      <c r="D519" s="46"/>
      <c r="E519" s="46"/>
      <c r="V519" s="47"/>
    </row>
    <row r="520">
      <c r="D520" s="46"/>
      <c r="E520" s="46"/>
      <c r="V520" s="47"/>
    </row>
    <row r="521">
      <c r="D521" s="46"/>
      <c r="E521" s="46"/>
      <c r="V521" s="47"/>
    </row>
    <row r="522">
      <c r="D522" s="46"/>
      <c r="E522" s="46"/>
      <c r="V522" s="47"/>
    </row>
    <row r="523">
      <c r="D523" s="46"/>
      <c r="E523" s="46"/>
      <c r="V523" s="47"/>
    </row>
    <row r="524">
      <c r="D524" s="46"/>
      <c r="E524" s="46"/>
      <c r="V524" s="47"/>
    </row>
    <row r="525">
      <c r="D525" s="46"/>
      <c r="E525" s="46"/>
      <c r="V525" s="47"/>
    </row>
    <row r="526">
      <c r="D526" s="46"/>
      <c r="E526" s="46"/>
      <c r="V526" s="47"/>
    </row>
    <row r="527">
      <c r="D527" s="46"/>
      <c r="E527" s="46"/>
      <c r="V527" s="47"/>
    </row>
    <row r="528">
      <c r="D528" s="46"/>
      <c r="E528" s="46"/>
      <c r="V528" s="47"/>
    </row>
    <row r="529">
      <c r="D529" s="46"/>
      <c r="E529" s="46"/>
      <c r="V529" s="47"/>
    </row>
    <row r="530">
      <c r="D530" s="46"/>
      <c r="E530" s="46"/>
      <c r="V530" s="47"/>
    </row>
    <row r="531">
      <c r="D531" s="46"/>
      <c r="E531" s="46"/>
      <c r="V531" s="47"/>
    </row>
    <row r="532">
      <c r="D532" s="46"/>
      <c r="E532" s="46"/>
      <c r="V532" s="47"/>
    </row>
    <row r="533">
      <c r="D533" s="46"/>
      <c r="E533" s="46"/>
      <c r="V533" s="47"/>
    </row>
    <row r="534">
      <c r="D534" s="46"/>
      <c r="E534" s="46"/>
      <c r="V534" s="47"/>
    </row>
    <row r="535">
      <c r="D535" s="46"/>
      <c r="E535" s="46"/>
      <c r="V535" s="47"/>
    </row>
    <row r="536">
      <c r="D536" s="46"/>
      <c r="E536" s="46"/>
      <c r="V536" s="47"/>
    </row>
    <row r="537">
      <c r="D537" s="46"/>
      <c r="E537" s="46"/>
      <c r="V537" s="47"/>
    </row>
    <row r="538">
      <c r="D538" s="46"/>
      <c r="E538" s="46"/>
      <c r="V538" s="47"/>
    </row>
    <row r="539">
      <c r="D539" s="46"/>
      <c r="E539" s="46"/>
      <c r="V539" s="47"/>
    </row>
    <row r="540">
      <c r="D540" s="46"/>
      <c r="E540" s="46"/>
      <c r="V540" s="47"/>
    </row>
    <row r="541">
      <c r="D541" s="46"/>
      <c r="E541" s="46"/>
      <c r="V541" s="47"/>
    </row>
    <row r="542">
      <c r="D542" s="46"/>
      <c r="E542" s="46"/>
      <c r="V542" s="47"/>
    </row>
    <row r="543">
      <c r="D543" s="46"/>
      <c r="E543" s="46"/>
      <c r="V543" s="47"/>
    </row>
    <row r="544">
      <c r="D544" s="46"/>
      <c r="E544" s="46"/>
      <c r="V544" s="47"/>
    </row>
    <row r="545">
      <c r="D545" s="46"/>
      <c r="E545" s="46"/>
      <c r="V545" s="47"/>
    </row>
    <row r="546">
      <c r="D546" s="46"/>
      <c r="E546" s="46"/>
      <c r="V546" s="47"/>
    </row>
    <row r="547">
      <c r="D547" s="46"/>
      <c r="E547" s="46"/>
      <c r="V547" s="47"/>
    </row>
    <row r="548">
      <c r="D548" s="46"/>
      <c r="E548" s="46"/>
      <c r="V548" s="47"/>
    </row>
    <row r="549">
      <c r="D549" s="46"/>
      <c r="E549" s="46"/>
      <c r="V549" s="47"/>
    </row>
    <row r="550">
      <c r="D550" s="46"/>
      <c r="E550" s="46"/>
      <c r="V550" s="47"/>
    </row>
    <row r="551">
      <c r="D551" s="46"/>
      <c r="E551" s="46"/>
      <c r="V551" s="47"/>
    </row>
    <row r="552">
      <c r="D552" s="46"/>
      <c r="E552" s="46"/>
      <c r="V552" s="47"/>
    </row>
    <row r="553">
      <c r="D553" s="46"/>
      <c r="E553" s="46"/>
      <c r="V553" s="47"/>
    </row>
    <row r="554">
      <c r="D554" s="46"/>
      <c r="E554" s="46"/>
      <c r="V554" s="47"/>
    </row>
    <row r="555">
      <c r="D555" s="46"/>
      <c r="E555" s="46"/>
      <c r="V555" s="47"/>
    </row>
    <row r="556">
      <c r="D556" s="46"/>
      <c r="E556" s="46"/>
      <c r="V556" s="47"/>
    </row>
    <row r="557">
      <c r="D557" s="46"/>
      <c r="E557" s="46"/>
      <c r="V557" s="47"/>
    </row>
    <row r="558">
      <c r="D558" s="46"/>
      <c r="E558" s="46"/>
      <c r="V558" s="47"/>
    </row>
    <row r="559">
      <c r="D559" s="46"/>
      <c r="E559" s="46"/>
      <c r="V559" s="47"/>
    </row>
    <row r="560">
      <c r="D560" s="46"/>
      <c r="E560" s="46"/>
      <c r="V560" s="47"/>
    </row>
    <row r="561">
      <c r="D561" s="46"/>
      <c r="E561" s="46"/>
      <c r="V561" s="47"/>
    </row>
    <row r="562">
      <c r="D562" s="46"/>
      <c r="E562" s="46"/>
      <c r="V562" s="47"/>
    </row>
    <row r="563">
      <c r="D563" s="46"/>
      <c r="E563" s="46"/>
      <c r="V563" s="47"/>
    </row>
    <row r="564">
      <c r="D564" s="46"/>
      <c r="E564" s="46"/>
      <c r="V564" s="47"/>
    </row>
    <row r="565">
      <c r="D565" s="46"/>
      <c r="E565" s="46"/>
      <c r="V565" s="47"/>
    </row>
    <row r="566">
      <c r="D566" s="46"/>
      <c r="E566" s="46"/>
      <c r="V566" s="47"/>
    </row>
    <row r="567">
      <c r="D567" s="46"/>
      <c r="E567" s="46"/>
      <c r="V567" s="47"/>
    </row>
    <row r="568">
      <c r="D568" s="46"/>
      <c r="E568" s="46"/>
      <c r="V568" s="47"/>
    </row>
    <row r="569">
      <c r="D569" s="46"/>
      <c r="E569" s="46"/>
      <c r="V569" s="47"/>
    </row>
    <row r="570">
      <c r="D570" s="46"/>
      <c r="E570" s="46"/>
      <c r="V570" s="47"/>
    </row>
    <row r="571">
      <c r="D571" s="46"/>
      <c r="E571" s="46"/>
      <c r="V571" s="47"/>
    </row>
    <row r="572">
      <c r="D572" s="46"/>
      <c r="E572" s="46"/>
      <c r="V572" s="47"/>
    </row>
    <row r="573">
      <c r="D573" s="46"/>
      <c r="E573" s="46"/>
      <c r="V573" s="47"/>
    </row>
    <row r="574">
      <c r="D574" s="46"/>
      <c r="E574" s="46"/>
      <c r="V574" s="47"/>
    </row>
    <row r="575">
      <c r="D575" s="46"/>
      <c r="E575" s="46"/>
      <c r="V575" s="47"/>
    </row>
    <row r="576">
      <c r="D576" s="46"/>
      <c r="E576" s="46"/>
      <c r="V576" s="47"/>
    </row>
    <row r="577">
      <c r="D577" s="46"/>
      <c r="E577" s="46"/>
      <c r="V577" s="47"/>
    </row>
    <row r="578">
      <c r="D578" s="46"/>
      <c r="E578" s="46"/>
      <c r="V578" s="47"/>
    </row>
    <row r="579">
      <c r="D579" s="46"/>
      <c r="E579" s="46"/>
      <c r="V579" s="47"/>
    </row>
    <row r="580">
      <c r="D580" s="46"/>
      <c r="E580" s="46"/>
      <c r="V580" s="47"/>
    </row>
    <row r="581">
      <c r="D581" s="46"/>
      <c r="E581" s="46"/>
      <c r="V581" s="47"/>
    </row>
    <row r="582">
      <c r="D582" s="46"/>
      <c r="E582" s="46"/>
      <c r="V582" s="47"/>
    </row>
    <row r="583">
      <c r="D583" s="46"/>
      <c r="E583" s="46"/>
      <c r="V583" s="47"/>
    </row>
    <row r="584">
      <c r="D584" s="46"/>
      <c r="E584" s="46"/>
      <c r="V584" s="47"/>
    </row>
    <row r="585">
      <c r="D585" s="46"/>
      <c r="E585" s="46"/>
      <c r="V585" s="47"/>
    </row>
    <row r="586">
      <c r="D586" s="46"/>
      <c r="E586" s="46"/>
      <c r="V586" s="47"/>
    </row>
    <row r="587">
      <c r="D587" s="46"/>
      <c r="E587" s="46"/>
      <c r="V587" s="47"/>
    </row>
    <row r="588">
      <c r="D588" s="46"/>
      <c r="E588" s="46"/>
      <c r="V588" s="47"/>
    </row>
    <row r="589">
      <c r="D589" s="46"/>
      <c r="E589" s="46"/>
      <c r="V589" s="47"/>
    </row>
    <row r="590">
      <c r="D590" s="46"/>
      <c r="E590" s="46"/>
      <c r="V590" s="47"/>
    </row>
    <row r="591">
      <c r="D591" s="46"/>
      <c r="E591" s="46"/>
      <c r="V591" s="47"/>
    </row>
    <row r="592">
      <c r="D592" s="46"/>
      <c r="E592" s="46"/>
      <c r="V592" s="47"/>
    </row>
    <row r="593">
      <c r="D593" s="46"/>
      <c r="E593" s="46"/>
      <c r="V593" s="47"/>
    </row>
    <row r="594">
      <c r="D594" s="46"/>
      <c r="E594" s="46"/>
      <c r="V594" s="47"/>
    </row>
    <row r="595">
      <c r="D595" s="46"/>
      <c r="E595" s="46"/>
      <c r="V595" s="47"/>
    </row>
    <row r="596">
      <c r="D596" s="46"/>
      <c r="E596" s="46"/>
      <c r="V596" s="47"/>
    </row>
    <row r="597">
      <c r="D597" s="46"/>
      <c r="E597" s="46"/>
      <c r="V597" s="47"/>
    </row>
    <row r="598">
      <c r="D598" s="46"/>
      <c r="E598" s="46"/>
      <c r="V598" s="47"/>
    </row>
    <row r="599">
      <c r="D599" s="46"/>
      <c r="E599" s="46"/>
      <c r="V599" s="47"/>
    </row>
    <row r="600">
      <c r="D600" s="46"/>
      <c r="E600" s="46"/>
      <c r="V600" s="47"/>
    </row>
    <row r="601">
      <c r="D601" s="46"/>
      <c r="E601" s="46"/>
      <c r="V601" s="47"/>
    </row>
    <row r="602">
      <c r="D602" s="46"/>
      <c r="E602" s="46"/>
      <c r="V602" s="47"/>
    </row>
    <row r="603">
      <c r="D603" s="46"/>
      <c r="E603" s="46"/>
      <c r="V603" s="47"/>
    </row>
    <row r="604">
      <c r="D604" s="46"/>
      <c r="E604" s="46"/>
      <c r="V604" s="47"/>
    </row>
    <row r="605">
      <c r="D605" s="46"/>
      <c r="E605" s="46"/>
      <c r="V605" s="47"/>
    </row>
    <row r="606">
      <c r="D606" s="46"/>
      <c r="E606" s="46"/>
      <c r="V606" s="47"/>
    </row>
    <row r="607">
      <c r="D607" s="46"/>
      <c r="E607" s="46"/>
      <c r="V607" s="47"/>
    </row>
    <row r="608">
      <c r="D608" s="46"/>
      <c r="E608" s="46"/>
      <c r="V608" s="47"/>
    </row>
    <row r="609">
      <c r="D609" s="46"/>
      <c r="E609" s="46"/>
      <c r="V609" s="47"/>
    </row>
    <row r="610">
      <c r="D610" s="46"/>
      <c r="E610" s="46"/>
      <c r="V610" s="47"/>
    </row>
    <row r="611">
      <c r="D611" s="46"/>
      <c r="E611" s="46"/>
      <c r="V611" s="47"/>
    </row>
    <row r="612">
      <c r="D612" s="46"/>
      <c r="E612" s="46"/>
      <c r="V612" s="47"/>
    </row>
    <row r="613">
      <c r="D613" s="46"/>
      <c r="E613" s="46"/>
      <c r="V613" s="47"/>
    </row>
    <row r="614">
      <c r="D614" s="46"/>
      <c r="E614" s="46"/>
      <c r="V614" s="47"/>
    </row>
    <row r="615">
      <c r="D615" s="46"/>
      <c r="E615" s="46"/>
      <c r="V615" s="47"/>
    </row>
    <row r="616">
      <c r="D616" s="46"/>
      <c r="E616" s="46"/>
      <c r="V616" s="47"/>
    </row>
    <row r="617">
      <c r="D617" s="46"/>
      <c r="E617" s="46"/>
      <c r="V617" s="47"/>
    </row>
    <row r="618">
      <c r="D618" s="46"/>
      <c r="E618" s="46"/>
      <c r="V618" s="47"/>
    </row>
    <row r="619">
      <c r="D619" s="46"/>
      <c r="E619" s="46"/>
      <c r="V619" s="47"/>
    </row>
    <row r="620">
      <c r="D620" s="46"/>
      <c r="E620" s="46"/>
      <c r="V620" s="47"/>
    </row>
    <row r="621">
      <c r="D621" s="46"/>
      <c r="E621" s="46"/>
      <c r="V621" s="47"/>
    </row>
    <row r="622">
      <c r="D622" s="46"/>
      <c r="E622" s="46"/>
      <c r="V622" s="47"/>
    </row>
    <row r="623">
      <c r="D623" s="46"/>
      <c r="E623" s="46"/>
      <c r="V623" s="47"/>
    </row>
    <row r="624">
      <c r="D624" s="46"/>
      <c r="E624" s="46"/>
      <c r="V624" s="47"/>
    </row>
    <row r="625">
      <c r="D625" s="46"/>
      <c r="E625" s="46"/>
      <c r="V625" s="47"/>
    </row>
    <row r="626">
      <c r="D626" s="46"/>
      <c r="E626" s="46"/>
      <c r="V626" s="47"/>
    </row>
    <row r="627">
      <c r="D627" s="46"/>
      <c r="E627" s="46"/>
      <c r="V627" s="47"/>
    </row>
    <row r="628">
      <c r="D628" s="46"/>
      <c r="E628" s="46"/>
      <c r="V628" s="47"/>
    </row>
    <row r="629">
      <c r="D629" s="46"/>
      <c r="E629" s="46"/>
      <c r="V629" s="47"/>
    </row>
    <row r="630">
      <c r="D630" s="46"/>
      <c r="E630" s="46"/>
      <c r="V630" s="47"/>
    </row>
    <row r="631">
      <c r="D631" s="46"/>
      <c r="E631" s="46"/>
      <c r="V631" s="47"/>
    </row>
    <row r="632">
      <c r="D632" s="46"/>
      <c r="E632" s="46"/>
      <c r="V632" s="47"/>
    </row>
    <row r="633">
      <c r="D633" s="46"/>
      <c r="E633" s="46"/>
      <c r="V633" s="47"/>
    </row>
    <row r="634">
      <c r="D634" s="46"/>
      <c r="E634" s="46"/>
      <c r="V634" s="47"/>
    </row>
    <row r="635">
      <c r="D635" s="46"/>
      <c r="E635" s="46"/>
      <c r="V635" s="47"/>
    </row>
    <row r="636">
      <c r="D636" s="46"/>
      <c r="E636" s="46"/>
      <c r="V636" s="47"/>
    </row>
    <row r="637">
      <c r="D637" s="46"/>
      <c r="E637" s="46"/>
      <c r="V637" s="47"/>
    </row>
    <row r="638">
      <c r="D638" s="46"/>
      <c r="E638" s="46"/>
      <c r="V638" s="47"/>
    </row>
    <row r="639">
      <c r="D639" s="46"/>
      <c r="E639" s="46"/>
      <c r="V639" s="47"/>
    </row>
    <row r="640">
      <c r="D640" s="46"/>
      <c r="E640" s="46"/>
      <c r="V640" s="47"/>
    </row>
    <row r="641">
      <c r="D641" s="46"/>
      <c r="E641" s="46"/>
      <c r="V641" s="47"/>
    </row>
    <row r="642">
      <c r="D642" s="46"/>
      <c r="E642" s="46"/>
      <c r="V642" s="47"/>
    </row>
    <row r="643">
      <c r="D643" s="46"/>
      <c r="E643" s="46"/>
      <c r="V643" s="47"/>
    </row>
    <row r="644">
      <c r="D644" s="46"/>
      <c r="E644" s="46"/>
      <c r="V644" s="47"/>
    </row>
    <row r="645">
      <c r="D645" s="46"/>
      <c r="E645" s="46"/>
      <c r="V645" s="47"/>
    </row>
    <row r="646">
      <c r="D646" s="46"/>
      <c r="E646" s="46"/>
      <c r="V646" s="47"/>
    </row>
    <row r="647">
      <c r="D647" s="46"/>
      <c r="E647" s="46"/>
      <c r="V647" s="47"/>
    </row>
    <row r="648">
      <c r="D648" s="46"/>
      <c r="E648" s="46"/>
      <c r="V648" s="47"/>
    </row>
    <row r="649">
      <c r="D649" s="46"/>
      <c r="E649" s="46"/>
      <c r="V649" s="47"/>
    </row>
    <row r="650">
      <c r="D650" s="46"/>
      <c r="E650" s="46"/>
      <c r="V650" s="47"/>
    </row>
    <row r="651">
      <c r="D651" s="46"/>
      <c r="E651" s="46"/>
      <c r="V651" s="47"/>
    </row>
    <row r="652">
      <c r="D652" s="46"/>
      <c r="E652" s="46"/>
      <c r="V652" s="47"/>
    </row>
    <row r="653">
      <c r="D653" s="46"/>
      <c r="E653" s="46"/>
      <c r="V653" s="47"/>
    </row>
    <row r="654">
      <c r="D654" s="46"/>
      <c r="E654" s="46"/>
      <c r="V654" s="47"/>
    </row>
    <row r="655">
      <c r="D655" s="46"/>
      <c r="E655" s="46"/>
      <c r="V655" s="47"/>
    </row>
    <row r="656">
      <c r="D656" s="46"/>
      <c r="E656" s="46"/>
      <c r="V656" s="47"/>
    </row>
    <row r="657">
      <c r="D657" s="46"/>
      <c r="E657" s="46"/>
      <c r="V657" s="47"/>
    </row>
    <row r="658">
      <c r="D658" s="46"/>
      <c r="E658" s="46"/>
      <c r="V658" s="47"/>
    </row>
    <row r="659">
      <c r="D659" s="46"/>
      <c r="E659" s="46"/>
      <c r="V659" s="47"/>
    </row>
    <row r="660">
      <c r="D660" s="46"/>
      <c r="E660" s="46"/>
      <c r="V660" s="47"/>
    </row>
    <row r="661">
      <c r="D661" s="46"/>
      <c r="E661" s="46"/>
      <c r="V661" s="47"/>
    </row>
    <row r="662">
      <c r="D662" s="46"/>
      <c r="E662" s="46"/>
      <c r="V662" s="47"/>
    </row>
    <row r="663">
      <c r="D663" s="46"/>
      <c r="E663" s="46"/>
      <c r="V663" s="47"/>
    </row>
    <row r="664">
      <c r="D664" s="46"/>
      <c r="E664" s="46"/>
      <c r="V664" s="47"/>
    </row>
    <row r="665">
      <c r="D665" s="46"/>
      <c r="E665" s="46"/>
      <c r="V665" s="47"/>
    </row>
    <row r="666">
      <c r="D666" s="46"/>
      <c r="E666" s="46"/>
      <c r="V666" s="47"/>
    </row>
    <row r="667">
      <c r="D667" s="46"/>
      <c r="E667" s="46"/>
      <c r="V667" s="47"/>
    </row>
    <row r="668">
      <c r="D668" s="46"/>
      <c r="E668" s="46"/>
      <c r="V668" s="47"/>
    </row>
    <row r="669">
      <c r="D669" s="46"/>
      <c r="E669" s="46"/>
      <c r="V669" s="47"/>
    </row>
    <row r="670">
      <c r="D670" s="46"/>
      <c r="E670" s="46"/>
      <c r="V670" s="47"/>
    </row>
    <row r="671">
      <c r="D671" s="46"/>
      <c r="E671" s="46"/>
      <c r="V671" s="47"/>
    </row>
    <row r="672">
      <c r="D672" s="46"/>
      <c r="E672" s="46"/>
      <c r="V672" s="47"/>
    </row>
    <row r="673">
      <c r="D673" s="46"/>
      <c r="E673" s="46"/>
      <c r="V673" s="47"/>
    </row>
    <row r="674">
      <c r="D674" s="46"/>
      <c r="E674" s="46"/>
      <c r="V674" s="47"/>
    </row>
    <row r="675">
      <c r="D675" s="46"/>
      <c r="E675" s="46"/>
      <c r="V675" s="47"/>
    </row>
    <row r="676">
      <c r="D676" s="46"/>
      <c r="E676" s="46"/>
      <c r="V676" s="47"/>
    </row>
    <row r="677">
      <c r="D677" s="46"/>
      <c r="E677" s="46"/>
      <c r="V677" s="47"/>
    </row>
    <row r="678">
      <c r="D678" s="46"/>
      <c r="E678" s="46"/>
      <c r="V678" s="47"/>
    </row>
    <row r="679">
      <c r="D679" s="46"/>
      <c r="E679" s="46"/>
      <c r="V679" s="47"/>
    </row>
    <row r="680">
      <c r="D680" s="46"/>
      <c r="E680" s="46"/>
      <c r="V680" s="47"/>
    </row>
    <row r="681">
      <c r="D681" s="46"/>
      <c r="E681" s="46"/>
      <c r="V681" s="47"/>
    </row>
    <row r="682">
      <c r="D682" s="46"/>
      <c r="E682" s="46"/>
      <c r="V682" s="47"/>
    </row>
    <row r="683">
      <c r="D683" s="46"/>
      <c r="E683" s="46"/>
      <c r="V683" s="47"/>
    </row>
    <row r="684">
      <c r="D684" s="46"/>
      <c r="E684" s="46"/>
      <c r="V684" s="47"/>
    </row>
    <row r="685">
      <c r="D685" s="46"/>
      <c r="E685" s="46"/>
      <c r="V685" s="47"/>
    </row>
    <row r="686">
      <c r="D686" s="46"/>
      <c r="E686" s="46"/>
      <c r="V686" s="47"/>
    </row>
    <row r="687">
      <c r="D687" s="46"/>
      <c r="E687" s="46"/>
      <c r="V687" s="47"/>
    </row>
    <row r="688">
      <c r="D688" s="46"/>
      <c r="E688" s="46"/>
      <c r="V688" s="47"/>
    </row>
    <row r="689">
      <c r="D689" s="46"/>
      <c r="E689" s="46"/>
      <c r="V689" s="47"/>
    </row>
    <row r="690">
      <c r="D690" s="46"/>
      <c r="E690" s="46"/>
      <c r="V690" s="47"/>
    </row>
    <row r="691">
      <c r="D691" s="46"/>
      <c r="E691" s="46"/>
      <c r="V691" s="47"/>
    </row>
    <row r="692">
      <c r="D692" s="46"/>
      <c r="E692" s="46"/>
      <c r="V692" s="47"/>
    </row>
    <row r="693">
      <c r="D693" s="46"/>
      <c r="E693" s="46"/>
      <c r="V693" s="47"/>
    </row>
    <row r="694">
      <c r="D694" s="46"/>
      <c r="E694" s="46"/>
      <c r="V694" s="47"/>
    </row>
    <row r="695">
      <c r="D695" s="46"/>
      <c r="E695" s="46"/>
      <c r="V695" s="47"/>
    </row>
    <row r="696">
      <c r="D696" s="46"/>
      <c r="E696" s="46"/>
      <c r="V696" s="47"/>
    </row>
    <row r="697">
      <c r="D697" s="46"/>
      <c r="E697" s="46"/>
      <c r="V697" s="47"/>
    </row>
    <row r="698">
      <c r="D698" s="46"/>
      <c r="E698" s="46"/>
      <c r="V698" s="47"/>
    </row>
    <row r="699">
      <c r="D699" s="46"/>
      <c r="E699" s="46"/>
      <c r="V699" s="47"/>
    </row>
    <row r="700">
      <c r="D700" s="46"/>
      <c r="E700" s="46"/>
      <c r="V700" s="47"/>
    </row>
    <row r="701">
      <c r="D701" s="46"/>
      <c r="E701" s="46"/>
      <c r="V701" s="47"/>
    </row>
    <row r="702">
      <c r="D702" s="46"/>
      <c r="E702" s="46"/>
      <c r="V702" s="47"/>
    </row>
    <row r="703">
      <c r="D703" s="46"/>
      <c r="E703" s="46"/>
      <c r="V703" s="47"/>
    </row>
    <row r="704">
      <c r="D704" s="46"/>
      <c r="E704" s="46"/>
      <c r="V704" s="47"/>
    </row>
    <row r="705">
      <c r="D705" s="46"/>
      <c r="E705" s="46"/>
      <c r="V705" s="47"/>
    </row>
    <row r="706">
      <c r="D706" s="46"/>
      <c r="E706" s="46"/>
      <c r="V706" s="47"/>
    </row>
    <row r="707">
      <c r="D707" s="46"/>
      <c r="E707" s="46"/>
      <c r="V707" s="47"/>
    </row>
    <row r="708">
      <c r="D708" s="46"/>
      <c r="E708" s="46"/>
      <c r="V708" s="47"/>
    </row>
    <row r="709">
      <c r="D709" s="46"/>
      <c r="E709" s="46"/>
      <c r="V709" s="47"/>
    </row>
    <row r="710">
      <c r="D710" s="46"/>
      <c r="E710" s="46"/>
      <c r="V710" s="47"/>
    </row>
    <row r="711">
      <c r="D711" s="46"/>
      <c r="E711" s="46"/>
      <c r="V711" s="47"/>
    </row>
    <row r="712">
      <c r="D712" s="46"/>
      <c r="E712" s="46"/>
      <c r="V712" s="47"/>
    </row>
    <row r="713">
      <c r="D713" s="46"/>
      <c r="E713" s="46"/>
      <c r="V713" s="47"/>
    </row>
    <row r="714">
      <c r="D714" s="46"/>
      <c r="E714" s="46"/>
      <c r="V714" s="47"/>
    </row>
    <row r="715">
      <c r="D715" s="46"/>
      <c r="E715" s="46"/>
      <c r="V715" s="47"/>
    </row>
    <row r="716">
      <c r="D716" s="46"/>
      <c r="E716" s="46"/>
      <c r="V716" s="47"/>
    </row>
    <row r="717">
      <c r="D717" s="46"/>
      <c r="E717" s="46"/>
      <c r="V717" s="47"/>
    </row>
    <row r="718">
      <c r="D718" s="46"/>
      <c r="E718" s="46"/>
      <c r="V718" s="47"/>
    </row>
    <row r="719">
      <c r="D719" s="46"/>
      <c r="E719" s="46"/>
      <c r="V719" s="47"/>
    </row>
    <row r="720">
      <c r="D720" s="46"/>
      <c r="E720" s="46"/>
      <c r="V720" s="47"/>
    </row>
    <row r="721">
      <c r="D721" s="46"/>
      <c r="E721" s="46"/>
      <c r="V721" s="47"/>
    </row>
    <row r="722">
      <c r="D722" s="46"/>
      <c r="E722" s="46"/>
      <c r="V722" s="47"/>
    </row>
    <row r="723">
      <c r="D723" s="46"/>
      <c r="E723" s="46"/>
      <c r="V723" s="47"/>
    </row>
    <row r="724">
      <c r="D724" s="46"/>
      <c r="E724" s="46"/>
      <c r="V724" s="47"/>
    </row>
    <row r="725">
      <c r="D725" s="46"/>
      <c r="E725" s="46"/>
      <c r="V725" s="47"/>
    </row>
    <row r="726">
      <c r="D726" s="46"/>
      <c r="E726" s="46"/>
      <c r="V726" s="47"/>
    </row>
    <row r="727">
      <c r="D727" s="46"/>
      <c r="E727" s="46"/>
      <c r="V727" s="47"/>
    </row>
    <row r="728">
      <c r="D728" s="46"/>
      <c r="E728" s="46"/>
      <c r="V728" s="47"/>
    </row>
    <row r="729">
      <c r="D729" s="46"/>
      <c r="E729" s="46"/>
      <c r="V729" s="47"/>
    </row>
    <row r="730">
      <c r="D730" s="46"/>
      <c r="E730" s="46"/>
      <c r="V730" s="47"/>
    </row>
    <row r="731">
      <c r="D731" s="46"/>
      <c r="E731" s="46"/>
      <c r="V731" s="47"/>
    </row>
    <row r="732">
      <c r="D732" s="46"/>
      <c r="E732" s="46"/>
      <c r="V732" s="47"/>
    </row>
    <row r="733">
      <c r="D733" s="46"/>
      <c r="E733" s="46"/>
      <c r="V733" s="47"/>
    </row>
    <row r="734">
      <c r="D734" s="46"/>
      <c r="E734" s="46"/>
      <c r="V734" s="47"/>
    </row>
    <row r="735">
      <c r="D735" s="46"/>
      <c r="E735" s="46"/>
      <c r="V735" s="47"/>
    </row>
    <row r="736">
      <c r="D736" s="46"/>
      <c r="E736" s="46"/>
      <c r="V736" s="47"/>
    </row>
    <row r="737">
      <c r="D737" s="46"/>
      <c r="E737" s="46"/>
      <c r="V737" s="47"/>
    </row>
    <row r="738">
      <c r="D738" s="46"/>
      <c r="E738" s="46"/>
      <c r="V738" s="47"/>
    </row>
    <row r="739">
      <c r="D739" s="46"/>
      <c r="E739" s="46"/>
      <c r="V739" s="47"/>
    </row>
    <row r="740">
      <c r="D740" s="46"/>
      <c r="E740" s="46"/>
      <c r="V740" s="47"/>
    </row>
    <row r="741">
      <c r="D741" s="46"/>
      <c r="E741" s="46"/>
      <c r="V741" s="47"/>
    </row>
    <row r="742">
      <c r="D742" s="46"/>
      <c r="E742" s="46"/>
      <c r="V742" s="47"/>
    </row>
    <row r="743">
      <c r="D743" s="46"/>
      <c r="E743" s="46"/>
      <c r="V743" s="47"/>
    </row>
    <row r="744">
      <c r="D744" s="46"/>
      <c r="E744" s="46"/>
      <c r="V744" s="47"/>
    </row>
    <row r="745">
      <c r="D745" s="46"/>
      <c r="E745" s="46"/>
      <c r="V745" s="47"/>
    </row>
    <row r="746">
      <c r="D746" s="46"/>
      <c r="E746" s="46"/>
      <c r="V746" s="47"/>
    </row>
    <row r="747">
      <c r="D747" s="46"/>
      <c r="E747" s="46"/>
      <c r="V747" s="47"/>
    </row>
    <row r="748">
      <c r="D748" s="46"/>
      <c r="E748" s="46"/>
      <c r="V748" s="47"/>
    </row>
    <row r="749">
      <c r="D749" s="46"/>
      <c r="E749" s="46"/>
      <c r="V749" s="47"/>
    </row>
    <row r="750">
      <c r="D750" s="46"/>
      <c r="E750" s="46"/>
      <c r="V750" s="47"/>
    </row>
    <row r="751">
      <c r="D751" s="46"/>
      <c r="E751" s="46"/>
      <c r="V751" s="47"/>
    </row>
    <row r="752">
      <c r="D752" s="46"/>
      <c r="E752" s="46"/>
      <c r="V752" s="47"/>
    </row>
    <row r="753">
      <c r="D753" s="46"/>
      <c r="E753" s="46"/>
      <c r="V753" s="47"/>
    </row>
    <row r="754">
      <c r="D754" s="46"/>
      <c r="E754" s="46"/>
      <c r="V754" s="47"/>
    </row>
    <row r="755">
      <c r="D755" s="46"/>
      <c r="E755" s="46"/>
      <c r="V755" s="47"/>
    </row>
    <row r="756">
      <c r="D756" s="46"/>
      <c r="E756" s="46"/>
      <c r="V756" s="47"/>
    </row>
    <row r="757">
      <c r="D757" s="46"/>
      <c r="E757" s="46"/>
      <c r="V757" s="47"/>
    </row>
    <row r="758">
      <c r="D758" s="46"/>
      <c r="E758" s="46"/>
      <c r="V758" s="47"/>
    </row>
    <row r="759">
      <c r="D759" s="46"/>
      <c r="E759" s="46"/>
      <c r="V759" s="47"/>
    </row>
    <row r="760">
      <c r="D760" s="46"/>
      <c r="E760" s="46"/>
      <c r="V760" s="47"/>
    </row>
    <row r="761">
      <c r="D761" s="46"/>
      <c r="E761" s="46"/>
      <c r="V761" s="47"/>
    </row>
    <row r="762">
      <c r="D762" s="46"/>
      <c r="E762" s="46"/>
      <c r="V762" s="47"/>
    </row>
    <row r="763">
      <c r="D763" s="46"/>
      <c r="E763" s="46"/>
      <c r="V763" s="47"/>
    </row>
    <row r="764">
      <c r="D764" s="46"/>
      <c r="E764" s="46"/>
      <c r="V764" s="47"/>
    </row>
    <row r="765">
      <c r="D765" s="46"/>
      <c r="E765" s="46"/>
      <c r="V765" s="47"/>
    </row>
    <row r="766">
      <c r="D766" s="46"/>
      <c r="E766" s="46"/>
      <c r="V766" s="47"/>
    </row>
    <row r="767">
      <c r="D767" s="46"/>
      <c r="E767" s="46"/>
      <c r="V767" s="47"/>
    </row>
    <row r="768">
      <c r="D768" s="46"/>
      <c r="E768" s="46"/>
      <c r="V768" s="47"/>
    </row>
    <row r="769">
      <c r="D769" s="46"/>
      <c r="E769" s="46"/>
      <c r="V769" s="47"/>
    </row>
    <row r="770">
      <c r="D770" s="46"/>
      <c r="E770" s="46"/>
      <c r="V770" s="47"/>
    </row>
    <row r="771">
      <c r="D771" s="46"/>
      <c r="E771" s="46"/>
      <c r="V771" s="47"/>
    </row>
    <row r="772">
      <c r="D772" s="46"/>
      <c r="E772" s="46"/>
      <c r="V772" s="47"/>
    </row>
    <row r="773">
      <c r="D773" s="46"/>
      <c r="E773" s="46"/>
      <c r="V773" s="47"/>
    </row>
    <row r="774">
      <c r="D774" s="46"/>
      <c r="E774" s="46"/>
      <c r="V774" s="47"/>
    </row>
    <row r="775">
      <c r="D775" s="46"/>
      <c r="E775" s="46"/>
      <c r="V775" s="47"/>
    </row>
    <row r="776">
      <c r="D776" s="46"/>
      <c r="E776" s="46"/>
      <c r="V776" s="47"/>
    </row>
    <row r="777">
      <c r="D777" s="46"/>
      <c r="E777" s="46"/>
      <c r="V777" s="47"/>
    </row>
    <row r="778">
      <c r="D778" s="46"/>
      <c r="E778" s="46"/>
      <c r="V778" s="47"/>
    </row>
    <row r="779">
      <c r="D779" s="46"/>
      <c r="E779" s="46"/>
      <c r="V779" s="47"/>
    </row>
    <row r="780">
      <c r="D780" s="46"/>
      <c r="E780" s="46"/>
      <c r="V780" s="47"/>
    </row>
    <row r="781">
      <c r="D781" s="46"/>
      <c r="E781" s="46"/>
      <c r="V781" s="47"/>
    </row>
    <row r="782">
      <c r="D782" s="46"/>
      <c r="E782" s="46"/>
      <c r="V782" s="47"/>
    </row>
    <row r="783">
      <c r="D783" s="46"/>
      <c r="E783" s="46"/>
      <c r="V783" s="47"/>
    </row>
    <row r="784">
      <c r="D784" s="46"/>
      <c r="E784" s="46"/>
      <c r="V784" s="47"/>
    </row>
    <row r="785">
      <c r="D785" s="46"/>
      <c r="E785" s="46"/>
      <c r="V785" s="47"/>
    </row>
    <row r="786">
      <c r="D786" s="46"/>
      <c r="E786" s="46"/>
      <c r="V786" s="47"/>
    </row>
    <row r="787">
      <c r="D787" s="46"/>
      <c r="E787" s="46"/>
      <c r="V787" s="47"/>
    </row>
    <row r="788">
      <c r="D788" s="46"/>
      <c r="E788" s="46"/>
      <c r="V788" s="47"/>
    </row>
    <row r="789">
      <c r="D789" s="46"/>
      <c r="E789" s="46"/>
      <c r="V789" s="47"/>
    </row>
    <row r="790">
      <c r="D790" s="46"/>
      <c r="E790" s="46"/>
      <c r="V790" s="47"/>
    </row>
    <row r="791">
      <c r="D791" s="46"/>
      <c r="E791" s="46"/>
      <c r="V791" s="47"/>
    </row>
    <row r="792">
      <c r="D792" s="46"/>
      <c r="E792" s="46"/>
      <c r="V792" s="47"/>
    </row>
    <row r="793">
      <c r="D793" s="46"/>
      <c r="E793" s="46"/>
      <c r="V793" s="47"/>
    </row>
    <row r="794">
      <c r="D794" s="46"/>
      <c r="E794" s="46"/>
      <c r="V794" s="47"/>
    </row>
    <row r="795">
      <c r="D795" s="46"/>
      <c r="E795" s="46"/>
      <c r="V795" s="47"/>
    </row>
    <row r="796">
      <c r="D796" s="46"/>
      <c r="E796" s="46"/>
      <c r="V796" s="47"/>
    </row>
    <row r="797">
      <c r="D797" s="46"/>
      <c r="E797" s="46"/>
      <c r="V797" s="47"/>
    </row>
    <row r="798">
      <c r="D798" s="46"/>
      <c r="E798" s="46"/>
      <c r="V798" s="47"/>
    </row>
    <row r="799">
      <c r="D799" s="46"/>
      <c r="E799" s="46"/>
      <c r="V799" s="47"/>
    </row>
    <row r="800">
      <c r="D800" s="46"/>
      <c r="E800" s="46"/>
      <c r="V800" s="47"/>
    </row>
    <row r="801">
      <c r="D801" s="46"/>
      <c r="E801" s="46"/>
      <c r="V801" s="47"/>
    </row>
    <row r="802">
      <c r="D802" s="46"/>
      <c r="E802" s="46"/>
      <c r="V802" s="47"/>
    </row>
    <row r="803">
      <c r="D803" s="46"/>
      <c r="E803" s="46"/>
      <c r="V803" s="47"/>
    </row>
    <row r="804">
      <c r="D804" s="46"/>
      <c r="E804" s="46"/>
      <c r="V804" s="47"/>
    </row>
    <row r="805">
      <c r="D805" s="46"/>
      <c r="E805" s="46"/>
      <c r="V805" s="47"/>
    </row>
    <row r="806">
      <c r="D806" s="46"/>
      <c r="E806" s="46"/>
      <c r="V806" s="47"/>
    </row>
    <row r="807">
      <c r="D807" s="46"/>
      <c r="E807" s="46"/>
      <c r="V807" s="47"/>
    </row>
    <row r="808">
      <c r="D808" s="46"/>
      <c r="E808" s="46"/>
      <c r="V808" s="47"/>
    </row>
    <row r="809">
      <c r="D809" s="46"/>
      <c r="E809" s="46"/>
      <c r="V809" s="47"/>
    </row>
    <row r="810">
      <c r="D810" s="46"/>
      <c r="E810" s="46"/>
      <c r="V810" s="47"/>
    </row>
    <row r="811">
      <c r="D811" s="46"/>
      <c r="E811" s="46"/>
      <c r="V811" s="47"/>
    </row>
    <row r="812">
      <c r="D812" s="46"/>
      <c r="E812" s="46"/>
      <c r="V812" s="47"/>
    </row>
    <row r="813">
      <c r="D813" s="46"/>
      <c r="E813" s="46"/>
      <c r="V813" s="47"/>
    </row>
    <row r="814">
      <c r="D814" s="46"/>
      <c r="E814" s="46"/>
      <c r="V814" s="47"/>
    </row>
    <row r="815">
      <c r="D815" s="46"/>
      <c r="E815" s="46"/>
      <c r="V815" s="47"/>
    </row>
    <row r="816">
      <c r="D816" s="46"/>
      <c r="E816" s="46"/>
      <c r="V816" s="47"/>
    </row>
    <row r="817">
      <c r="D817" s="46"/>
      <c r="E817" s="46"/>
      <c r="V817" s="47"/>
    </row>
    <row r="818">
      <c r="D818" s="46"/>
      <c r="E818" s="46"/>
      <c r="V818" s="47"/>
    </row>
    <row r="819">
      <c r="D819" s="46"/>
      <c r="E819" s="46"/>
      <c r="V819" s="47"/>
    </row>
    <row r="820">
      <c r="D820" s="46"/>
      <c r="E820" s="46"/>
      <c r="V820" s="47"/>
    </row>
    <row r="821">
      <c r="D821" s="46"/>
      <c r="E821" s="46"/>
      <c r="V821" s="47"/>
    </row>
    <row r="822">
      <c r="D822" s="46"/>
      <c r="E822" s="46"/>
      <c r="V822" s="47"/>
    </row>
    <row r="823">
      <c r="D823" s="46"/>
      <c r="E823" s="46"/>
      <c r="V823" s="47"/>
    </row>
    <row r="824">
      <c r="D824" s="46"/>
      <c r="E824" s="46"/>
      <c r="V824" s="47"/>
    </row>
    <row r="825">
      <c r="D825" s="46"/>
      <c r="E825" s="46"/>
      <c r="V825" s="47"/>
    </row>
    <row r="826">
      <c r="D826" s="46"/>
      <c r="E826" s="46"/>
      <c r="V826" s="47"/>
    </row>
    <row r="827">
      <c r="D827" s="46"/>
      <c r="E827" s="46"/>
      <c r="V827" s="47"/>
    </row>
    <row r="828">
      <c r="D828" s="46"/>
      <c r="E828" s="46"/>
      <c r="V828" s="47"/>
    </row>
    <row r="829">
      <c r="D829" s="46"/>
      <c r="E829" s="46"/>
      <c r="V829" s="47"/>
    </row>
    <row r="830">
      <c r="D830" s="46"/>
      <c r="E830" s="46"/>
      <c r="V830" s="47"/>
    </row>
    <row r="831">
      <c r="D831" s="46"/>
      <c r="E831" s="46"/>
      <c r="V831" s="47"/>
    </row>
    <row r="832">
      <c r="D832" s="46"/>
      <c r="E832" s="46"/>
      <c r="V832" s="47"/>
    </row>
    <row r="833">
      <c r="D833" s="46"/>
      <c r="E833" s="46"/>
      <c r="V833" s="47"/>
    </row>
    <row r="834">
      <c r="D834" s="46"/>
      <c r="E834" s="46"/>
      <c r="V834" s="47"/>
    </row>
    <row r="835">
      <c r="D835" s="46"/>
      <c r="E835" s="46"/>
      <c r="V835" s="47"/>
    </row>
    <row r="836">
      <c r="D836" s="46"/>
      <c r="E836" s="46"/>
      <c r="V836" s="47"/>
    </row>
    <row r="837">
      <c r="D837" s="46"/>
      <c r="E837" s="46"/>
      <c r="V837" s="47"/>
    </row>
    <row r="838">
      <c r="D838" s="46"/>
      <c r="E838" s="46"/>
      <c r="V838" s="47"/>
    </row>
    <row r="839">
      <c r="D839" s="46"/>
      <c r="E839" s="46"/>
      <c r="V839" s="47"/>
    </row>
    <row r="840">
      <c r="D840" s="46"/>
      <c r="E840" s="46"/>
      <c r="V840" s="47"/>
    </row>
    <row r="841">
      <c r="D841" s="46"/>
      <c r="E841" s="46"/>
      <c r="V841" s="47"/>
    </row>
    <row r="842">
      <c r="D842" s="46"/>
      <c r="E842" s="46"/>
      <c r="V842" s="47"/>
    </row>
    <row r="843">
      <c r="D843" s="46"/>
      <c r="E843" s="46"/>
      <c r="V843" s="47"/>
    </row>
    <row r="844">
      <c r="D844" s="46"/>
      <c r="E844" s="46"/>
      <c r="V844" s="47"/>
    </row>
    <row r="845">
      <c r="D845" s="46"/>
      <c r="E845" s="46"/>
      <c r="V845" s="47"/>
    </row>
    <row r="846">
      <c r="D846" s="46"/>
      <c r="E846" s="46"/>
      <c r="V846" s="47"/>
    </row>
    <row r="847">
      <c r="D847" s="46"/>
      <c r="E847" s="46"/>
      <c r="V847" s="47"/>
    </row>
    <row r="848">
      <c r="D848" s="46"/>
      <c r="E848" s="46"/>
      <c r="V848" s="47"/>
    </row>
    <row r="849">
      <c r="D849" s="46"/>
      <c r="E849" s="46"/>
      <c r="V849" s="47"/>
    </row>
    <row r="850">
      <c r="D850" s="46"/>
      <c r="E850" s="46"/>
      <c r="V850" s="47"/>
    </row>
    <row r="851">
      <c r="D851" s="46"/>
      <c r="E851" s="46"/>
      <c r="V851" s="47"/>
    </row>
    <row r="852">
      <c r="D852" s="46"/>
      <c r="E852" s="46"/>
      <c r="V852" s="47"/>
    </row>
    <row r="853">
      <c r="D853" s="46"/>
      <c r="E853" s="46"/>
      <c r="V853" s="47"/>
    </row>
    <row r="854">
      <c r="D854" s="46"/>
      <c r="E854" s="46"/>
      <c r="V854" s="47"/>
    </row>
    <row r="855">
      <c r="D855" s="46"/>
      <c r="E855" s="46"/>
      <c r="V855" s="47"/>
    </row>
    <row r="856">
      <c r="D856" s="46"/>
      <c r="E856" s="46"/>
      <c r="V856" s="47"/>
    </row>
    <row r="857">
      <c r="D857" s="46"/>
      <c r="E857" s="46"/>
      <c r="V857" s="47"/>
    </row>
    <row r="858">
      <c r="D858" s="46"/>
      <c r="E858" s="46"/>
      <c r="V858" s="47"/>
    </row>
    <row r="859">
      <c r="D859" s="46"/>
      <c r="E859" s="46"/>
      <c r="V859" s="47"/>
    </row>
    <row r="860">
      <c r="D860" s="46"/>
      <c r="E860" s="46"/>
      <c r="V860" s="47"/>
    </row>
    <row r="861">
      <c r="D861" s="46"/>
      <c r="E861" s="46"/>
      <c r="V861" s="47"/>
    </row>
    <row r="862">
      <c r="D862" s="46"/>
      <c r="E862" s="46"/>
      <c r="V862" s="47"/>
    </row>
    <row r="863">
      <c r="D863" s="46"/>
      <c r="E863" s="46"/>
      <c r="V863" s="47"/>
    </row>
    <row r="864">
      <c r="D864" s="46"/>
      <c r="E864" s="46"/>
      <c r="V864" s="47"/>
    </row>
    <row r="865">
      <c r="D865" s="46"/>
      <c r="E865" s="46"/>
      <c r="V865" s="47"/>
    </row>
    <row r="866">
      <c r="D866" s="46"/>
      <c r="E866" s="46"/>
      <c r="V866" s="47"/>
    </row>
    <row r="867">
      <c r="D867" s="46"/>
      <c r="E867" s="46"/>
      <c r="V867" s="47"/>
    </row>
    <row r="868">
      <c r="D868" s="46"/>
      <c r="E868" s="46"/>
      <c r="V868" s="47"/>
    </row>
    <row r="869">
      <c r="D869" s="46"/>
      <c r="E869" s="46"/>
      <c r="V869" s="47"/>
    </row>
    <row r="870">
      <c r="D870" s="46"/>
      <c r="E870" s="46"/>
      <c r="V870" s="47"/>
    </row>
    <row r="871">
      <c r="D871" s="46"/>
      <c r="E871" s="46"/>
      <c r="V871" s="47"/>
    </row>
    <row r="872">
      <c r="D872" s="46"/>
      <c r="E872" s="46"/>
      <c r="V872" s="47"/>
    </row>
    <row r="873">
      <c r="D873" s="46"/>
      <c r="E873" s="46"/>
      <c r="V873" s="47"/>
    </row>
    <row r="874">
      <c r="D874" s="46"/>
      <c r="E874" s="46"/>
      <c r="V874" s="47"/>
    </row>
    <row r="875">
      <c r="D875" s="46"/>
      <c r="E875" s="46"/>
      <c r="V875" s="47"/>
    </row>
    <row r="876">
      <c r="D876" s="46"/>
      <c r="E876" s="46"/>
      <c r="V876" s="47"/>
    </row>
    <row r="877">
      <c r="D877" s="46"/>
      <c r="E877" s="46"/>
      <c r="V877" s="47"/>
    </row>
    <row r="878">
      <c r="D878" s="46"/>
      <c r="E878" s="46"/>
      <c r="V878" s="47"/>
    </row>
    <row r="879">
      <c r="D879" s="46"/>
      <c r="E879" s="46"/>
      <c r="V879" s="47"/>
    </row>
    <row r="880">
      <c r="D880" s="46"/>
      <c r="E880" s="46"/>
      <c r="V880" s="47"/>
    </row>
    <row r="881">
      <c r="D881" s="46"/>
      <c r="E881" s="46"/>
      <c r="V881" s="47"/>
    </row>
    <row r="882">
      <c r="D882" s="46"/>
      <c r="E882" s="46"/>
      <c r="V882" s="47"/>
    </row>
    <row r="883">
      <c r="D883" s="46"/>
      <c r="E883" s="46"/>
      <c r="V883" s="47"/>
    </row>
    <row r="884">
      <c r="D884" s="46"/>
      <c r="E884" s="46"/>
      <c r="V884" s="47"/>
    </row>
    <row r="885">
      <c r="D885" s="46"/>
      <c r="E885" s="46"/>
      <c r="V885" s="47"/>
    </row>
    <row r="886">
      <c r="D886" s="46"/>
      <c r="E886" s="46"/>
      <c r="V886" s="47"/>
    </row>
    <row r="887">
      <c r="D887" s="46"/>
      <c r="E887" s="46"/>
      <c r="V887" s="47"/>
    </row>
    <row r="888">
      <c r="D888" s="46"/>
      <c r="E888" s="46"/>
      <c r="V888" s="47"/>
    </row>
    <row r="889">
      <c r="D889" s="46"/>
      <c r="E889" s="46"/>
      <c r="V889" s="47"/>
    </row>
    <row r="890">
      <c r="D890" s="46"/>
      <c r="E890" s="46"/>
      <c r="V890" s="47"/>
    </row>
    <row r="891">
      <c r="D891" s="46"/>
      <c r="E891" s="46"/>
      <c r="V891" s="47"/>
    </row>
    <row r="892">
      <c r="D892" s="46"/>
      <c r="E892" s="46"/>
      <c r="V892" s="47"/>
    </row>
    <row r="893">
      <c r="D893" s="46"/>
      <c r="E893" s="46"/>
      <c r="V893" s="47"/>
    </row>
    <row r="894">
      <c r="D894" s="46"/>
      <c r="E894" s="46"/>
      <c r="V894" s="47"/>
    </row>
    <row r="895">
      <c r="D895" s="46"/>
      <c r="E895" s="46"/>
      <c r="V895" s="47"/>
    </row>
    <row r="896">
      <c r="D896" s="46"/>
      <c r="E896" s="46"/>
      <c r="V896" s="47"/>
    </row>
    <row r="897">
      <c r="D897" s="46"/>
      <c r="E897" s="46"/>
      <c r="V897" s="47"/>
    </row>
    <row r="898">
      <c r="D898" s="46"/>
      <c r="E898" s="46"/>
      <c r="V898" s="47"/>
    </row>
    <row r="899">
      <c r="D899" s="46"/>
      <c r="E899" s="46"/>
      <c r="V899" s="47"/>
    </row>
    <row r="900">
      <c r="D900" s="46"/>
      <c r="E900" s="46"/>
      <c r="V900" s="47"/>
    </row>
    <row r="901">
      <c r="D901" s="46"/>
      <c r="E901" s="46"/>
      <c r="V901" s="47"/>
    </row>
    <row r="902">
      <c r="D902" s="46"/>
      <c r="E902" s="46"/>
      <c r="V902" s="47"/>
    </row>
    <row r="903">
      <c r="D903" s="46"/>
      <c r="E903" s="46"/>
      <c r="V903" s="47"/>
    </row>
    <row r="904">
      <c r="D904" s="46"/>
      <c r="E904" s="46"/>
      <c r="V904" s="47"/>
    </row>
    <row r="905">
      <c r="D905" s="46"/>
      <c r="E905" s="46"/>
      <c r="V905" s="47"/>
    </row>
    <row r="906">
      <c r="D906" s="46"/>
      <c r="E906" s="46"/>
      <c r="V906" s="47"/>
    </row>
    <row r="907">
      <c r="D907" s="46"/>
      <c r="E907" s="46"/>
      <c r="V907" s="47"/>
    </row>
    <row r="908">
      <c r="D908" s="46"/>
      <c r="E908" s="46"/>
      <c r="V908" s="47"/>
    </row>
    <row r="909">
      <c r="D909" s="46"/>
      <c r="E909" s="46"/>
      <c r="V909" s="47"/>
    </row>
    <row r="910">
      <c r="D910" s="46"/>
      <c r="E910" s="46"/>
      <c r="V910" s="47"/>
    </row>
    <row r="911">
      <c r="D911" s="46"/>
      <c r="E911" s="46"/>
      <c r="V911" s="47"/>
    </row>
    <row r="912">
      <c r="D912" s="46"/>
      <c r="E912" s="46"/>
      <c r="V912" s="47"/>
    </row>
    <row r="913">
      <c r="D913" s="46"/>
      <c r="E913" s="46"/>
      <c r="V913" s="47"/>
    </row>
    <row r="914">
      <c r="D914" s="46"/>
      <c r="E914" s="46"/>
      <c r="V914" s="47"/>
    </row>
    <row r="915">
      <c r="D915" s="46"/>
      <c r="E915" s="46"/>
      <c r="V915" s="47"/>
    </row>
    <row r="916">
      <c r="D916" s="46"/>
      <c r="E916" s="46"/>
      <c r="V916" s="47"/>
    </row>
    <row r="917">
      <c r="D917" s="46"/>
      <c r="E917" s="46"/>
      <c r="V917" s="47"/>
    </row>
    <row r="918">
      <c r="D918" s="46"/>
      <c r="E918" s="46"/>
      <c r="V918" s="47"/>
    </row>
    <row r="919">
      <c r="D919" s="46"/>
      <c r="E919" s="46"/>
      <c r="V919" s="47"/>
    </row>
    <row r="920">
      <c r="D920" s="46"/>
      <c r="E920" s="46"/>
      <c r="V920" s="47"/>
    </row>
    <row r="921">
      <c r="D921" s="46"/>
      <c r="E921" s="46"/>
      <c r="V921" s="47"/>
    </row>
    <row r="922">
      <c r="D922" s="46"/>
      <c r="E922" s="46"/>
      <c r="V922" s="47"/>
    </row>
    <row r="923">
      <c r="D923" s="46"/>
      <c r="E923" s="46"/>
      <c r="V923" s="47"/>
    </row>
    <row r="924">
      <c r="D924" s="46"/>
      <c r="E924" s="46"/>
      <c r="V924" s="47"/>
    </row>
    <row r="925">
      <c r="D925" s="46"/>
      <c r="E925" s="46"/>
      <c r="V925" s="47"/>
    </row>
    <row r="926">
      <c r="D926" s="46"/>
      <c r="E926" s="46"/>
      <c r="V926" s="47"/>
    </row>
    <row r="927">
      <c r="D927" s="46"/>
      <c r="E927" s="46"/>
      <c r="V927" s="47"/>
    </row>
    <row r="928">
      <c r="D928" s="46"/>
      <c r="E928" s="46"/>
      <c r="V928" s="47"/>
    </row>
    <row r="929">
      <c r="D929" s="46"/>
      <c r="E929" s="46"/>
      <c r="V929" s="47"/>
    </row>
    <row r="930">
      <c r="D930" s="46"/>
      <c r="E930" s="46"/>
      <c r="V930" s="47"/>
    </row>
    <row r="931">
      <c r="D931" s="46"/>
      <c r="E931" s="46"/>
      <c r="V931" s="47"/>
    </row>
    <row r="932">
      <c r="D932" s="46"/>
      <c r="E932" s="46"/>
      <c r="V932" s="47"/>
    </row>
    <row r="933">
      <c r="D933" s="46"/>
      <c r="E933" s="46"/>
      <c r="V933" s="47"/>
    </row>
    <row r="934">
      <c r="D934" s="46"/>
      <c r="E934" s="46"/>
      <c r="V934" s="47"/>
    </row>
    <row r="935">
      <c r="D935" s="46"/>
      <c r="E935" s="46"/>
      <c r="V935" s="47"/>
    </row>
    <row r="936">
      <c r="D936" s="46"/>
      <c r="E936" s="46"/>
      <c r="V936" s="47"/>
    </row>
    <row r="937">
      <c r="D937" s="46"/>
      <c r="E937" s="46"/>
      <c r="V937" s="47"/>
    </row>
    <row r="938">
      <c r="D938" s="46"/>
      <c r="E938" s="46"/>
      <c r="V938" s="47"/>
    </row>
    <row r="939">
      <c r="D939" s="46"/>
      <c r="E939" s="46"/>
      <c r="V939" s="47"/>
    </row>
    <row r="940">
      <c r="D940" s="46"/>
      <c r="E940" s="46"/>
      <c r="V940" s="47"/>
    </row>
    <row r="941">
      <c r="D941" s="46"/>
      <c r="E941" s="46"/>
      <c r="V941" s="47"/>
    </row>
    <row r="942">
      <c r="D942" s="46"/>
      <c r="E942" s="46"/>
      <c r="V942" s="47"/>
    </row>
    <row r="943">
      <c r="D943" s="46"/>
      <c r="E943" s="46"/>
      <c r="V943" s="47"/>
    </row>
    <row r="944">
      <c r="D944" s="46"/>
      <c r="E944" s="46"/>
      <c r="V944" s="47"/>
    </row>
    <row r="945">
      <c r="D945" s="46"/>
      <c r="E945" s="46"/>
      <c r="V945" s="47"/>
    </row>
    <row r="946">
      <c r="D946" s="46"/>
      <c r="E946" s="46"/>
      <c r="V946" s="47"/>
    </row>
    <row r="947">
      <c r="D947" s="46"/>
      <c r="E947" s="46"/>
      <c r="V947" s="47"/>
    </row>
    <row r="948">
      <c r="D948" s="46"/>
      <c r="E948" s="46"/>
      <c r="V948" s="47"/>
    </row>
    <row r="949">
      <c r="D949" s="46"/>
      <c r="E949" s="46"/>
      <c r="V949" s="47"/>
    </row>
    <row r="950">
      <c r="D950" s="46"/>
      <c r="E950" s="46"/>
      <c r="V950" s="47"/>
    </row>
    <row r="951">
      <c r="D951" s="46"/>
      <c r="E951" s="46"/>
      <c r="V951" s="47"/>
    </row>
    <row r="952">
      <c r="D952" s="46"/>
      <c r="E952" s="46"/>
      <c r="V952" s="47"/>
    </row>
    <row r="953">
      <c r="D953" s="46"/>
      <c r="E953" s="46"/>
      <c r="V953" s="47"/>
    </row>
    <row r="954">
      <c r="D954" s="46"/>
      <c r="E954" s="46"/>
      <c r="V954" s="47"/>
    </row>
    <row r="955">
      <c r="D955" s="46"/>
      <c r="E955" s="46"/>
      <c r="V955" s="47"/>
    </row>
    <row r="956">
      <c r="D956" s="46"/>
      <c r="E956" s="46"/>
      <c r="V956" s="47"/>
    </row>
    <row r="957">
      <c r="D957" s="46"/>
      <c r="E957" s="46"/>
      <c r="V957" s="47"/>
    </row>
    <row r="958">
      <c r="D958" s="46"/>
      <c r="E958" s="46"/>
      <c r="V958" s="47"/>
    </row>
    <row r="959">
      <c r="D959" s="46"/>
      <c r="E959" s="46"/>
      <c r="V959" s="47"/>
    </row>
    <row r="960">
      <c r="D960" s="46"/>
      <c r="E960" s="46"/>
      <c r="V960" s="47"/>
    </row>
    <row r="961">
      <c r="D961" s="46"/>
      <c r="E961" s="46"/>
      <c r="V961" s="47"/>
    </row>
    <row r="962">
      <c r="D962" s="46"/>
      <c r="E962" s="46"/>
      <c r="V962" s="47"/>
    </row>
    <row r="963">
      <c r="D963" s="46"/>
      <c r="E963" s="46"/>
      <c r="V963" s="47"/>
    </row>
    <row r="964">
      <c r="D964" s="46"/>
      <c r="E964" s="46"/>
      <c r="V964" s="47"/>
    </row>
    <row r="965">
      <c r="D965" s="46"/>
      <c r="E965" s="46"/>
      <c r="V965" s="47"/>
    </row>
    <row r="966">
      <c r="D966" s="46"/>
      <c r="E966" s="46"/>
      <c r="V966" s="47"/>
    </row>
    <row r="967">
      <c r="D967" s="46"/>
      <c r="E967" s="46"/>
      <c r="V967" s="47"/>
    </row>
    <row r="968">
      <c r="D968" s="46"/>
      <c r="E968" s="46"/>
      <c r="V968" s="47"/>
    </row>
    <row r="969">
      <c r="D969" s="46"/>
      <c r="E969" s="46"/>
      <c r="V969" s="47"/>
    </row>
    <row r="970">
      <c r="D970" s="46"/>
      <c r="E970" s="46"/>
      <c r="V970" s="47"/>
    </row>
    <row r="971">
      <c r="D971" s="46"/>
      <c r="E971" s="46"/>
      <c r="V971" s="47"/>
    </row>
    <row r="972">
      <c r="D972" s="46"/>
      <c r="E972" s="46"/>
      <c r="V972" s="47"/>
    </row>
    <row r="973">
      <c r="D973" s="46"/>
      <c r="E973" s="46"/>
      <c r="V973" s="47"/>
    </row>
    <row r="974">
      <c r="D974" s="46"/>
      <c r="E974" s="46"/>
      <c r="V974" s="47"/>
    </row>
    <row r="975">
      <c r="D975" s="46"/>
      <c r="E975" s="46"/>
      <c r="V975" s="47"/>
    </row>
    <row r="976">
      <c r="D976" s="46"/>
      <c r="E976" s="46"/>
      <c r="V976" s="47"/>
    </row>
    <row r="977">
      <c r="D977" s="46"/>
      <c r="E977" s="46"/>
      <c r="V977" s="47"/>
    </row>
    <row r="978">
      <c r="D978" s="46"/>
      <c r="E978" s="46"/>
      <c r="V978" s="47"/>
    </row>
    <row r="979">
      <c r="D979" s="46"/>
      <c r="E979" s="46"/>
      <c r="V979" s="47"/>
    </row>
    <row r="980">
      <c r="D980" s="46"/>
      <c r="E980" s="46"/>
      <c r="V980" s="47"/>
    </row>
    <row r="981">
      <c r="D981" s="46"/>
      <c r="E981" s="46"/>
      <c r="V981" s="47"/>
    </row>
    <row r="982">
      <c r="D982" s="46"/>
      <c r="E982" s="46"/>
      <c r="V982" s="47"/>
    </row>
    <row r="983">
      <c r="D983" s="46"/>
      <c r="E983" s="46"/>
      <c r="V983" s="47"/>
    </row>
    <row r="984">
      <c r="D984" s="46"/>
      <c r="E984" s="46"/>
      <c r="V984" s="47"/>
    </row>
    <row r="985">
      <c r="D985" s="46"/>
      <c r="E985" s="46"/>
      <c r="V985" s="47"/>
    </row>
    <row r="986">
      <c r="D986" s="46"/>
      <c r="E986" s="46"/>
      <c r="V986" s="47"/>
    </row>
    <row r="987">
      <c r="D987" s="46"/>
      <c r="E987" s="46"/>
      <c r="V987" s="47"/>
    </row>
    <row r="988">
      <c r="D988" s="46"/>
      <c r="E988" s="46"/>
      <c r="V988" s="47"/>
    </row>
    <row r="989">
      <c r="D989" s="46"/>
      <c r="E989" s="46"/>
      <c r="V989" s="47"/>
    </row>
    <row r="990">
      <c r="D990" s="46"/>
      <c r="E990" s="46"/>
      <c r="V990" s="47"/>
    </row>
    <row r="991">
      <c r="D991" s="46"/>
      <c r="E991" s="46"/>
      <c r="V991" s="47"/>
    </row>
    <row r="992">
      <c r="D992" s="46"/>
      <c r="E992" s="46"/>
      <c r="V992" s="47"/>
    </row>
    <row r="993">
      <c r="D993" s="46"/>
      <c r="E993" s="46"/>
      <c r="V993" s="47"/>
    </row>
    <row r="994">
      <c r="D994" s="46"/>
      <c r="E994" s="46"/>
      <c r="V994" s="47"/>
    </row>
    <row r="995">
      <c r="D995" s="46"/>
      <c r="E995" s="46"/>
      <c r="V995" s="47"/>
    </row>
    <row r="996">
      <c r="D996" s="46"/>
      <c r="E996" s="46"/>
      <c r="V996" s="47"/>
    </row>
    <row r="997">
      <c r="D997" s="46"/>
      <c r="E997" s="46"/>
      <c r="V997" s="47"/>
    </row>
    <row r="998">
      <c r="D998" s="46"/>
      <c r="E998" s="46"/>
      <c r="V998" s="47"/>
    </row>
    <row r="999">
      <c r="D999" s="46"/>
      <c r="E999" s="46"/>
      <c r="V999" s="47"/>
    </row>
    <row r="1000">
      <c r="D1000" s="46"/>
      <c r="E1000" s="46"/>
      <c r="V1000" s="47"/>
    </row>
    <row r="1001">
      <c r="D1001" s="46"/>
      <c r="E1001" s="46"/>
      <c r="V1001" s="47"/>
    </row>
    <row r="1002">
      <c r="D1002" s="46"/>
      <c r="E1002" s="46"/>
      <c r="V1002" s="47"/>
    </row>
    <row r="1003">
      <c r="D1003" s="46"/>
      <c r="E1003" s="46"/>
      <c r="V1003" s="47"/>
    </row>
    <row r="1004">
      <c r="D1004" s="46"/>
      <c r="E1004" s="46"/>
      <c r="V1004" s="47"/>
    </row>
    <row r="1005">
      <c r="D1005" s="46"/>
      <c r="E1005" s="46"/>
      <c r="V1005" s="47"/>
    </row>
    <row r="1006">
      <c r="D1006" s="46"/>
      <c r="E1006" s="46"/>
      <c r="V1006" s="47"/>
    </row>
    <row r="1007">
      <c r="D1007" s="46"/>
      <c r="E1007" s="46"/>
      <c r="V1007" s="47"/>
    </row>
    <row r="1008">
      <c r="D1008" s="46"/>
      <c r="E1008" s="46"/>
      <c r="V1008" s="47"/>
    </row>
    <row r="1009">
      <c r="D1009" s="46"/>
      <c r="E1009" s="46"/>
      <c r="V1009" s="47"/>
    </row>
    <row r="1010">
      <c r="D1010" s="46"/>
      <c r="E1010" s="46"/>
      <c r="V1010" s="47"/>
    </row>
    <row r="1011">
      <c r="D1011" s="46"/>
      <c r="E1011" s="46"/>
      <c r="V1011" s="47"/>
    </row>
    <row r="1012">
      <c r="D1012" s="46"/>
      <c r="E1012" s="46"/>
      <c r="V1012" s="47"/>
    </row>
    <row r="1013">
      <c r="D1013" s="46"/>
      <c r="E1013" s="46"/>
      <c r="V1013" s="47"/>
    </row>
    <row r="1014">
      <c r="D1014" s="46"/>
      <c r="E1014" s="46"/>
      <c r="V1014" s="47"/>
    </row>
    <row r="1015">
      <c r="D1015" s="46"/>
      <c r="E1015" s="46"/>
      <c r="V1015" s="47"/>
    </row>
    <row r="1016">
      <c r="D1016" s="46"/>
      <c r="E1016" s="46"/>
      <c r="V1016" s="47"/>
    </row>
    <row r="1017">
      <c r="D1017" s="46"/>
      <c r="E1017" s="46"/>
      <c r="V1017" s="47"/>
    </row>
    <row r="1018">
      <c r="D1018" s="46"/>
      <c r="E1018" s="46"/>
      <c r="V1018" s="47"/>
    </row>
    <row r="1019">
      <c r="D1019" s="46"/>
      <c r="E1019" s="46"/>
      <c r="V1019" s="47"/>
    </row>
    <row r="1020">
      <c r="D1020" s="46"/>
      <c r="E1020" s="46"/>
      <c r="V1020" s="47"/>
    </row>
    <row r="1021">
      <c r="D1021" s="46"/>
      <c r="E1021" s="46"/>
      <c r="V1021" s="47"/>
    </row>
    <row r="1022">
      <c r="D1022" s="46"/>
      <c r="E1022" s="46"/>
      <c r="V1022" s="47"/>
    </row>
    <row r="1023">
      <c r="D1023" s="46"/>
      <c r="E1023" s="46"/>
      <c r="V1023" s="47"/>
    </row>
    <row r="1024">
      <c r="D1024" s="46"/>
      <c r="E1024" s="46"/>
      <c r="V1024" s="47"/>
    </row>
    <row r="1025">
      <c r="D1025" s="46"/>
      <c r="E1025" s="46"/>
      <c r="V1025" s="47"/>
    </row>
    <row r="1026">
      <c r="D1026" s="46"/>
      <c r="E1026" s="46"/>
      <c r="V1026" s="47"/>
    </row>
    <row r="1027">
      <c r="D1027" s="46"/>
      <c r="E1027" s="46"/>
      <c r="V1027" s="47"/>
    </row>
    <row r="1028">
      <c r="D1028" s="46"/>
      <c r="E1028" s="46"/>
      <c r="V1028" s="47"/>
    </row>
    <row r="1029">
      <c r="D1029" s="46"/>
      <c r="E1029" s="46"/>
      <c r="V1029" s="47"/>
    </row>
    <row r="1030">
      <c r="D1030" s="46"/>
      <c r="E1030" s="46"/>
      <c r="V1030" s="47"/>
    </row>
    <row r="1031">
      <c r="D1031" s="46"/>
      <c r="E1031" s="46"/>
      <c r="V1031" s="47"/>
    </row>
    <row r="1032">
      <c r="D1032" s="46"/>
      <c r="E1032" s="46"/>
      <c r="V1032" s="47"/>
    </row>
    <row r="1033">
      <c r="D1033" s="46"/>
      <c r="E1033" s="46"/>
      <c r="V1033" s="47"/>
    </row>
    <row r="1034">
      <c r="D1034" s="46"/>
      <c r="E1034" s="46"/>
      <c r="V1034" s="47"/>
    </row>
    <row r="1035">
      <c r="D1035" s="46"/>
      <c r="E1035" s="46"/>
      <c r="V1035" s="47"/>
    </row>
    <row r="1036">
      <c r="D1036" s="46"/>
      <c r="E1036" s="46"/>
      <c r="V1036" s="47"/>
    </row>
    <row r="1037">
      <c r="D1037" s="46"/>
      <c r="E1037" s="46"/>
      <c r="V1037" s="47"/>
    </row>
    <row r="1038">
      <c r="D1038" s="46"/>
      <c r="E1038" s="46"/>
      <c r="V1038" s="47"/>
    </row>
    <row r="1039">
      <c r="D1039" s="46"/>
      <c r="E1039" s="46"/>
      <c r="V1039" s="47"/>
    </row>
    <row r="1040">
      <c r="D1040" s="46"/>
      <c r="E1040" s="46"/>
      <c r="V1040" s="47"/>
    </row>
    <row r="1041">
      <c r="D1041" s="46"/>
      <c r="E1041" s="46"/>
      <c r="V1041" s="47"/>
    </row>
    <row r="1042">
      <c r="D1042" s="46"/>
      <c r="E1042" s="46"/>
      <c r="V1042" s="47"/>
    </row>
    <row r="1043">
      <c r="D1043" s="46"/>
      <c r="E1043" s="46"/>
      <c r="V1043" s="47"/>
    </row>
    <row r="1044">
      <c r="D1044" s="46"/>
      <c r="E1044" s="46"/>
      <c r="V1044" s="47"/>
    </row>
    <row r="1045">
      <c r="D1045" s="46"/>
      <c r="E1045" s="46"/>
      <c r="V1045" s="47"/>
    </row>
    <row r="1046">
      <c r="D1046" s="46"/>
      <c r="E1046" s="46"/>
      <c r="V1046" s="47"/>
    </row>
    <row r="1047">
      <c r="D1047" s="46"/>
      <c r="E1047" s="46"/>
      <c r="V1047" s="47"/>
    </row>
    <row r="1048">
      <c r="D1048" s="46"/>
      <c r="E1048" s="46"/>
      <c r="V1048" s="47"/>
    </row>
    <row r="1049">
      <c r="D1049" s="46"/>
      <c r="E1049" s="46"/>
      <c r="V1049" s="47"/>
    </row>
    <row r="1050">
      <c r="D1050" s="46"/>
      <c r="E1050" s="46"/>
      <c r="V1050" s="47"/>
    </row>
    <row r="1051">
      <c r="D1051" s="46"/>
      <c r="E1051" s="46"/>
      <c r="V1051" s="47"/>
    </row>
    <row r="1052">
      <c r="D1052" s="46"/>
      <c r="E1052" s="46"/>
      <c r="V1052" s="47"/>
    </row>
    <row r="1053">
      <c r="D1053" s="46"/>
      <c r="E1053" s="46"/>
      <c r="V1053" s="47"/>
    </row>
    <row r="1054">
      <c r="D1054" s="46"/>
      <c r="E1054" s="46"/>
      <c r="V1054" s="47"/>
    </row>
    <row r="1055">
      <c r="D1055" s="46"/>
      <c r="E1055" s="46"/>
      <c r="V1055" s="47"/>
    </row>
  </sheetData>
  <autoFilter ref="$B$26:$T$404"/>
  <mergeCells count="1">
    <mergeCell ref="B17:F22"/>
  </mergeCells>
  <conditionalFormatting sqref="H169">
    <cfRule type="expression" dxfId="0" priority="1">
      <formula>$T156=TRUE</formula>
    </cfRule>
  </conditionalFormatting>
  <conditionalFormatting sqref="H88">
    <cfRule type="expression" dxfId="0" priority="2">
      <formula>$T84=TRUE</formula>
    </cfRule>
  </conditionalFormatting>
  <conditionalFormatting sqref="H70 H88">
    <cfRule type="expression" dxfId="0" priority="3">
      <formula>$T59=TRUE</formula>
    </cfRule>
  </conditionalFormatting>
  <conditionalFormatting sqref="I11:K11">
    <cfRule type="colorScale" priority="4">
      <colorScale>
        <cfvo type="min"/>
        <cfvo type="max"/>
        <color rgb="FFFFFFFF"/>
        <color rgb="FF57BB8A"/>
      </colorScale>
    </cfRule>
  </conditionalFormatting>
  <conditionalFormatting sqref="I13:K13">
    <cfRule type="colorScale" priority="5">
      <colorScale>
        <cfvo type="min"/>
        <cfvo type="max"/>
        <color rgb="FFFFFFFF"/>
        <color rgb="FF57BB8A"/>
      </colorScale>
    </cfRule>
  </conditionalFormatting>
  <conditionalFormatting sqref="I14:K14">
    <cfRule type="colorScale" priority="6">
      <colorScale>
        <cfvo type="min"/>
        <cfvo type="max"/>
        <color rgb="FFFFFFFF"/>
        <color rgb="FF57BB8A"/>
      </colorScale>
    </cfRule>
  </conditionalFormatting>
  <conditionalFormatting sqref="I15:K15">
    <cfRule type="colorScale" priority="7">
      <colorScale>
        <cfvo type="min"/>
        <cfvo type="max"/>
        <color rgb="FFFFFFFF"/>
        <color rgb="FF57BB8A"/>
      </colorScale>
    </cfRule>
  </conditionalFormatting>
  <conditionalFormatting sqref="I16:K16">
    <cfRule type="colorScale" priority="8">
      <colorScale>
        <cfvo type="min"/>
        <cfvo type="max"/>
        <color rgb="FFFFFFFF"/>
        <color rgb="FF57BB8A"/>
      </colorScale>
    </cfRule>
  </conditionalFormatting>
  <conditionalFormatting sqref="I17:K17">
    <cfRule type="colorScale" priority="9">
      <colorScale>
        <cfvo type="min"/>
        <cfvo type="max"/>
        <color rgb="FFFFFFFF"/>
        <color rgb="FF57BB8A"/>
      </colorScale>
    </cfRule>
  </conditionalFormatting>
  <conditionalFormatting sqref="I18:K18">
    <cfRule type="colorScale" priority="10">
      <colorScale>
        <cfvo type="min"/>
        <cfvo type="max"/>
        <color rgb="FFFFFFFF"/>
        <color rgb="FF57BB8A"/>
      </colorScale>
    </cfRule>
  </conditionalFormatting>
  <conditionalFormatting sqref="I19:K19">
    <cfRule type="colorScale" priority="11">
      <colorScale>
        <cfvo type="min"/>
        <cfvo type="max"/>
        <color rgb="FFFFFFFF"/>
        <color rgb="FF57BB8A"/>
      </colorScale>
    </cfRule>
  </conditionalFormatting>
  <conditionalFormatting sqref="I20:K20">
    <cfRule type="colorScale" priority="12">
      <colorScale>
        <cfvo type="min"/>
        <cfvo type="max"/>
        <color rgb="FFFFFFFF"/>
        <color rgb="FF57BB8A"/>
      </colorScale>
    </cfRule>
  </conditionalFormatting>
  <conditionalFormatting sqref="I21:K21">
    <cfRule type="colorScale" priority="13">
      <colorScale>
        <cfvo type="min"/>
        <cfvo type="max"/>
        <color rgb="FFFFFFFF"/>
        <color rgb="FF57BB8A"/>
      </colorScale>
    </cfRule>
  </conditionalFormatting>
  <conditionalFormatting sqref="B27:J404">
    <cfRule type="expression" dxfId="0" priority="14">
      <formula>$T27=TRUE</formula>
    </cfRule>
  </conditionalFormatting>
  <conditionalFormatting sqref="T11:T23">
    <cfRule type="cellIs" dxfId="1" priority="15" operator="equal">
      <formula>"100%"</formula>
    </cfRule>
  </conditionalFormatting>
  <conditionalFormatting sqref="I22:K22">
    <cfRule type="colorScale" priority="16">
      <colorScale>
        <cfvo type="min"/>
        <cfvo type="max"/>
        <color rgb="FFFFFFFF"/>
        <color rgb="FF57BB8A"/>
      </colorScale>
    </cfRule>
  </conditionalFormatting>
  <conditionalFormatting sqref="I23:K23">
    <cfRule type="colorScale" priority="17">
      <colorScale>
        <cfvo type="min"/>
        <cfvo type="max"/>
        <color rgb="FFFFFFFF"/>
        <color rgb="FF57BB8A"/>
      </colorScale>
    </cfRule>
  </conditionalFormatting>
  <conditionalFormatting sqref="I12:K12">
    <cfRule type="colorScale" priority="18">
      <colorScale>
        <cfvo type="min"/>
        <cfvo type="max"/>
        <color rgb="FFFFFFFF"/>
        <color rgb="FF57BB8A"/>
      </colorScale>
    </cfRule>
  </conditionalFormatting>
  <conditionalFormatting sqref="F392">
    <cfRule type="notContainsBlanks" dxfId="2" priority="19">
      <formula>LEN(TRIM(F392))&gt;0</formula>
    </cfRule>
  </conditionalFormatting>
  <hyperlinks>
    <hyperlink r:id="rId1" ref="H4"/>
    <hyperlink r:id="rId2" ref="H5"/>
    <hyperlink r:id="rId3" ref="J6"/>
    <hyperlink r:id="rId4" ref="I27"/>
    <hyperlink r:id="rId5" ref="I28"/>
    <hyperlink r:id="rId6" ref="I29"/>
    <hyperlink r:id="rId7" ref="I30"/>
    <hyperlink r:id="rId8" ref="I31"/>
    <hyperlink r:id="rId9" ref="I32"/>
    <hyperlink r:id="rId10" ref="I33"/>
    <hyperlink r:id="rId11" ref="I34"/>
    <hyperlink r:id="rId12" ref="I35"/>
    <hyperlink r:id="rId13" ref="I36"/>
    <hyperlink r:id="rId14" ref="I37"/>
    <hyperlink r:id="rId15" ref="I38"/>
    <hyperlink r:id="rId16" ref="I39"/>
    <hyperlink r:id="rId17" ref="I40"/>
    <hyperlink r:id="rId18" ref="I41"/>
    <hyperlink r:id="rId19" ref="I42"/>
    <hyperlink r:id="rId20" ref="I43"/>
    <hyperlink r:id="rId21" ref="I44"/>
    <hyperlink r:id="rId22" ref="I45"/>
    <hyperlink r:id="rId23" ref="I46"/>
    <hyperlink r:id="rId24" ref="I47"/>
    <hyperlink r:id="rId25" ref="I48"/>
    <hyperlink r:id="rId26" ref="I49"/>
    <hyperlink r:id="rId27" ref="I50"/>
    <hyperlink r:id="rId28" ref="I51"/>
    <hyperlink r:id="rId29" ref="I52"/>
    <hyperlink r:id="rId30" ref="I53"/>
    <hyperlink r:id="rId31" ref="I54"/>
    <hyperlink r:id="rId32" ref="I55"/>
    <hyperlink r:id="rId33" ref="I56"/>
    <hyperlink r:id="rId34" ref="I57"/>
    <hyperlink r:id="rId35" ref="I58"/>
    <hyperlink r:id="rId36" ref="I59"/>
    <hyperlink r:id="rId37" ref="I60"/>
    <hyperlink r:id="rId38" ref="I61"/>
    <hyperlink r:id="rId39" ref="I62"/>
    <hyperlink r:id="rId40" ref="I63"/>
    <hyperlink r:id="rId41" ref="I64"/>
    <hyperlink r:id="rId42" ref="I65"/>
    <hyperlink r:id="rId43" ref="I66"/>
    <hyperlink r:id="rId44" ref="I67"/>
    <hyperlink r:id="rId45" ref="I68"/>
    <hyperlink r:id="rId46" ref="I69"/>
    <hyperlink r:id="rId47" ref="I73"/>
    <hyperlink r:id="rId48" ref="I74"/>
    <hyperlink r:id="rId49" ref="I75"/>
    <hyperlink r:id="rId50" ref="I77"/>
    <hyperlink r:id="rId51" ref="I78"/>
    <hyperlink r:id="rId52" ref="I83"/>
    <hyperlink r:id="rId53" ref="I84"/>
    <hyperlink r:id="rId54" ref="I85"/>
    <hyperlink r:id="rId55" ref="I86"/>
    <hyperlink r:id="rId56" ref="I87"/>
    <hyperlink r:id="rId57" ref="I88"/>
    <hyperlink r:id="rId58" ref="I89"/>
    <hyperlink r:id="rId59" ref="I90"/>
    <hyperlink r:id="rId60" ref="I91"/>
    <hyperlink r:id="rId61" ref="I92"/>
    <hyperlink r:id="rId62" ref="I93"/>
    <hyperlink r:id="rId63" ref="I94"/>
    <hyperlink r:id="rId64" ref="I95"/>
    <hyperlink r:id="rId65" ref="I96"/>
    <hyperlink r:id="rId66" ref="I97"/>
    <hyperlink r:id="rId67" ref="I98"/>
    <hyperlink r:id="rId68" ref="I99"/>
    <hyperlink r:id="rId69" ref="I100"/>
    <hyperlink r:id="rId70" ref="I101"/>
    <hyperlink r:id="rId71" ref="I102"/>
    <hyperlink r:id="rId72" ref="I103"/>
    <hyperlink r:id="rId73" ref="I104"/>
    <hyperlink r:id="rId74" ref="I106"/>
    <hyperlink r:id="rId75" ref="I107"/>
    <hyperlink r:id="rId76" ref="I108"/>
    <hyperlink r:id="rId77" ref="I109"/>
    <hyperlink r:id="rId78" ref="I110"/>
    <hyperlink r:id="rId79" ref="I111"/>
    <hyperlink r:id="rId80" ref="I112"/>
    <hyperlink r:id="rId81" ref="I113"/>
    <hyperlink r:id="rId82" ref="I114"/>
    <hyperlink r:id="rId83" ref="I115"/>
    <hyperlink r:id="rId84" ref="I116"/>
    <hyperlink r:id="rId85" ref="I117"/>
    <hyperlink r:id="rId86" ref="I118"/>
    <hyperlink r:id="rId87" ref="I119"/>
    <hyperlink r:id="rId88" ref="I120"/>
    <hyperlink r:id="rId89" ref="I121"/>
    <hyperlink r:id="rId90" ref="I122"/>
    <hyperlink r:id="rId91" ref="I123"/>
    <hyperlink r:id="rId92" ref="I124"/>
    <hyperlink r:id="rId93" ref="I125"/>
    <hyperlink r:id="rId94" ref="I126"/>
    <hyperlink r:id="rId95" ref="I128"/>
    <hyperlink r:id="rId96" ref="I129"/>
    <hyperlink r:id="rId97" ref="I130"/>
    <hyperlink r:id="rId98" ref="I131"/>
    <hyperlink r:id="rId99" ref="I132"/>
    <hyperlink r:id="rId100" ref="I133"/>
    <hyperlink r:id="rId101" ref="I134"/>
    <hyperlink r:id="rId102" ref="I135"/>
    <hyperlink r:id="rId103" ref="I136"/>
    <hyperlink r:id="rId104" ref="I137"/>
    <hyperlink r:id="rId105" ref="I138"/>
    <hyperlink r:id="rId106" ref="I139"/>
    <hyperlink r:id="rId107" ref="I140"/>
    <hyperlink r:id="rId108" ref="I141"/>
    <hyperlink r:id="rId109" ref="I142"/>
    <hyperlink r:id="rId110" ref="I143"/>
    <hyperlink r:id="rId111" ref="I144"/>
    <hyperlink r:id="rId112" ref="I145"/>
    <hyperlink r:id="rId113" ref="I146"/>
    <hyperlink r:id="rId114" ref="I147"/>
    <hyperlink r:id="rId115" ref="I148"/>
    <hyperlink r:id="rId116" ref="I149"/>
    <hyperlink r:id="rId117" ref="I150"/>
    <hyperlink r:id="rId118" ref="I151"/>
    <hyperlink r:id="rId119" ref="I152"/>
    <hyperlink r:id="rId120" ref="I153"/>
    <hyperlink r:id="rId121" ref="I154"/>
    <hyperlink r:id="rId122" ref="I155"/>
    <hyperlink r:id="rId123" ref="I156"/>
    <hyperlink r:id="rId124" ref="I157"/>
    <hyperlink r:id="rId125" ref="I158"/>
    <hyperlink r:id="rId126" ref="I159"/>
    <hyperlink r:id="rId127" ref="I160"/>
    <hyperlink r:id="rId128" ref="I161"/>
    <hyperlink r:id="rId129" ref="I162"/>
    <hyperlink r:id="rId130" ref="I163"/>
    <hyperlink r:id="rId131" ref="I164"/>
    <hyperlink r:id="rId132" ref="I165"/>
    <hyperlink r:id="rId133" ref="I166"/>
    <hyperlink r:id="rId134" ref="I167"/>
    <hyperlink r:id="rId135" ref="I168"/>
    <hyperlink r:id="rId136" ref="I169"/>
    <hyperlink r:id="rId137" ref="I170"/>
    <hyperlink r:id="rId138" ref="I171"/>
    <hyperlink r:id="rId139" ref="I172"/>
    <hyperlink r:id="rId140" ref="I173"/>
    <hyperlink r:id="rId141" ref="I174"/>
    <hyperlink r:id="rId142" ref="I175"/>
    <hyperlink r:id="rId143" ref="I176"/>
    <hyperlink r:id="rId144" ref="I177"/>
    <hyperlink r:id="rId145" ref="I178"/>
    <hyperlink r:id="rId146" ref="I179"/>
    <hyperlink r:id="rId147" ref="I180"/>
    <hyperlink r:id="rId148" ref="I181"/>
    <hyperlink r:id="rId149" ref="I182"/>
    <hyperlink r:id="rId150" ref="I183"/>
    <hyperlink r:id="rId151" ref="I184"/>
    <hyperlink r:id="rId152" ref="I185"/>
    <hyperlink r:id="rId153" ref="I186"/>
    <hyperlink r:id="rId154" ref="I187"/>
    <hyperlink r:id="rId155" ref="I188"/>
    <hyperlink r:id="rId156" ref="I189"/>
    <hyperlink r:id="rId157" ref="I190"/>
    <hyperlink r:id="rId158" ref="I191"/>
    <hyperlink r:id="rId159" ref="I192"/>
    <hyperlink r:id="rId160" ref="I193"/>
    <hyperlink r:id="rId161" ref="I194"/>
    <hyperlink r:id="rId162" ref="I195"/>
    <hyperlink r:id="rId163" ref="I196"/>
    <hyperlink r:id="rId164" ref="I197"/>
    <hyperlink r:id="rId165" ref="I198"/>
    <hyperlink r:id="rId166" ref="I199"/>
    <hyperlink r:id="rId167" ref="I200"/>
    <hyperlink r:id="rId168" ref="I201"/>
    <hyperlink r:id="rId169" ref="I202"/>
    <hyperlink r:id="rId170" ref="I203"/>
    <hyperlink r:id="rId171" ref="I204"/>
    <hyperlink r:id="rId172" ref="I205"/>
    <hyperlink r:id="rId173" ref="I206"/>
    <hyperlink r:id="rId174" ref="I207"/>
    <hyperlink r:id="rId175" ref="I208"/>
    <hyperlink r:id="rId176" ref="I209"/>
    <hyperlink r:id="rId177" ref="I210"/>
    <hyperlink r:id="rId178" ref="I211"/>
    <hyperlink r:id="rId179" ref="I217"/>
    <hyperlink r:id="rId180" ref="I218"/>
    <hyperlink r:id="rId181" ref="I219"/>
    <hyperlink r:id="rId182" ref="I220"/>
    <hyperlink r:id="rId183" ref="I221"/>
    <hyperlink r:id="rId184" ref="I222"/>
    <hyperlink r:id="rId185" ref="I223"/>
    <hyperlink r:id="rId186" ref="I224"/>
    <hyperlink r:id="rId187" ref="I227"/>
    <hyperlink r:id="rId188" ref="I228"/>
    <hyperlink r:id="rId189" ref="I234"/>
    <hyperlink r:id="rId190" ref="I236"/>
    <hyperlink r:id="rId191" ref="I243"/>
    <hyperlink r:id="rId192" ref="I247"/>
    <hyperlink r:id="rId193" ref="I249"/>
    <hyperlink r:id="rId194" ref="I250"/>
    <hyperlink r:id="rId195" ref="I251"/>
    <hyperlink r:id="rId196" ref="I252"/>
    <hyperlink r:id="rId197" ref="I253"/>
    <hyperlink r:id="rId198" ref="I254"/>
    <hyperlink r:id="rId199" ref="I255"/>
    <hyperlink r:id="rId200" ref="I256"/>
    <hyperlink r:id="rId201" ref="I257"/>
    <hyperlink r:id="rId202" ref="I258"/>
    <hyperlink r:id="rId203" ref="I259"/>
    <hyperlink r:id="rId204" ref="I260"/>
    <hyperlink r:id="rId205" ref="I261"/>
    <hyperlink r:id="rId206" ref="I262"/>
    <hyperlink r:id="rId207" ref="I266"/>
    <hyperlink r:id="rId208" ref="I268"/>
    <hyperlink r:id="rId209" ref="I269"/>
    <hyperlink r:id="rId210" ref="I270"/>
    <hyperlink r:id="rId211" ref="I271"/>
    <hyperlink r:id="rId212" ref="I272"/>
    <hyperlink r:id="rId213" ref="I273"/>
    <hyperlink r:id="rId214" ref="I274"/>
    <hyperlink r:id="rId215" ref="I275"/>
    <hyperlink r:id="rId216" ref="I276"/>
    <hyperlink r:id="rId217" ref="I277"/>
    <hyperlink r:id="rId218" ref="I279"/>
    <hyperlink r:id="rId219" ref="I282"/>
    <hyperlink r:id="rId220" ref="I287"/>
    <hyperlink r:id="rId221" ref="I288"/>
    <hyperlink r:id="rId222" ref="I289"/>
    <hyperlink r:id="rId223" ref="I294"/>
    <hyperlink r:id="rId224" ref="I299"/>
    <hyperlink r:id="rId225" ref="I305"/>
    <hyperlink r:id="rId226" ref="I306"/>
    <hyperlink r:id="rId227" ref="I307"/>
    <hyperlink r:id="rId228" ref="I316"/>
    <hyperlink r:id="rId229" ref="I317"/>
    <hyperlink r:id="rId230" ref="I318"/>
    <hyperlink r:id="rId231" ref="I319"/>
    <hyperlink r:id="rId232" ref="I320"/>
    <hyperlink r:id="rId233" ref="I321"/>
    <hyperlink r:id="rId234" ref="I322"/>
    <hyperlink r:id="rId235" ref="I323"/>
    <hyperlink r:id="rId236" ref="I324"/>
    <hyperlink r:id="rId237" ref="I325"/>
    <hyperlink r:id="rId238" ref="I326"/>
    <hyperlink r:id="rId239" ref="I329"/>
    <hyperlink r:id="rId240" ref="I330"/>
    <hyperlink r:id="rId241" ref="I332"/>
    <hyperlink r:id="rId242" ref="I333"/>
    <hyperlink r:id="rId243" ref="I338"/>
    <hyperlink r:id="rId244" ref="I339"/>
    <hyperlink r:id="rId245" ref="I340"/>
    <hyperlink r:id="rId246" ref="I343"/>
    <hyperlink r:id="rId247" ref="I344"/>
    <hyperlink r:id="rId248" ref="I345"/>
    <hyperlink r:id="rId249" ref="I346"/>
    <hyperlink r:id="rId250" ref="I347"/>
    <hyperlink r:id="rId251" ref="I348"/>
    <hyperlink r:id="rId252" ref="I349"/>
    <hyperlink r:id="rId253" ref="I350"/>
    <hyperlink r:id="rId254" ref="I351"/>
    <hyperlink r:id="rId255" ref="I352"/>
    <hyperlink r:id="rId256" ref="I353"/>
    <hyperlink r:id="rId257" ref="I354"/>
    <hyperlink r:id="rId258" ref="I355"/>
    <hyperlink r:id="rId259" ref="I356"/>
    <hyperlink r:id="rId260" ref="I357"/>
    <hyperlink r:id="rId261" ref="I358"/>
    <hyperlink r:id="rId262" ref="I359"/>
    <hyperlink r:id="rId263" ref="I360"/>
    <hyperlink r:id="rId264" ref="I362"/>
    <hyperlink r:id="rId265" ref="I364"/>
    <hyperlink r:id="rId266" ref="I365"/>
    <hyperlink r:id="rId267" ref="I366"/>
    <hyperlink r:id="rId268" ref="I368"/>
    <hyperlink r:id="rId269" ref="I370"/>
    <hyperlink r:id="rId270" ref="I371"/>
    <hyperlink r:id="rId271" ref="I374"/>
    <hyperlink r:id="rId272" ref="I375"/>
    <hyperlink r:id="rId273" ref="I376"/>
    <hyperlink r:id="rId274" ref="I377"/>
    <hyperlink r:id="rId275" ref="I378"/>
    <hyperlink r:id="rId276" ref="I381"/>
    <hyperlink r:id="rId277" ref="I382"/>
    <hyperlink r:id="rId278" ref="I383"/>
    <hyperlink r:id="rId279" ref="I384"/>
    <hyperlink r:id="rId280" ref="I385"/>
    <hyperlink r:id="rId281" ref="I388"/>
    <hyperlink r:id="rId282" ref="I390"/>
    <hyperlink r:id="rId283" ref="I391"/>
    <hyperlink r:id="rId284" ref="I392"/>
    <hyperlink r:id="rId285" ref="I393"/>
    <hyperlink r:id="rId286" ref="I394"/>
    <hyperlink r:id="rId287" ref="I396"/>
    <hyperlink r:id="rId288" ref="I397"/>
    <hyperlink r:id="rId289" ref="I399"/>
    <hyperlink r:id="rId290" ref="I401"/>
    <hyperlink r:id="rId291" ref="I402"/>
  </hyperlinks>
  <drawing r:id="rId292"/>
</worksheet>
</file>