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Garden(26)" sheetId="1" r:id="rId3"/>
  </sheets>
  <definedNames>
    <definedName name="username">'MyGarden(26)'!$I$18:$I$225</definedName>
  </definedNames>
  <calcPr/>
</workbook>
</file>

<file path=xl/sharedStrings.xml><?xml version="1.0" encoding="utf-8"?>
<sst xmlns="http://schemas.openxmlformats.org/spreadsheetml/2006/main" count="1442" uniqueCount="523">
  <si>
    <t xml:space="preserve">Cedar Rapids Barnyard Garden </t>
  </si>
  <si>
    <t>GARDEN</t>
  </si>
  <si>
    <t>TOTAL</t>
  </si>
  <si>
    <t>AVAILABLE</t>
  </si>
  <si>
    <t xml:space="preserve">FILLED </t>
  </si>
  <si>
    <t xml:space="preserve">% FILLED </t>
  </si>
  <si>
    <t>3 SOCIALS AVAILABLE</t>
  </si>
  <si>
    <t>TOTAL SPOTS</t>
  </si>
  <si>
    <t xml:space="preserve">
</t>
  </si>
  <si>
    <t>BLACK MVM</t>
  </si>
  <si>
    <t>1-2 DEPLOYS</t>
  </si>
  <si>
    <t>WHITE MVM</t>
  </si>
  <si>
    <t>3-4 DEPLOYS</t>
  </si>
  <si>
    <t>RED MVM</t>
  </si>
  <si>
    <t>5+ DEPLOYS</t>
  </si>
  <si>
    <t>DARK GREEN MVM</t>
  </si>
  <si>
    <t>V COLT MUNZEE</t>
  </si>
  <si>
    <t>SPREADSHEET URL</t>
  </si>
  <si>
    <t>V CHICK MUNZEE</t>
  </si>
  <si>
    <t>UNIQUE DEPLOYERS</t>
  </si>
  <si>
    <t>Munzee</t>
  </si>
  <si>
    <t>Row</t>
  </si>
  <si>
    <t>Column</t>
  </si>
  <si>
    <t>Latitude</t>
  </si>
  <si>
    <t>Longitude</t>
  </si>
  <si>
    <t>Munzee Type</t>
  </si>
  <si>
    <t>Type</t>
  </si>
  <si>
    <t>Color</t>
  </si>
  <si>
    <t>Username</t>
  </si>
  <si>
    <t>URL</t>
  </si>
  <si>
    <t>Comments</t>
  </si>
  <si>
    <t>Social(s) Sent</t>
  </si>
  <si>
    <t xml:space="preserve">Deployed # </t>
  </si>
  <si>
    <t>CR BARNYARD Garden 1</t>
  </si>
  <si>
    <t>MVM Black</t>
  </si>
  <si>
    <t>MVM</t>
  </si>
  <si>
    <t>black</t>
  </si>
  <si>
    <t>Whelen</t>
  </si>
  <si>
    <t>https://www.munzee.com/m/Whelen/5010/</t>
  </si>
  <si>
    <t>1,2,3</t>
  </si>
  <si>
    <t>CR BARNYARD Garden 2</t>
  </si>
  <si>
    <t>yhtak57</t>
  </si>
  <si>
    <t>https://www.munzee.com/m/yhtak57/1168/</t>
  </si>
  <si>
    <t>CR BARNYARD Garden 3</t>
  </si>
  <si>
    <t>Gamsci</t>
  </si>
  <si>
    <t>https://www.munzee.com/m/Gamsci/2837/</t>
  </si>
  <si>
    <t>CR BARNYARD Garden 4</t>
  </si>
  <si>
    <t>https://www.munzee.com/m/Whelen/5009/</t>
  </si>
  <si>
    <t>CR BARNYARD Garden 5</t>
  </si>
  <si>
    <t>rodrico101</t>
  </si>
  <si>
    <t>https://www.munzee.com/m/rodrico101/2051/</t>
  </si>
  <si>
    <t>X</t>
  </si>
  <si>
    <t>CR BARNYARD Garden 6</t>
  </si>
  <si>
    <t>https://www.munzee.com/m/yhtak57/1167</t>
  </si>
  <si>
    <t>CR BARNYARD Garden 7</t>
  </si>
  <si>
    <t>https://www.munzee.com/m/Whelen/5008/</t>
  </si>
  <si>
    <t>CR BARNYARD Garden 8</t>
  </si>
  <si>
    <t>RubyRubyDues</t>
  </si>
  <si>
    <t>https://www.munzee.com/m/RubyRubyDues/1615/</t>
  </si>
  <si>
    <t>CR BARNYARD Garden 9</t>
  </si>
  <si>
    <t>bigskyguy</t>
  </si>
  <si>
    <t>https://www.munzee.com/m/Bigskyguy/1022/</t>
  </si>
  <si>
    <t>CR BARNYARD Garden 10</t>
  </si>
  <si>
    <t>https://www.munzee.com/m/yhtak57/1141/</t>
  </si>
  <si>
    <t>CR BARNYARD Garden 11</t>
  </si>
  <si>
    <t>gabbster</t>
  </si>
  <si>
    <t>https://www.munzee.com/m/gabbster/613/</t>
  </si>
  <si>
    <t>1,2</t>
  </si>
  <si>
    <t>CR BARNYARD Garden 12</t>
  </si>
  <si>
    <t>https://www.munzee.com/m/Bigskyguy/1001</t>
  </si>
  <si>
    <t>CR BARNYARD Garden 13</t>
  </si>
  <si>
    <t>Cachelady</t>
  </si>
  <si>
    <t>https://www.munzee.com/m/Cachelady/3916/</t>
  </si>
  <si>
    <t>CR BARNYARD Garden 14</t>
  </si>
  <si>
    <t>https://www.munzee.com/m/yhtak57/1111</t>
  </si>
  <si>
    <t>CR BARNYARD Garden 15</t>
  </si>
  <si>
    <t>https://www.munzee.com/m/Whelen/5040/</t>
  </si>
  <si>
    <t>CR BARNYARD Garden 16</t>
  </si>
  <si>
    <t>FindersGirl</t>
  </si>
  <si>
    <t>https://www.munzee.com/m/FindersGirl/623/</t>
  </si>
  <si>
    <t>CR BARNYARD Garden 17</t>
  </si>
  <si>
    <t>Colt VM</t>
  </si>
  <si>
    <t>VM</t>
  </si>
  <si>
    <t>Colt</t>
  </si>
  <si>
    <t>shabs</t>
  </si>
  <si>
    <t>https://www.munzee.com/m/shabs/2484/map/</t>
  </si>
  <si>
    <t>CR BARNYARD Garden 18</t>
  </si>
  <si>
    <t>jaw</t>
  </si>
  <si>
    <t>https://www.munzee.com/m/jaw/1408/map/</t>
  </si>
  <si>
    <t>CR BARNYARD Garden 19</t>
  </si>
  <si>
    <t>Kricketracks</t>
  </si>
  <si>
    <t>https://www.munzee.com/m/Kricketracks/304/admin/</t>
  </si>
  <si>
    <t>CR BARNYARD Garden 20</t>
  </si>
  <si>
    <t>denali0407</t>
  </si>
  <si>
    <t>https://www.munzee.com/m/denali0407/3812</t>
  </si>
  <si>
    <t>CR BARNYARD Garden 21</t>
  </si>
  <si>
    <t>LegionRider</t>
  </si>
  <si>
    <t>https://www.munzee.com/m/LegionRider/283/admin/</t>
  </si>
  <si>
    <t>CR BARNYARD Garden 22</t>
  </si>
  <si>
    <t>https://www.munzee.com/m/shabs/2483/map/</t>
  </si>
  <si>
    <t>CR BARNYARD Garden 23</t>
  </si>
  <si>
    <t>https://www.munzee.com/m/jaw/1407/map/</t>
  </si>
  <si>
    <t>CR BARNYARD Garden 24</t>
  </si>
  <si>
    <t>https://www.munzee.com/m/Kricketracks/303/admin/</t>
  </si>
  <si>
    <t>CR BARNYARD Garden 25</t>
  </si>
  <si>
    <t>Appeltje32</t>
  </si>
  <si>
    <t>https://www.munzee.com/m/appeltje32/1473/</t>
  </si>
  <si>
    <t>CR BARNYARD Garden 26</t>
  </si>
  <si>
    <t>https://www.munzee.com/m/rodrico101/2018/</t>
  </si>
  <si>
    <t>CR BARNYARD Garden 27</t>
  </si>
  <si>
    <t>https://www.munzee.com/m/Whelen/5026/</t>
  </si>
  <si>
    <t>CR BARNYARD Garden 28</t>
  </si>
  <si>
    <t>https://www.munzee.com/m/LegionRider/296/admin/</t>
  </si>
  <si>
    <t>CR BARNYARD Garden 29</t>
  </si>
  <si>
    <t>https://www.munzee.com/m/rodrico101/2019/</t>
  </si>
  <si>
    <t>CR BARNYARD Garden 30</t>
  </si>
  <si>
    <t>https://www.munzee.com/m/shabs/2482/map/</t>
  </si>
  <si>
    <t>CR BARNYARD Garden 31</t>
  </si>
  <si>
    <t>https://www.munzee.com/m/jaw/1406/map/</t>
  </si>
  <si>
    <t>CR BARNYARD Garden 32</t>
  </si>
  <si>
    <t>https://www.munzee.com/m/Kricketracks/299/admin/</t>
  </si>
  <si>
    <t>CR BARNYARD Garden 33</t>
  </si>
  <si>
    <t>MVM White</t>
  </si>
  <si>
    <t>white</t>
  </si>
  <si>
    <t>https://www.munzee.com/m/Bigskyguy/1023</t>
  </si>
  <si>
    <t>CR BARNYARD Garden 34</t>
  </si>
  <si>
    <t>MVM Red</t>
  </si>
  <si>
    <t>red</t>
  </si>
  <si>
    <t>TD42</t>
  </si>
  <si>
    <t>https://www.munzee.com/m/TD42/679/</t>
  </si>
  <si>
    <t>CR BARNYARD Garden 35</t>
  </si>
  <si>
    <t>bronek</t>
  </si>
  <si>
    <t>https://www.munzee.com/m/bronek/620/</t>
  </si>
  <si>
    <t>CR BARNYARD Garden 36</t>
  </si>
  <si>
    <t>Helbren</t>
  </si>
  <si>
    <t>https://www.munzee.com/m/helbren/587/</t>
  </si>
  <si>
    <t>CR BARNYARD Garden 37</t>
  </si>
  <si>
    <t>Waimunzee</t>
  </si>
  <si>
    <t>https://www.munzee.com/m/Waimunzee/162/</t>
  </si>
  <si>
    <t>CR BARNYARD Garden 38</t>
  </si>
  <si>
    <t>https://www.munzee.com/m/Gamsci/2745/</t>
  </si>
  <si>
    <t>CR BARNYARD Garden 39</t>
  </si>
  <si>
    <t>https://www.munzee.com/m/TD42/678/</t>
  </si>
  <si>
    <t>CR BARNYARD Garden 40</t>
  </si>
  <si>
    <t>magnacharge</t>
  </si>
  <si>
    <t>https://www.munzee.com/m/magnacharge/708/</t>
  </si>
  <si>
    <t>CR BARNYARD Garden 41</t>
  </si>
  <si>
    <t>https://www.munzee.com/m/helbren/586/</t>
  </si>
  <si>
    <t>CR BARNYARD Garden 42</t>
  </si>
  <si>
    <t>DaveRuttoArk</t>
  </si>
  <si>
    <t>https://www.munzee.com/m/DaveRuttoArk/408/admin/</t>
  </si>
  <si>
    <t>CR BARNYARD Garden 43</t>
  </si>
  <si>
    <t>https://www.munzee.com/m/magnacharge/695/</t>
  </si>
  <si>
    <t>CR BARNYARD Garden 44</t>
  </si>
  <si>
    <t>https://www.munzee.com/m/RubyRubyDues/1614/</t>
  </si>
  <si>
    <t>CR BARNYARD Garden 45</t>
  </si>
  <si>
    <t>AksuB</t>
  </si>
  <si>
    <t>https://www.munzee.com/m/AksuB/602/</t>
  </si>
  <si>
    <t>CR BARNYARD Garden 46</t>
  </si>
  <si>
    <t>Gdog99</t>
  </si>
  <si>
    <t>https://www.munzee.com/m/GDog99/43/</t>
  </si>
  <si>
    <t>CR BARNYARD Garden 47</t>
  </si>
  <si>
    <t>Angelgirl</t>
  </si>
  <si>
    <t>https://www.munzee.com/m/AngelGirl/1654/</t>
  </si>
  <si>
    <t>CR BARNYARD Garden 48</t>
  </si>
  <si>
    <t>dboracle</t>
  </si>
  <si>
    <t>https://www.munzee.com/m/dboracle/1469/</t>
  </si>
  <si>
    <t>CR BARNYARD Garden 49</t>
  </si>
  <si>
    <t>Chick VM</t>
  </si>
  <si>
    <t>Chick</t>
  </si>
  <si>
    <t>https://www.munzee.com/m/LegionRider/291/admin/</t>
  </si>
  <si>
    <t>CR BARNYARD Garden 50</t>
  </si>
  <si>
    <t>ramlan</t>
  </si>
  <si>
    <t>https://www.munzee.com/m/ramlan/797/</t>
  </si>
  <si>
    <t>CR BARNYARD Garden 51</t>
  </si>
  <si>
    <t>https://www.munzee.com/m/rodrico101/2024/</t>
  </si>
  <si>
    <t>CR BARNYARD Garden 52</t>
  </si>
  <si>
    <t>https://www.munzee.com/m/dboracle/1518</t>
  </si>
  <si>
    <t>CR BARNYARD Garden 53</t>
  </si>
  <si>
    <t>dalls</t>
  </si>
  <si>
    <t>https://www.munzee.com/m/dalls/1025/</t>
  </si>
  <si>
    <t>CR BARNYARD Garden 54</t>
  </si>
  <si>
    <t>doc29</t>
  </si>
  <si>
    <t>https://www.munzee.com/m/Doc29/2884/</t>
  </si>
  <si>
    <t>CR BARNYARD Garden 55</t>
  </si>
  <si>
    <t>https://www.munzee.com/m/rodrico101/2020/</t>
  </si>
  <si>
    <t>CR BARNYARD Garden 56</t>
  </si>
  <si>
    <t>https://www.munzee.com/m/LegionRider/290/admin/</t>
  </si>
  <si>
    <t>CR BARNYARD Garden 57</t>
  </si>
  <si>
    <t>https://www.munzee.com/m/dboracle/1519/</t>
  </si>
  <si>
    <t>CR BARNYARD Garden 58</t>
  </si>
  <si>
    <t>https://www.munzee.com/m/Doc29/2881/</t>
  </si>
  <si>
    <t>CR BARNYARD Garden 59</t>
  </si>
  <si>
    <t>EagleDadandXenia</t>
  </si>
  <si>
    <t>https://www.munzee.com/m/EagleDadandXenia/7389/</t>
  </si>
  <si>
    <t>CR BARNYARD Garden 60</t>
  </si>
  <si>
    <t>https://www.munzee.com/m/Kricketracks/301/admin/</t>
  </si>
  <si>
    <t>CR BARNYARD Garden 61</t>
  </si>
  <si>
    <t>https://www.munzee.com/m/dboracle/1524</t>
  </si>
  <si>
    <t>CR BARNYARD Garden 62</t>
  </si>
  <si>
    <t>https://www.munzee.com/m/EagleDadandXenia/7388/</t>
  </si>
  <si>
    <t>CR BARNYARD Garden 63</t>
  </si>
  <si>
    <t>https://www.munzee.com/m/Doc29/2880/</t>
  </si>
  <si>
    <t>CR BARNYARD Garden 64</t>
  </si>
  <si>
    <t>https://www.munzee.com/m/Whelen/5024/</t>
  </si>
  <si>
    <t>CR BARNYARD Garden 65</t>
  </si>
  <si>
    <t>https://www.munzee.com/m/yhtak57/1110</t>
  </si>
  <si>
    <t>CR BARNYARD Garden 66</t>
  </si>
  <si>
    <t>Matchbox20</t>
  </si>
  <si>
    <t>https://www.munzee.com/m/Matchbox20/254/</t>
  </si>
  <si>
    <t>CR BARNYARD Garden 67</t>
  </si>
  <si>
    <t>https://www.munzee.com/m/AksuB/603/</t>
  </si>
  <si>
    <t>CR BARNYARD Garden 68</t>
  </si>
  <si>
    <t>https://www.munzee.com/m/gabbster/636/</t>
  </si>
  <si>
    <t>CR BARNYARD Garden 69</t>
  </si>
  <si>
    <t>https://www.munzee.com/m/Whelen/5013/</t>
  </si>
  <si>
    <t>CR BARNYARD Garden 70</t>
  </si>
  <si>
    <t>https://www.munzee.com/m/yhtak57/1109</t>
  </si>
  <si>
    <t>CR BARNYARD Garden 71</t>
  </si>
  <si>
    <t>https://www.munzee.com/m/AksuB/645/</t>
  </si>
  <si>
    <t>CR BARNYARD Garden 72</t>
  </si>
  <si>
    <t>franktoops</t>
  </si>
  <si>
    <t>https://www.munzee.com/m/franktoops/1011/</t>
  </si>
  <si>
    <t>CR BARNYARD Garden 73</t>
  </si>
  <si>
    <t>Zyrelie</t>
  </si>
  <si>
    <t>https://www.munzee.com/m/Zyrelie/2627/</t>
  </si>
  <si>
    <t>CR BARNYARD Garden 74</t>
  </si>
  <si>
    <t>https://www.munzee.com/m/gabbster/623/</t>
  </si>
  <si>
    <t>CR BARNYARD Garden 75</t>
  </si>
  <si>
    <t>https://www.munzee.com/m/LegionRider/262/</t>
  </si>
  <si>
    <t>CR BARNYARD Garden 76</t>
  </si>
  <si>
    <t>https://www.munzee.com/m/Zyrelie/2626/</t>
  </si>
  <si>
    <t>CR BARNYARD Garden 77</t>
  </si>
  <si>
    <t>https://www.munzee.com/m/gabbster/637/</t>
  </si>
  <si>
    <t>CR BARNYARD Garden 78</t>
  </si>
  <si>
    <t>https://www.munzee.com/m/magnacharge/724/</t>
  </si>
  <si>
    <t>CR BARNYARD Garden 79</t>
  </si>
  <si>
    <t>https://www.munzee.com/m/RubyRubyDues/1538/</t>
  </si>
  <si>
    <t>CR BARNYARD Garden 80</t>
  </si>
  <si>
    <t>https://www.munzee.com/m/yhtak57/1108</t>
  </si>
  <si>
    <t>CR BARNYARD Garden 81</t>
  </si>
  <si>
    <t>https://www.munzee.com/m/Whelen/5030/</t>
  </si>
  <si>
    <t>CR BARNYARD Garden 82</t>
  </si>
  <si>
    <t>rollermama</t>
  </si>
  <si>
    <t>https://www.munzee.com/m/rollermama/941/</t>
  </si>
  <si>
    <t>CR BARNYARD Garden 83</t>
  </si>
  <si>
    <t>timandweze</t>
  </si>
  <si>
    <t>https://www.munzee.com/m/timandweze/1178</t>
  </si>
  <si>
    <t>CR BARNYARD Garden 84</t>
  </si>
  <si>
    <t>kbridg8</t>
  </si>
  <si>
    <t>https://www.munzee.com/m/kbridg8/415</t>
  </si>
  <si>
    <t>CR BARNYARD Garden 85</t>
  </si>
  <si>
    <t>rosieree</t>
  </si>
  <si>
    <t>https://www.munzee.com/m/rosieree/6877/</t>
  </si>
  <si>
    <t>CR BARNYARD Garden 86</t>
  </si>
  <si>
    <t>https://www.munzee.com/m/RubyRubyDues/1602/</t>
  </si>
  <si>
    <t>CR BARNYARD Garden 87</t>
  </si>
  <si>
    <t>redshark78</t>
  </si>
  <si>
    <t>https://www.munzee.com/m/redshark78/91</t>
  </si>
  <si>
    <t>CR BARNYARD Garden 88</t>
  </si>
  <si>
    <t>Brookcus</t>
  </si>
  <si>
    <t>https://www.munzee.com/m/Brookcus/903/</t>
  </si>
  <si>
    <t>CR BARNYARD Garden 89</t>
  </si>
  <si>
    <t>https://www.munzee.com/m/Whelen/5028/</t>
  </si>
  <si>
    <t>CR BARNYARD Garden 90</t>
  </si>
  <si>
    <t xml:space="preserve">Justforfun33 </t>
  </si>
  <si>
    <t>https://www.munzee.com/m/justforfun33/5627/</t>
  </si>
  <si>
    <t>CR BARNYARD Garden 91</t>
  </si>
  <si>
    <t>https://www.munzee.com/m/rodrico101/2022/</t>
  </si>
  <si>
    <t>CR BARNYARD Garden 92</t>
  </si>
  <si>
    <t>https://www.munzee.com/m/rollermama/942/</t>
  </si>
  <si>
    <t>CR BARNYARD Garden 93</t>
  </si>
  <si>
    <t>https://www.munzee.com/m/Whelen/5027/</t>
  </si>
  <si>
    <t>CR BARNYARD Garden 94</t>
  </si>
  <si>
    <t>https://www.munzee.com/m/rodrico101/2021/</t>
  </si>
  <si>
    <t>CR BARNYARD Garden 95</t>
  </si>
  <si>
    <t>StridentUK</t>
  </si>
  <si>
    <t>https://www.munzee.com/m/StridentUK/847/</t>
  </si>
  <si>
    <t>CR BARNYARD Garden 96</t>
  </si>
  <si>
    <t>https://www.munzee.com/m/LegionRider/295/admin/</t>
  </si>
  <si>
    <t>CR BARNYARD Garden 97</t>
  </si>
  <si>
    <t>https://www.munzee.com/m/Gamsci/2744/</t>
  </si>
  <si>
    <t>CR BARNYARD Garden 98</t>
  </si>
  <si>
    <t>https://www.munzee.com/m/magnacharge/725/</t>
  </si>
  <si>
    <t>CR BARNYARD Garden 99</t>
  </si>
  <si>
    <t>escondidas</t>
  </si>
  <si>
    <t>https://www.munzee.com/m/escondidas/446/</t>
  </si>
  <si>
    <t>CR BARNYARD Garden 100</t>
  </si>
  <si>
    <t>https://www.munzee.com/m/franktoops/1010/</t>
  </si>
  <si>
    <t>CR BARNYARD Garden 101</t>
  </si>
  <si>
    <t>monrose</t>
  </si>
  <si>
    <t>https://www.munzee.com/m/monrose/2067/</t>
  </si>
  <si>
    <t>CR BARNYARD Garden 102</t>
  </si>
  <si>
    <t>https://www.munzee.com/m/rodrico101/2041/</t>
  </si>
  <si>
    <t>CR BARNYARD Garden 103</t>
  </si>
  <si>
    <t>janzattic</t>
  </si>
  <si>
    <t>https://www.munzee.com/m/janzattic/2610</t>
  </si>
  <si>
    <t>CR BARNYARD Garden 104</t>
  </si>
  <si>
    <t>https://www.munzee.com/m/dboracle/1572</t>
  </si>
  <si>
    <t>CR BARNYARD Garden 105</t>
  </si>
  <si>
    <t>my2boysmama</t>
  </si>
  <si>
    <t>https://www.munzee.com/m/my2boysmama/487/</t>
  </si>
  <si>
    <t>CR BARNYARD Garden 106</t>
  </si>
  <si>
    <t>https://www.munzee.com/m/magnacharge/709/</t>
  </si>
  <si>
    <t>CR BARNYARD Garden 107</t>
  </si>
  <si>
    <t>https://www.munzee.com/m/dboracle/1559/</t>
  </si>
  <si>
    <t>CR BARNYARD Garden 108</t>
  </si>
  <si>
    <t>https://www.munzee.com/m/my2boysmama/498</t>
  </si>
  <si>
    <t>CR BARNYARD Garden 109</t>
  </si>
  <si>
    <t>https://www.munzee.com/m/AksuB/604/</t>
  </si>
  <si>
    <t>CR BARNYARD Garden 110</t>
  </si>
  <si>
    <t>https://www.munzee.com/m/Matchbox20/255/</t>
  </si>
  <si>
    <t>CR BARNYARD Garden 111</t>
  </si>
  <si>
    <t>Dieselswift</t>
  </si>
  <si>
    <t>https://www.munzee.com/m/Dieselswift/87/</t>
  </si>
  <si>
    <t>CR BARNYARD Garden 112</t>
  </si>
  <si>
    <t>https://www.munzee.com/m/Whelen/5043/</t>
  </si>
  <si>
    <t>CR BARNYARD Garden 113</t>
  </si>
  <si>
    <t>https://www.munzee.com/m/Kricketracks/302/admin/</t>
  </si>
  <si>
    <t>CR BARNYARD Garden 114</t>
  </si>
  <si>
    <t>https://www.munzee.com/m/Doc29/2879/</t>
  </si>
  <si>
    <t>CR BARNYARD Garden 115</t>
  </si>
  <si>
    <t>peachesncream</t>
  </si>
  <si>
    <t>https://www.munzee.com/m/PeachesnCream/411/</t>
  </si>
  <si>
    <t>CR BARNYARD Garden 116</t>
  </si>
  <si>
    <t>https://www.munzee.com/m/denali0407/3811</t>
  </si>
  <si>
    <t>CR BARNYARD Garden 117</t>
  </si>
  <si>
    <t>https://www.munzee.com/m/Doc29/2876/</t>
  </si>
  <si>
    <t>CR BARNYARD Garden 118</t>
  </si>
  <si>
    <t>https://www.munzee.com/m/Kricketracks/300/admin/</t>
  </si>
  <si>
    <t>CR BARNYARD Garden 119</t>
  </si>
  <si>
    <t>https://www.munzee.com/m/LegionRider/288/admin/</t>
  </si>
  <si>
    <t>CR BARNYARD Garden 120</t>
  </si>
  <si>
    <t>https://www.munzee.com/m/Doc29/2875/</t>
  </si>
  <si>
    <t>CR BARNYARD Garden 121</t>
  </si>
  <si>
    <t>https://www.munzee.com/m/rollermama/938/</t>
  </si>
  <si>
    <t>CR BARNYARD Garden 122</t>
  </si>
  <si>
    <t>https://www.munzee.com/m/timandweze/1170</t>
  </si>
  <si>
    <t>CR BARNYARD Garden 123</t>
  </si>
  <si>
    <t>https://www.munzee.com/m/Doc29/2872/</t>
  </si>
  <si>
    <t>CR BARNYARD Garden 124</t>
  </si>
  <si>
    <t>https://www.munzee.com/m/kbridg8/414</t>
  </si>
  <si>
    <t>CR BARNYARD Garden 125</t>
  </si>
  <si>
    <t>https://www.munzee.com/m/justforfun33/5628/</t>
  </si>
  <si>
    <t>CR BARNYARD Garden 126</t>
  </si>
  <si>
    <t>https://www.munzee.com/m/Doc29/2870/</t>
  </si>
  <si>
    <t>CR BARNYARD Garden 127</t>
  </si>
  <si>
    <t>https://www.munzee.com/m/rollermama/935/</t>
  </si>
  <si>
    <t>CR BARNYARD Garden 128</t>
  </si>
  <si>
    <t>https://www.munzee.com/m/Kricketracks/297/admin/</t>
  </si>
  <si>
    <t>CR BARNYARD Garden 129</t>
  </si>
  <si>
    <t>https://www.munzee.com/m/yhtak57/1107/</t>
  </si>
  <si>
    <t>CR BARNYARD Garden 130</t>
  </si>
  <si>
    <t>https://www.munzee.com/m/Whelen/5039/</t>
  </si>
  <si>
    <t>CR BARNYARD Garden 131</t>
  </si>
  <si>
    <t>https://www.munzee.com/m/rodrico101/2040/</t>
  </si>
  <si>
    <t>CR BARNYARD Garden 132</t>
  </si>
  <si>
    <t>https://www.munzee.com/m/AksuB/605/</t>
  </si>
  <si>
    <t>CR BARNYARD Garden 133</t>
  </si>
  <si>
    <t>https://www.munzee.com/m/Whelen/5038/</t>
  </si>
  <si>
    <t>CR BARNYARD Garden 134</t>
  </si>
  <si>
    <t>https://www.munzee.com/m/yhtak57/1106</t>
  </si>
  <si>
    <t>CR BARNYARD Garden 135</t>
  </si>
  <si>
    <t>musthavemuzk</t>
  </si>
  <si>
    <t>https://www.munzee.com/m/musthavemuzk/4407/</t>
  </si>
  <si>
    <t>CR BARNYARD Garden 136</t>
  </si>
  <si>
    <t>https://www.munzee.com/m/Whelen/5061/</t>
  </si>
  <si>
    <t>CR BARNYARD Garden 137</t>
  </si>
  <si>
    <t>https://www.munzee.com/m/Dieselswift/88/</t>
  </si>
  <si>
    <t>CR BARNYARD Garden 138</t>
  </si>
  <si>
    <t>https://www.munzee.com/m/monrose/2063/</t>
  </si>
  <si>
    <t>CR BARNYARD Garden 139</t>
  </si>
  <si>
    <t>https://www.munzee.com/m/Whelen/5042/</t>
  </si>
  <si>
    <t>CR BARNYARD Garden 140</t>
  </si>
  <si>
    <t>https://www.munzee.com/m/gabbster/622/</t>
  </si>
  <si>
    <t>CR BARNYARD Garden 141</t>
  </si>
  <si>
    <t>https://www.munzee.com/m/janzattic/2433</t>
  </si>
  <si>
    <t>CR BARNYARD Garden 142</t>
  </si>
  <si>
    <t>https://www.munzee.com/m/Waimunzee/163/</t>
  </si>
  <si>
    <t>CR BARNYARD Garden 143</t>
  </si>
  <si>
    <t>https://www.munzee.com/m/yhtak57/1046/</t>
  </si>
  <si>
    <t>CR BARNYARD Garden 144</t>
  </si>
  <si>
    <t>https://www.munzee.com/m/rodrico101/2043/</t>
  </si>
  <si>
    <t>CR BARNYARD Garden 145</t>
  </si>
  <si>
    <t>https://www.munzee.com/m/LegionRider/294/admin/</t>
  </si>
  <si>
    <t>CR BARNYARD Garden 146</t>
  </si>
  <si>
    <t>1derWoman</t>
  </si>
  <si>
    <t>https://www.munzee.com/m/1derWoman/1289/</t>
  </si>
  <si>
    <t>CR BARNYARD Garden 147</t>
  </si>
  <si>
    <t>https://www.munzee.com/m/dboracle/1523</t>
  </si>
  <si>
    <t>CR BARNYARD Garden 148</t>
  </si>
  <si>
    <t>https://www.munzee.com/m/rollermama/940/</t>
  </si>
  <si>
    <t>CR BARNYARD Garden 149</t>
  </si>
  <si>
    <t>MeanderingMonkeys</t>
  </si>
  <si>
    <t>https://www.munzee.com/m/MeanderingMonkeys/7197/</t>
  </si>
  <si>
    <t>CR BARNYARD Garden 150</t>
  </si>
  <si>
    <t>https://www.munzee.com/m/dboracle/1529</t>
  </si>
  <si>
    <t>CR BARNYARD Garden 151</t>
  </si>
  <si>
    <t>https://www.munzee.com/m/kbridg8/413</t>
  </si>
  <si>
    <t>CR BARNYARD Garden 152</t>
  </si>
  <si>
    <t>https://www.munzee.com/m/MeanderingMonkeys/7199/</t>
  </si>
  <si>
    <t>CR BARNYARD Garden 153</t>
  </si>
  <si>
    <t>MariaHTJ</t>
  </si>
  <si>
    <t>https://www.munzee.com/m/MariaHTJ/1895</t>
  </si>
  <si>
    <t>CR BARNYARD Garden 154</t>
  </si>
  <si>
    <t>https://www.munzee.com/m/rodrico101/2017/</t>
  </si>
  <si>
    <t>CR BARNYARD Garden 155</t>
  </si>
  <si>
    <t>https://www.munzee.com/m/dboracle/1530/</t>
  </si>
  <si>
    <t>CR BARNYARD Garden 156</t>
  </si>
  <si>
    <t>https://www.munzee.com/m/Kricketracks/298/admin/</t>
  </si>
  <si>
    <t>CR BARNYARD Garden 157</t>
  </si>
  <si>
    <t>https://www.munzee.com/m/rodrico101/2016/</t>
  </si>
  <si>
    <t>CR BARNYARD Garden 158</t>
  </si>
  <si>
    <t>https://www.munzee.com/m/timandweze/1177</t>
  </si>
  <si>
    <t>CR BARNYARD Garden 159</t>
  </si>
  <si>
    <t>https://www.munzee.com/m/PeachesnCream/412/</t>
  </si>
  <si>
    <t>CR BARNYARD Garden 160</t>
  </si>
  <si>
    <t>https://www.munzee.com/m/Whelen/5033/</t>
  </si>
  <si>
    <t>CR BARNYARD Garden 161</t>
  </si>
  <si>
    <t>https://www.munzee.com/m/janzattic/2437</t>
  </si>
  <si>
    <t>CR BARNYARD Garden 162</t>
  </si>
  <si>
    <t>https://www.munzee.com/m/Bigskyguy/970</t>
  </si>
  <si>
    <t>CR BARNYARD Garden 163</t>
  </si>
  <si>
    <t>tuto2too</t>
  </si>
  <si>
    <t>https://www.munzee.com/m/tuto2too/704/</t>
  </si>
  <si>
    <t>CR BARNYARD Garden 164</t>
  </si>
  <si>
    <t>https://www.munzee.com/m/janzattic/2638</t>
  </si>
  <si>
    <t>CR BARNYARD Garden 165</t>
  </si>
  <si>
    <t>Dizzyduder</t>
  </si>
  <si>
    <t>https://www.munzee.com/m/DizzyDuder/449/</t>
  </si>
  <si>
    <t>CR BARNYARD Garden 166</t>
  </si>
  <si>
    <t>1derwoman</t>
  </si>
  <si>
    <t>https://www.munzee.com/m/1derWoman/1251/</t>
  </si>
  <si>
    <t>CR BARNYARD Garden 167</t>
  </si>
  <si>
    <t>hisaccityiowahere</t>
  </si>
  <si>
    <t>https://www.munzee.com/m/hisaccityiowahere/1538/</t>
  </si>
  <si>
    <t>CR BARNYARD Garden 168</t>
  </si>
  <si>
    <t>https://www.munzee.com/m/gabbster/610/</t>
  </si>
  <si>
    <t>CR BARNYARD Garden 169</t>
  </si>
  <si>
    <t>https://www.munzee.com/m/Bigskyguy/971</t>
  </si>
  <si>
    <t>CR BARNYARD Garden 170</t>
  </si>
  <si>
    <t>https://www.munzee.com/m/magnacharge/699/</t>
  </si>
  <si>
    <t>CR BARNYARD Garden 171</t>
  </si>
  <si>
    <t>https://www.munzee.com/m/musthavemuzk/4365/</t>
  </si>
  <si>
    <t>CR BARNYARD Garden 172</t>
  </si>
  <si>
    <t>withani</t>
  </si>
  <si>
    <t>https://www.munzee.com/m/withani/1437/</t>
  </si>
  <si>
    <t>CR BARNYARD Garden 173</t>
  </si>
  <si>
    <t>https://www.munzee.com/m/tuto2too/581/</t>
  </si>
  <si>
    <t>CR BARNYARD Garden 174</t>
  </si>
  <si>
    <t>https://www.munzee.com/m/monrose/2062/</t>
  </si>
  <si>
    <t>CR BARNYARD Garden 175</t>
  </si>
  <si>
    <t>https://www.munzee.com/m/Bigskyguy/972</t>
  </si>
  <si>
    <t>CR BARNYARD Garden 176</t>
  </si>
  <si>
    <t>https://www.munzee.com/m/Gamsci/2742/</t>
  </si>
  <si>
    <t>CR BARNYARD Garden 177</t>
  </si>
  <si>
    <t>https://www.munzee.com/m/Whelen/5032/</t>
  </si>
  <si>
    <t>CR BARNYARD Garden 178</t>
  </si>
  <si>
    <t>https://www.munzee.com/m/shabs/2481/map/</t>
  </si>
  <si>
    <t>CR BARNYARD Garden 179</t>
  </si>
  <si>
    <t>https://www.munzee.com/m/rodrico101/2031/</t>
  </si>
  <si>
    <t>CR BARNYARD Garden 180</t>
  </si>
  <si>
    <t>https://www.munzee.com/m/jaw/1397/map/</t>
  </si>
  <si>
    <t>CR BARNYARD Garden 181</t>
  </si>
  <si>
    <t>https://www.munzee.com/m/Whelen/5031/</t>
  </si>
  <si>
    <t>CR BARNYARD Garden 182</t>
  </si>
  <si>
    <t>https://www.munzee.com/m/rodrico101/2014/</t>
  </si>
  <si>
    <t>CR BARNYARD Garden 183</t>
  </si>
  <si>
    <t>https://www.munzee.com/m/shabs/2480/map/</t>
  </si>
  <si>
    <t>CR BARNYARD Garden 184</t>
  </si>
  <si>
    <t>https://www.munzee.com/m/jaw/1405/map/</t>
  </si>
  <si>
    <t>CR BARNYARD Garden 185</t>
  </si>
  <si>
    <t>https://www.munzee.com/m/Whelen/5029/</t>
  </si>
  <si>
    <t>CR BARNYARD Garden 186</t>
  </si>
  <si>
    <t>https://www.munzee.com/m/shabs/2479/map/</t>
  </si>
  <si>
    <t>CR BARNYARD Garden 187</t>
  </si>
  <si>
    <t>https://www.munzee.com/m/MeanderingMonkeys/7209/</t>
  </si>
  <si>
    <t>CR BARNYARD Garden 188</t>
  </si>
  <si>
    <t>https://www.munzee.com/m/MariaHTJ/1893/</t>
  </si>
  <si>
    <t>CR BARNYARD Garden 189</t>
  </si>
  <si>
    <t>https://www.munzee.com/m/Whelen/5025/</t>
  </si>
  <si>
    <t>CR BARNYARD Garden 190</t>
  </si>
  <si>
    <t>https://www.munzee.com/m/jaw/1404/map/</t>
  </si>
  <si>
    <t>CR BARNYARD Garden 191</t>
  </si>
  <si>
    <t>https://www.munzee.com/m/LegionRider/289/admin/</t>
  </si>
  <si>
    <t>CR BARNYARD Garden 192</t>
  </si>
  <si>
    <t>https://www.munzee.com/m/rodrico101/2015/</t>
  </si>
  <si>
    <t>CR BARNYARD Garden 193</t>
  </si>
  <si>
    <t>MVM Dark Green</t>
  </si>
  <si>
    <t>dark green</t>
  </si>
  <si>
    <t>https://www.munzee.com/m/PeachesnCream/390/</t>
  </si>
  <si>
    <t>CR BARNYARD Garden 194</t>
  </si>
  <si>
    <t>https://www.munzee.com/m/gabbster/612/</t>
  </si>
  <si>
    <t>CR BARNYARD Garden 195</t>
  </si>
  <si>
    <t>https://www.munzee.com/m/MeanderingMonkeys/7243/</t>
  </si>
  <si>
    <t>CR BARNYARD Garden 196</t>
  </si>
  <si>
    <t>https://www.munzee.com/m/magnacharge/698/</t>
  </si>
  <si>
    <t>CR BARNYARD Garden 197</t>
  </si>
  <si>
    <t>https://www.munzee.com/m/gabbster/607/</t>
  </si>
  <si>
    <t>CR BARNYARD Garden 198</t>
  </si>
  <si>
    <t>https://www.munzee.com/m/MeanderingMonkeys/7244/</t>
  </si>
  <si>
    <t>CR BARNYARD Garden 199</t>
  </si>
  <si>
    <t>https://www.munzee.com/m/magnacharge/697/</t>
  </si>
  <si>
    <t>CR BARNYARD Garden 200</t>
  </si>
  <si>
    <t>https://www.munzee.com/m/DizzyDuder/448/</t>
  </si>
  <si>
    <t>CR BARNYARD Garden 201</t>
  </si>
  <si>
    <t>https://www.munzee.com/m/1derWoman/1252/</t>
  </si>
  <si>
    <t>CR BARNYARD Garden 202</t>
  </si>
  <si>
    <t>https://www.munzee.com/m/dboracle/1429</t>
  </si>
  <si>
    <t>CR BARNYARD Garden 203</t>
  </si>
  <si>
    <t>https://www.munzee.com/m/my2boysmama/467</t>
  </si>
  <si>
    <t>CR BARNYARD Garden 204</t>
  </si>
  <si>
    <t>https://www.munzee.com/m/hisaccityiowahere/1539/</t>
  </si>
  <si>
    <t>CR BARNYARD Garden 205</t>
  </si>
  <si>
    <t>https://www.munzee.com/m/Gamsci/2743/</t>
  </si>
  <si>
    <t>CR BARNYARD Garden 206</t>
  </si>
  <si>
    <t>https://www.munzee.com/m/RubyRubyDues/1542/</t>
  </si>
  <si>
    <t>CR BARNYARD Garden 207</t>
  </si>
  <si>
    <t>https://www.munzee.com/m/yhtak57/1105</t>
  </si>
  <si>
    <t>CR BARNYARD Garden 208</t>
  </si>
  <si>
    <t>https://www.munzee.com/m/Whelen/5007/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</si>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</sst>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18.0"/>
      <color rgb="FF274E13"/>
    </font>
    <font>
      <b/>
    </font>
    <font>
      <b/>
      <color rgb="FFFFFFFF"/>
    </font>
    <font>
      <b/>
      <u/>
      <color rgb="FF0000FF"/>
    </font>
    <font>
      <u/>
      <color rgb="FF0000FF"/>
    </font>
    <font>
      <u/>
      <color rgb="FF0000FF"/>
    </font>
    <font>
      <b/>
      <u/>
      <color rgb="FF0000FF"/>
    </font>
    <font>
      <u/>
      <color rgb="FF0000FF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38761D"/>
        <bgColor rgb="FF38761D"/>
      </patternFill>
    </fill>
    <fill>
      <patternFill patternType="solid">
        <fgColor rgb="FF783F04"/>
        <bgColor rgb="FF783F04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3" numFmtId="0" xfId="0" applyBorder="1" applyFont="1"/>
    <xf borderId="1" fillId="0" fontId="3" numFmtId="10" xfId="0" applyBorder="1" applyFont="1" applyNumberFormat="1"/>
    <xf borderId="1" fillId="2" fontId="4" numFmtId="0" xfId="0" applyAlignment="1" applyBorder="1" applyFill="1" applyFont="1">
      <alignment readingOrder="0"/>
    </xf>
    <xf borderId="1" fillId="0" fontId="3" numFmtId="0" xfId="0" applyBorder="1" applyFont="1"/>
    <xf borderId="0" fillId="0" fontId="5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1" fillId="3" fontId="4" numFmtId="0" xfId="0" applyAlignment="1" applyBorder="1" applyFill="1" applyFont="1">
      <alignment readingOrder="0"/>
    </xf>
    <xf borderId="0" fillId="0" fontId="8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1" fillId="5" fontId="4" numFmtId="0" xfId="0" applyAlignment="1" applyBorder="1" applyFill="1" applyFont="1">
      <alignment readingOrder="0"/>
    </xf>
    <xf borderId="1" fillId="6" fontId="3" numFmtId="0" xfId="0" applyAlignment="1" applyBorder="1" applyFill="1" applyFont="1">
      <alignment readingOrder="0"/>
    </xf>
    <xf borderId="0" fillId="0" fontId="3" numFmtId="0" xfId="0" applyFont="1"/>
    <xf borderId="0" fillId="0" fontId="9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7" fontId="10" numFmtId="0" xfId="0" applyAlignment="1" applyFill="1" applyFont="1">
      <alignment horizontal="left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1914525</xdr:colOff>
      <xdr:row>0</xdr:row>
      <xdr:rowOff>180975</xdr:rowOff>
    </xdr:from>
    <xdr:ext cx="3771900" cy="2276475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657225</xdr:colOff>
      <xdr:row>1</xdr:row>
      <xdr:rowOff>0</xdr:rowOff>
    </xdr:from>
    <xdr:ext cx="942975" cy="94297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714375</xdr:colOff>
      <xdr:row>7</xdr:row>
      <xdr:rowOff>104775</xdr:rowOff>
    </xdr:from>
    <xdr:ext cx="838200" cy="8382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magnacharge/708/" TargetMode="External"/><Relationship Id="rId190" Type="http://schemas.openxmlformats.org/officeDocument/2006/relationships/hyperlink" Target="https://www.munzee.com/m/jaw/1404/map/" TargetMode="External"/><Relationship Id="rId42" Type="http://schemas.openxmlformats.org/officeDocument/2006/relationships/hyperlink" Target="https://www.munzee.com/m/DaveRuttoArk/408/admin/" TargetMode="External"/><Relationship Id="rId41" Type="http://schemas.openxmlformats.org/officeDocument/2006/relationships/hyperlink" Target="https://www.munzee.com/m/helbren/586/" TargetMode="External"/><Relationship Id="rId44" Type="http://schemas.openxmlformats.org/officeDocument/2006/relationships/hyperlink" Target="https://www.munzee.com/m/RubyRubyDues/1614/" TargetMode="External"/><Relationship Id="rId194" Type="http://schemas.openxmlformats.org/officeDocument/2006/relationships/hyperlink" Target="https://www.munzee.com/m/gabbster/612/" TargetMode="External"/><Relationship Id="rId43" Type="http://schemas.openxmlformats.org/officeDocument/2006/relationships/hyperlink" Target="https://www.munzee.com/m/magnacharge/695/" TargetMode="External"/><Relationship Id="rId193" Type="http://schemas.openxmlformats.org/officeDocument/2006/relationships/hyperlink" Target="https://www.munzee.com/m/PeachesnCream/390/" TargetMode="External"/><Relationship Id="rId46" Type="http://schemas.openxmlformats.org/officeDocument/2006/relationships/hyperlink" Target="https://www.munzee.com/m/GDog99/43/" TargetMode="External"/><Relationship Id="rId192" Type="http://schemas.openxmlformats.org/officeDocument/2006/relationships/hyperlink" Target="https://www.munzee.com/m/rodrico101/2015/" TargetMode="External"/><Relationship Id="rId45" Type="http://schemas.openxmlformats.org/officeDocument/2006/relationships/hyperlink" Target="https://www.munzee.com/m/AksuB/602/" TargetMode="External"/><Relationship Id="rId191" Type="http://schemas.openxmlformats.org/officeDocument/2006/relationships/hyperlink" Target="https://www.munzee.com/m/LegionRider/289/admin/" TargetMode="External"/><Relationship Id="rId48" Type="http://schemas.openxmlformats.org/officeDocument/2006/relationships/hyperlink" Target="https://www.munzee.com/m/dboracle/1469/" TargetMode="External"/><Relationship Id="rId187" Type="http://schemas.openxmlformats.org/officeDocument/2006/relationships/hyperlink" Target="https://www.munzee.com/m/MeanderingMonkeys/7209/" TargetMode="External"/><Relationship Id="rId47" Type="http://schemas.openxmlformats.org/officeDocument/2006/relationships/hyperlink" Target="https://www.munzee.com/m/AngelGirl/1654/" TargetMode="External"/><Relationship Id="rId186" Type="http://schemas.openxmlformats.org/officeDocument/2006/relationships/hyperlink" Target="https://www.munzee.com/m/shabs/2479/map/" TargetMode="External"/><Relationship Id="rId185" Type="http://schemas.openxmlformats.org/officeDocument/2006/relationships/hyperlink" Target="https://www.munzee.com/m/Whelen/5029/" TargetMode="External"/><Relationship Id="rId49" Type="http://schemas.openxmlformats.org/officeDocument/2006/relationships/hyperlink" Target="https://www.munzee.com/m/LegionRider/291/admin/" TargetMode="External"/><Relationship Id="rId184" Type="http://schemas.openxmlformats.org/officeDocument/2006/relationships/hyperlink" Target="https://www.munzee.com/m/jaw/1405/map/" TargetMode="External"/><Relationship Id="rId189" Type="http://schemas.openxmlformats.org/officeDocument/2006/relationships/hyperlink" Target="https://www.munzee.com/m/Whelen/5025/" TargetMode="External"/><Relationship Id="rId188" Type="http://schemas.openxmlformats.org/officeDocument/2006/relationships/hyperlink" Target="https://www.munzee.com/m/MariaHTJ/1893/" TargetMode="External"/><Relationship Id="rId31" Type="http://schemas.openxmlformats.org/officeDocument/2006/relationships/hyperlink" Target="https://www.munzee.com/m/jaw/1406/map/" TargetMode="External"/><Relationship Id="rId30" Type="http://schemas.openxmlformats.org/officeDocument/2006/relationships/hyperlink" Target="https://www.munzee.com/m/shabs/2482/map/" TargetMode="External"/><Relationship Id="rId33" Type="http://schemas.openxmlformats.org/officeDocument/2006/relationships/hyperlink" Target="https://www.munzee.com/m/Bigskyguy/1023" TargetMode="External"/><Relationship Id="rId183" Type="http://schemas.openxmlformats.org/officeDocument/2006/relationships/hyperlink" Target="https://www.munzee.com/m/shabs/2480/map/" TargetMode="External"/><Relationship Id="rId32" Type="http://schemas.openxmlformats.org/officeDocument/2006/relationships/hyperlink" Target="https://www.munzee.com/m/Kricketracks/299/admin/" TargetMode="External"/><Relationship Id="rId182" Type="http://schemas.openxmlformats.org/officeDocument/2006/relationships/hyperlink" Target="https://www.munzee.com/m/rodrico101/2014/" TargetMode="External"/><Relationship Id="rId35" Type="http://schemas.openxmlformats.org/officeDocument/2006/relationships/hyperlink" Target="https://www.munzee.com/m/bronek/620/" TargetMode="External"/><Relationship Id="rId181" Type="http://schemas.openxmlformats.org/officeDocument/2006/relationships/hyperlink" Target="https://www.munzee.com/m/Whelen/5031/" TargetMode="External"/><Relationship Id="rId34" Type="http://schemas.openxmlformats.org/officeDocument/2006/relationships/hyperlink" Target="https://www.munzee.com/m/TD42/679/" TargetMode="External"/><Relationship Id="rId180" Type="http://schemas.openxmlformats.org/officeDocument/2006/relationships/hyperlink" Target="https://www.munzee.com/m/jaw/1397/map/" TargetMode="External"/><Relationship Id="rId37" Type="http://schemas.openxmlformats.org/officeDocument/2006/relationships/hyperlink" Target="https://www.munzee.com/m/Waimunzee/162/" TargetMode="External"/><Relationship Id="rId176" Type="http://schemas.openxmlformats.org/officeDocument/2006/relationships/hyperlink" Target="https://www.munzee.com/m/Gamsci/2742/" TargetMode="External"/><Relationship Id="rId36" Type="http://schemas.openxmlformats.org/officeDocument/2006/relationships/hyperlink" Target="https://www.munzee.com/m/helbren/587/" TargetMode="External"/><Relationship Id="rId175" Type="http://schemas.openxmlformats.org/officeDocument/2006/relationships/hyperlink" Target="https://www.munzee.com/m/Bigskyguy/972" TargetMode="External"/><Relationship Id="rId39" Type="http://schemas.openxmlformats.org/officeDocument/2006/relationships/hyperlink" Target="https://www.munzee.com/m/TD42/678/" TargetMode="External"/><Relationship Id="rId174" Type="http://schemas.openxmlformats.org/officeDocument/2006/relationships/hyperlink" Target="https://www.munzee.com/m/monrose/2062/" TargetMode="External"/><Relationship Id="rId38" Type="http://schemas.openxmlformats.org/officeDocument/2006/relationships/hyperlink" Target="https://www.munzee.com/m/Gamsci/2745/" TargetMode="External"/><Relationship Id="rId173" Type="http://schemas.openxmlformats.org/officeDocument/2006/relationships/hyperlink" Target="https://www.munzee.com/m/tuto2too/581/" TargetMode="External"/><Relationship Id="rId179" Type="http://schemas.openxmlformats.org/officeDocument/2006/relationships/hyperlink" Target="https://www.munzee.com/m/rodrico101/2031/" TargetMode="External"/><Relationship Id="rId178" Type="http://schemas.openxmlformats.org/officeDocument/2006/relationships/hyperlink" Target="https://www.munzee.com/m/shabs/2481/map/" TargetMode="External"/><Relationship Id="rId177" Type="http://schemas.openxmlformats.org/officeDocument/2006/relationships/hyperlink" Target="https://www.munzee.com/m/Whelen/5032/" TargetMode="External"/><Relationship Id="rId20" Type="http://schemas.openxmlformats.org/officeDocument/2006/relationships/hyperlink" Target="https://www.munzee.com/m/denali0407/3812" TargetMode="External"/><Relationship Id="rId22" Type="http://schemas.openxmlformats.org/officeDocument/2006/relationships/hyperlink" Target="https://www.munzee.com/m/shabs/2483/map/" TargetMode="External"/><Relationship Id="rId21" Type="http://schemas.openxmlformats.org/officeDocument/2006/relationships/hyperlink" Target="https://www.munzee.com/m/LegionRider/283/admin/" TargetMode="External"/><Relationship Id="rId24" Type="http://schemas.openxmlformats.org/officeDocument/2006/relationships/hyperlink" Target="https://www.munzee.com/m/Kricketracks/303/admin/" TargetMode="External"/><Relationship Id="rId23" Type="http://schemas.openxmlformats.org/officeDocument/2006/relationships/hyperlink" Target="https://www.munzee.com/m/jaw/1407/map/" TargetMode="External"/><Relationship Id="rId26" Type="http://schemas.openxmlformats.org/officeDocument/2006/relationships/hyperlink" Target="https://www.munzee.com/m/rodrico101/2018/" TargetMode="External"/><Relationship Id="rId25" Type="http://schemas.openxmlformats.org/officeDocument/2006/relationships/hyperlink" Target="https://www.munzee.com/m/appeltje32/1473/" TargetMode="External"/><Relationship Id="rId28" Type="http://schemas.openxmlformats.org/officeDocument/2006/relationships/hyperlink" Target="https://www.munzee.com/m/LegionRider/296/admin/" TargetMode="External"/><Relationship Id="rId27" Type="http://schemas.openxmlformats.org/officeDocument/2006/relationships/hyperlink" Target="https://www.munzee.com/m/Whelen/5026/" TargetMode="External"/><Relationship Id="rId29" Type="http://schemas.openxmlformats.org/officeDocument/2006/relationships/hyperlink" Target="https://www.munzee.com/m/rodrico101/2019/" TargetMode="External"/><Relationship Id="rId11" Type="http://schemas.openxmlformats.org/officeDocument/2006/relationships/hyperlink" Target="https://www.munzee.com/m/gabbster/613/" TargetMode="External"/><Relationship Id="rId10" Type="http://schemas.openxmlformats.org/officeDocument/2006/relationships/hyperlink" Target="https://www.munzee.com/m/yhtak57/1141/" TargetMode="External"/><Relationship Id="rId13" Type="http://schemas.openxmlformats.org/officeDocument/2006/relationships/hyperlink" Target="https://www.munzee.com/m/Cachelady/3916/" TargetMode="External"/><Relationship Id="rId12" Type="http://schemas.openxmlformats.org/officeDocument/2006/relationships/hyperlink" Target="https://www.munzee.com/m/Bigskyguy/1001" TargetMode="External"/><Relationship Id="rId15" Type="http://schemas.openxmlformats.org/officeDocument/2006/relationships/hyperlink" Target="https://www.munzee.com/m/Whelen/5040/" TargetMode="External"/><Relationship Id="rId198" Type="http://schemas.openxmlformats.org/officeDocument/2006/relationships/hyperlink" Target="https://www.munzee.com/m/MeanderingMonkeys/7244/" TargetMode="External"/><Relationship Id="rId14" Type="http://schemas.openxmlformats.org/officeDocument/2006/relationships/hyperlink" Target="https://www.munzee.com/m/yhtak57/1111" TargetMode="External"/><Relationship Id="rId197" Type="http://schemas.openxmlformats.org/officeDocument/2006/relationships/hyperlink" Target="https://www.munzee.com/m/gabbster/607/" TargetMode="External"/><Relationship Id="rId17" Type="http://schemas.openxmlformats.org/officeDocument/2006/relationships/hyperlink" Target="https://www.munzee.com/m/shabs/2484/map/" TargetMode="External"/><Relationship Id="rId196" Type="http://schemas.openxmlformats.org/officeDocument/2006/relationships/hyperlink" Target="https://www.munzee.com/m/magnacharge/698/" TargetMode="External"/><Relationship Id="rId16" Type="http://schemas.openxmlformats.org/officeDocument/2006/relationships/hyperlink" Target="https://www.munzee.com/m/FindersGirl/623/" TargetMode="External"/><Relationship Id="rId195" Type="http://schemas.openxmlformats.org/officeDocument/2006/relationships/hyperlink" Target="https://www.munzee.com/m/MeanderingMonkeys/7243/" TargetMode="External"/><Relationship Id="rId19" Type="http://schemas.openxmlformats.org/officeDocument/2006/relationships/hyperlink" Target="https://www.munzee.com/m/Kricketracks/304/admin/" TargetMode="External"/><Relationship Id="rId18" Type="http://schemas.openxmlformats.org/officeDocument/2006/relationships/hyperlink" Target="https://www.munzee.com/m/jaw/1408/map/" TargetMode="External"/><Relationship Id="rId199" Type="http://schemas.openxmlformats.org/officeDocument/2006/relationships/hyperlink" Target="https://www.munzee.com/m/magnacharge/697/" TargetMode="External"/><Relationship Id="rId84" Type="http://schemas.openxmlformats.org/officeDocument/2006/relationships/hyperlink" Target="https://www.munzee.com/m/kbridg8/415" TargetMode="External"/><Relationship Id="rId83" Type="http://schemas.openxmlformats.org/officeDocument/2006/relationships/hyperlink" Target="https://www.munzee.com/m/timandweze/1178" TargetMode="External"/><Relationship Id="rId86" Type="http://schemas.openxmlformats.org/officeDocument/2006/relationships/hyperlink" Target="https://www.munzee.com/m/RubyRubyDues/1602/" TargetMode="External"/><Relationship Id="rId85" Type="http://schemas.openxmlformats.org/officeDocument/2006/relationships/hyperlink" Target="https://www.munzee.com/m/rosieree/6877/" TargetMode="External"/><Relationship Id="rId88" Type="http://schemas.openxmlformats.org/officeDocument/2006/relationships/hyperlink" Target="https://www.munzee.com/m/Brookcus/903/" TargetMode="External"/><Relationship Id="rId150" Type="http://schemas.openxmlformats.org/officeDocument/2006/relationships/hyperlink" Target="https://www.munzee.com/m/dboracle/1529" TargetMode="External"/><Relationship Id="rId87" Type="http://schemas.openxmlformats.org/officeDocument/2006/relationships/hyperlink" Target="https://www.munzee.com/m/redshark78/91" TargetMode="External"/><Relationship Id="rId89" Type="http://schemas.openxmlformats.org/officeDocument/2006/relationships/hyperlink" Target="https://www.munzee.com/m/Whelen/5028/" TargetMode="External"/><Relationship Id="rId80" Type="http://schemas.openxmlformats.org/officeDocument/2006/relationships/hyperlink" Target="https://www.munzee.com/m/yhtak57/1108" TargetMode="External"/><Relationship Id="rId82" Type="http://schemas.openxmlformats.org/officeDocument/2006/relationships/hyperlink" Target="https://www.munzee.com/m/rollermama/941/" TargetMode="External"/><Relationship Id="rId81" Type="http://schemas.openxmlformats.org/officeDocument/2006/relationships/hyperlink" Target="https://www.munzee.com/m/Whelen/5030/" TargetMode="External"/><Relationship Id="rId1" Type="http://schemas.openxmlformats.org/officeDocument/2006/relationships/hyperlink" Target="https://www.munzee.com/m/Whelen/5010/" TargetMode="External"/><Relationship Id="rId2" Type="http://schemas.openxmlformats.org/officeDocument/2006/relationships/hyperlink" Target="https://www.munzee.com/m/yhtak57/1168/" TargetMode="External"/><Relationship Id="rId3" Type="http://schemas.openxmlformats.org/officeDocument/2006/relationships/hyperlink" Target="https://www.munzee.com/m/Gamsci/2837/" TargetMode="External"/><Relationship Id="rId149" Type="http://schemas.openxmlformats.org/officeDocument/2006/relationships/hyperlink" Target="https://www.munzee.com/m/MeanderingMonkeys/7197/" TargetMode="External"/><Relationship Id="rId4" Type="http://schemas.openxmlformats.org/officeDocument/2006/relationships/hyperlink" Target="https://www.munzee.com/m/Whelen/5009/" TargetMode="External"/><Relationship Id="rId148" Type="http://schemas.openxmlformats.org/officeDocument/2006/relationships/hyperlink" Target="https://www.munzee.com/m/rollermama/940/" TargetMode="External"/><Relationship Id="rId9" Type="http://schemas.openxmlformats.org/officeDocument/2006/relationships/hyperlink" Target="https://www.munzee.com/m/Bigskyguy/1022/" TargetMode="External"/><Relationship Id="rId143" Type="http://schemas.openxmlformats.org/officeDocument/2006/relationships/hyperlink" Target="https://www.munzee.com/m/yhtak57/1046/" TargetMode="External"/><Relationship Id="rId142" Type="http://schemas.openxmlformats.org/officeDocument/2006/relationships/hyperlink" Target="https://www.munzee.com/m/Waimunzee/163/" TargetMode="External"/><Relationship Id="rId141" Type="http://schemas.openxmlformats.org/officeDocument/2006/relationships/hyperlink" Target="https://www.munzee.com/m/janzattic/2433" TargetMode="External"/><Relationship Id="rId140" Type="http://schemas.openxmlformats.org/officeDocument/2006/relationships/hyperlink" Target="https://www.munzee.com/m/gabbster/622/" TargetMode="External"/><Relationship Id="rId5" Type="http://schemas.openxmlformats.org/officeDocument/2006/relationships/hyperlink" Target="https://www.munzee.com/m/rodrico101/2051/" TargetMode="External"/><Relationship Id="rId147" Type="http://schemas.openxmlformats.org/officeDocument/2006/relationships/hyperlink" Target="https://www.munzee.com/m/dboracle/1523" TargetMode="External"/><Relationship Id="rId6" Type="http://schemas.openxmlformats.org/officeDocument/2006/relationships/hyperlink" Target="https://www.munzee.com/m/yhtak57/1167" TargetMode="External"/><Relationship Id="rId146" Type="http://schemas.openxmlformats.org/officeDocument/2006/relationships/hyperlink" Target="https://www.munzee.com/m/1derWoman/1289/" TargetMode="External"/><Relationship Id="rId7" Type="http://schemas.openxmlformats.org/officeDocument/2006/relationships/hyperlink" Target="https://www.munzee.com/m/Whelen/5008/" TargetMode="External"/><Relationship Id="rId145" Type="http://schemas.openxmlformats.org/officeDocument/2006/relationships/hyperlink" Target="https://www.munzee.com/m/LegionRider/294/admin/" TargetMode="External"/><Relationship Id="rId8" Type="http://schemas.openxmlformats.org/officeDocument/2006/relationships/hyperlink" Target="https://www.munzee.com/m/RubyRubyDues/1615/" TargetMode="External"/><Relationship Id="rId144" Type="http://schemas.openxmlformats.org/officeDocument/2006/relationships/hyperlink" Target="https://www.munzee.com/m/rodrico101/2043/" TargetMode="External"/><Relationship Id="rId73" Type="http://schemas.openxmlformats.org/officeDocument/2006/relationships/hyperlink" Target="https://www.munzee.com/m/Zyrelie/2627/" TargetMode="External"/><Relationship Id="rId72" Type="http://schemas.openxmlformats.org/officeDocument/2006/relationships/hyperlink" Target="https://www.munzee.com/m/franktoops/1011/" TargetMode="External"/><Relationship Id="rId75" Type="http://schemas.openxmlformats.org/officeDocument/2006/relationships/hyperlink" Target="https://www.munzee.com/m/LegionRider/262/" TargetMode="External"/><Relationship Id="rId74" Type="http://schemas.openxmlformats.org/officeDocument/2006/relationships/hyperlink" Target="https://www.munzee.com/m/gabbster/623/" TargetMode="External"/><Relationship Id="rId77" Type="http://schemas.openxmlformats.org/officeDocument/2006/relationships/hyperlink" Target="https://www.munzee.com/m/gabbster/637/" TargetMode="External"/><Relationship Id="rId76" Type="http://schemas.openxmlformats.org/officeDocument/2006/relationships/hyperlink" Target="https://www.munzee.com/m/Zyrelie/2626/" TargetMode="External"/><Relationship Id="rId79" Type="http://schemas.openxmlformats.org/officeDocument/2006/relationships/hyperlink" Target="https://www.munzee.com/m/RubyRubyDues/1538/" TargetMode="External"/><Relationship Id="rId78" Type="http://schemas.openxmlformats.org/officeDocument/2006/relationships/hyperlink" Target="https://www.munzee.com/m/magnacharge/724/" TargetMode="External"/><Relationship Id="rId71" Type="http://schemas.openxmlformats.org/officeDocument/2006/relationships/hyperlink" Target="https://www.munzee.com/m/AksuB/645/" TargetMode="External"/><Relationship Id="rId70" Type="http://schemas.openxmlformats.org/officeDocument/2006/relationships/hyperlink" Target="https://www.munzee.com/m/yhtak57/1109" TargetMode="External"/><Relationship Id="rId139" Type="http://schemas.openxmlformats.org/officeDocument/2006/relationships/hyperlink" Target="https://www.munzee.com/m/Whelen/5042/" TargetMode="External"/><Relationship Id="rId138" Type="http://schemas.openxmlformats.org/officeDocument/2006/relationships/hyperlink" Target="https://www.munzee.com/m/monrose/2063/" TargetMode="External"/><Relationship Id="rId137" Type="http://schemas.openxmlformats.org/officeDocument/2006/relationships/hyperlink" Target="https://www.munzee.com/m/Dieselswift/88/" TargetMode="External"/><Relationship Id="rId132" Type="http://schemas.openxmlformats.org/officeDocument/2006/relationships/hyperlink" Target="https://www.munzee.com/m/AksuB/605/" TargetMode="External"/><Relationship Id="rId131" Type="http://schemas.openxmlformats.org/officeDocument/2006/relationships/hyperlink" Target="https://www.munzee.com/m/rodrico101/2040/" TargetMode="External"/><Relationship Id="rId130" Type="http://schemas.openxmlformats.org/officeDocument/2006/relationships/hyperlink" Target="https://www.munzee.com/m/Whelen/5039/" TargetMode="External"/><Relationship Id="rId136" Type="http://schemas.openxmlformats.org/officeDocument/2006/relationships/hyperlink" Target="https://www.munzee.com/m/Whelen/5061/" TargetMode="External"/><Relationship Id="rId135" Type="http://schemas.openxmlformats.org/officeDocument/2006/relationships/hyperlink" Target="https://www.munzee.com/m/musthavemuzk/4407/" TargetMode="External"/><Relationship Id="rId134" Type="http://schemas.openxmlformats.org/officeDocument/2006/relationships/hyperlink" Target="https://www.munzee.com/m/yhtak57/1106" TargetMode="External"/><Relationship Id="rId133" Type="http://schemas.openxmlformats.org/officeDocument/2006/relationships/hyperlink" Target="https://www.munzee.com/m/Whelen/5038/" TargetMode="External"/><Relationship Id="rId62" Type="http://schemas.openxmlformats.org/officeDocument/2006/relationships/hyperlink" Target="https://www.munzee.com/m/EagleDadandXenia/7388/" TargetMode="External"/><Relationship Id="rId61" Type="http://schemas.openxmlformats.org/officeDocument/2006/relationships/hyperlink" Target="https://www.munzee.com/m/dboracle/1524" TargetMode="External"/><Relationship Id="rId64" Type="http://schemas.openxmlformats.org/officeDocument/2006/relationships/hyperlink" Target="https://www.munzee.com/m/Whelen/5024/" TargetMode="External"/><Relationship Id="rId63" Type="http://schemas.openxmlformats.org/officeDocument/2006/relationships/hyperlink" Target="https://www.munzee.com/m/Doc29/2880/" TargetMode="External"/><Relationship Id="rId66" Type="http://schemas.openxmlformats.org/officeDocument/2006/relationships/hyperlink" Target="https://www.munzee.com/m/Matchbox20/254/" TargetMode="External"/><Relationship Id="rId172" Type="http://schemas.openxmlformats.org/officeDocument/2006/relationships/hyperlink" Target="https://www.munzee.com/m/withani/1437/" TargetMode="External"/><Relationship Id="rId65" Type="http://schemas.openxmlformats.org/officeDocument/2006/relationships/hyperlink" Target="https://www.munzee.com/m/yhtak57/1110" TargetMode="External"/><Relationship Id="rId171" Type="http://schemas.openxmlformats.org/officeDocument/2006/relationships/hyperlink" Target="https://www.munzee.com/m/musthavemuzk/4365/" TargetMode="External"/><Relationship Id="rId68" Type="http://schemas.openxmlformats.org/officeDocument/2006/relationships/hyperlink" Target="https://www.munzee.com/m/gabbster/636/" TargetMode="External"/><Relationship Id="rId170" Type="http://schemas.openxmlformats.org/officeDocument/2006/relationships/hyperlink" Target="https://www.munzee.com/m/magnacharge/699/" TargetMode="External"/><Relationship Id="rId67" Type="http://schemas.openxmlformats.org/officeDocument/2006/relationships/hyperlink" Target="https://www.munzee.com/m/AksuB/603/" TargetMode="External"/><Relationship Id="rId60" Type="http://schemas.openxmlformats.org/officeDocument/2006/relationships/hyperlink" Target="https://www.munzee.com/m/Kricketracks/301/admin/" TargetMode="External"/><Relationship Id="rId165" Type="http://schemas.openxmlformats.org/officeDocument/2006/relationships/hyperlink" Target="https://www.munzee.com/m/DizzyDuder/449/" TargetMode="External"/><Relationship Id="rId69" Type="http://schemas.openxmlformats.org/officeDocument/2006/relationships/hyperlink" Target="https://www.munzee.com/m/Whelen/5013/" TargetMode="External"/><Relationship Id="rId164" Type="http://schemas.openxmlformats.org/officeDocument/2006/relationships/hyperlink" Target="https://www.munzee.com/m/janzattic/2638" TargetMode="External"/><Relationship Id="rId163" Type="http://schemas.openxmlformats.org/officeDocument/2006/relationships/hyperlink" Target="https://www.munzee.com/m/tuto2too/704/" TargetMode="External"/><Relationship Id="rId162" Type="http://schemas.openxmlformats.org/officeDocument/2006/relationships/hyperlink" Target="https://www.munzee.com/m/Bigskyguy/970" TargetMode="External"/><Relationship Id="rId169" Type="http://schemas.openxmlformats.org/officeDocument/2006/relationships/hyperlink" Target="https://www.munzee.com/m/Bigskyguy/971" TargetMode="External"/><Relationship Id="rId168" Type="http://schemas.openxmlformats.org/officeDocument/2006/relationships/hyperlink" Target="https://www.munzee.com/m/gabbster/610/" TargetMode="External"/><Relationship Id="rId167" Type="http://schemas.openxmlformats.org/officeDocument/2006/relationships/hyperlink" Target="https://www.munzee.com/m/hisaccityiowahere/1538/" TargetMode="External"/><Relationship Id="rId166" Type="http://schemas.openxmlformats.org/officeDocument/2006/relationships/hyperlink" Target="https://www.munzee.com/m/1derWoman/1251/" TargetMode="External"/><Relationship Id="rId51" Type="http://schemas.openxmlformats.org/officeDocument/2006/relationships/hyperlink" Target="https://www.munzee.com/m/rodrico101/2024/" TargetMode="External"/><Relationship Id="rId50" Type="http://schemas.openxmlformats.org/officeDocument/2006/relationships/hyperlink" Target="https://www.munzee.com/m/ramlan/797/" TargetMode="External"/><Relationship Id="rId53" Type="http://schemas.openxmlformats.org/officeDocument/2006/relationships/hyperlink" Target="https://www.munzee.com/m/dalls/1025/" TargetMode="External"/><Relationship Id="rId52" Type="http://schemas.openxmlformats.org/officeDocument/2006/relationships/hyperlink" Target="https://www.munzee.com/m/dboracle/1518" TargetMode="External"/><Relationship Id="rId55" Type="http://schemas.openxmlformats.org/officeDocument/2006/relationships/hyperlink" Target="https://www.munzee.com/m/rodrico101/2020/" TargetMode="External"/><Relationship Id="rId161" Type="http://schemas.openxmlformats.org/officeDocument/2006/relationships/hyperlink" Target="https://www.munzee.com/m/janzattic/2437" TargetMode="External"/><Relationship Id="rId54" Type="http://schemas.openxmlformats.org/officeDocument/2006/relationships/hyperlink" Target="https://www.munzee.com/m/Doc29/2884/" TargetMode="External"/><Relationship Id="rId160" Type="http://schemas.openxmlformats.org/officeDocument/2006/relationships/hyperlink" Target="https://www.munzee.com/m/Whelen/5033/" TargetMode="External"/><Relationship Id="rId57" Type="http://schemas.openxmlformats.org/officeDocument/2006/relationships/hyperlink" Target="https://www.munzee.com/m/dboracle/1519/" TargetMode="External"/><Relationship Id="rId56" Type="http://schemas.openxmlformats.org/officeDocument/2006/relationships/hyperlink" Target="https://www.munzee.com/m/LegionRider/290/admin/" TargetMode="External"/><Relationship Id="rId159" Type="http://schemas.openxmlformats.org/officeDocument/2006/relationships/hyperlink" Target="https://www.munzee.com/m/PeachesnCream/412/" TargetMode="External"/><Relationship Id="rId59" Type="http://schemas.openxmlformats.org/officeDocument/2006/relationships/hyperlink" Target="https://www.munzee.com/m/EagleDadandXenia/7389/" TargetMode="External"/><Relationship Id="rId154" Type="http://schemas.openxmlformats.org/officeDocument/2006/relationships/hyperlink" Target="https://www.munzee.com/m/rodrico101/2017/" TargetMode="External"/><Relationship Id="rId58" Type="http://schemas.openxmlformats.org/officeDocument/2006/relationships/hyperlink" Target="https://www.munzee.com/m/Doc29/2881/" TargetMode="External"/><Relationship Id="rId153" Type="http://schemas.openxmlformats.org/officeDocument/2006/relationships/hyperlink" Target="https://www.munzee.com/m/MariaHTJ/1895" TargetMode="External"/><Relationship Id="rId152" Type="http://schemas.openxmlformats.org/officeDocument/2006/relationships/hyperlink" Target="https://www.munzee.com/m/MeanderingMonkeys/7199/" TargetMode="External"/><Relationship Id="rId151" Type="http://schemas.openxmlformats.org/officeDocument/2006/relationships/hyperlink" Target="https://www.munzee.com/m/kbridg8/413" TargetMode="External"/><Relationship Id="rId158" Type="http://schemas.openxmlformats.org/officeDocument/2006/relationships/hyperlink" Target="https://www.munzee.com/m/timandweze/1177" TargetMode="External"/><Relationship Id="rId157" Type="http://schemas.openxmlformats.org/officeDocument/2006/relationships/hyperlink" Target="https://www.munzee.com/m/rodrico101/2016/" TargetMode="External"/><Relationship Id="rId156" Type="http://schemas.openxmlformats.org/officeDocument/2006/relationships/hyperlink" Target="https://www.munzee.com/m/Kricketracks/298/admin/" TargetMode="External"/><Relationship Id="rId155" Type="http://schemas.openxmlformats.org/officeDocument/2006/relationships/hyperlink" Target="https://www.munzee.com/m/dboracle/1530/" TargetMode="External"/><Relationship Id="rId107" Type="http://schemas.openxmlformats.org/officeDocument/2006/relationships/hyperlink" Target="https://www.munzee.com/m/dboracle/1559/" TargetMode="External"/><Relationship Id="rId106" Type="http://schemas.openxmlformats.org/officeDocument/2006/relationships/hyperlink" Target="https://www.munzee.com/m/magnacharge/709/" TargetMode="External"/><Relationship Id="rId105" Type="http://schemas.openxmlformats.org/officeDocument/2006/relationships/hyperlink" Target="https://www.munzee.com/m/my2boysmama/487/" TargetMode="External"/><Relationship Id="rId104" Type="http://schemas.openxmlformats.org/officeDocument/2006/relationships/hyperlink" Target="https://www.munzee.com/m/dboracle/1572" TargetMode="External"/><Relationship Id="rId109" Type="http://schemas.openxmlformats.org/officeDocument/2006/relationships/hyperlink" Target="https://www.munzee.com/m/AksuB/604/" TargetMode="External"/><Relationship Id="rId108" Type="http://schemas.openxmlformats.org/officeDocument/2006/relationships/hyperlink" Target="https://www.munzee.com/m/my2boysmama/498" TargetMode="External"/><Relationship Id="rId103" Type="http://schemas.openxmlformats.org/officeDocument/2006/relationships/hyperlink" Target="https://www.munzee.com/m/janzattic/2610" TargetMode="External"/><Relationship Id="rId102" Type="http://schemas.openxmlformats.org/officeDocument/2006/relationships/hyperlink" Target="https://www.munzee.com/m/rodrico101/2041/" TargetMode="External"/><Relationship Id="rId101" Type="http://schemas.openxmlformats.org/officeDocument/2006/relationships/hyperlink" Target="https://www.munzee.com/m/monrose/2067/" TargetMode="External"/><Relationship Id="rId100" Type="http://schemas.openxmlformats.org/officeDocument/2006/relationships/hyperlink" Target="https://www.munzee.com/m/franktoops/1010/" TargetMode="External"/><Relationship Id="rId129" Type="http://schemas.openxmlformats.org/officeDocument/2006/relationships/hyperlink" Target="https://www.munzee.com/m/yhtak57/1107/" TargetMode="External"/><Relationship Id="rId128" Type="http://schemas.openxmlformats.org/officeDocument/2006/relationships/hyperlink" Target="https://www.munzee.com/m/Kricketracks/297/admin/" TargetMode="External"/><Relationship Id="rId127" Type="http://schemas.openxmlformats.org/officeDocument/2006/relationships/hyperlink" Target="https://www.munzee.com/m/rollermama/935/" TargetMode="External"/><Relationship Id="rId126" Type="http://schemas.openxmlformats.org/officeDocument/2006/relationships/hyperlink" Target="https://www.munzee.com/m/Doc29/2870/" TargetMode="External"/><Relationship Id="rId121" Type="http://schemas.openxmlformats.org/officeDocument/2006/relationships/hyperlink" Target="https://www.munzee.com/m/rollermama/938/" TargetMode="External"/><Relationship Id="rId120" Type="http://schemas.openxmlformats.org/officeDocument/2006/relationships/hyperlink" Target="https://www.munzee.com/m/Doc29/2875/" TargetMode="External"/><Relationship Id="rId125" Type="http://schemas.openxmlformats.org/officeDocument/2006/relationships/hyperlink" Target="https://www.munzee.com/m/justforfun33/5628/" TargetMode="External"/><Relationship Id="rId124" Type="http://schemas.openxmlformats.org/officeDocument/2006/relationships/hyperlink" Target="https://www.munzee.com/m/kbridg8/414" TargetMode="External"/><Relationship Id="rId123" Type="http://schemas.openxmlformats.org/officeDocument/2006/relationships/hyperlink" Target="https://www.munzee.com/m/Doc29/2872/" TargetMode="External"/><Relationship Id="rId122" Type="http://schemas.openxmlformats.org/officeDocument/2006/relationships/hyperlink" Target="https://www.munzee.com/m/timandweze/1170" TargetMode="External"/><Relationship Id="rId95" Type="http://schemas.openxmlformats.org/officeDocument/2006/relationships/hyperlink" Target="https://www.munzee.com/m/StridentUK/847/" TargetMode="External"/><Relationship Id="rId94" Type="http://schemas.openxmlformats.org/officeDocument/2006/relationships/hyperlink" Target="https://www.munzee.com/m/rodrico101/2021/" TargetMode="External"/><Relationship Id="rId97" Type="http://schemas.openxmlformats.org/officeDocument/2006/relationships/hyperlink" Target="https://www.munzee.com/m/Gamsci/2744/" TargetMode="External"/><Relationship Id="rId96" Type="http://schemas.openxmlformats.org/officeDocument/2006/relationships/hyperlink" Target="https://www.munzee.com/m/LegionRider/295/admin/" TargetMode="External"/><Relationship Id="rId99" Type="http://schemas.openxmlformats.org/officeDocument/2006/relationships/hyperlink" Target="https://www.munzee.com/m/escondidas/446/" TargetMode="External"/><Relationship Id="rId98" Type="http://schemas.openxmlformats.org/officeDocument/2006/relationships/hyperlink" Target="https://www.munzee.com/m/magnacharge/725/" TargetMode="External"/><Relationship Id="rId91" Type="http://schemas.openxmlformats.org/officeDocument/2006/relationships/hyperlink" Target="https://www.munzee.com/m/rodrico101/2022/" TargetMode="External"/><Relationship Id="rId90" Type="http://schemas.openxmlformats.org/officeDocument/2006/relationships/hyperlink" Target="https://www.munzee.com/m/justforfun33/5627/" TargetMode="External"/><Relationship Id="rId93" Type="http://schemas.openxmlformats.org/officeDocument/2006/relationships/hyperlink" Target="https://www.munzee.com/m/Whelen/5027/" TargetMode="External"/><Relationship Id="rId92" Type="http://schemas.openxmlformats.org/officeDocument/2006/relationships/hyperlink" Target="https://www.munzee.com/m/rollermama/942/" TargetMode="External"/><Relationship Id="rId118" Type="http://schemas.openxmlformats.org/officeDocument/2006/relationships/hyperlink" Target="https://www.munzee.com/m/Kricketracks/300/admin/" TargetMode="External"/><Relationship Id="rId117" Type="http://schemas.openxmlformats.org/officeDocument/2006/relationships/hyperlink" Target="https://www.munzee.com/m/Doc29/2876/" TargetMode="External"/><Relationship Id="rId116" Type="http://schemas.openxmlformats.org/officeDocument/2006/relationships/hyperlink" Target="https://www.munzee.com/m/denali0407/3811" TargetMode="External"/><Relationship Id="rId115" Type="http://schemas.openxmlformats.org/officeDocument/2006/relationships/hyperlink" Target="https://www.munzee.com/m/PeachesnCream/411/" TargetMode="External"/><Relationship Id="rId119" Type="http://schemas.openxmlformats.org/officeDocument/2006/relationships/hyperlink" Target="https://www.munzee.com/m/LegionRider/288/admin/" TargetMode="External"/><Relationship Id="rId110" Type="http://schemas.openxmlformats.org/officeDocument/2006/relationships/hyperlink" Target="https://www.munzee.com/m/Matchbox20/255/" TargetMode="External"/><Relationship Id="rId114" Type="http://schemas.openxmlformats.org/officeDocument/2006/relationships/hyperlink" Target="https://www.munzee.com/m/Doc29/2879/" TargetMode="External"/><Relationship Id="rId113" Type="http://schemas.openxmlformats.org/officeDocument/2006/relationships/hyperlink" Target="https://www.munzee.com/m/Kricketracks/302/admin/" TargetMode="External"/><Relationship Id="rId112" Type="http://schemas.openxmlformats.org/officeDocument/2006/relationships/hyperlink" Target="https://www.munzee.com/m/Whelen/5043/" TargetMode="External"/><Relationship Id="rId111" Type="http://schemas.openxmlformats.org/officeDocument/2006/relationships/hyperlink" Target="https://www.munzee.com/m/Dieselswift/87/" TargetMode="External"/><Relationship Id="rId206" Type="http://schemas.openxmlformats.org/officeDocument/2006/relationships/hyperlink" Target="https://www.munzee.com/m/RubyRubyDues/1542/" TargetMode="External"/><Relationship Id="rId205" Type="http://schemas.openxmlformats.org/officeDocument/2006/relationships/hyperlink" Target="https://www.munzee.com/m/Gamsci/2743/" TargetMode="External"/><Relationship Id="rId204" Type="http://schemas.openxmlformats.org/officeDocument/2006/relationships/hyperlink" Target="https://www.munzee.com/m/hisaccityiowahere/1539/" TargetMode="External"/><Relationship Id="rId203" Type="http://schemas.openxmlformats.org/officeDocument/2006/relationships/hyperlink" Target="https://www.munzee.com/m/my2boysmama/467" TargetMode="External"/><Relationship Id="rId209" Type="http://schemas.openxmlformats.org/officeDocument/2006/relationships/drawing" Target="../drawings/drawing1.xml"/><Relationship Id="rId208" Type="http://schemas.openxmlformats.org/officeDocument/2006/relationships/hyperlink" Target="https://www.munzee.com/m/Whelen/5007/" TargetMode="External"/><Relationship Id="rId207" Type="http://schemas.openxmlformats.org/officeDocument/2006/relationships/hyperlink" Target="https://www.munzee.com/m/yhtak57/1105" TargetMode="External"/><Relationship Id="rId202" Type="http://schemas.openxmlformats.org/officeDocument/2006/relationships/hyperlink" Target="https://www.munzee.com/m/dboracle/1429" TargetMode="External"/><Relationship Id="rId201" Type="http://schemas.openxmlformats.org/officeDocument/2006/relationships/hyperlink" Target="https://www.munzee.com/m/1derWoman/1252/" TargetMode="External"/><Relationship Id="rId200" Type="http://schemas.openxmlformats.org/officeDocument/2006/relationships/hyperlink" Target="https://www.munzee.com/m/DizzyDuder/44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6" max="6" width="17.38"/>
    <col customWidth="1" min="9" max="9" width="25.25"/>
    <col customWidth="1" min="10" max="10" width="33.88"/>
  </cols>
  <sheetData>
    <row r="1">
      <c r="A1" s="1"/>
      <c r="B1" s="1"/>
    </row>
    <row r="2">
      <c r="A2" s="2" t="s">
        <v>0</v>
      </c>
    </row>
    <row r="4">
      <c r="A4" s="1"/>
      <c r="B4" s="1"/>
    </row>
    <row r="5">
      <c r="A5" s="3" t="s">
        <v>1</v>
      </c>
      <c r="B5" s="3" t="s">
        <v>2</v>
      </c>
      <c r="C5" s="3" t="s">
        <v>3</v>
      </c>
      <c r="D5" s="3" t="s">
        <v>4</v>
      </c>
      <c r="E5" s="3" t="s">
        <v>5</v>
      </c>
      <c r="H5" s="4" t="s">
        <v>6</v>
      </c>
    </row>
    <row r="6">
      <c r="A6" s="3" t="s">
        <v>7</v>
      </c>
      <c r="B6" s="3">
        <f t="shared" ref="B6:D6" si="1">SUM(B7:B12)</f>
        <v>208</v>
      </c>
      <c r="C6" s="5">
        <f t="shared" si="1"/>
        <v>0</v>
      </c>
      <c r="D6" s="5">
        <f t="shared" si="1"/>
        <v>208</v>
      </c>
      <c r="E6" s="6">
        <f>SUM(ROUND(D6/B6, 4))</f>
        <v>1</v>
      </c>
      <c r="F6" s="4" t="s">
        <v>8</v>
      </c>
    </row>
    <row r="7">
      <c r="A7" s="7" t="s">
        <v>9</v>
      </c>
      <c r="B7" s="8">
        <f>COUNTIF(H18:H225,"black")</f>
        <v>16</v>
      </c>
      <c r="C7" s="5">
        <f>COUNTIFS(I18:I225, "", H18:H225, "black")</f>
        <v>0</v>
      </c>
      <c r="D7" s="5">
        <f t="shared" ref="D7:D12" si="2">SUM(B7-C7)</f>
        <v>16</v>
      </c>
      <c r="F7" s="9" t="str">
        <f>HYPERLINK("https://www.munzee.com/map/9zqy6qe19/18","Map Link")</f>
        <v>Map Link</v>
      </c>
      <c r="H7" s="4" t="s">
        <v>10</v>
      </c>
      <c r="I7" s="10" t="str">
        <f>HYPERLINK("https://www.munzee.com/m/rodrico101/2036/","Social #1")</f>
        <v>Social #1</v>
      </c>
    </row>
    <row r="8">
      <c r="A8" s="3" t="s">
        <v>11</v>
      </c>
      <c r="B8" s="8">
        <f>COUNTIF(H18:H225,"white")</f>
        <v>10</v>
      </c>
      <c r="C8" s="5">
        <f>COUNTIFS(I18:I225, "", H18:H225, "white")</f>
        <v>0</v>
      </c>
      <c r="D8" s="5">
        <f t="shared" si="2"/>
        <v>10</v>
      </c>
      <c r="H8" s="4" t="s">
        <v>12</v>
      </c>
      <c r="I8" s="11" t="str">
        <f>HYPERLINK("https://www.munzee.com/m/rodrico101/2037/","Social #2")</f>
        <v>Social #2</v>
      </c>
    </row>
    <row r="9">
      <c r="A9" s="12" t="s">
        <v>13</v>
      </c>
      <c r="B9" s="8">
        <f>COUNTIF(H18:H225,"red")</f>
        <v>70</v>
      </c>
      <c r="C9" s="5">
        <f>COUNTIFS(I18:I225, "", H18:H225, "red")</f>
        <v>0</v>
      </c>
      <c r="D9" s="5">
        <f t="shared" si="2"/>
        <v>70</v>
      </c>
      <c r="F9" s="13" t="str">
        <f>HYPERLINK("https://www.munzee.com/m/rodrico101/","By: Rodrico101")</f>
        <v>By: Rodrico101</v>
      </c>
      <c r="H9" s="4" t="s">
        <v>14</v>
      </c>
      <c r="I9" s="11" t="str">
        <f>HYPERLINK("https://www.munzee.com/m/rodrico101/2034/","Social #3")</f>
        <v>Social #3</v>
      </c>
    </row>
    <row r="10">
      <c r="A10" s="14" t="s">
        <v>15</v>
      </c>
      <c r="B10" s="8">
        <f>COUNTIF(H18:H225,"dark green")</f>
        <v>16</v>
      </c>
      <c r="C10" s="5">
        <f>COUNTIFS(I18:I225, "", H18:H225, "dark green")</f>
        <v>0</v>
      </c>
      <c r="D10" s="5">
        <f t="shared" si="2"/>
        <v>16</v>
      </c>
    </row>
    <row r="11">
      <c r="A11" s="15" t="s">
        <v>16</v>
      </c>
      <c r="B11" s="8">
        <f>COUNTIF(H18:H225,"Colt")</f>
        <v>48</v>
      </c>
      <c r="C11" s="5">
        <f>COUNTIFS(I18:I225, "", H18:H225, "Colt")</f>
        <v>0</v>
      </c>
      <c r="D11" s="5">
        <f t="shared" si="2"/>
        <v>48</v>
      </c>
      <c r="F11" s="4" t="s">
        <v>17</v>
      </c>
    </row>
    <row r="12">
      <c r="A12" s="16" t="s">
        <v>18</v>
      </c>
      <c r="B12" s="8">
        <f>COUNTIF(H18:H225,"Chick")</f>
        <v>48</v>
      </c>
      <c r="C12" s="5">
        <f>COUNTIFS(I18:I225, "", H18:H225, "Chick")</f>
        <v>0</v>
      </c>
      <c r="D12" s="5">
        <f t="shared" si="2"/>
        <v>48</v>
      </c>
      <c r="F12" s="11" t="str">
        <f>HYPERLINK("https://goo.gl/ZGHgbD","https://goo.gl/ZGHgbD")</f>
        <v>https://goo.gl/ZGHgbD</v>
      </c>
    </row>
    <row r="13">
      <c r="A13" s="1"/>
      <c r="B13" s="1"/>
    </row>
    <row r="14">
      <c r="A14" s="4" t="s">
        <v>19</v>
      </c>
      <c r="B14" s="17">
        <f>IFERROR(__xludf.DUMMYFUNCTION("COUNTUNIQUE(I18:I225)"),55.0)</f>
        <v>55</v>
      </c>
    </row>
    <row r="15">
      <c r="A15" s="1"/>
      <c r="B15" s="1"/>
    </row>
    <row r="16">
      <c r="A16" s="1"/>
      <c r="B16" s="1"/>
    </row>
    <row r="17">
      <c r="A17" s="4" t="s">
        <v>20</v>
      </c>
      <c r="B17" s="4" t="s">
        <v>21</v>
      </c>
      <c r="C17" s="4" t="s">
        <v>22</v>
      </c>
      <c r="D17" s="4" t="s">
        <v>23</v>
      </c>
      <c r="E17" s="4" t="s">
        <v>24</v>
      </c>
      <c r="F17" s="4" t="s">
        <v>25</v>
      </c>
      <c r="G17" s="4" t="s">
        <v>26</v>
      </c>
      <c r="H17" s="4" t="s">
        <v>27</v>
      </c>
      <c r="I17" s="4" t="s">
        <v>28</v>
      </c>
      <c r="J17" s="4" t="s">
        <v>29</v>
      </c>
      <c r="K17" s="4" t="s">
        <v>30</v>
      </c>
      <c r="L17" s="4" t="s">
        <v>31</v>
      </c>
      <c r="M17" s="4" t="s">
        <v>32</v>
      </c>
    </row>
    <row r="18">
      <c r="A18" s="1" t="s">
        <v>33</v>
      </c>
      <c r="B18" s="1">
        <v>1.0</v>
      </c>
      <c r="C18" s="1">
        <v>1.0</v>
      </c>
      <c r="D18" s="1">
        <v>41.9165275572453</v>
      </c>
      <c r="E18" s="1">
        <v>-91.6562231339473</v>
      </c>
      <c r="F18" s="1" t="s">
        <v>34</v>
      </c>
      <c r="G18" s="1" t="s">
        <v>35</v>
      </c>
      <c r="H18" s="1" t="s">
        <v>36</v>
      </c>
      <c r="I18" s="1" t="s">
        <v>37</v>
      </c>
      <c r="J18" s="18" t="s">
        <v>38</v>
      </c>
      <c r="L18" s="19" t="s">
        <v>39</v>
      </c>
      <c r="M18">
        <f>Countif(username,I18)</f>
        <v>21</v>
      </c>
    </row>
    <row r="19">
      <c r="A19" s="1" t="s">
        <v>40</v>
      </c>
      <c r="B19" s="1">
        <v>1.0</v>
      </c>
      <c r="C19" s="1">
        <v>2.0</v>
      </c>
      <c r="D19" s="1">
        <v>41.9165275570835</v>
      </c>
      <c r="E19" s="1">
        <v>-91.656029978726</v>
      </c>
      <c r="F19" s="1" t="s">
        <v>34</v>
      </c>
      <c r="G19" s="1" t="s">
        <v>35</v>
      </c>
      <c r="H19" s="1" t="s">
        <v>36</v>
      </c>
      <c r="I19" s="1" t="s">
        <v>41</v>
      </c>
      <c r="J19" s="18" t="s">
        <v>42</v>
      </c>
      <c r="L19" s="19" t="s">
        <v>39</v>
      </c>
      <c r="M19">
        <f>Countif(username,I19)</f>
        <v>11</v>
      </c>
    </row>
    <row r="20">
      <c r="A20" s="1" t="s">
        <v>43</v>
      </c>
      <c r="B20" s="1">
        <v>1.0</v>
      </c>
      <c r="C20" s="1">
        <v>3.0</v>
      </c>
      <c r="D20" s="1">
        <v>41.9165275569216</v>
      </c>
      <c r="E20" s="1">
        <v>-91.6558368235046</v>
      </c>
      <c r="F20" s="1" t="s">
        <v>34</v>
      </c>
      <c r="G20" s="1" t="s">
        <v>35</v>
      </c>
      <c r="H20" s="1" t="s">
        <v>36</v>
      </c>
      <c r="I20" s="1" t="s">
        <v>44</v>
      </c>
      <c r="J20" s="18" t="s">
        <v>45</v>
      </c>
      <c r="L20" s="19" t="s">
        <v>39</v>
      </c>
      <c r="M20">
        <f>Countif(username,I20)</f>
        <v>5</v>
      </c>
    </row>
    <row r="21">
      <c r="A21" s="1" t="s">
        <v>46</v>
      </c>
      <c r="B21" s="1">
        <v>1.0</v>
      </c>
      <c r="C21" s="1">
        <v>4.0</v>
      </c>
      <c r="D21" s="1">
        <v>41.9165275567598</v>
      </c>
      <c r="E21" s="1">
        <v>-91.6556436682832</v>
      </c>
      <c r="F21" s="1" t="s">
        <v>34</v>
      </c>
      <c r="G21" s="1" t="s">
        <v>35</v>
      </c>
      <c r="H21" s="1" t="s">
        <v>36</v>
      </c>
      <c r="I21" s="1" t="s">
        <v>37</v>
      </c>
      <c r="J21" s="18" t="s">
        <v>47</v>
      </c>
      <c r="L21" s="19" t="s">
        <v>39</v>
      </c>
      <c r="M21">
        <f>Countif(username,I21)</f>
        <v>21</v>
      </c>
    </row>
    <row r="22">
      <c r="A22" s="1" t="s">
        <v>48</v>
      </c>
      <c r="B22" s="1">
        <v>1.0</v>
      </c>
      <c r="C22" s="1">
        <v>5.0</v>
      </c>
      <c r="D22" s="1">
        <v>41.9165275565979</v>
      </c>
      <c r="E22" s="1">
        <v>-91.6554505130618</v>
      </c>
      <c r="F22" s="1" t="s">
        <v>34</v>
      </c>
      <c r="G22" s="1" t="s">
        <v>35</v>
      </c>
      <c r="H22" s="1" t="s">
        <v>36</v>
      </c>
      <c r="I22" s="1" t="s">
        <v>49</v>
      </c>
      <c r="J22" s="18" t="s">
        <v>50</v>
      </c>
      <c r="L22" s="19" t="s">
        <v>51</v>
      </c>
      <c r="M22">
        <f>Countif(username,I22)</f>
        <v>15</v>
      </c>
    </row>
    <row r="23">
      <c r="A23" s="1" t="s">
        <v>52</v>
      </c>
      <c r="B23" s="1">
        <v>1.0</v>
      </c>
      <c r="C23" s="1">
        <v>6.0</v>
      </c>
      <c r="D23" s="1">
        <v>41.9165275564361</v>
      </c>
      <c r="E23" s="1">
        <v>-91.6552573578404</v>
      </c>
      <c r="F23" s="1" t="s">
        <v>34</v>
      </c>
      <c r="G23" s="1" t="s">
        <v>35</v>
      </c>
      <c r="H23" s="1" t="s">
        <v>36</v>
      </c>
      <c r="I23" s="1" t="s">
        <v>41</v>
      </c>
      <c r="J23" s="18" t="s">
        <v>53</v>
      </c>
      <c r="L23" s="19" t="s">
        <v>39</v>
      </c>
      <c r="M23">
        <f>Countif(username,I23)</f>
        <v>11</v>
      </c>
    </row>
    <row r="24">
      <c r="A24" s="1" t="s">
        <v>54</v>
      </c>
      <c r="B24" s="1">
        <v>1.0</v>
      </c>
      <c r="C24" s="1">
        <v>7.0</v>
      </c>
      <c r="D24" s="1">
        <v>41.9165275562742</v>
      </c>
      <c r="E24" s="1">
        <v>-91.655064202619</v>
      </c>
      <c r="F24" s="1" t="s">
        <v>34</v>
      </c>
      <c r="G24" s="1" t="s">
        <v>35</v>
      </c>
      <c r="H24" s="1" t="s">
        <v>36</v>
      </c>
      <c r="I24" s="1" t="s">
        <v>37</v>
      </c>
      <c r="J24" s="18" t="s">
        <v>55</v>
      </c>
      <c r="L24" s="19" t="s">
        <v>39</v>
      </c>
      <c r="M24">
        <f>Countif(username,I24)</f>
        <v>21</v>
      </c>
    </row>
    <row r="25">
      <c r="A25" s="1" t="s">
        <v>56</v>
      </c>
      <c r="B25" s="1">
        <v>1.0</v>
      </c>
      <c r="C25" s="1">
        <v>8.0</v>
      </c>
      <c r="D25" s="1">
        <v>41.9165275561124</v>
      </c>
      <c r="E25" s="1">
        <v>-91.6548710473977</v>
      </c>
      <c r="F25" s="1" t="s">
        <v>34</v>
      </c>
      <c r="G25" s="1" t="s">
        <v>35</v>
      </c>
      <c r="H25" s="1" t="s">
        <v>36</v>
      </c>
      <c r="I25" s="1" t="s">
        <v>57</v>
      </c>
      <c r="J25" s="18" t="s">
        <v>58</v>
      </c>
      <c r="L25" s="19" t="s">
        <v>39</v>
      </c>
      <c r="M25">
        <f>Countif(username,I25)</f>
        <v>5</v>
      </c>
    </row>
    <row r="26">
      <c r="A26" s="1" t="s">
        <v>59</v>
      </c>
      <c r="B26" s="1">
        <v>1.0</v>
      </c>
      <c r="C26" s="1">
        <v>9.0</v>
      </c>
      <c r="D26" s="1">
        <v>41.9165275559505</v>
      </c>
      <c r="E26" s="1">
        <v>-91.6546778921763</v>
      </c>
      <c r="F26" s="1" t="s">
        <v>34</v>
      </c>
      <c r="G26" s="1" t="s">
        <v>35</v>
      </c>
      <c r="H26" s="1" t="s">
        <v>36</v>
      </c>
      <c r="I26" s="1" t="s">
        <v>60</v>
      </c>
      <c r="J26" s="18" t="s">
        <v>61</v>
      </c>
      <c r="L26" s="19" t="s">
        <v>39</v>
      </c>
      <c r="M26">
        <f>Countif(username,I26)</f>
        <v>6</v>
      </c>
    </row>
    <row r="27">
      <c r="A27" s="1" t="s">
        <v>62</v>
      </c>
      <c r="B27" s="1">
        <v>1.0</v>
      </c>
      <c r="C27" s="1">
        <v>10.0</v>
      </c>
      <c r="D27" s="1">
        <v>41.9165275557887</v>
      </c>
      <c r="E27" s="1">
        <v>-91.6544847369549</v>
      </c>
      <c r="F27" s="1" t="s">
        <v>34</v>
      </c>
      <c r="G27" s="1" t="s">
        <v>35</v>
      </c>
      <c r="H27" s="1" t="s">
        <v>36</v>
      </c>
      <c r="I27" s="1" t="s">
        <v>41</v>
      </c>
      <c r="J27" s="18" t="s">
        <v>63</v>
      </c>
      <c r="L27" s="19" t="s">
        <v>39</v>
      </c>
      <c r="M27">
        <f>Countif(username,I27)</f>
        <v>11</v>
      </c>
    </row>
    <row r="28">
      <c r="A28" s="1" t="s">
        <v>64</v>
      </c>
      <c r="B28" s="1">
        <v>1.0</v>
      </c>
      <c r="C28" s="1">
        <v>11.0</v>
      </c>
      <c r="D28" s="1">
        <v>41.9165275556268</v>
      </c>
      <c r="E28" s="1">
        <v>-91.6542915817335</v>
      </c>
      <c r="F28" s="1" t="s">
        <v>34</v>
      </c>
      <c r="G28" s="1" t="s">
        <v>35</v>
      </c>
      <c r="H28" s="1" t="s">
        <v>36</v>
      </c>
      <c r="I28" s="1" t="s">
        <v>65</v>
      </c>
      <c r="J28" s="18" t="s">
        <v>66</v>
      </c>
      <c r="L28" s="19" t="s">
        <v>67</v>
      </c>
      <c r="M28">
        <f>Countif(username,I28)</f>
        <v>8</v>
      </c>
    </row>
    <row r="29">
      <c r="A29" s="1" t="s">
        <v>68</v>
      </c>
      <c r="B29" s="1">
        <v>1.0</v>
      </c>
      <c r="C29" s="1">
        <v>12.0</v>
      </c>
      <c r="D29" s="1">
        <v>41.916527555465</v>
      </c>
      <c r="E29" s="1">
        <v>-91.6540984265121</v>
      </c>
      <c r="F29" s="1" t="s">
        <v>34</v>
      </c>
      <c r="G29" s="1" t="s">
        <v>35</v>
      </c>
      <c r="H29" s="1" t="s">
        <v>36</v>
      </c>
      <c r="I29" s="1" t="s">
        <v>60</v>
      </c>
      <c r="J29" s="18" t="s">
        <v>69</v>
      </c>
      <c r="L29" s="19" t="s">
        <v>39</v>
      </c>
      <c r="M29">
        <f>Countif(username,I29)</f>
        <v>6</v>
      </c>
    </row>
    <row r="30">
      <c r="A30" s="1" t="s">
        <v>70</v>
      </c>
      <c r="B30" s="1">
        <v>1.0</v>
      </c>
      <c r="C30" s="1">
        <v>13.0</v>
      </c>
      <c r="D30" s="1">
        <v>41.9165275553031</v>
      </c>
      <c r="E30" s="1">
        <v>-91.6539052712908</v>
      </c>
      <c r="F30" s="1" t="s">
        <v>34</v>
      </c>
      <c r="G30" s="1" t="s">
        <v>35</v>
      </c>
      <c r="H30" s="1" t="s">
        <v>36</v>
      </c>
      <c r="I30" s="1" t="s">
        <v>71</v>
      </c>
      <c r="J30" s="18" t="s">
        <v>72</v>
      </c>
      <c r="L30" s="19">
        <v>1.0</v>
      </c>
      <c r="M30">
        <f>Countif(username,I30)</f>
        <v>1</v>
      </c>
    </row>
    <row r="31">
      <c r="A31" s="1" t="s">
        <v>73</v>
      </c>
      <c r="B31" s="1">
        <v>1.0</v>
      </c>
      <c r="C31" s="1">
        <v>14.0</v>
      </c>
      <c r="D31" s="1">
        <v>41.9165275551413</v>
      </c>
      <c r="E31" s="1">
        <v>-91.6537121160694</v>
      </c>
      <c r="F31" s="1" t="s">
        <v>34</v>
      </c>
      <c r="G31" s="1" t="s">
        <v>35</v>
      </c>
      <c r="H31" s="1" t="s">
        <v>36</v>
      </c>
      <c r="I31" s="1" t="s">
        <v>41</v>
      </c>
      <c r="J31" s="18" t="s">
        <v>74</v>
      </c>
      <c r="L31" s="19" t="s">
        <v>39</v>
      </c>
      <c r="M31">
        <f>Countif(username,I31)</f>
        <v>11</v>
      </c>
    </row>
    <row r="32">
      <c r="A32" s="1" t="s">
        <v>75</v>
      </c>
      <c r="B32" s="1">
        <v>1.0</v>
      </c>
      <c r="C32" s="1">
        <v>15.0</v>
      </c>
      <c r="D32" s="1">
        <v>41.9165275549794</v>
      </c>
      <c r="E32" s="1">
        <v>-91.653518960848</v>
      </c>
      <c r="F32" s="1" t="s">
        <v>34</v>
      </c>
      <c r="G32" s="1" t="s">
        <v>35</v>
      </c>
      <c r="H32" s="1" t="s">
        <v>36</v>
      </c>
      <c r="I32" s="1" t="s">
        <v>37</v>
      </c>
      <c r="J32" s="18" t="s">
        <v>76</v>
      </c>
      <c r="L32" s="19" t="s">
        <v>39</v>
      </c>
      <c r="M32">
        <f>Countif(username,I32)</f>
        <v>21</v>
      </c>
    </row>
    <row r="33">
      <c r="A33" s="1" t="s">
        <v>77</v>
      </c>
      <c r="B33" s="1">
        <v>1.0</v>
      </c>
      <c r="C33" s="1">
        <v>16.0</v>
      </c>
      <c r="D33" s="1">
        <v>41.9165275548176</v>
      </c>
      <c r="E33" s="1">
        <v>-91.6533258056266</v>
      </c>
      <c r="F33" s="1" t="s">
        <v>34</v>
      </c>
      <c r="G33" s="1" t="s">
        <v>35</v>
      </c>
      <c r="H33" s="1" t="s">
        <v>36</v>
      </c>
      <c r="I33" s="1" t="s">
        <v>78</v>
      </c>
      <c r="J33" s="18" t="s">
        <v>79</v>
      </c>
      <c r="L33" s="19">
        <v>1.0</v>
      </c>
      <c r="M33">
        <f>Countif(username,I33)</f>
        <v>1</v>
      </c>
    </row>
    <row r="34">
      <c r="A34" s="1" t="s">
        <v>80</v>
      </c>
      <c r="B34" s="1">
        <v>2.0</v>
      </c>
      <c r="C34" s="1">
        <v>1.0</v>
      </c>
      <c r="D34" s="1">
        <v>41.9163838267999</v>
      </c>
      <c r="E34" s="1">
        <v>-91.6562231435178</v>
      </c>
      <c r="F34" s="1" t="s">
        <v>81</v>
      </c>
      <c r="G34" s="1" t="s">
        <v>82</v>
      </c>
      <c r="H34" s="1" t="s">
        <v>83</v>
      </c>
      <c r="I34" s="1" t="s">
        <v>84</v>
      </c>
      <c r="J34" s="18" t="s">
        <v>85</v>
      </c>
      <c r="L34" s="19" t="s">
        <v>39</v>
      </c>
      <c r="M34">
        <f>Countif(username,I34)</f>
        <v>6</v>
      </c>
    </row>
    <row r="35">
      <c r="A35" s="1" t="s">
        <v>86</v>
      </c>
      <c r="B35" s="1">
        <v>2.0</v>
      </c>
      <c r="C35" s="1">
        <v>2.0</v>
      </c>
      <c r="D35" s="1">
        <v>41.916383826638</v>
      </c>
      <c r="E35" s="1">
        <v>-91.6560299887315</v>
      </c>
      <c r="F35" s="1" t="s">
        <v>81</v>
      </c>
      <c r="G35" s="1" t="s">
        <v>82</v>
      </c>
      <c r="H35" s="1" t="s">
        <v>83</v>
      </c>
      <c r="I35" s="1" t="s">
        <v>87</v>
      </c>
      <c r="J35" s="18" t="s">
        <v>88</v>
      </c>
      <c r="L35" s="19" t="s">
        <v>39</v>
      </c>
      <c r="M35">
        <f>Countif(username,I35)</f>
        <v>6</v>
      </c>
    </row>
    <row r="36">
      <c r="A36" s="1" t="s">
        <v>89</v>
      </c>
      <c r="B36" s="1">
        <v>2.0</v>
      </c>
      <c r="C36" s="1">
        <v>3.0</v>
      </c>
      <c r="D36" s="1">
        <v>41.9163838264762</v>
      </c>
      <c r="E36" s="1">
        <v>-91.6558368339451</v>
      </c>
      <c r="F36" s="1" t="s">
        <v>81</v>
      </c>
      <c r="G36" s="1" t="s">
        <v>82</v>
      </c>
      <c r="H36" s="1" t="s">
        <v>83</v>
      </c>
      <c r="I36" s="1" t="s">
        <v>90</v>
      </c>
      <c r="J36" s="18" t="s">
        <v>91</v>
      </c>
      <c r="L36" s="19" t="s">
        <v>39</v>
      </c>
      <c r="M36">
        <f>Countif(username,I36)</f>
        <v>8</v>
      </c>
    </row>
    <row r="37">
      <c r="A37" s="1" t="s">
        <v>92</v>
      </c>
      <c r="B37" s="1">
        <v>2.0</v>
      </c>
      <c r="C37" s="1">
        <v>4.0</v>
      </c>
      <c r="D37" s="1">
        <v>41.9163838263143</v>
      </c>
      <c r="E37" s="1">
        <v>-91.6556436791588</v>
      </c>
      <c r="F37" s="1" t="s">
        <v>81</v>
      </c>
      <c r="G37" s="1" t="s">
        <v>82</v>
      </c>
      <c r="H37" s="1" t="s">
        <v>83</v>
      </c>
      <c r="I37" s="1" t="s">
        <v>93</v>
      </c>
      <c r="J37" s="18" t="s">
        <v>94</v>
      </c>
      <c r="L37" s="19">
        <v>1.0</v>
      </c>
      <c r="M37">
        <f>Countif(username,I37)</f>
        <v>2</v>
      </c>
    </row>
    <row r="38">
      <c r="A38" s="1" t="s">
        <v>95</v>
      </c>
      <c r="B38" s="1">
        <v>2.0</v>
      </c>
      <c r="C38" s="1">
        <v>5.0</v>
      </c>
      <c r="D38" s="1">
        <v>41.9163838261525</v>
      </c>
      <c r="E38" s="1">
        <v>-91.6554505243724</v>
      </c>
      <c r="F38" s="1" t="s">
        <v>81</v>
      </c>
      <c r="G38" s="1" t="s">
        <v>82</v>
      </c>
      <c r="H38" s="1" t="s">
        <v>83</v>
      </c>
      <c r="I38" s="1" t="s">
        <v>96</v>
      </c>
      <c r="J38" s="18" t="s">
        <v>97</v>
      </c>
      <c r="L38" s="19" t="s">
        <v>39</v>
      </c>
      <c r="M38">
        <f>Countif(username,I38)</f>
        <v>9</v>
      </c>
    </row>
    <row r="39">
      <c r="A39" s="1" t="s">
        <v>98</v>
      </c>
      <c r="B39" s="1">
        <v>2.0</v>
      </c>
      <c r="C39" s="1">
        <v>6.0</v>
      </c>
      <c r="D39" s="1">
        <v>41.9163838259906</v>
      </c>
      <c r="E39" s="1">
        <v>-91.655257369586</v>
      </c>
      <c r="F39" s="1" t="s">
        <v>81</v>
      </c>
      <c r="G39" s="1" t="s">
        <v>82</v>
      </c>
      <c r="H39" s="1" t="s">
        <v>83</v>
      </c>
      <c r="I39" s="1" t="s">
        <v>84</v>
      </c>
      <c r="J39" s="18" t="s">
        <v>99</v>
      </c>
      <c r="L39" s="19" t="s">
        <v>39</v>
      </c>
      <c r="M39">
        <f>Countif(username,I39)</f>
        <v>6</v>
      </c>
    </row>
    <row r="40">
      <c r="A40" s="1" t="s">
        <v>100</v>
      </c>
      <c r="B40" s="1">
        <v>2.0</v>
      </c>
      <c r="C40" s="1">
        <v>7.0</v>
      </c>
      <c r="D40" s="1">
        <v>41.9163838258288</v>
      </c>
      <c r="E40" s="1">
        <v>-91.6550642147997</v>
      </c>
      <c r="F40" s="1" t="s">
        <v>81</v>
      </c>
      <c r="G40" s="1" t="s">
        <v>82</v>
      </c>
      <c r="H40" s="1" t="s">
        <v>83</v>
      </c>
      <c r="I40" s="1" t="s">
        <v>87</v>
      </c>
      <c r="J40" s="18" t="s">
        <v>101</v>
      </c>
      <c r="L40" s="19" t="s">
        <v>39</v>
      </c>
      <c r="M40">
        <f>Countif(username,I40)</f>
        <v>6</v>
      </c>
    </row>
    <row r="41">
      <c r="A41" s="1" t="s">
        <v>102</v>
      </c>
      <c r="B41" s="1">
        <v>2.0</v>
      </c>
      <c r="C41" s="1">
        <v>8.0</v>
      </c>
      <c r="D41" s="1">
        <v>41.9163838256669</v>
      </c>
      <c r="E41" s="1">
        <v>-91.6548710600133</v>
      </c>
      <c r="F41" s="1" t="s">
        <v>81</v>
      </c>
      <c r="G41" s="1" t="s">
        <v>82</v>
      </c>
      <c r="H41" s="1" t="s">
        <v>83</v>
      </c>
      <c r="I41" s="1" t="s">
        <v>90</v>
      </c>
      <c r="J41" s="18" t="s">
        <v>103</v>
      </c>
      <c r="L41" s="19" t="s">
        <v>39</v>
      </c>
      <c r="M41">
        <f>Countif(username,I41)</f>
        <v>8</v>
      </c>
    </row>
    <row r="42">
      <c r="A42" s="1" t="s">
        <v>104</v>
      </c>
      <c r="B42" s="1">
        <v>2.0</v>
      </c>
      <c r="C42" s="1">
        <v>9.0</v>
      </c>
      <c r="D42" s="1">
        <v>41.9163838255051</v>
      </c>
      <c r="E42" s="1">
        <v>-91.654677905227</v>
      </c>
      <c r="F42" s="1" t="s">
        <v>81</v>
      </c>
      <c r="G42" s="1" t="s">
        <v>82</v>
      </c>
      <c r="H42" s="1" t="s">
        <v>83</v>
      </c>
      <c r="I42" s="1" t="s">
        <v>105</v>
      </c>
      <c r="J42" s="18" t="s">
        <v>106</v>
      </c>
      <c r="L42" s="19">
        <v>1.0</v>
      </c>
      <c r="M42">
        <f>Countif(username,I42)</f>
        <v>1</v>
      </c>
    </row>
    <row r="43">
      <c r="A43" s="1" t="s">
        <v>107</v>
      </c>
      <c r="B43" s="1">
        <v>2.0</v>
      </c>
      <c r="C43" s="1">
        <v>10.0</v>
      </c>
      <c r="D43" s="1">
        <v>41.9163838253432</v>
      </c>
      <c r="E43" s="1">
        <v>-91.6544847504406</v>
      </c>
      <c r="F43" s="1" t="s">
        <v>81</v>
      </c>
      <c r="G43" s="1" t="s">
        <v>82</v>
      </c>
      <c r="H43" s="1" t="s">
        <v>83</v>
      </c>
      <c r="I43" s="1" t="s">
        <v>49</v>
      </c>
      <c r="J43" s="18" t="s">
        <v>108</v>
      </c>
      <c r="L43" s="19" t="s">
        <v>51</v>
      </c>
      <c r="M43">
        <f>Countif(username,I43)</f>
        <v>15</v>
      </c>
    </row>
    <row r="44">
      <c r="A44" s="1" t="s">
        <v>109</v>
      </c>
      <c r="B44" s="1">
        <v>2.0</v>
      </c>
      <c r="C44" s="1">
        <v>11.0</v>
      </c>
      <c r="D44" s="1">
        <v>41.9163838251814</v>
      </c>
      <c r="E44" s="1">
        <v>-91.6542915956542</v>
      </c>
      <c r="F44" s="1" t="s">
        <v>81</v>
      </c>
      <c r="G44" s="1" t="s">
        <v>82</v>
      </c>
      <c r="H44" s="1" t="s">
        <v>83</v>
      </c>
      <c r="I44" s="1" t="s">
        <v>37</v>
      </c>
      <c r="J44" s="18" t="s">
        <v>110</v>
      </c>
      <c r="L44" s="19" t="s">
        <v>39</v>
      </c>
      <c r="M44">
        <f>Countif(username,I44)</f>
        <v>21</v>
      </c>
    </row>
    <row r="45">
      <c r="A45" s="1" t="s">
        <v>111</v>
      </c>
      <c r="B45" s="1">
        <v>2.0</v>
      </c>
      <c r="C45" s="1">
        <v>12.0</v>
      </c>
      <c r="D45" s="1">
        <v>41.9163838250195</v>
      </c>
      <c r="E45" s="1">
        <v>-91.6540984408679</v>
      </c>
      <c r="F45" s="1" t="s">
        <v>81</v>
      </c>
      <c r="G45" s="1" t="s">
        <v>82</v>
      </c>
      <c r="H45" s="1" t="s">
        <v>83</v>
      </c>
      <c r="I45" s="1" t="s">
        <v>96</v>
      </c>
      <c r="J45" s="18" t="s">
        <v>112</v>
      </c>
      <c r="L45" s="19" t="s">
        <v>39</v>
      </c>
      <c r="M45">
        <f>Countif(username,I45)</f>
        <v>9</v>
      </c>
    </row>
    <row r="46">
      <c r="A46" s="1" t="s">
        <v>113</v>
      </c>
      <c r="B46" s="1">
        <v>2.0</v>
      </c>
      <c r="C46" s="1">
        <v>13.0</v>
      </c>
      <c r="D46" s="1">
        <v>41.9163838248577</v>
      </c>
      <c r="E46" s="1">
        <v>-91.6539052860816</v>
      </c>
      <c r="F46" s="1" t="s">
        <v>81</v>
      </c>
      <c r="G46" s="1" t="s">
        <v>82</v>
      </c>
      <c r="H46" s="1" t="s">
        <v>83</v>
      </c>
      <c r="I46" s="1" t="s">
        <v>49</v>
      </c>
      <c r="J46" s="18" t="s">
        <v>114</v>
      </c>
      <c r="L46" s="19" t="s">
        <v>51</v>
      </c>
      <c r="M46">
        <f>Countif(username,I46)</f>
        <v>15</v>
      </c>
    </row>
    <row r="47">
      <c r="A47" s="1" t="s">
        <v>115</v>
      </c>
      <c r="B47" s="1">
        <v>2.0</v>
      </c>
      <c r="C47" s="1">
        <v>14.0</v>
      </c>
      <c r="D47" s="1">
        <v>41.9163838246958</v>
      </c>
      <c r="E47" s="1">
        <v>-91.6537121312952</v>
      </c>
      <c r="F47" s="1" t="s">
        <v>81</v>
      </c>
      <c r="G47" s="1" t="s">
        <v>82</v>
      </c>
      <c r="H47" s="1" t="s">
        <v>83</v>
      </c>
      <c r="I47" s="1" t="s">
        <v>84</v>
      </c>
      <c r="J47" s="18" t="s">
        <v>116</v>
      </c>
      <c r="L47" s="19" t="s">
        <v>39</v>
      </c>
      <c r="M47">
        <f>Countif(username,I47)</f>
        <v>6</v>
      </c>
    </row>
    <row r="48">
      <c r="A48" s="1" t="s">
        <v>117</v>
      </c>
      <c r="B48" s="1">
        <v>2.0</v>
      </c>
      <c r="C48" s="1">
        <v>15.0</v>
      </c>
      <c r="D48" s="1">
        <v>41.916383824534</v>
      </c>
      <c r="E48" s="1">
        <v>-91.6535189765089</v>
      </c>
      <c r="F48" s="1" t="s">
        <v>81</v>
      </c>
      <c r="G48" s="1" t="s">
        <v>82</v>
      </c>
      <c r="H48" s="1" t="s">
        <v>83</v>
      </c>
      <c r="I48" s="1" t="s">
        <v>87</v>
      </c>
      <c r="J48" s="18" t="s">
        <v>118</v>
      </c>
      <c r="L48" s="19" t="s">
        <v>39</v>
      </c>
      <c r="M48">
        <f>Countif(username,I48)</f>
        <v>6</v>
      </c>
    </row>
    <row r="49">
      <c r="A49" s="1" t="s">
        <v>119</v>
      </c>
      <c r="B49" s="1">
        <v>2.0</v>
      </c>
      <c r="C49" s="1">
        <v>16.0</v>
      </c>
      <c r="D49" s="1">
        <v>41.9163838243721</v>
      </c>
      <c r="E49" s="1">
        <v>-91.6533258217225</v>
      </c>
      <c r="F49" s="1" t="s">
        <v>81</v>
      </c>
      <c r="G49" s="1" t="s">
        <v>82</v>
      </c>
      <c r="H49" s="1" t="s">
        <v>83</v>
      </c>
      <c r="I49" s="1" t="s">
        <v>90</v>
      </c>
      <c r="J49" s="18" t="s">
        <v>120</v>
      </c>
      <c r="L49" s="19" t="s">
        <v>39</v>
      </c>
      <c r="M49">
        <f>Countif(username,I49)</f>
        <v>8</v>
      </c>
    </row>
    <row r="50">
      <c r="A50" s="1" t="s">
        <v>121</v>
      </c>
      <c r="B50" s="1">
        <v>3.0</v>
      </c>
      <c r="C50" s="1">
        <v>1.0</v>
      </c>
      <c r="D50" s="1">
        <v>41.9162400963544</v>
      </c>
      <c r="E50" s="1">
        <v>-91.6562231530879</v>
      </c>
      <c r="F50" s="1" t="s">
        <v>122</v>
      </c>
      <c r="G50" s="1" t="s">
        <v>35</v>
      </c>
      <c r="H50" s="1" t="s">
        <v>123</v>
      </c>
      <c r="I50" s="1" t="s">
        <v>60</v>
      </c>
      <c r="J50" s="18" t="s">
        <v>124</v>
      </c>
      <c r="L50" s="19" t="s">
        <v>39</v>
      </c>
      <c r="M50">
        <f>Countif(username,I50)</f>
        <v>6</v>
      </c>
    </row>
    <row r="51">
      <c r="A51" s="1" t="s">
        <v>125</v>
      </c>
      <c r="B51" s="1">
        <v>3.0</v>
      </c>
      <c r="C51" s="1">
        <v>2.0</v>
      </c>
      <c r="D51" s="1">
        <v>41.9162400961926</v>
      </c>
      <c r="E51" s="1">
        <v>-91.6560299987365</v>
      </c>
      <c r="F51" s="1" t="s">
        <v>126</v>
      </c>
      <c r="G51" s="1" t="s">
        <v>35</v>
      </c>
      <c r="H51" s="1" t="s">
        <v>127</v>
      </c>
      <c r="I51" s="1" t="s">
        <v>128</v>
      </c>
      <c r="J51" s="18" t="s">
        <v>129</v>
      </c>
      <c r="L51" s="19">
        <v>1.0</v>
      </c>
      <c r="M51">
        <f>Countif(username,I51)</f>
        <v>2</v>
      </c>
    </row>
    <row r="52">
      <c r="A52" s="1" t="s">
        <v>130</v>
      </c>
      <c r="B52" s="1">
        <v>3.0</v>
      </c>
      <c r="C52" s="1">
        <v>3.0</v>
      </c>
      <c r="D52" s="1">
        <v>41.9162400960307</v>
      </c>
      <c r="E52" s="1">
        <v>-91.6558368443852</v>
      </c>
      <c r="F52" s="1" t="s">
        <v>126</v>
      </c>
      <c r="G52" s="1" t="s">
        <v>35</v>
      </c>
      <c r="H52" s="1" t="s">
        <v>127</v>
      </c>
      <c r="I52" s="1" t="s">
        <v>131</v>
      </c>
      <c r="J52" s="18" t="s">
        <v>132</v>
      </c>
      <c r="L52" s="19">
        <v>1.0</v>
      </c>
      <c r="M52">
        <f>Countif(username,I52)</f>
        <v>1</v>
      </c>
    </row>
    <row r="53">
      <c r="A53" s="1" t="s">
        <v>133</v>
      </c>
      <c r="B53" s="1">
        <v>3.0</v>
      </c>
      <c r="C53" s="1">
        <v>4.0</v>
      </c>
      <c r="D53" s="1">
        <v>41.9162400958689</v>
      </c>
      <c r="E53" s="1">
        <v>-91.6556436900339</v>
      </c>
      <c r="F53" s="1" t="s">
        <v>126</v>
      </c>
      <c r="G53" s="1" t="s">
        <v>35</v>
      </c>
      <c r="H53" s="1" t="s">
        <v>127</v>
      </c>
      <c r="I53" s="1" t="s">
        <v>134</v>
      </c>
      <c r="J53" s="18" t="s">
        <v>135</v>
      </c>
      <c r="L53" s="19">
        <v>1.0</v>
      </c>
      <c r="M53">
        <f>Countif(username,I53)</f>
        <v>2</v>
      </c>
    </row>
    <row r="54">
      <c r="A54" s="1" t="s">
        <v>136</v>
      </c>
      <c r="B54" s="1">
        <v>3.0</v>
      </c>
      <c r="C54" s="1">
        <v>5.0</v>
      </c>
      <c r="D54" s="1">
        <v>41.916240095707</v>
      </c>
      <c r="E54" s="1">
        <v>-91.6554505356825</v>
      </c>
      <c r="F54" s="1" t="s">
        <v>126</v>
      </c>
      <c r="G54" s="1" t="s">
        <v>35</v>
      </c>
      <c r="H54" s="1" t="s">
        <v>127</v>
      </c>
      <c r="I54" s="1" t="s">
        <v>137</v>
      </c>
      <c r="J54" s="18" t="s">
        <v>138</v>
      </c>
      <c r="L54" s="19">
        <v>1.0</v>
      </c>
      <c r="M54">
        <f>Countif(username,I54)</f>
        <v>2</v>
      </c>
    </row>
    <row r="55">
      <c r="A55" s="1" t="s">
        <v>139</v>
      </c>
      <c r="B55" s="1">
        <v>3.0</v>
      </c>
      <c r="C55" s="1">
        <v>6.0</v>
      </c>
      <c r="D55" s="1">
        <v>41.9162400955452</v>
      </c>
      <c r="E55" s="1">
        <v>-91.6552573813312</v>
      </c>
      <c r="F55" s="1" t="s">
        <v>126</v>
      </c>
      <c r="G55" s="1" t="s">
        <v>35</v>
      </c>
      <c r="H55" s="1" t="s">
        <v>127</v>
      </c>
      <c r="I55" s="1" t="s">
        <v>44</v>
      </c>
      <c r="J55" s="18" t="s">
        <v>140</v>
      </c>
      <c r="L55" s="19" t="s">
        <v>39</v>
      </c>
      <c r="M55">
        <f>Countif(username,I55)</f>
        <v>5</v>
      </c>
    </row>
    <row r="56">
      <c r="A56" s="1" t="s">
        <v>141</v>
      </c>
      <c r="B56" s="1">
        <v>3.0</v>
      </c>
      <c r="C56" s="1">
        <v>7.0</v>
      </c>
      <c r="D56" s="1">
        <v>41.9162400953833</v>
      </c>
      <c r="E56" s="1">
        <v>-91.6550642269799</v>
      </c>
      <c r="F56" s="1" t="s">
        <v>126</v>
      </c>
      <c r="G56" s="1" t="s">
        <v>35</v>
      </c>
      <c r="H56" s="1" t="s">
        <v>127</v>
      </c>
      <c r="I56" s="1" t="s">
        <v>128</v>
      </c>
      <c r="J56" s="18" t="s">
        <v>142</v>
      </c>
      <c r="L56" s="19">
        <v>1.0</v>
      </c>
      <c r="M56">
        <f>Countif(username,I56)</f>
        <v>2</v>
      </c>
    </row>
    <row r="57">
      <c r="A57" s="1" t="s">
        <v>143</v>
      </c>
      <c r="B57" s="1">
        <v>3.0</v>
      </c>
      <c r="C57" s="1">
        <v>8.0</v>
      </c>
      <c r="D57" s="1">
        <v>41.9162400952215</v>
      </c>
      <c r="E57" s="1">
        <v>-91.6548710726285</v>
      </c>
      <c r="F57" s="1" t="s">
        <v>126</v>
      </c>
      <c r="G57" s="1" t="s">
        <v>35</v>
      </c>
      <c r="H57" s="1" t="s">
        <v>127</v>
      </c>
      <c r="I57" s="1" t="s">
        <v>144</v>
      </c>
      <c r="J57" s="18" t="s">
        <v>145</v>
      </c>
      <c r="L57" s="19" t="s">
        <v>39</v>
      </c>
      <c r="M57">
        <f>Countif(username,I57)</f>
        <v>8</v>
      </c>
    </row>
    <row r="58">
      <c r="A58" s="1" t="s">
        <v>146</v>
      </c>
      <c r="B58" s="1">
        <v>3.0</v>
      </c>
      <c r="C58" s="1">
        <v>9.0</v>
      </c>
      <c r="D58" s="1">
        <v>41.9162400950597</v>
      </c>
      <c r="E58" s="1">
        <v>-91.6546779182772</v>
      </c>
      <c r="F58" s="1" t="s">
        <v>126</v>
      </c>
      <c r="G58" s="1" t="s">
        <v>35</v>
      </c>
      <c r="H58" s="1" t="s">
        <v>127</v>
      </c>
      <c r="I58" s="1" t="s">
        <v>134</v>
      </c>
      <c r="J58" s="18" t="s">
        <v>147</v>
      </c>
      <c r="L58" s="19">
        <v>1.0</v>
      </c>
      <c r="M58">
        <f>Countif(username,I58)</f>
        <v>2</v>
      </c>
    </row>
    <row r="59">
      <c r="A59" s="1" t="s">
        <v>148</v>
      </c>
      <c r="B59" s="1">
        <v>3.0</v>
      </c>
      <c r="C59" s="1">
        <v>10.0</v>
      </c>
      <c r="D59" s="1">
        <v>41.9162400948978</v>
      </c>
      <c r="E59" s="1">
        <v>-91.6544847639259</v>
      </c>
      <c r="F59" s="1" t="s">
        <v>126</v>
      </c>
      <c r="G59" s="1" t="s">
        <v>35</v>
      </c>
      <c r="H59" s="1" t="s">
        <v>127</v>
      </c>
      <c r="I59" s="1" t="s">
        <v>149</v>
      </c>
      <c r="J59" s="18" t="s">
        <v>150</v>
      </c>
      <c r="L59" s="19">
        <v>1.0</v>
      </c>
      <c r="M59">
        <f>Countif(username,I59)</f>
        <v>1</v>
      </c>
    </row>
    <row r="60">
      <c r="A60" s="1" t="s">
        <v>151</v>
      </c>
      <c r="B60" s="1">
        <v>3.0</v>
      </c>
      <c r="C60" s="1">
        <v>11.0</v>
      </c>
      <c r="D60" s="1">
        <v>41.9162400947359</v>
      </c>
      <c r="E60" s="1">
        <v>-91.6542916095745</v>
      </c>
      <c r="F60" s="1" t="s">
        <v>126</v>
      </c>
      <c r="G60" s="1" t="s">
        <v>35</v>
      </c>
      <c r="H60" s="1" t="s">
        <v>127</v>
      </c>
      <c r="I60" s="1" t="s">
        <v>144</v>
      </c>
      <c r="J60" s="18" t="s">
        <v>152</v>
      </c>
      <c r="L60" s="19" t="s">
        <v>39</v>
      </c>
      <c r="M60">
        <f>Countif(username,I60)</f>
        <v>8</v>
      </c>
    </row>
    <row r="61">
      <c r="A61" s="1" t="s">
        <v>153</v>
      </c>
      <c r="B61" s="1">
        <v>3.0</v>
      </c>
      <c r="C61" s="1">
        <v>12.0</v>
      </c>
      <c r="D61" s="1">
        <v>41.9162400945741</v>
      </c>
      <c r="E61" s="1">
        <v>-91.6540984552232</v>
      </c>
      <c r="F61" s="1" t="s">
        <v>126</v>
      </c>
      <c r="G61" s="1" t="s">
        <v>35</v>
      </c>
      <c r="H61" s="1" t="s">
        <v>127</v>
      </c>
      <c r="I61" s="1" t="s">
        <v>57</v>
      </c>
      <c r="J61" s="18" t="s">
        <v>154</v>
      </c>
      <c r="L61" s="19" t="s">
        <v>39</v>
      </c>
      <c r="M61">
        <f>Countif(username,I61)</f>
        <v>5</v>
      </c>
    </row>
    <row r="62">
      <c r="A62" s="1" t="s">
        <v>155</v>
      </c>
      <c r="B62" s="1">
        <v>3.0</v>
      </c>
      <c r="C62" s="1">
        <v>13.0</v>
      </c>
      <c r="D62" s="1">
        <v>41.9162400944122</v>
      </c>
      <c r="E62" s="1">
        <v>-91.6539053008718</v>
      </c>
      <c r="F62" s="1" t="s">
        <v>126</v>
      </c>
      <c r="G62" s="1" t="s">
        <v>35</v>
      </c>
      <c r="H62" s="1" t="s">
        <v>127</v>
      </c>
      <c r="I62" s="1" t="s">
        <v>156</v>
      </c>
      <c r="J62" s="18" t="s">
        <v>157</v>
      </c>
      <c r="L62" s="19" t="s">
        <v>39</v>
      </c>
      <c r="M62">
        <f>Countif(username,I62)</f>
        <v>5</v>
      </c>
    </row>
    <row r="63">
      <c r="A63" s="1" t="s">
        <v>158</v>
      </c>
      <c r="B63" s="1">
        <v>3.0</v>
      </c>
      <c r="C63" s="1">
        <v>14.0</v>
      </c>
      <c r="D63" s="1">
        <v>41.9162400942504</v>
      </c>
      <c r="E63" s="1">
        <v>-91.6537121465205</v>
      </c>
      <c r="F63" s="1" t="s">
        <v>126</v>
      </c>
      <c r="G63" s="1" t="s">
        <v>35</v>
      </c>
      <c r="H63" s="1" t="s">
        <v>127</v>
      </c>
      <c r="I63" s="1" t="s">
        <v>159</v>
      </c>
      <c r="J63" s="18" t="s">
        <v>160</v>
      </c>
      <c r="L63" s="19">
        <v>1.0</v>
      </c>
      <c r="M63">
        <f>Countif(username,I63)</f>
        <v>1</v>
      </c>
    </row>
    <row r="64">
      <c r="A64" s="1" t="s">
        <v>161</v>
      </c>
      <c r="B64" s="1">
        <v>3.0</v>
      </c>
      <c r="C64" s="1">
        <v>15.0</v>
      </c>
      <c r="D64" s="1">
        <v>41.9162400940886</v>
      </c>
      <c r="E64" s="1">
        <v>-91.6535189921692</v>
      </c>
      <c r="F64" s="1" t="s">
        <v>126</v>
      </c>
      <c r="G64" s="1" t="s">
        <v>35</v>
      </c>
      <c r="H64" s="1" t="s">
        <v>127</v>
      </c>
      <c r="I64" s="1" t="s">
        <v>162</v>
      </c>
      <c r="J64" s="18" t="s">
        <v>163</v>
      </c>
      <c r="L64" s="19">
        <v>1.0</v>
      </c>
      <c r="M64">
        <f>Countif(username,I64)</f>
        <v>1</v>
      </c>
    </row>
    <row r="65">
      <c r="A65" s="1" t="s">
        <v>164</v>
      </c>
      <c r="B65" s="1">
        <v>3.0</v>
      </c>
      <c r="C65" s="1">
        <v>16.0</v>
      </c>
      <c r="D65" s="1">
        <v>41.9162400939267</v>
      </c>
      <c r="E65" s="1">
        <v>-91.6533258378178</v>
      </c>
      <c r="F65" s="1" t="s">
        <v>122</v>
      </c>
      <c r="G65" s="1" t="s">
        <v>35</v>
      </c>
      <c r="H65" s="1" t="s">
        <v>123</v>
      </c>
      <c r="I65" s="1" t="s">
        <v>165</v>
      </c>
      <c r="J65" s="18" t="s">
        <v>166</v>
      </c>
      <c r="L65" s="19" t="s">
        <v>39</v>
      </c>
      <c r="M65">
        <f>Countif(username,I65)</f>
        <v>10</v>
      </c>
    </row>
    <row r="66">
      <c r="A66" s="1" t="s">
        <v>167</v>
      </c>
      <c r="B66" s="1">
        <v>4.0</v>
      </c>
      <c r="C66" s="1">
        <v>1.0</v>
      </c>
      <c r="D66" s="1">
        <v>41.916096365909</v>
      </c>
      <c r="E66" s="1">
        <v>-91.6562231626576</v>
      </c>
      <c r="F66" s="1" t="s">
        <v>168</v>
      </c>
      <c r="G66" s="1" t="s">
        <v>82</v>
      </c>
      <c r="H66" s="1" t="s">
        <v>169</v>
      </c>
      <c r="I66" s="1" t="s">
        <v>96</v>
      </c>
      <c r="J66" s="18" t="s">
        <v>170</v>
      </c>
      <c r="L66" s="19" t="s">
        <v>39</v>
      </c>
      <c r="M66">
        <f>Countif(username,I66)</f>
        <v>9</v>
      </c>
    </row>
    <row r="67">
      <c r="A67" s="1" t="s">
        <v>171</v>
      </c>
      <c r="B67" s="1">
        <v>4.0</v>
      </c>
      <c r="C67" s="1">
        <v>2.0</v>
      </c>
      <c r="D67" s="1">
        <v>41.9160963657472</v>
      </c>
      <c r="E67" s="1">
        <v>-91.6560300087412</v>
      </c>
      <c r="F67" s="1" t="s">
        <v>168</v>
      </c>
      <c r="G67" s="1" t="s">
        <v>82</v>
      </c>
      <c r="H67" s="1" t="s">
        <v>169</v>
      </c>
      <c r="I67" s="1" t="s">
        <v>172</v>
      </c>
      <c r="J67" s="18" t="s">
        <v>173</v>
      </c>
      <c r="L67" s="19">
        <v>1.0</v>
      </c>
      <c r="M67">
        <f>Countif(username,I67)</f>
        <v>1</v>
      </c>
    </row>
    <row r="68">
      <c r="A68" s="1" t="s">
        <v>174</v>
      </c>
      <c r="B68" s="1">
        <v>4.0</v>
      </c>
      <c r="C68" s="1">
        <v>3.0</v>
      </c>
      <c r="D68" s="1">
        <v>41.9160963655853</v>
      </c>
      <c r="E68" s="1">
        <v>-91.6558368548248</v>
      </c>
      <c r="F68" s="1" t="s">
        <v>168</v>
      </c>
      <c r="G68" s="1" t="s">
        <v>82</v>
      </c>
      <c r="H68" s="1" t="s">
        <v>169</v>
      </c>
      <c r="I68" s="1" t="s">
        <v>49</v>
      </c>
      <c r="J68" s="18" t="s">
        <v>175</v>
      </c>
      <c r="L68" s="19" t="s">
        <v>51</v>
      </c>
      <c r="M68">
        <f>Countif(username,I68)</f>
        <v>15</v>
      </c>
    </row>
    <row r="69">
      <c r="A69" s="1" t="s">
        <v>176</v>
      </c>
      <c r="B69" s="1">
        <v>4.0</v>
      </c>
      <c r="C69" s="1">
        <v>4.0</v>
      </c>
      <c r="D69" s="1">
        <v>41.9160963654235</v>
      </c>
      <c r="E69" s="1">
        <v>-91.6556437009085</v>
      </c>
      <c r="F69" s="1" t="s">
        <v>168</v>
      </c>
      <c r="G69" s="1" t="s">
        <v>82</v>
      </c>
      <c r="H69" s="1" t="s">
        <v>169</v>
      </c>
      <c r="I69" s="1" t="s">
        <v>165</v>
      </c>
      <c r="J69" s="18" t="s">
        <v>177</v>
      </c>
      <c r="K69" s="1"/>
      <c r="L69" s="19" t="s">
        <v>39</v>
      </c>
      <c r="M69">
        <f>Countif(username,I69)</f>
        <v>10</v>
      </c>
    </row>
    <row r="70">
      <c r="A70" s="1" t="s">
        <v>178</v>
      </c>
      <c r="B70" s="1">
        <v>4.0</v>
      </c>
      <c r="C70" s="1">
        <v>5.0</v>
      </c>
      <c r="D70" s="1">
        <v>41.9160963652616</v>
      </c>
      <c r="E70" s="1">
        <v>-91.6554505469921</v>
      </c>
      <c r="F70" s="1" t="s">
        <v>168</v>
      </c>
      <c r="G70" s="1" t="s">
        <v>82</v>
      </c>
      <c r="H70" s="1" t="s">
        <v>169</v>
      </c>
      <c r="I70" s="1" t="s">
        <v>179</v>
      </c>
      <c r="J70" s="18" t="s">
        <v>180</v>
      </c>
      <c r="L70" s="19">
        <v>1.0</v>
      </c>
      <c r="M70">
        <f>Countif(username,I70)</f>
        <v>1</v>
      </c>
    </row>
    <row r="71">
      <c r="A71" s="1" t="s">
        <v>181</v>
      </c>
      <c r="B71" s="1">
        <v>4.0</v>
      </c>
      <c r="C71" s="1">
        <v>6.0</v>
      </c>
      <c r="D71" s="1">
        <v>41.9160963650998</v>
      </c>
      <c r="E71" s="1">
        <v>-91.6552573930757</v>
      </c>
      <c r="F71" s="1" t="s">
        <v>168</v>
      </c>
      <c r="G71" s="1" t="s">
        <v>82</v>
      </c>
      <c r="H71" s="1" t="s">
        <v>169</v>
      </c>
      <c r="I71" s="1" t="s">
        <v>182</v>
      </c>
      <c r="J71" s="18" t="s">
        <v>183</v>
      </c>
      <c r="L71" s="19" t="s">
        <v>39</v>
      </c>
      <c r="M71">
        <f>Countif(username,I71)</f>
        <v>8</v>
      </c>
    </row>
    <row r="72">
      <c r="A72" s="1" t="s">
        <v>184</v>
      </c>
      <c r="B72" s="1">
        <v>4.0</v>
      </c>
      <c r="C72" s="1">
        <v>7.0</v>
      </c>
      <c r="D72" s="1">
        <v>41.9160963649379</v>
      </c>
      <c r="E72" s="1">
        <v>-91.6550642391594</v>
      </c>
      <c r="F72" s="1" t="s">
        <v>168</v>
      </c>
      <c r="G72" s="1" t="s">
        <v>82</v>
      </c>
      <c r="H72" s="1" t="s">
        <v>169</v>
      </c>
      <c r="I72" s="1" t="s">
        <v>49</v>
      </c>
      <c r="J72" s="18" t="s">
        <v>185</v>
      </c>
      <c r="L72" s="19" t="s">
        <v>51</v>
      </c>
      <c r="M72">
        <f>Countif(username,I72)</f>
        <v>15</v>
      </c>
    </row>
    <row r="73">
      <c r="A73" s="1" t="s">
        <v>186</v>
      </c>
      <c r="B73" s="1">
        <v>4.0</v>
      </c>
      <c r="C73" s="1">
        <v>8.0</v>
      </c>
      <c r="D73" s="1">
        <v>41.9160963647761</v>
      </c>
      <c r="E73" s="1">
        <v>-91.654871085243</v>
      </c>
      <c r="F73" s="1" t="s">
        <v>168</v>
      </c>
      <c r="G73" s="1" t="s">
        <v>82</v>
      </c>
      <c r="H73" s="1" t="s">
        <v>169</v>
      </c>
      <c r="I73" s="1" t="s">
        <v>96</v>
      </c>
      <c r="J73" s="18" t="s">
        <v>187</v>
      </c>
      <c r="L73" s="19" t="s">
        <v>39</v>
      </c>
      <c r="M73">
        <f>Countif(username,I73)</f>
        <v>9</v>
      </c>
    </row>
    <row r="74">
      <c r="A74" s="1" t="s">
        <v>188</v>
      </c>
      <c r="B74" s="1">
        <v>4.0</v>
      </c>
      <c r="C74" s="1">
        <v>9.0</v>
      </c>
      <c r="D74" s="1">
        <v>41.9160963646143</v>
      </c>
      <c r="E74" s="1">
        <v>-91.6546779313266</v>
      </c>
      <c r="F74" s="1" t="s">
        <v>168</v>
      </c>
      <c r="G74" s="1" t="s">
        <v>82</v>
      </c>
      <c r="H74" s="1" t="s">
        <v>169</v>
      </c>
      <c r="I74" s="1" t="s">
        <v>165</v>
      </c>
      <c r="J74" s="18" t="s">
        <v>189</v>
      </c>
      <c r="L74" s="19" t="s">
        <v>39</v>
      </c>
      <c r="M74">
        <f>Countif(username,I74)</f>
        <v>10</v>
      </c>
    </row>
    <row r="75">
      <c r="A75" s="1" t="s">
        <v>190</v>
      </c>
      <c r="B75" s="1">
        <v>4.0</v>
      </c>
      <c r="C75" s="1">
        <v>10.0</v>
      </c>
      <c r="D75" s="1">
        <v>41.9160963644524</v>
      </c>
      <c r="E75" s="1">
        <v>-91.6544847774102</v>
      </c>
      <c r="F75" s="1" t="s">
        <v>168</v>
      </c>
      <c r="G75" s="1" t="s">
        <v>82</v>
      </c>
      <c r="H75" s="1" t="s">
        <v>169</v>
      </c>
      <c r="I75" s="1" t="s">
        <v>182</v>
      </c>
      <c r="J75" s="18" t="s">
        <v>191</v>
      </c>
      <c r="L75" s="19" t="s">
        <v>39</v>
      </c>
      <c r="M75">
        <f>Countif(username,I75)</f>
        <v>8</v>
      </c>
    </row>
    <row r="76">
      <c r="A76" s="1" t="s">
        <v>192</v>
      </c>
      <c r="B76" s="1">
        <v>4.0</v>
      </c>
      <c r="C76" s="1">
        <v>11.0</v>
      </c>
      <c r="D76" s="1">
        <v>41.9160963642905</v>
      </c>
      <c r="E76" s="1">
        <v>-91.6542916234939</v>
      </c>
      <c r="F76" s="1" t="s">
        <v>168</v>
      </c>
      <c r="G76" s="1" t="s">
        <v>82</v>
      </c>
      <c r="H76" s="1" t="s">
        <v>169</v>
      </c>
      <c r="I76" s="1" t="s">
        <v>193</v>
      </c>
      <c r="J76" s="18" t="s">
        <v>194</v>
      </c>
      <c r="L76" s="19">
        <v>1.0</v>
      </c>
      <c r="M76">
        <f>Countif(username,I76)</f>
        <v>2</v>
      </c>
    </row>
    <row r="77">
      <c r="A77" s="1" t="s">
        <v>195</v>
      </c>
      <c r="B77" s="1">
        <v>4.0</v>
      </c>
      <c r="C77" s="1">
        <v>12.0</v>
      </c>
      <c r="D77" s="1">
        <v>41.9160963641287</v>
      </c>
      <c r="E77" s="1">
        <v>-91.6540984695775</v>
      </c>
      <c r="F77" s="1" t="s">
        <v>168</v>
      </c>
      <c r="G77" s="1" t="s">
        <v>82</v>
      </c>
      <c r="H77" s="1" t="s">
        <v>169</v>
      </c>
      <c r="I77" s="1" t="s">
        <v>90</v>
      </c>
      <c r="J77" s="18" t="s">
        <v>196</v>
      </c>
      <c r="L77" s="19" t="s">
        <v>39</v>
      </c>
      <c r="M77">
        <f>Countif(username,I77)</f>
        <v>8</v>
      </c>
    </row>
    <row r="78">
      <c r="A78" s="1" t="s">
        <v>197</v>
      </c>
      <c r="B78" s="1">
        <v>4.0</v>
      </c>
      <c r="C78" s="1">
        <v>13.0</v>
      </c>
      <c r="D78" s="1">
        <v>41.9160963639669</v>
      </c>
      <c r="E78" s="1">
        <v>-91.6539053156611</v>
      </c>
      <c r="F78" s="1" t="s">
        <v>168</v>
      </c>
      <c r="G78" s="1" t="s">
        <v>82</v>
      </c>
      <c r="H78" s="1" t="s">
        <v>169</v>
      </c>
      <c r="I78" s="1" t="s">
        <v>165</v>
      </c>
      <c r="J78" s="18" t="s">
        <v>198</v>
      </c>
      <c r="L78" s="19" t="s">
        <v>39</v>
      </c>
      <c r="M78">
        <f>Countif(username,I78)</f>
        <v>10</v>
      </c>
    </row>
    <row r="79">
      <c r="A79" s="1" t="s">
        <v>199</v>
      </c>
      <c r="B79" s="1">
        <v>4.0</v>
      </c>
      <c r="C79" s="1">
        <v>14.0</v>
      </c>
      <c r="D79" s="1">
        <v>41.916096363805</v>
      </c>
      <c r="E79" s="1">
        <v>-91.6537121617448</v>
      </c>
      <c r="F79" s="1" t="s">
        <v>168</v>
      </c>
      <c r="G79" s="1" t="s">
        <v>82</v>
      </c>
      <c r="H79" s="1" t="s">
        <v>169</v>
      </c>
      <c r="I79" s="1" t="s">
        <v>193</v>
      </c>
      <c r="J79" s="18" t="s">
        <v>200</v>
      </c>
      <c r="L79" s="19">
        <v>1.0</v>
      </c>
      <c r="M79">
        <f>Countif(username,I79)</f>
        <v>2</v>
      </c>
    </row>
    <row r="80">
      <c r="A80" s="1" t="s">
        <v>201</v>
      </c>
      <c r="B80" s="1">
        <v>4.0</v>
      </c>
      <c r="C80" s="1">
        <v>15.0</v>
      </c>
      <c r="D80" s="1">
        <v>41.9160963636432</v>
      </c>
      <c r="E80" s="1">
        <v>-91.6535190078284</v>
      </c>
      <c r="F80" s="1" t="s">
        <v>168</v>
      </c>
      <c r="G80" s="1" t="s">
        <v>82</v>
      </c>
      <c r="H80" s="1" t="s">
        <v>169</v>
      </c>
      <c r="I80" s="1" t="s">
        <v>182</v>
      </c>
      <c r="J80" s="18" t="s">
        <v>202</v>
      </c>
      <c r="L80" s="19" t="s">
        <v>39</v>
      </c>
      <c r="M80">
        <f>Countif(username,I80)</f>
        <v>8</v>
      </c>
    </row>
    <row r="81">
      <c r="A81" s="1" t="s">
        <v>203</v>
      </c>
      <c r="B81" s="1">
        <v>4.0</v>
      </c>
      <c r="C81" s="1">
        <v>16.0</v>
      </c>
      <c r="D81" s="1">
        <v>41.9160963634813</v>
      </c>
      <c r="E81" s="1">
        <v>-91.6533258539121</v>
      </c>
      <c r="F81" s="1" t="s">
        <v>168</v>
      </c>
      <c r="G81" s="1" t="s">
        <v>82</v>
      </c>
      <c r="H81" s="1" t="s">
        <v>169</v>
      </c>
      <c r="I81" s="1" t="s">
        <v>37</v>
      </c>
      <c r="J81" s="18" t="s">
        <v>204</v>
      </c>
      <c r="L81" s="19" t="s">
        <v>39</v>
      </c>
      <c r="M81">
        <f>Countif(username,I81)</f>
        <v>21</v>
      </c>
    </row>
    <row r="82">
      <c r="A82" s="1" t="s">
        <v>205</v>
      </c>
      <c r="B82" s="1">
        <v>5.0</v>
      </c>
      <c r="C82" s="1">
        <v>1.0</v>
      </c>
      <c r="D82" s="1">
        <v>41.9159526354636</v>
      </c>
      <c r="E82" s="1">
        <v>-91.656223172228</v>
      </c>
      <c r="F82" s="1" t="s">
        <v>122</v>
      </c>
      <c r="G82" s="1" t="s">
        <v>35</v>
      </c>
      <c r="H82" s="1" t="s">
        <v>123</v>
      </c>
      <c r="I82" s="1" t="s">
        <v>41</v>
      </c>
      <c r="J82" s="18" t="s">
        <v>206</v>
      </c>
      <c r="L82" s="19" t="s">
        <v>39</v>
      </c>
      <c r="M82">
        <f>Countif(username,I82)</f>
        <v>11</v>
      </c>
    </row>
    <row r="83">
      <c r="A83" s="1" t="s">
        <v>207</v>
      </c>
      <c r="B83" s="1">
        <v>5.0</v>
      </c>
      <c r="C83" s="1">
        <v>2.0</v>
      </c>
      <c r="D83" s="1">
        <v>41.9159526353017</v>
      </c>
      <c r="E83" s="1">
        <v>-91.6560300187466</v>
      </c>
      <c r="F83" s="1" t="s">
        <v>126</v>
      </c>
      <c r="G83" s="1" t="s">
        <v>35</v>
      </c>
      <c r="H83" s="1" t="s">
        <v>127</v>
      </c>
      <c r="I83" s="1" t="s">
        <v>208</v>
      </c>
      <c r="J83" s="18" t="s">
        <v>209</v>
      </c>
      <c r="L83" s="19">
        <v>1.0</v>
      </c>
      <c r="M83">
        <f>Countif(username,I83)</f>
        <v>2</v>
      </c>
    </row>
    <row r="84">
      <c r="A84" s="1" t="s">
        <v>210</v>
      </c>
      <c r="B84" s="1">
        <v>5.0</v>
      </c>
      <c r="C84" s="1">
        <v>3.0</v>
      </c>
      <c r="D84" s="1">
        <v>41.9159526351399</v>
      </c>
      <c r="E84" s="1">
        <v>-91.6558368652653</v>
      </c>
      <c r="F84" s="1" t="s">
        <v>126</v>
      </c>
      <c r="G84" s="1" t="s">
        <v>35</v>
      </c>
      <c r="H84" s="1" t="s">
        <v>127</v>
      </c>
      <c r="I84" s="1" t="s">
        <v>156</v>
      </c>
      <c r="J84" s="18" t="s">
        <v>211</v>
      </c>
      <c r="L84" s="19" t="s">
        <v>39</v>
      </c>
      <c r="M84">
        <f>Countif(username,I84)</f>
        <v>5</v>
      </c>
    </row>
    <row r="85">
      <c r="A85" s="1" t="s">
        <v>212</v>
      </c>
      <c r="B85" s="1">
        <v>5.0</v>
      </c>
      <c r="C85" s="1">
        <v>4.0</v>
      </c>
      <c r="D85" s="1">
        <v>41.9159526349781</v>
      </c>
      <c r="E85" s="1">
        <v>-91.6556437117839</v>
      </c>
      <c r="F85" s="1" t="s">
        <v>126</v>
      </c>
      <c r="G85" s="1" t="s">
        <v>35</v>
      </c>
      <c r="H85" s="1" t="s">
        <v>127</v>
      </c>
      <c r="I85" s="1" t="s">
        <v>65</v>
      </c>
      <c r="J85" s="18" t="s">
        <v>213</v>
      </c>
      <c r="L85" s="19" t="s">
        <v>39</v>
      </c>
      <c r="M85">
        <f>Countif(username,I85)</f>
        <v>8</v>
      </c>
    </row>
    <row r="86">
      <c r="A86" s="1" t="s">
        <v>214</v>
      </c>
      <c r="B86" s="1">
        <v>5.0</v>
      </c>
      <c r="C86" s="1">
        <v>5.0</v>
      </c>
      <c r="D86" s="1">
        <v>41.9159526348162</v>
      </c>
      <c r="E86" s="1">
        <v>-91.6554505583026</v>
      </c>
      <c r="F86" s="1" t="s">
        <v>126</v>
      </c>
      <c r="G86" s="1" t="s">
        <v>35</v>
      </c>
      <c r="H86" s="1" t="s">
        <v>127</v>
      </c>
      <c r="I86" s="1" t="s">
        <v>37</v>
      </c>
      <c r="J86" s="18" t="s">
        <v>215</v>
      </c>
      <c r="L86" s="19" t="s">
        <v>39</v>
      </c>
      <c r="M86">
        <f>Countif(username,I86)</f>
        <v>21</v>
      </c>
    </row>
    <row r="87">
      <c r="A87" s="1" t="s">
        <v>216</v>
      </c>
      <c r="B87" s="1">
        <v>5.0</v>
      </c>
      <c r="C87" s="1">
        <v>6.0</v>
      </c>
      <c r="D87" s="1">
        <v>41.9159526346544</v>
      </c>
      <c r="E87" s="1">
        <v>-91.6552574048212</v>
      </c>
      <c r="F87" s="1" t="s">
        <v>126</v>
      </c>
      <c r="G87" s="1" t="s">
        <v>35</v>
      </c>
      <c r="H87" s="1" t="s">
        <v>127</v>
      </c>
      <c r="I87" s="1" t="s">
        <v>41</v>
      </c>
      <c r="J87" s="18" t="s">
        <v>217</v>
      </c>
      <c r="L87" s="19" t="s">
        <v>39</v>
      </c>
      <c r="M87">
        <f>Countif(username,I87)</f>
        <v>11</v>
      </c>
    </row>
    <row r="88">
      <c r="A88" s="1" t="s">
        <v>218</v>
      </c>
      <c r="B88" s="1">
        <v>5.0</v>
      </c>
      <c r="C88" s="1">
        <v>7.0</v>
      </c>
      <c r="D88" s="1">
        <v>41.9159526344925</v>
      </c>
      <c r="E88" s="1">
        <v>-91.6550642513399</v>
      </c>
      <c r="F88" s="1" t="s">
        <v>126</v>
      </c>
      <c r="G88" s="1" t="s">
        <v>35</v>
      </c>
      <c r="H88" s="1" t="s">
        <v>127</v>
      </c>
      <c r="I88" s="1" t="s">
        <v>156</v>
      </c>
      <c r="J88" s="18" t="s">
        <v>219</v>
      </c>
      <c r="L88" s="19" t="s">
        <v>39</v>
      </c>
      <c r="M88">
        <f>Countif(username,I88)</f>
        <v>5</v>
      </c>
    </row>
    <row r="89">
      <c r="A89" s="1" t="s">
        <v>220</v>
      </c>
      <c r="B89" s="1">
        <v>5.0</v>
      </c>
      <c r="C89" s="1">
        <v>8.0</v>
      </c>
      <c r="D89" s="1">
        <v>41.9159526343307</v>
      </c>
      <c r="E89" s="1">
        <v>-91.6548710978585</v>
      </c>
      <c r="F89" s="1" t="s">
        <v>126</v>
      </c>
      <c r="G89" s="1" t="s">
        <v>35</v>
      </c>
      <c r="H89" s="1" t="s">
        <v>127</v>
      </c>
      <c r="I89" s="1" t="s">
        <v>221</v>
      </c>
      <c r="J89" s="18" t="s">
        <v>222</v>
      </c>
      <c r="L89" s="19">
        <v>1.0</v>
      </c>
      <c r="M89">
        <f>Countif(username,I89)</f>
        <v>2</v>
      </c>
    </row>
    <row r="90">
      <c r="A90" s="1" t="s">
        <v>223</v>
      </c>
      <c r="B90" s="1">
        <v>5.0</v>
      </c>
      <c r="C90" s="1">
        <v>9.0</v>
      </c>
      <c r="D90" s="1">
        <v>41.9159526341689</v>
      </c>
      <c r="E90" s="1">
        <v>-91.6546779443772</v>
      </c>
      <c r="F90" s="1" t="s">
        <v>126</v>
      </c>
      <c r="G90" s="1" t="s">
        <v>35</v>
      </c>
      <c r="H90" s="1" t="s">
        <v>127</v>
      </c>
      <c r="I90" s="1" t="s">
        <v>224</v>
      </c>
      <c r="J90" s="18" t="s">
        <v>225</v>
      </c>
      <c r="L90" s="19">
        <v>1.0</v>
      </c>
      <c r="M90">
        <f>Countif(username,I90)</f>
        <v>2</v>
      </c>
    </row>
    <row r="91">
      <c r="A91" s="1" t="s">
        <v>226</v>
      </c>
      <c r="B91" s="1">
        <v>5.0</v>
      </c>
      <c r="C91" s="1">
        <v>10.0</v>
      </c>
      <c r="D91" s="1">
        <v>41.915952634007</v>
      </c>
      <c r="E91" s="1">
        <v>-91.6544847908958</v>
      </c>
      <c r="F91" s="1" t="s">
        <v>126</v>
      </c>
      <c r="G91" s="1" t="s">
        <v>35</v>
      </c>
      <c r="H91" s="1" t="s">
        <v>127</v>
      </c>
      <c r="I91" s="1" t="s">
        <v>65</v>
      </c>
      <c r="J91" s="18" t="s">
        <v>227</v>
      </c>
      <c r="L91" s="19" t="s">
        <v>39</v>
      </c>
      <c r="M91">
        <f>Countif(username,I91)</f>
        <v>8</v>
      </c>
    </row>
    <row r="92">
      <c r="A92" s="1" t="s">
        <v>228</v>
      </c>
      <c r="B92" s="1">
        <v>5.0</v>
      </c>
      <c r="C92" s="1">
        <v>11.0</v>
      </c>
      <c r="D92" s="1">
        <v>41.9159526338451</v>
      </c>
      <c r="E92" s="1">
        <v>-91.6542916374145</v>
      </c>
      <c r="F92" s="1" t="s">
        <v>126</v>
      </c>
      <c r="G92" s="1" t="s">
        <v>35</v>
      </c>
      <c r="H92" s="1" t="s">
        <v>127</v>
      </c>
      <c r="I92" s="1" t="s">
        <v>96</v>
      </c>
      <c r="J92" s="18" t="s">
        <v>229</v>
      </c>
      <c r="L92" s="19" t="s">
        <v>39</v>
      </c>
      <c r="M92">
        <f>Countif(username,I92)</f>
        <v>9</v>
      </c>
    </row>
    <row r="93">
      <c r="A93" s="1" t="s">
        <v>230</v>
      </c>
      <c r="B93" s="1">
        <v>5.0</v>
      </c>
      <c r="C93" s="1">
        <v>12.0</v>
      </c>
      <c r="D93" s="1">
        <v>41.9159526336833</v>
      </c>
      <c r="E93" s="1">
        <v>-91.6540984839331</v>
      </c>
      <c r="F93" s="1" t="s">
        <v>126</v>
      </c>
      <c r="G93" s="1" t="s">
        <v>35</v>
      </c>
      <c r="H93" s="1" t="s">
        <v>127</v>
      </c>
      <c r="I93" s="1" t="s">
        <v>224</v>
      </c>
      <c r="J93" s="18" t="s">
        <v>231</v>
      </c>
      <c r="L93" s="19">
        <v>1.0</v>
      </c>
      <c r="M93">
        <f>Countif(username,I93)</f>
        <v>2</v>
      </c>
    </row>
    <row r="94">
      <c r="A94" s="1" t="s">
        <v>232</v>
      </c>
      <c r="B94" s="1">
        <v>5.0</v>
      </c>
      <c r="C94" s="1">
        <v>13.0</v>
      </c>
      <c r="D94" s="1">
        <v>41.9159526335215</v>
      </c>
      <c r="E94" s="1">
        <v>-91.6539053304518</v>
      </c>
      <c r="F94" s="1" t="s">
        <v>126</v>
      </c>
      <c r="G94" s="1" t="s">
        <v>35</v>
      </c>
      <c r="H94" s="1" t="s">
        <v>127</v>
      </c>
      <c r="I94" s="1" t="s">
        <v>65</v>
      </c>
      <c r="J94" s="18" t="s">
        <v>233</v>
      </c>
      <c r="L94" s="19" t="s">
        <v>39</v>
      </c>
      <c r="M94">
        <f>Countif(username,I94)</f>
        <v>8</v>
      </c>
    </row>
    <row r="95">
      <c r="A95" s="1" t="s">
        <v>234</v>
      </c>
      <c r="B95" s="1">
        <v>5.0</v>
      </c>
      <c r="C95" s="1">
        <v>14.0</v>
      </c>
      <c r="D95" s="1">
        <v>41.9159526333596</v>
      </c>
      <c r="E95" s="1">
        <v>-91.6537121769704</v>
      </c>
      <c r="F95" s="1" t="s">
        <v>126</v>
      </c>
      <c r="G95" s="1" t="s">
        <v>35</v>
      </c>
      <c r="H95" s="1" t="s">
        <v>127</v>
      </c>
      <c r="I95" s="1" t="s">
        <v>144</v>
      </c>
      <c r="J95" s="18" t="s">
        <v>235</v>
      </c>
      <c r="L95" s="19" t="s">
        <v>39</v>
      </c>
      <c r="M95">
        <f>Countif(username,I95)</f>
        <v>8</v>
      </c>
    </row>
    <row r="96">
      <c r="A96" s="1" t="s">
        <v>236</v>
      </c>
      <c r="B96" s="1">
        <v>5.0</v>
      </c>
      <c r="C96" s="1">
        <v>15.0</v>
      </c>
      <c r="D96" s="1">
        <v>41.9159526331978</v>
      </c>
      <c r="E96" s="1">
        <v>-91.6535190234891</v>
      </c>
      <c r="F96" s="1" t="s">
        <v>126</v>
      </c>
      <c r="G96" s="1" t="s">
        <v>35</v>
      </c>
      <c r="H96" s="1" t="s">
        <v>127</v>
      </c>
      <c r="I96" s="1" t="s">
        <v>57</v>
      </c>
      <c r="J96" s="18" t="s">
        <v>237</v>
      </c>
      <c r="L96" s="19" t="s">
        <v>39</v>
      </c>
      <c r="M96">
        <f>Countif(username,I96)</f>
        <v>5</v>
      </c>
    </row>
    <row r="97">
      <c r="A97" s="1" t="s">
        <v>238</v>
      </c>
      <c r="B97" s="1">
        <v>5.0</v>
      </c>
      <c r="C97" s="1">
        <v>16.0</v>
      </c>
      <c r="D97" s="1">
        <v>41.9159526330359</v>
      </c>
      <c r="E97" s="1">
        <v>-91.6533258700077</v>
      </c>
      <c r="F97" s="1" t="s">
        <v>122</v>
      </c>
      <c r="G97" s="1" t="s">
        <v>35</v>
      </c>
      <c r="H97" s="1" t="s">
        <v>123</v>
      </c>
      <c r="I97" s="1" t="s">
        <v>41</v>
      </c>
      <c r="J97" s="18" t="s">
        <v>239</v>
      </c>
      <c r="L97" s="19" t="s">
        <v>39</v>
      </c>
      <c r="M97">
        <f>Countif(username,I97)</f>
        <v>11</v>
      </c>
    </row>
    <row r="98">
      <c r="A98" s="1" t="s">
        <v>240</v>
      </c>
      <c r="B98" s="1">
        <v>6.0</v>
      </c>
      <c r="C98" s="1">
        <v>1.0</v>
      </c>
      <c r="D98" s="1">
        <v>41.9158089050181</v>
      </c>
      <c r="E98" s="1">
        <v>-91.6562231817974</v>
      </c>
      <c r="F98" s="1" t="s">
        <v>81</v>
      </c>
      <c r="G98" s="1" t="s">
        <v>82</v>
      </c>
      <c r="H98" s="1" t="s">
        <v>83</v>
      </c>
      <c r="I98" s="1" t="s">
        <v>37</v>
      </c>
      <c r="J98" s="18" t="s">
        <v>241</v>
      </c>
      <c r="L98" s="19" t="s">
        <v>39</v>
      </c>
      <c r="M98">
        <f>Countif(username,I98)</f>
        <v>21</v>
      </c>
    </row>
    <row r="99">
      <c r="A99" s="1" t="s">
        <v>242</v>
      </c>
      <c r="B99" s="1">
        <v>6.0</v>
      </c>
      <c r="C99" s="1">
        <v>2.0</v>
      </c>
      <c r="D99" s="1">
        <v>41.9158089048563</v>
      </c>
      <c r="E99" s="1">
        <v>-91.6560300287511</v>
      </c>
      <c r="F99" s="1" t="s">
        <v>81</v>
      </c>
      <c r="G99" s="1" t="s">
        <v>82</v>
      </c>
      <c r="H99" s="1" t="s">
        <v>83</v>
      </c>
      <c r="I99" s="1" t="s">
        <v>243</v>
      </c>
      <c r="J99" s="18" t="s">
        <v>244</v>
      </c>
      <c r="L99" s="19" t="s">
        <v>39</v>
      </c>
      <c r="M99">
        <f>Countif(username,I99)</f>
        <v>5</v>
      </c>
    </row>
    <row r="100">
      <c r="A100" s="1" t="s">
        <v>245</v>
      </c>
      <c r="B100" s="1">
        <v>6.0</v>
      </c>
      <c r="C100" s="1">
        <v>3.0</v>
      </c>
      <c r="D100" s="1">
        <v>41.9158089046944</v>
      </c>
      <c r="E100" s="1">
        <v>-91.6558368757048</v>
      </c>
      <c r="F100" s="1" t="s">
        <v>81</v>
      </c>
      <c r="G100" s="1" t="s">
        <v>82</v>
      </c>
      <c r="H100" s="1" t="s">
        <v>83</v>
      </c>
      <c r="I100" s="1" t="s">
        <v>246</v>
      </c>
      <c r="J100" s="18" t="s">
        <v>247</v>
      </c>
      <c r="L100" s="19" t="s">
        <v>67</v>
      </c>
      <c r="M100">
        <f>Countif(username,I100)</f>
        <v>3</v>
      </c>
    </row>
    <row r="101">
      <c r="A101" s="1" t="s">
        <v>248</v>
      </c>
      <c r="B101" s="1">
        <v>6.0</v>
      </c>
      <c r="C101" s="1">
        <v>4.0</v>
      </c>
      <c r="D101" s="1">
        <v>41.9158089045326</v>
      </c>
      <c r="E101" s="1">
        <v>-91.6556437226585</v>
      </c>
      <c r="F101" s="1" t="s">
        <v>81</v>
      </c>
      <c r="G101" s="1" t="s">
        <v>82</v>
      </c>
      <c r="H101" s="1" t="s">
        <v>83</v>
      </c>
      <c r="I101" s="1" t="s">
        <v>249</v>
      </c>
      <c r="J101" s="18" t="s">
        <v>250</v>
      </c>
      <c r="L101" s="19" t="s">
        <v>67</v>
      </c>
      <c r="M101">
        <f>Countif(username,I101)</f>
        <v>3</v>
      </c>
    </row>
    <row r="102">
      <c r="A102" s="1" t="s">
        <v>251</v>
      </c>
      <c r="B102" s="1">
        <v>6.0</v>
      </c>
      <c r="C102" s="1">
        <v>5.0</v>
      </c>
      <c r="D102" s="1">
        <v>41.9158089043708</v>
      </c>
      <c r="E102" s="1">
        <v>-91.6554505696121</v>
      </c>
      <c r="F102" s="1" t="s">
        <v>81</v>
      </c>
      <c r="G102" s="1" t="s">
        <v>82</v>
      </c>
      <c r="H102" s="1" t="s">
        <v>83</v>
      </c>
      <c r="I102" s="1" t="s">
        <v>252</v>
      </c>
      <c r="J102" s="18" t="s">
        <v>253</v>
      </c>
      <c r="L102" s="19">
        <v>1.0</v>
      </c>
      <c r="M102">
        <f>Countif(username,I102)</f>
        <v>1</v>
      </c>
    </row>
    <row r="103">
      <c r="A103" s="1" t="s">
        <v>254</v>
      </c>
      <c r="B103" s="1">
        <v>6.0</v>
      </c>
      <c r="C103" s="1">
        <v>6.0</v>
      </c>
      <c r="D103" s="1">
        <v>41.9158089042089</v>
      </c>
      <c r="E103" s="1">
        <v>-91.6552574165658</v>
      </c>
      <c r="F103" s="1" t="s">
        <v>81</v>
      </c>
      <c r="G103" s="1" t="s">
        <v>82</v>
      </c>
      <c r="H103" s="1" t="s">
        <v>83</v>
      </c>
      <c r="I103" s="1" t="s">
        <v>57</v>
      </c>
      <c r="J103" s="18" t="s">
        <v>255</v>
      </c>
      <c r="L103" s="19">
        <v>1.0</v>
      </c>
      <c r="M103">
        <f>Countif(username,I103)</f>
        <v>5</v>
      </c>
    </row>
    <row r="104">
      <c r="A104" s="1" t="s">
        <v>256</v>
      </c>
      <c r="B104" s="1">
        <v>6.0</v>
      </c>
      <c r="C104" s="1">
        <v>7.0</v>
      </c>
      <c r="D104" s="1">
        <v>41.9158089040471</v>
      </c>
      <c r="E104" s="1">
        <v>-91.6550642635194</v>
      </c>
      <c r="F104" s="1" t="s">
        <v>81</v>
      </c>
      <c r="G104" s="1" t="s">
        <v>82</v>
      </c>
      <c r="H104" s="1" t="s">
        <v>83</v>
      </c>
      <c r="I104" s="1" t="s">
        <v>257</v>
      </c>
      <c r="J104" s="18" t="s">
        <v>258</v>
      </c>
      <c r="L104" s="19">
        <v>1.0</v>
      </c>
      <c r="M104">
        <f>Countif(username,I104)</f>
        <v>1</v>
      </c>
    </row>
    <row r="105">
      <c r="A105" s="1" t="s">
        <v>259</v>
      </c>
      <c r="B105" s="1">
        <v>6.0</v>
      </c>
      <c r="C105" s="1">
        <v>8.0</v>
      </c>
      <c r="D105" s="1">
        <v>41.9158089038852</v>
      </c>
      <c r="E105" s="1">
        <v>-91.6548711104731</v>
      </c>
      <c r="F105" s="1" t="s">
        <v>81</v>
      </c>
      <c r="G105" s="1" t="s">
        <v>82</v>
      </c>
      <c r="H105" s="1" t="s">
        <v>83</v>
      </c>
      <c r="I105" s="20" t="s">
        <v>260</v>
      </c>
      <c r="J105" s="18" t="s">
        <v>261</v>
      </c>
      <c r="L105" s="19">
        <v>1.0</v>
      </c>
      <c r="M105">
        <f>Countif(username,I105)</f>
        <v>1</v>
      </c>
    </row>
    <row r="106">
      <c r="A106" s="1" t="s">
        <v>262</v>
      </c>
      <c r="B106" s="1">
        <v>6.0</v>
      </c>
      <c r="C106" s="1">
        <v>9.0</v>
      </c>
      <c r="D106" s="1">
        <v>41.9158089037234</v>
      </c>
      <c r="E106" s="1">
        <v>-91.6546779574267</v>
      </c>
      <c r="F106" s="1" t="s">
        <v>81</v>
      </c>
      <c r="G106" s="1" t="s">
        <v>82</v>
      </c>
      <c r="H106" s="1" t="s">
        <v>83</v>
      </c>
      <c r="I106" s="1" t="s">
        <v>37</v>
      </c>
      <c r="J106" s="18" t="s">
        <v>263</v>
      </c>
      <c r="L106" s="19" t="s">
        <v>39</v>
      </c>
      <c r="M106">
        <f>Countif(username,I106)</f>
        <v>21</v>
      </c>
    </row>
    <row r="107">
      <c r="A107" s="1" t="s">
        <v>264</v>
      </c>
      <c r="B107" s="1">
        <v>6.0</v>
      </c>
      <c r="C107" s="1">
        <v>10.0</v>
      </c>
      <c r="D107" s="1">
        <v>41.9158089035615</v>
      </c>
      <c r="E107" s="1">
        <v>-91.6544848043804</v>
      </c>
      <c r="F107" s="1" t="s">
        <v>81</v>
      </c>
      <c r="G107" s="1" t="s">
        <v>82</v>
      </c>
      <c r="H107" s="1" t="s">
        <v>83</v>
      </c>
      <c r="I107" s="1" t="s">
        <v>265</v>
      </c>
      <c r="J107" s="18" t="s">
        <v>266</v>
      </c>
      <c r="L107" s="19">
        <v>1.0</v>
      </c>
      <c r="M107">
        <f>Countif(username,I107)</f>
        <v>2</v>
      </c>
    </row>
    <row r="108">
      <c r="A108" s="1" t="s">
        <v>267</v>
      </c>
      <c r="B108" s="1">
        <v>6.0</v>
      </c>
      <c r="C108" s="1">
        <v>11.0</v>
      </c>
      <c r="D108" s="1">
        <v>41.9158089033997</v>
      </c>
      <c r="E108" s="1">
        <v>-91.6542916513341</v>
      </c>
      <c r="F108" s="1" t="s">
        <v>81</v>
      </c>
      <c r="G108" s="1" t="s">
        <v>82</v>
      </c>
      <c r="H108" s="1" t="s">
        <v>83</v>
      </c>
      <c r="I108" s="1" t="s">
        <v>49</v>
      </c>
      <c r="J108" s="18" t="s">
        <v>268</v>
      </c>
      <c r="L108" s="19" t="s">
        <v>51</v>
      </c>
      <c r="M108">
        <f>Countif(username,I108)</f>
        <v>15</v>
      </c>
    </row>
    <row r="109">
      <c r="A109" s="1" t="s">
        <v>269</v>
      </c>
      <c r="B109" s="1">
        <v>6.0</v>
      </c>
      <c r="C109" s="1">
        <v>12.0</v>
      </c>
      <c r="D109" s="1">
        <v>41.9158089032378</v>
      </c>
      <c r="E109" s="1">
        <v>-91.6540984982878</v>
      </c>
      <c r="F109" s="1" t="s">
        <v>81</v>
      </c>
      <c r="G109" s="1" t="s">
        <v>82</v>
      </c>
      <c r="H109" s="1" t="s">
        <v>83</v>
      </c>
      <c r="I109" s="1" t="s">
        <v>243</v>
      </c>
      <c r="J109" s="18" t="s">
        <v>270</v>
      </c>
      <c r="L109" s="19" t="s">
        <v>39</v>
      </c>
      <c r="M109">
        <f>Countif(username,I109)</f>
        <v>5</v>
      </c>
    </row>
    <row r="110">
      <c r="A110" s="1" t="s">
        <v>271</v>
      </c>
      <c r="B110" s="1">
        <v>6.0</v>
      </c>
      <c r="C110" s="1">
        <v>13.0</v>
      </c>
      <c r="D110" s="1">
        <v>41.915808903076</v>
      </c>
      <c r="E110" s="1">
        <v>-91.6539053452414</v>
      </c>
      <c r="F110" s="1" t="s">
        <v>81</v>
      </c>
      <c r="G110" s="1" t="s">
        <v>82</v>
      </c>
      <c r="H110" s="1" t="s">
        <v>83</v>
      </c>
      <c r="I110" s="1" t="s">
        <v>37</v>
      </c>
      <c r="J110" s="18" t="s">
        <v>272</v>
      </c>
      <c r="L110" s="19" t="s">
        <v>39</v>
      </c>
      <c r="M110">
        <f>Countif(username,I110)</f>
        <v>21</v>
      </c>
    </row>
    <row r="111">
      <c r="A111" s="1" t="s">
        <v>273</v>
      </c>
      <c r="B111" s="1">
        <v>6.0</v>
      </c>
      <c r="C111" s="1">
        <v>14.0</v>
      </c>
      <c r="D111" s="1">
        <v>41.9158089029141</v>
      </c>
      <c r="E111" s="1">
        <v>-91.653712192195</v>
      </c>
      <c r="F111" s="1" t="s">
        <v>81</v>
      </c>
      <c r="G111" s="1" t="s">
        <v>82</v>
      </c>
      <c r="H111" s="1" t="s">
        <v>83</v>
      </c>
      <c r="I111" s="1" t="s">
        <v>49</v>
      </c>
      <c r="J111" s="18" t="s">
        <v>274</v>
      </c>
      <c r="L111" s="19" t="s">
        <v>51</v>
      </c>
      <c r="M111">
        <f>Countif(username,I111)</f>
        <v>15</v>
      </c>
    </row>
    <row r="112">
      <c r="A112" s="1" t="s">
        <v>275</v>
      </c>
      <c r="B112" s="1">
        <v>6.0</v>
      </c>
      <c r="C112" s="1">
        <v>15.0</v>
      </c>
      <c r="D112" s="1">
        <v>41.9158089027523</v>
      </c>
      <c r="E112" s="1">
        <v>-91.6535190391487</v>
      </c>
      <c r="F112" s="1" t="s">
        <v>81</v>
      </c>
      <c r="G112" s="1" t="s">
        <v>82</v>
      </c>
      <c r="H112" s="1" t="s">
        <v>83</v>
      </c>
      <c r="I112" s="1" t="s">
        <v>276</v>
      </c>
      <c r="J112" s="18" t="s">
        <v>277</v>
      </c>
      <c r="L112" s="19">
        <v>1.0</v>
      </c>
      <c r="M112">
        <f>Countif(username,I112)</f>
        <v>1</v>
      </c>
    </row>
    <row r="113">
      <c r="A113" s="1" t="s">
        <v>278</v>
      </c>
      <c r="B113" s="1">
        <v>6.0</v>
      </c>
      <c r="C113" s="1">
        <v>16.0</v>
      </c>
      <c r="D113" s="1">
        <v>41.9158089025905</v>
      </c>
      <c r="E113" s="1">
        <v>-91.6533258861023</v>
      </c>
      <c r="F113" s="1" t="s">
        <v>81</v>
      </c>
      <c r="G113" s="1" t="s">
        <v>82</v>
      </c>
      <c r="H113" s="1" t="s">
        <v>83</v>
      </c>
      <c r="I113" s="1" t="s">
        <v>96</v>
      </c>
      <c r="J113" s="18" t="s">
        <v>279</v>
      </c>
      <c r="L113" s="19" t="s">
        <v>39</v>
      </c>
      <c r="M113">
        <f>Countif(username,I113)</f>
        <v>9</v>
      </c>
    </row>
    <row r="114">
      <c r="A114" s="1" t="s">
        <v>280</v>
      </c>
      <c r="B114" s="1">
        <v>7.0</v>
      </c>
      <c r="C114" s="1">
        <v>1.0</v>
      </c>
      <c r="D114" s="1">
        <v>41.9156651745727</v>
      </c>
      <c r="E114" s="1">
        <v>-91.6562231913677</v>
      </c>
      <c r="F114" s="1" t="s">
        <v>122</v>
      </c>
      <c r="G114" s="1" t="s">
        <v>35</v>
      </c>
      <c r="H114" s="1" t="s">
        <v>123</v>
      </c>
      <c r="I114" s="1" t="s">
        <v>44</v>
      </c>
      <c r="J114" s="18" t="s">
        <v>281</v>
      </c>
      <c r="L114" s="19" t="s">
        <v>39</v>
      </c>
      <c r="M114">
        <f>Countif(username,I114)</f>
        <v>5</v>
      </c>
    </row>
    <row r="115">
      <c r="A115" s="1" t="s">
        <v>282</v>
      </c>
      <c r="B115" s="1">
        <v>7.0</v>
      </c>
      <c r="C115" s="1">
        <v>2.0</v>
      </c>
      <c r="D115" s="1">
        <v>41.9156651744108</v>
      </c>
      <c r="E115" s="1">
        <v>-91.6560300387564</v>
      </c>
      <c r="F115" s="1" t="s">
        <v>126</v>
      </c>
      <c r="G115" s="1" t="s">
        <v>35</v>
      </c>
      <c r="H115" s="1" t="s">
        <v>127</v>
      </c>
      <c r="I115" s="1" t="s">
        <v>144</v>
      </c>
      <c r="J115" s="18" t="s">
        <v>283</v>
      </c>
      <c r="L115" s="19" t="s">
        <v>39</v>
      </c>
      <c r="M115">
        <f>Countif(username,I115)</f>
        <v>8</v>
      </c>
    </row>
    <row r="116">
      <c r="A116" s="1" t="s">
        <v>284</v>
      </c>
      <c r="B116" s="1">
        <v>7.0</v>
      </c>
      <c r="C116" s="1">
        <v>3.0</v>
      </c>
      <c r="D116" s="1">
        <v>41.915665174249</v>
      </c>
      <c r="E116" s="1">
        <v>-91.655836886145</v>
      </c>
      <c r="F116" s="1" t="s">
        <v>126</v>
      </c>
      <c r="G116" s="1" t="s">
        <v>35</v>
      </c>
      <c r="H116" s="1" t="s">
        <v>127</v>
      </c>
      <c r="I116" s="1" t="s">
        <v>285</v>
      </c>
      <c r="J116" s="18" t="s">
        <v>286</v>
      </c>
      <c r="L116" s="19">
        <v>1.0</v>
      </c>
      <c r="M116">
        <f>Countif(username,I116)</f>
        <v>1</v>
      </c>
    </row>
    <row r="117">
      <c r="A117" s="1" t="s">
        <v>287</v>
      </c>
      <c r="B117" s="1">
        <v>7.0</v>
      </c>
      <c r="C117" s="1">
        <v>4.0</v>
      </c>
      <c r="D117" s="1">
        <v>41.9156651740871</v>
      </c>
      <c r="E117" s="1">
        <v>-91.6556437335336</v>
      </c>
      <c r="F117" s="1" t="s">
        <v>126</v>
      </c>
      <c r="G117" s="1" t="s">
        <v>35</v>
      </c>
      <c r="H117" s="1" t="s">
        <v>127</v>
      </c>
      <c r="I117" s="1" t="s">
        <v>221</v>
      </c>
      <c r="J117" s="18" t="s">
        <v>288</v>
      </c>
      <c r="L117" s="19">
        <v>1.0</v>
      </c>
      <c r="M117">
        <f>Countif(username,I117)</f>
        <v>2</v>
      </c>
    </row>
    <row r="118">
      <c r="A118" s="1" t="s">
        <v>289</v>
      </c>
      <c r="B118" s="1">
        <v>7.0</v>
      </c>
      <c r="C118" s="1">
        <v>5.0</v>
      </c>
      <c r="D118" s="1">
        <v>41.9156651739253</v>
      </c>
      <c r="E118" s="1">
        <v>-91.6554505809223</v>
      </c>
      <c r="F118" s="1" t="s">
        <v>126</v>
      </c>
      <c r="G118" s="1" t="s">
        <v>35</v>
      </c>
      <c r="H118" s="1" t="s">
        <v>127</v>
      </c>
      <c r="I118" s="1" t="s">
        <v>290</v>
      </c>
      <c r="J118" s="18" t="s">
        <v>291</v>
      </c>
      <c r="L118" s="19" t="s">
        <v>67</v>
      </c>
      <c r="M118">
        <f>Countif(username,I118)</f>
        <v>3</v>
      </c>
    </row>
    <row r="119">
      <c r="A119" s="1" t="s">
        <v>292</v>
      </c>
      <c r="B119" s="1">
        <v>7.0</v>
      </c>
      <c r="C119" s="1">
        <v>6.0</v>
      </c>
      <c r="D119" s="1">
        <v>41.9156651737635</v>
      </c>
      <c r="E119" s="1">
        <v>-91.6552574283109</v>
      </c>
      <c r="F119" s="1" t="s">
        <v>126</v>
      </c>
      <c r="G119" s="1" t="s">
        <v>35</v>
      </c>
      <c r="H119" s="1" t="s">
        <v>127</v>
      </c>
      <c r="I119" s="1" t="s">
        <v>49</v>
      </c>
      <c r="J119" s="18" t="s">
        <v>293</v>
      </c>
      <c r="L119" s="19" t="s">
        <v>51</v>
      </c>
      <c r="M119">
        <f>Countif(username,I119)</f>
        <v>15</v>
      </c>
    </row>
    <row r="120">
      <c r="A120" s="1" t="s">
        <v>294</v>
      </c>
      <c r="B120" s="1">
        <v>7.0</v>
      </c>
      <c r="C120" s="1">
        <v>7.0</v>
      </c>
      <c r="D120" s="1">
        <v>41.9156651736016</v>
      </c>
      <c r="E120" s="1">
        <v>-91.6550642756996</v>
      </c>
      <c r="F120" s="1" t="s">
        <v>126</v>
      </c>
      <c r="G120" s="1" t="s">
        <v>35</v>
      </c>
      <c r="H120" s="1" t="s">
        <v>127</v>
      </c>
      <c r="I120" s="1" t="s">
        <v>295</v>
      </c>
      <c r="J120" s="18" t="s">
        <v>296</v>
      </c>
      <c r="L120" s="19" t="s">
        <v>67</v>
      </c>
      <c r="M120">
        <f>Countif(username,I120)</f>
        <v>4</v>
      </c>
    </row>
    <row r="121">
      <c r="A121" s="1" t="s">
        <v>297</v>
      </c>
      <c r="B121" s="1">
        <v>7.0</v>
      </c>
      <c r="C121" s="1">
        <v>8.0</v>
      </c>
      <c r="D121" s="1">
        <v>41.9156651734398</v>
      </c>
      <c r="E121" s="1">
        <v>-91.6548711230882</v>
      </c>
      <c r="F121" s="1" t="s">
        <v>126</v>
      </c>
      <c r="G121" s="1" t="s">
        <v>35</v>
      </c>
      <c r="H121" s="1" t="s">
        <v>127</v>
      </c>
      <c r="I121" s="1" t="s">
        <v>165</v>
      </c>
      <c r="J121" s="18" t="s">
        <v>298</v>
      </c>
      <c r="L121" s="19" t="s">
        <v>39</v>
      </c>
      <c r="M121">
        <f>Countif(username,I121)</f>
        <v>10</v>
      </c>
    </row>
    <row r="122">
      <c r="A122" s="1" t="s">
        <v>299</v>
      </c>
      <c r="B122" s="1">
        <v>7.0</v>
      </c>
      <c r="C122" s="1">
        <v>9.0</v>
      </c>
      <c r="D122" s="1">
        <v>41.9156651732779</v>
      </c>
      <c r="E122" s="1">
        <v>-91.6546779704768</v>
      </c>
      <c r="F122" s="1" t="s">
        <v>126</v>
      </c>
      <c r="G122" s="1" t="s">
        <v>35</v>
      </c>
      <c r="H122" s="1" t="s">
        <v>127</v>
      </c>
      <c r="I122" s="1" t="s">
        <v>300</v>
      </c>
      <c r="J122" s="18" t="s">
        <v>301</v>
      </c>
      <c r="L122" s="19" t="s">
        <v>67</v>
      </c>
      <c r="M122">
        <f>Countif(username,I122)</f>
        <v>3</v>
      </c>
    </row>
    <row r="123">
      <c r="A123" s="1" t="s">
        <v>302</v>
      </c>
      <c r="B123" s="1">
        <v>7.0</v>
      </c>
      <c r="C123" s="1">
        <v>10.0</v>
      </c>
      <c r="D123" s="1">
        <v>41.9156651731161</v>
      </c>
      <c r="E123" s="1">
        <v>-91.6544848178655</v>
      </c>
      <c r="F123" s="1" t="s">
        <v>126</v>
      </c>
      <c r="G123" s="1" t="s">
        <v>35</v>
      </c>
      <c r="H123" s="1" t="s">
        <v>127</v>
      </c>
      <c r="I123" s="1" t="s">
        <v>144</v>
      </c>
      <c r="J123" s="18" t="s">
        <v>303</v>
      </c>
      <c r="L123" s="19" t="s">
        <v>39</v>
      </c>
      <c r="M123">
        <f>Countif(username,I123)</f>
        <v>8</v>
      </c>
    </row>
    <row r="124">
      <c r="A124" s="1" t="s">
        <v>304</v>
      </c>
      <c r="B124" s="1">
        <v>7.0</v>
      </c>
      <c r="C124" s="1">
        <v>11.0</v>
      </c>
      <c r="D124" s="1">
        <v>41.9156651729542</v>
      </c>
      <c r="E124" s="1">
        <v>-91.6542916652541</v>
      </c>
      <c r="F124" s="1" t="s">
        <v>126</v>
      </c>
      <c r="G124" s="1" t="s">
        <v>35</v>
      </c>
      <c r="H124" s="1" t="s">
        <v>127</v>
      </c>
      <c r="I124" s="1" t="s">
        <v>165</v>
      </c>
      <c r="J124" s="18" t="s">
        <v>305</v>
      </c>
      <c r="L124" s="19" t="s">
        <v>39</v>
      </c>
      <c r="M124">
        <f>Countif(username,I124)</f>
        <v>10</v>
      </c>
    </row>
    <row r="125">
      <c r="A125" s="1" t="s">
        <v>306</v>
      </c>
      <c r="B125" s="1">
        <v>7.0</v>
      </c>
      <c r="C125" s="1">
        <v>12.0</v>
      </c>
      <c r="D125" s="1">
        <v>41.9156651727924</v>
      </c>
      <c r="E125" s="1">
        <v>-91.6540985126428</v>
      </c>
      <c r="F125" s="1" t="s">
        <v>126</v>
      </c>
      <c r="G125" s="1" t="s">
        <v>35</v>
      </c>
      <c r="H125" s="1" t="s">
        <v>127</v>
      </c>
      <c r="I125" s="1" t="s">
        <v>300</v>
      </c>
      <c r="J125" s="18" t="s">
        <v>307</v>
      </c>
      <c r="L125" s="19" t="s">
        <v>67</v>
      </c>
      <c r="M125">
        <f>Countif(username,I125)</f>
        <v>3</v>
      </c>
    </row>
    <row r="126">
      <c r="A126" s="1" t="s">
        <v>308</v>
      </c>
      <c r="B126" s="1">
        <v>7.0</v>
      </c>
      <c r="C126" s="1">
        <v>13.0</v>
      </c>
      <c r="D126" s="1">
        <v>41.9156651726305</v>
      </c>
      <c r="E126" s="1">
        <v>-91.6539053600314</v>
      </c>
      <c r="F126" s="1" t="s">
        <v>126</v>
      </c>
      <c r="G126" s="1" t="s">
        <v>35</v>
      </c>
      <c r="H126" s="1" t="s">
        <v>127</v>
      </c>
      <c r="I126" s="1" t="s">
        <v>156</v>
      </c>
      <c r="J126" s="18" t="s">
        <v>309</v>
      </c>
      <c r="L126" s="19" t="s">
        <v>39</v>
      </c>
      <c r="M126">
        <f>Countif(username,I126)</f>
        <v>5</v>
      </c>
    </row>
    <row r="127">
      <c r="A127" s="1" t="s">
        <v>310</v>
      </c>
      <c r="B127" s="1">
        <v>7.0</v>
      </c>
      <c r="C127" s="1">
        <v>14.0</v>
      </c>
      <c r="D127" s="1">
        <v>41.9156651724687</v>
      </c>
      <c r="E127" s="1">
        <v>-91.65371220742</v>
      </c>
      <c r="F127" s="1" t="s">
        <v>126</v>
      </c>
      <c r="G127" s="1" t="s">
        <v>35</v>
      </c>
      <c r="H127" s="1" t="s">
        <v>127</v>
      </c>
      <c r="I127" s="1" t="s">
        <v>208</v>
      </c>
      <c r="J127" s="18" t="s">
        <v>311</v>
      </c>
      <c r="L127" s="19">
        <v>1.0</v>
      </c>
      <c r="M127">
        <f>Countif(username,I127)</f>
        <v>2</v>
      </c>
    </row>
    <row r="128">
      <c r="A128" s="1" t="s">
        <v>312</v>
      </c>
      <c r="B128" s="1">
        <v>7.0</v>
      </c>
      <c r="C128" s="1">
        <v>15.0</v>
      </c>
      <c r="D128" s="1">
        <v>41.9156651723068</v>
      </c>
      <c r="E128" s="1">
        <v>-91.6535190548087</v>
      </c>
      <c r="F128" s="1" t="s">
        <v>126</v>
      </c>
      <c r="G128" s="1" t="s">
        <v>35</v>
      </c>
      <c r="H128" s="1" t="s">
        <v>127</v>
      </c>
      <c r="I128" s="1" t="s">
        <v>313</v>
      </c>
      <c r="J128" s="18" t="s">
        <v>314</v>
      </c>
      <c r="L128" s="19">
        <v>1.0</v>
      </c>
      <c r="M128">
        <f>Countif(username,I128)</f>
        <v>2</v>
      </c>
    </row>
    <row r="129">
      <c r="A129" s="1" t="s">
        <v>315</v>
      </c>
      <c r="B129" s="1">
        <v>7.0</v>
      </c>
      <c r="C129" s="1">
        <v>16.0</v>
      </c>
      <c r="D129" s="1">
        <v>41.915665172145</v>
      </c>
      <c r="E129" s="1">
        <v>-91.6533259021973</v>
      </c>
      <c r="F129" s="1" t="s">
        <v>122</v>
      </c>
      <c r="G129" s="1" t="s">
        <v>35</v>
      </c>
      <c r="H129" s="1" t="s">
        <v>123</v>
      </c>
      <c r="I129" s="1" t="s">
        <v>37</v>
      </c>
      <c r="J129" s="18" t="s">
        <v>316</v>
      </c>
      <c r="L129" s="19" t="s">
        <v>39</v>
      </c>
      <c r="M129">
        <f>Countif(username,I129)</f>
        <v>21</v>
      </c>
    </row>
    <row r="130">
      <c r="A130" s="1" t="s">
        <v>317</v>
      </c>
      <c r="B130" s="1">
        <v>8.0</v>
      </c>
      <c r="C130" s="1">
        <v>1.0</v>
      </c>
      <c r="D130" s="1">
        <v>41.9155214441273</v>
      </c>
      <c r="E130" s="1">
        <v>-91.6562232009371</v>
      </c>
      <c r="F130" s="1" t="s">
        <v>168</v>
      </c>
      <c r="G130" s="1" t="s">
        <v>82</v>
      </c>
      <c r="H130" s="1" t="s">
        <v>169</v>
      </c>
      <c r="I130" s="1" t="s">
        <v>90</v>
      </c>
      <c r="J130" s="18" t="s">
        <v>318</v>
      </c>
      <c r="L130" s="19" t="s">
        <v>39</v>
      </c>
      <c r="M130">
        <f>Countif(username,I130)</f>
        <v>8</v>
      </c>
    </row>
    <row r="131">
      <c r="A131" s="1" t="s">
        <v>319</v>
      </c>
      <c r="B131" s="1">
        <v>8.0</v>
      </c>
      <c r="C131" s="1">
        <v>2.0</v>
      </c>
      <c r="D131" s="1">
        <v>41.9155214439654</v>
      </c>
      <c r="E131" s="1">
        <v>-91.6560300487607</v>
      </c>
      <c r="F131" s="1" t="s">
        <v>168</v>
      </c>
      <c r="G131" s="1" t="s">
        <v>82</v>
      </c>
      <c r="H131" s="1" t="s">
        <v>169</v>
      </c>
      <c r="I131" s="1" t="s">
        <v>182</v>
      </c>
      <c r="J131" s="18" t="s">
        <v>320</v>
      </c>
      <c r="L131" s="19" t="s">
        <v>39</v>
      </c>
      <c r="M131">
        <f>Countif(username,I131)</f>
        <v>8</v>
      </c>
    </row>
    <row r="132">
      <c r="A132" s="1" t="s">
        <v>321</v>
      </c>
      <c r="B132" s="1">
        <v>8.0</v>
      </c>
      <c r="C132" s="1">
        <v>3.0</v>
      </c>
      <c r="D132" s="1">
        <v>41.9155214438036</v>
      </c>
      <c r="E132" s="1">
        <v>-91.6558368965843</v>
      </c>
      <c r="F132" s="1" t="s">
        <v>168</v>
      </c>
      <c r="G132" s="1" t="s">
        <v>82</v>
      </c>
      <c r="H132" s="1" t="s">
        <v>169</v>
      </c>
      <c r="I132" s="1" t="s">
        <v>322</v>
      </c>
      <c r="J132" s="18" t="s">
        <v>323</v>
      </c>
      <c r="L132" s="19" t="s">
        <v>67</v>
      </c>
      <c r="M132">
        <f>Countif(username,I132)</f>
        <v>3</v>
      </c>
    </row>
    <row r="133">
      <c r="A133" s="1" t="s">
        <v>324</v>
      </c>
      <c r="B133" s="1">
        <v>8.0</v>
      </c>
      <c r="C133" s="1">
        <v>4.0</v>
      </c>
      <c r="D133" s="1">
        <v>41.9155214436417</v>
      </c>
      <c r="E133" s="1">
        <v>-91.6556437444079</v>
      </c>
      <c r="F133" s="1" t="s">
        <v>168</v>
      </c>
      <c r="G133" s="1" t="s">
        <v>82</v>
      </c>
      <c r="H133" s="1" t="s">
        <v>169</v>
      </c>
      <c r="I133" s="1" t="s">
        <v>93</v>
      </c>
      <c r="J133" s="18" t="s">
        <v>325</v>
      </c>
      <c r="L133" s="19">
        <v>1.0</v>
      </c>
      <c r="M133">
        <f>Countif(username,I133)</f>
        <v>2</v>
      </c>
    </row>
    <row r="134">
      <c r="A134" s="1" t="s">
        <v>326</v>
      </c>
      <c r="B134" s="1">
        <v>8.0</v>
      </c>
      <c r="C134" s="1">
        <v>5.0</v>
      </c>
      <c r="D134" s="1">
        <v>41.9155214434799</v>
      </c>
      <c r="E134" s="1">
        <v>-91.6554505922315</v>
      </c>
      <c r="F134" s="1" t="s">
        <v>168</v>
      </c>
      <c r="G134" s="1" t="s">
        <v>82</v>
      </c>
      <c r="H134" s="1" t="s">
        <v>169</v>
      </c>
      <c r="I134" s="1" t="s">
        <v>182</v>
      </c>
      <c r="J134" s="18" t="s">
        <v>327</v>
      </c>
      <c r="L134" s="19" t="s">
        <v>39</v>
      </c>
      <c r="M134">
        <f>Countif(username,I134)</f>
        <v>8</v>
      </c>
    </row>
    <row r="135">
      <c r="A135" s="1" t="s">
        <v>328</v>
      </c>
      <c r="B135" s="1">
        <v>8.0</v>
      </c>
      <c r="C135" s="1">
        <v>6.0</v>
      </c>
      <c r="D135" s="1">
        <v>41.915521443318</v>
      </c>
      <c r="E135" s="1">
        <v>-91.6552574400551</v>
      </c>
      <c r="F135" s="1" t="s">
        <v>168</v>
      </c>
      <c r="G135" s="1" t="s">
        <v>82</v>
      </c>
      <c r="H135" s="1" t="s">
        <v>169</v>
      </c>
      <c r="I135" s="1" t="s">
        <v>90</v>
      </c>
      <c r="J135" s="18" t="s">
        <v>329</v>
      </c>
      <c r="L135" s="19" t="s">
        <v>39</v>
      </c>
      <c r="M135">
        <f>Countif(username,I135)</f>
        <v>8</v>
      </c>
    </row>
    <row r="136">
      <c r="A136" s="1" t="s">
        <v>330</v>
      </c>
      <c r="B136" s="1">
        <v>8.0</v>
      </c>
      <c r="C136" s="1">
        <v>7.0</v>
      </c>
      <c r="D136" s="1">
        <v>41.9155214431562</v>
      </c>
      <c r="E136" s="1">
        <v>-91.6550642878787</v>
      </c>
      <c r="F136" s="1" t="s">
        <v>168</v>
      </c>
      <c r="G136" s="1" t="s">
        <v>82</v>
      </c>
      <c r="H136" s="1" t="s">
        <v>169</v>
      </c>
      <c r="I136" s="1" t="s">
        <v>96</v>
      </c>
      <c r="J136" s="18" t="s">
        <v>331</v>
      </c>
      <c r="L136" s="19" t="s">
        <v>39</v>
      </c>
      <c r="M136">
        <f>Countif(username,I136)</f>
        <v>9</v>
      </c>
    </row>
    <row r="137">
      <c r="A137" s="1" t="s">
        <v>332</v>
      </c>
      <c r="B137" s="1">
        <v>8.0</v>
      </c>
      <c r="C137" s="1">
        <v>8.0</v>
      </c>
      <c r="D137" s="1">
        <v>41.9155214429943</v>
      </c>
      <c r="E137" s="1">
        <v>-91.6548711357023</v>
      </c>
      <c r="F137" s="1" t="s">
        <v>168</v>
      </c>
      <c r="G137" s="1" t="s">
        <v>82</v>
      </c>
      <c r="H137" s="1" t="s">
        <v>169</v>
      </c>
      <c r="I137" s="1" t="s">
        <v>182</v>
      </c>
      <c r="J137" s="18" t="s">
        <v>333</v>
      </c>
      <c r="L137" s="19" t="s">
        <v>39</v>
      </c>
      <c r="M137">
        <f>Countif(username,I137)</f>
        <v>8</v>
      </c>
    </row>
    <row r="138">
      <c r="A138" s="1" t="s">
        <v>334</v>
      </c>
      <c r="B138" s="1">
        <v>8.0</v>
      </c>
      <c r="C138" s="1">
        <v>9.0</v>
      </c>
      <c r="D138" s="1">
        <v>41.9155214428325</v>
      </c>
      <c r="E138" s="1">
        <v>-91.6546779835259</v>
      </c>
      <c r="F138" s="1" t="s">
        <v>168</v>
      </c>
      <c r="G138" s="1" t="s">
        <v>82</v>
      </c>
      <c r="H138" s="1" t="s">
        <v>169</v>
      </c>
      <c r="I138" s="1" t="s">
        <v>243</v>
      </c>
      <c r="J138" s="18" t="s">
        <v>335</v>
      </c>
      <c r="L138" s="19" t="s">
        <v>39</v>
      </c>
      <c r="M138">
        <f>Countif(username,I138)</f>
        <v>5</v>
      </c>
    </row>
    <row r="139">
      <c r="A139" s="1" t="s">
        <v>336</v>
      </c>
      <c r="B139" s="1">
        <v>8.0</v>
      </c>
      <c r="C139" s="1">
        <v>10.0</v>
      </c>
      <c r="D139" s="1">
        <v>41.9155214426706</v>
      </c>
      <c r="E139" s="1">
        <v>-91.6544848313495</v>
      </c>
      <c r="F139" s="1" t="s">
        <v>168</v>
      </c>
      <c r="G139" s="1" t="s">
        <v>82</v>
      </c>
      <c r="H139" s="1" t="s">
        <v>169</v>
      </c>
      <c r="I139" s="1" t="s">
        <v>246</v>
      </c>
      <c r="J139" s="18" t="s">
        <v>337</v>
      </c>
      <c r="L139" s="19" t="s">
        <v>67</v>
      </c>
      <c r="M139">
        <f>Countif(username,I139)</f>
        <v>3</v>
      </c>
    </row>
    <row r="140">
      <c r="A140" s="1" t="s">
        <v>338</v>
      </c>
      <c r="B140" s="1">
        <v>8.0</v>
      </c>
      <c r="C140" s="1">
        <v>11.0</v>
      </c>
      <c r="D140" s="1">
        <v>41.9155214425088</v>
      </c>
      <c r="E140" s="1">
        <v>-91.6542916791731</v>
      </c>
      <c r="F140" s="1" t="s">
        <v>168</v>
      </c>
      <c r="G140" s="1" t="s">
        <v>82</v>
      </c>
      <c r="H140" s="1" t="s">
        <v>169</v>
      </c>
      <c r="I140" s="1" t="s">
        <v>182</v>
      </c>
      <c r="J140" s="18" t="s">
        <v>339</v>
      </c>
      <c r="L140" s="19" t="s">
        <v>39</v>
      </c>
      <c r="M140">
        <f>Countif(username,I140)</f>
        <v>8</v>
      </c>
    </row>
    <row r="141">
      <c r="A141" s="1" t="s">
        <v>340</v>
      </c>
      <c r="B141" s="1">
        <v>8.0</v>
      </c>
      <c r="C141" s="1">
        <v>12.0</v>
      </c>
      <c r="D141" s="1">
        <v>41.9155214423469</v>
      </c>
      <c r="E141" s="1">
        <v>-91.6540985269967</v>
      </c>
      <c r="F141" s="1" t="s">
        <v>168</v>
      </c>
      <c r="G141" s="1" t="s">
        <v>82</v>
      </c>
      <c r="H141" s="1" t="s">
        <v>169</v>
      </c>
      <c r="I141" s="1" t="s">
        <v>249</v>
      </c>
      <c r="J141" s="18" t="s">
        <v>341</v>
      </c>
      <c r="L141" s="19" t="s">
        <v>67</v>
      </c>
      <c r="M141">
        <f>Countif(username,I141)</f>
        <v>3</v>
      </c>
    </row>
    <row r="142">
      <c r="A142" s="1" t="s">
        <v>342</v>
      </c>
      <c r="B142" s="1">
        <v>8.0</v>
      </c>
      <c r="C142" s="1">
        <v>13.0</v>
      </c>
      <c r="D142" s="1">
        <v>41.9155214421851</v>
      </c>
      <c r="E142" s="1">
        <v>-91.6539053748204</v>
      </c>
      <c r="F142" s="1" t="s">
        <v>168</v>
      </c>
      <c r="G142" s="1" t="s">
        <v>82</v>
      </c>
      <c r="H142" s="1" t="s">
        <v>169</v>
      </c>
      <c r="I142" s="1" t="s">
        <v>265</v>
      </c>
      <c r="J142" s="18" t="s">
        <v>343</v>
      </c>
      <c r="L142" s="19">
        <v>1.0</v>
      </c>
      <c r="M142">
        <f>Countif(username,I142)</f>
        <v>2</v>
      </c>
    </row>
    <row r="143">
      <c r="A143" s="1" t="s">
        <v>344</v>
      </c>
      <c r="B143" s="1">
        <v>8.0</v>
      </c>
      <c r="C143" s="1">
        <v>14.0</v>
      </c>
      <c r="D143" s="1">
        <v>41.9155214420232</v>
      </c>
      <c r="E143" s="1">
        <v>-91.653712222644</v>
      </c>
      <c r="F143" s="1" t="s">
        <v>168</v>
      </c>
      <c r="G143" s="1" t="s">
        <v>82</v>
      </c>
      <c r="H143" s="1" t="s">
        <v>169</v>
      </c>
      <c r="I143" s="1" t="s">
        <v>182</v>
      </c>
      <c r="J143" s="18" t="s">
        <v>345</v>
      </c>
      <c r="L143" s="19" t="s">
        <v>39</v>
      </c>
      <c r="M143">
        <f>Countif(username,I143)</f>
        <v>8</v>
      </c>
    </row>
    <row r="144">
      <c r="A144" s="1" t="s">
        <v>346</v>
      </c>
      <c r="B144" s="1">
        <v>8.0</v>
      </c>
      <c r="C144" s="1">
        <v>15.0</v>
      </c>
      <c r="D144" s="1">
        <v>41.9155214418614</v>
      </c>
      <c r="E144" s="1">
        <v>-91.6535190704676</v>
      </c>
      <c r="F144" s="1" t="s">
        <v>168</v>
      </c>
      <c r="G144" s="1" t="s">
        <v>82</v>
      </c>
      <c r="H144" s="1" t="s">
        <v>169</v>
      </c>
      <c r="I144" s="1" t="s">
        <v>243</v>
      </c>
      <c r="J144" s="18" t="s">
        <v>347</v>
      </c>
      <c r="L144" s="19" t="s">
        <v>39</v>
      </c>
      <c r="M144">
        <f>Countif(username,I144)</f>
        <v>5</v>
      </c>
    </row>
    <row r="145">
      <c r="A145" s="1" t="s">
        <v>348</v>
      </c>
      <c r="B145" s="1">
        <v>8.0</v>
      </c>
      <c r="C145" s="1">
        <v>16.0</v>
      </c>
      <c r="D145" s="1">
        <v>41.9155214416996</v>
      </c>
      <c r="E145" s="1">
        <v>-91.6533259182912</v>
      </c>
      <c r="F145" s="1" t="s">
        <v>168</v>
      </c>
      <c r="G145" s="1" t="s">
        <v>82</v>
      </c>
      <c r="H145" s="1" t="s">
        <v>169</v>
      </c>
      <c r="I145" s="1" t="s">
        <v>90</v>
      </c>
      <c r="J145" s="18" t="s">
        <v>349</v>
      </c>
      <c r="L145" s="19" t="s">
        <v>39</v>
      </c>
      <c r="M145">
        <f>Countif(username,I145)</f>
        <v>8</v>
      </c>
    </row>
    <row r="146">
      <c r="A146" s="1" t="s">
        <v>350</v>
      </c>
      <c r="B146" s="1">
        <v>9.0</v>
      </c>
      <c r="C146" s="1">
        <v>1.0</v>
      </c>
      <c r="D146" s="1">
        <v>41.9153777136818</v>
      </c>
      <c r="E146" s="1">
        <v>-91.6562232105066</v>
      </c>
      <c r="F146" s="1" t="s">
        <v>122</v>
      </c>
      <c r="G146" s="1" t="s">
        <v>35</v>
      </c>
      <c r="H146" s="1" t="s">
        <v>123</v>
      </c>
      <c r="I146" s="1" t="s">
        <v>41</v>
      </c>
      <c r="J146" s="18" t="s">
        <v>351</v>
      </c>
      <c r="L146" s="19" t="s">
        <v>39</v>
      </c>
      <c r="M146">
        <f>Countif(username,I146)</f>
        <v>11</v>
      </c>
    </row>
    <row r="147">
      <c r="A147" s="1" t="s">
        <v>352</v>
      </c>
      <c r="B147" s="1">
        <v>9.0</v>
      </c>
      <c r="C147" s="1">
        <v>2.0</v>
      </c>
      <c r="D147" s="1">
        <v>41.91537771352</v>
      </c>
      <c r="E147" s="1">
        <v>-91.6560300587651</v>
      </c>
      <c r="F147" s="1" t="s">
        <v>126</v>
      </c>
      <c r="G147" s="1" t="s">
        <v>35</v>
      </c>
      <c r="H147" s="1" t="s">
        <v>127</v>
      </c>
      <c r="I147" s="1" t="s">
        <v>37</v>
      </c>
      <c r="J147" s="18" t="s">
        <v>353</v>
      </c>
      <c r="L147" s="19" t="s">
        <v>39</v>
      </c>
      <c r="M147">
        <f>Countif(username,I147)</f>
        <v>21</v>
      </c>
    </row>
    <row r="148">
      <c r="A148" s="1" t="s">
        <v>354</v>
      </c>
      <c r="B148" s="1">
        <v>9.0</v>
      </c>
      <c r="C148" s="1">
        <v>3.0</v>
      </c>
      <c r="D148" s="1">
        <v>41.9153777133581</v>
      </c>
      <c r="E148" s="1">
        <v>-91.6558369070238</v>
      </c>
      <c r="F148" s="1" t="s">
        <v>126</v>
      </c>
      <c r="G148" s="1" t="s">
        <v>35</v>
      </c>
      <c r="H148" s="1" t="s">
        <v>127</v>
      </c>
      <c r="I148" s="1" t="s">
        <v>49</v>
      </c>
      <c r="J148" s="18" t="s">
        <v>355</v>
      </c>
      <c r="L148" s="19" t="s">
        <v>51</v>
      </c>
      <c r="M148">
        <f>Countif(username,I148)</f>
        <v>15</v>
      </c>
    </row>
    <row r="149">
      <c r="A149" s="1" t="s">
        <v>356</v>
      </c>
      <c r="B149" s="1">
        <v>9.0</v>
      </c>
      <c r="C149" s="1">
        <v>4.0</v>
      </c>
      <c r="D149" s="1">
        <v>41.9153777131963</v>
      </c>
      <c r="E149" s="1">
        <v>-91.6556437552824</v>
      </c>
      <c r="F149" s="1" t="s">
        <v>126</v>
      </c>
      <c r="G149" s="1" t="s">
        <v>35</v>
      </c>
      <c r="H149" s="1" t="s">
        <v>127</v>
      </c>
      <c r="I149" s="1" t="s">
        <v>156</v>
      </c>
      <c r="J149" s="18" t="s">
        <v>357</v>
      </c>
      <c r="L149" s="19" t="s">
        <v>39</v>
      </c>
      <c r="M149">
        <f>Countif(username,I149)</f>
        <v>5</v>
      </c>
    </row>
    <row r="150">
      <c r="A150" s="1" t="s">
        <v>358</v>
      </c>
      <c r="B150" s="1">
        <v>9.0</v>
      </c>
      <c r="C150" s="1">
        <v>5.0</v>
      </c>
      <c r="D150" s="1">
        <v>41.9153777130344</v>
      </c>
      <c r="E150" s="1">
        <v>-91.655450603541</v>
      </c>
      <c r="F150" s="1" t="s">
        <v>126</v>
      </c>
      <c r="G150" s="1" t="s">
        <v>35</v>
      </c>
      <c r="H150" s="1" t="s">
        <v>127</v>
      </c>
      <c r="I150" s="1" t="s">
        <v>37</v>
      </c>
      <c r="J150" s="18" t="s">
        <v>359</v>
      </c>
      <c r="L150" s="19" t="s">
        <v>39</v>
      </c>
      <c r="M150">
        <f>Countif(username,I150)</f>
        <v>21</v>
      </c>
    </row>
    <row r="151">
      <c r="A151" s="1" t="s">
        <v>360</v>
      </c>
      <c r="B151" s="1">
        <v>9.0</v>
      </c>
      <c r="C151" s="1">
        <v>6.0</v>
      </c>
      <c r="D151" s="1">
        <v>41.9153777128726</v>
      </c>
      <c r="E151" s="1">
        <v>-91.6552574517996</v>
      </c>
      <c r="F151" s="1" t="s">
        <v>126</v>
      </c>
      <c r="G151" s="1" t="s">
        <v>35</v>
      </c>
      <c r="H151" s="1" t="s">
        <v>127</v>
      </c>
      <c r="I151" s="1" t="s">
        <v>41</v>
      </c>
      <c r="J151" s="18" t="s">
        <v>361</v>
      </c>
      <c r="L151" s="19" t="s">
        <v>39</v>
      </c>
      <c r="M151">
        <f>Countif(username,I151)</f>
        <v>11</v>
      </c>
    </row>
    <row r="152">
      <c r="A152" s="1" t="s">
        <v>362</v>
      </c>
      <c r="B152" s="1">
        <v>9.0</v>
      </c>
      <c r="C152" s="1">
        <v>7.0</v>
      </c>
      <c r="D152" s="1">
        <v>41.9153777127107</v>
      </c>
      <c r="E152" s="1">
        <v>-91.6550643000582</v>
      </c>
      <c r="F152" s="1" t="s">
        <v>126</v>
      </c>
      <c r="G152" s="1" t="s">
        <v>35</v>
      </c>
      <c r="H152" s="1" t="s">
        <v>127</v>
      </c>
      <c r="I152" s="1" t="s">
        <v>363</v>
      </c>
      <c r="J152" s="18" t="s">
        <v>364</v>
      </c>
      <c r="L152" s="19">
        <v>1.0</v>
      </c>
      <c r="M152">
        <f>Countif(username,I152)</f>
        <v>2</v>
      </c>
    </row>
    <row r="153">
      <c r="A153" s="1" t="s">
        <v>365</v>
      </c>
      <c r="B153" s="1">
        <v>9.0</v>
      </c>
      <c r="C153" s="1">
        <v>8.0</v>
      </c>
      <c r="D153" s="1">
        <v>41.9153777125489</v>
      </c>
      <c r="E153" s="1">
        <v>-91.6548711483168</v>
      </c>
      <c r="F153" s="1" t="s">
        <v>126</v>
      </c>
      <c r="G153" s="1" t="s">
        <v>35</v>
      </c>
      <c r="H153" s="1" t="s">
        <v>127</v>
      </c>
      <c r="I153" s="1" t="s">
        <v>37</v>
      </c>
      <c r="J153" s="18" t="s">
        <v>366</v>
      </c>
      <c r="L153" s="19" t="s">
        <v>39</v>
      </c>
      <c r="M153">
        <f>Countif(username,I153)</f>
        <v>21</v>
      </c>
    </row>
    <row r="154">
      <c r="A154" s="1" t="s">
        <v>367</v>
      </c>
      <c r="B154" s="1">
        <v>9.0</v>
      </c>
      <c r="C154" s="1">
        <v>9.0</v>
      </c>
      <c r="D154" s="1">
        <v>41.915377712387</v>
      </c>
      <c r="E154" s="1">
        <v>-91.6546779965754</v>
      </c>
      <c r="F154" s="1" t="s">
        <v>126</v>
      </c>
      <c r="G154" s="1" t="s">
        <v>35</v>
      </c>
      <c r="H154" s="1" t="s">
        <v>127</v>
      </c>
      <c r="I154" s="1" t="s">
        <v>313</v>
      </c>
      <c r="J154" s="18" t="s">
        <v>368</v>
      </c>
      <c r="L154" s="19">
        <v>1.0</v>
      </c>
      <c r="M154">
        <f>Countif(username,I154)</f>
        <v>2</v>
      </c>
    </row>
    <row r="155">
      <c r="A155" s="1" t="s">
        <v>369</v>
      </c>
      <c r="B155" s="1">
        <v>9.0</v>
      </c>
      <c r="C155" s="1">
        <v>10.0</v>
      </c>
      <c r="D155" s="1">
        <v>41.9153777122252</v>
      </c>
      <c r="E155" s="1">
        <v>-91.654484844834</v>
      </c>
      <c r="F155" s="1" t="s">
        <v>126</v>
      </c>
      <c r="G155" s="1" t="s">
        <v>35</v>
      </c>
      <c r="H155" s="1" t="s">
        <v>127</v>
      </c>
      <c r="I155" s="1" t="s">
        <v>290</v>
      </c>
      <c r="J155" s="18" t="s">
        <v>370</v>
      </c>
      <c r="L155" s="19" t="s">
        <v>67</v>
      </c>
      <c r="M155">
        <f>Countif(username,I155)</f>
        <v>3</v>
      </c>
    </row>
    <row r="156">
      <c r="A156" s="1" t="s">
        <v>371</v>
      </c>
      <c r="B156" s="1">
        <v>9.0</v>
      </c>
      <c r="C156" s="1">
        <v>11.0</v>
      </c>
      <c r="D156" s="1">
        <v>41.9153777120633</v>
      </c>
      <c r="E156" s="1">
        <v>-91.6542916930926</v>
      </c>
      <c r="F156" s="1" t="s">
        <v>126</v>
      </c>
      <c r="G156" s="1" t="s">
        <v>35</v>
      </c>
      <c r="H156" s="1" t="s">
        <v>127</v>
      </c>
      <c r="I156" s="1" t="s">
        <v>37</v>
      </c>
      <c r="J156" s="18" t="s">
        <v>372</v>
      </c>
      <c r="L156" s="19" t="s">
        <v>39</v>
      </c>
      <c r="M156">
        <f>Countif(username,I156)</f>
        <v>21</v>
      </c>
    </row>
    <row r="157">
      <c r="A157" s="1" t="s">
        <v>373</v>
      </c>
      <c r="B157" s="1">
        <v>9.0</v>
      </c>
      <c r="C157" s="1">
        <v>12.0</v>
      </c>
      <c r="D157" s="1">
        <v>41.9153777119015</v>
      </c>
      <c r="E157" s="1">
        <v>-91.6540985413512</v>
      </c>
      <c r="F157" s="1" t="s">
        <v>126</v>
      </c>
      <c r="G157" s="1" t="s">
        <v>35</v>
      </c>
      <c r="H157" s="1" t="s">
        <v>127</v>
      </c>
      <c r="I157" s="1" t="s">
        <v>65</v>
      </c>
      <c r="J157" s="18" t="s">
        <v>374</v>
      </c>
      <c r="L157" s="19" t="s">
        <v>39</v>
      </c>
      <c r="M157">
        <f>Countif(username,I157)</f>
        <v>8</v>
      </c>
    </row>
    <row r="158">
      <c r="A158" s="1" t="s">
        <v>375</v>
      </c>
      <c r="B158" s="1">
        <v>9.0</v>
      </c>
      <c r="C158" s="1">
        <v>13.0</v>
      </c>
      <c r="D158" s="1">
        <v>41.9153777117397</v>
      </c>
      <c r="E158" s="1">
        <v>-91.6539053896099</v>
      </c>
      <c r="F158" s="1" t="s">
        <v>126</v>
      </c>
      <c r="G158" s="1" t="s">
        <v>35</v>
      </c>
      <c r="H158" s="1" t="s">
        <v>127</v>
      </c>
      <c r="I158" s="1" t="s">
        <v>295</v>
      </c>
      <c r="J158" s="18" t="s">
        <v>376</v>
      </c>
      <c r="L158" s="19" t="s">
        <v>67</v>
      </c>
      <c r="M158">
        <f>Countif(username,I158)</f>
        <v>4</v>
      </c>
    </row>
    <row r="159">
      <c r="A159" s="1" t="s">
        <v>377</v>
      </c>
      <c r="B159" s="1">
        <v>9.0</v>
      </c>
      <c r="C159" s="1">
        <v>14.0</v>
      </c>
      <c r="D159" s="1">
        <v>41.9153777115778</v>
      </c>
      <c r="E159" s="1">
        <v>-91.6537122378685</v>
      </c>
      <c r="F159" s="1" t="s">
        <v>126</v>
      </c>
      <c r="G159" s="1" t="s">
        <v>35</v>
      </c>
      <c r="H159" s="1" t="s">
        <v>127</v>
      </c>
      <c r="I159" s="1" t="s">
        <v>137</v>
      </c>
      <c r="J159" s="18" t="s">
        <v>378</v>
      </c>
      <c r="L159" s="19">
        <v>1.0</v>
      </c>
      <c r="M159">
        <f>Countif(username,I159)</f>
        <v>2</v>
      </c>
    </row>
    <row r="160">
      <c r="A160" s="1" t="s">
        <v>379</v>
      </c>
      <c r="B160" s="1">
        <v>9.0</v>
      </c>
      <c r="C160" s="1">
        <v>15.0</v>
      </c>
      <c r="D160" s="1">
        <v>41.915377711416</v>
      </c>
      <c r="E160" s="1">
        <v>-91.6535190861271</v>
      </c>
      <c r="F160" s="1" t="s">
        <v>126</v>
      </c>
      <c r="G160" s="1" t="s">
        <v>35</v>
      </c>
      <c r="H160" s="1" t="s">
        <v>127</v>
      </c>
      <c r="I160" s="1" t="s">
        <v>41</v>
      </c>
      <c r="J160" s="18" t="s">
        <v>380</v>
      </c>
      <c r="L160" s="19" t="s">
        <v>39</v>
      </c>
      <c r="M160">
        <f>Countif(username,I160)</f>
        <v>11</v>
      </c>
    </row>
    <row r="161">
      <c r="A161" s="1" t="s">
        <v>381</v>
      </c>
      <c r="B161" s="1">
        <v>9.0</v>
      </c>
      <c r="C161" s="1">
        <v>16.0</v>
      </c>
      <c r="D161" s="1">
        <v>41.9153777112541</v>
      </c>
      <c r="E161" s="1">
        <v>-91.6533259343858</v>
      </c>
      <c r="F161" s="1" t="s">
        <v>122</v>
      </c>
      <c r="G161" s="1" t="s">
        <v>35</v>
      </c>
      <c r="H161" s="1" t="s">
        <v>123</v>
      </c>
      <c r="I161" s="1" t="s">
        <v>49</v>
      </c>
      <c r="J161" s="18" t="s">
        <v>382</v>
      </c>
      <c r="L161" s="19" t="s">
        <v>51</v>
      </c>
      <c r="M161">
        <f>Countif(username,I161)</f>
        <v>15</v>
      </c>
    </row>
    <row r="162">
      <c r="A162" s="1" t="s">
        <v>383</v>
      </c>
      <c r="B162" s="1">
        <v>10.0</v>
      </c>
      <c r="C162" s="1">
        <v>1.0</v>
      </c>
      <c r="D162" s="1">
        <v>41.9152339832363</v>
      </c>
      <c r="E162" s="1">
        <v>-91.6562232200765</v>
      </c>
      <c r="F162" s="1" t="s">
        <v>81</v>
      </c>
      <c r="G162" s="1" t="s">
        <v>82</v>
      </c>
      <c r="H162" s="1" t="s">
        <v>83</v>
      </c>
      <c r="I162" s="1" t="s">
        <v>96</v>
      </c>
      <c r="J162" s="18" t="s">
        <v>384</v>
      </c>
      <c r="L162" s="19" t="s">
        <v>39</v>
      </c>
      <c r="M162">
        <f>Countif(username,I162)</f>
        <v>9</v>
      </c>
    </row>
    <row r="163">
      <c r="A163" s="1" t="s">
        <v>385</v>
      </c>
      <c r="B163" s="1">
        <v>10.0</v>
      </c>
      <c r="C163" s="1">
        <v>2.0</v>
      </c>
      <c r="D163" s="1">
        <v>41.9152339830745</v>
      </c>
      <c r="E163" s="1">
        <v>-91.6560300687701</v>
      </c>
      <c r="F163" s="1" t="s">
        <v>81</v>
      </c>
      <c r="G163" s="1" t="s">
        <v>82</v>
      </c>
      <c r="H163" s="1" t="s">
        <v>83</v>
      </c>
      <c r="I163" s="1" t="s">
        <v>386</v>
      </c>
      <c r="J163" s="18" t="s">
        <v>387</v>
      </c>
      <c r="L163" s="19" t="s">
        <v>67</v>
      </c>
      <c r="M163">
        <f>Countif(username,I163)</f>
        <v>3</v>
      </c>
    </row>
    <row r="164">
      <c r="A164" s="1" t="s">
        <v>388</v>
      </c>
      <c r="B164" s="1">
        <v>10.0</v>
      </c>
      <c r="C164" s="1">
        <v>3.0</v>
      </c>
      <c r="D164" s="1">
        <v>41.9152339829126</v>
      </c>
      <c r="E164" s="1">
        <v>-91.6558369174637</v>
      </c>
      <c r="F164" s="1" t="s">
        <v>81</v>
      </c>
      <c r="G164" s="1" t="s">
        <v>82</v>
      </c>
      <c r="H164" s="1" t="s">
        <v>83</v>
      </c>
      <c r="I164" s="1" t="s">
        <v>165</v>
      </c>
      <c r="J164" s="18" t="s">
        <v>389</v>
      </c>
      <c r="L164" s="19" t="s">
        <v>39</v>
      </c>
      <c r="M164">
        <f>Countif(username,I164)</f>
        <v>10</v>
      </c>
    </row>
    <row r="165">
      <c r="A165" s="1" t="s">
        <v>390</v>
      </c>
      <c r="B165" s="1">
        <v>10.0</v>
      </c>
      <c r="C165" s="1">
        <v>4.0</v>
      </c>
      <c r="D165" s="1">
        <v>41.9152339827508</v>
      </c>
      <c r="E165" s="1">
        <v>-91.6556437661573</v>
      </c>
      <c r="F165" s="1" t="s">
        <v>81</v>
      </c>
      <c r="G165" s="1" t="s">
        <v>82</v>
      </c>
      <c r="H165" s="1" t="s">
        <v>83</v>
      </c>
      <c r="I165" s="1" t="s">
        <v>243</v>
      </c>
      <c r="J165" s="18" t="s">
        <v>391</v>
      </c>
      <c r="L165" s="19" t="s">
        <v>39</v>
      </c>
      <c r="M165">
        <f>Countif(username,I165)</f>
        <v>5</v>
      </c>
    </row>
    <row r="166">
      <c r="A166" s="1" t="s">
        <v>392</v>
      </c>
      <c r="B166" s="1">
        <v>10.0</v>
      </c>
      <c r="C166" s="1">
        <v>5.0</v>
      </c>
      <c r="D166" s="1">
        <v>41.9152339825889</v>
      </c>
      <c r="E166" s="1">
        <v>-91.6554506148509</v>
      </c>
      <c r="F166" s="1" t="s">
        <v>81</v>
      </c>
      <c r="G166" s="1" t="s">
        <v>82</v>
      </c>
      <c r="H166" s="1" t="s">
        <v>83</v>
      </c>
      <c r="I166" s="1" t="s">
        <v>393</v>
      </c>
      <c r="J166" s="18" t="s">
        <v>394</v>
      </c>
      <c r="L166" s="19" t="s">
        <v>67</v>
      </c>
      <c r="M166">
        <f>Countif(username,I166)</f>
        <v>5</v>
      </c>
    </row>
    <row r="167">
      <c r="A167" s="1" t="s">
        <v>395</v>
      </c>
      <c r="B167" s="1">
        <v>10.0</v>
      </c>
      <c r="C167" s="1">
        <v>6.0</v>
      </c>
      <c r="D167" s="1">
        <v>41.9152339824271</v>
      </c>
      <c r="E167" s="1">
        <v>-91.6552574635445</v>
      </c>
      <c r="F167" s="1" t="s">
        <v>81</v>
      </c>
      <c r="G167" s="1" t="s">
        <v>82</v>
      </c>
      <c r="H167" s="1" t="s">
        <v>83</v>
      </c>
      <c r="I167" s="1" t="s">
        <v>165</v>
      </c>
      <c r="J167" s="18" t="s">
        <v>396</v>
      </c>
      <c r="L167" s="19" t="s">
        <v>39</v>
      </c>
      <c r="M167">
        <f>Countif(username,I167)</f>
        <v>10</v>
      </c>
    </row>
    <row r="168">
      <c r="A168" s="1" t="s">
        <v>397</v>
      </c>
      <c r="B168" s="1">
        <v>10.0</v>
      </c>
      <c r="C168" s="1">
        <v>7.0</v>
      </c>
      <c r="D168" s="1">
        <v>41.9152339822653</v>
      </c>
      <c r="E168" s="1">
        <v>-91.6550643122381</v>
      </c>
      <c r="F168" s="1" t="s">
        <v>81</v>
      </c>
      <c r="G168" s="1" t="s">
        <v>82</v>
      </c>
      <c r="H168" s="1" t="s">
        <v>83</v>
      </c>
      <c r="I168" s="1" t="s">
        <v>249</v>
      </c>
      <c r="J168" s="18" t="s">
        <v>398</v>
      </c>
      <c r="L168" s="19" t="s">
        <v>67</v>
      </c>
      <c r="M168">
        <f>Countif(username,I168)</f>
        <v>3</v>
      </c>
    </row>
    <row r="169">
      <c r="A169" s="1" t="s">
        <v>399</v>
      </c>
      <c r="B169" s="1">
        <v>10.0</v>
      </c>
      <c r="C169" s="1">
        <v>8.0</v>
      </c>
      <c r="D169" s="1">
        <v>41.9152339821034</v>
      </c>
      <c r="E169" s="1">
        <v>-91.6548711609316</v>
      </c>
      <c r="F169" s="1" t="s">
        <v>81</v>
      </c>
      <c r="G169" s="1" t="s">
        <v>82</v>
      </c>
      <c r="H169" s="1" t="s">
        <v>83</v>
      </c>
      <c r="I169" s="1" t="s">
        <v>393</v>
      </c>
      <c r="J169" s="18" t="s">
        <v>400</v>
      </c>
      <c r="L169" s="19" t="s">
        <v>67</v>
      </c>
      <c r="M169">
        <f>Countif(username,I169)</f>
        <v>5</v>
      </c>
    </row>
    <row r="170">
      <c r="A170" s="1" t="s">
        <v>401</v>
      </c>
      <c r="B170" s="1">
        <v>10.0</v>
      </c>
      <c r="C170" s="1">
        <v>9.0</v>
      </c>
      <c r="D170" s="1">
        <v>41.9152339819416</v>
      </c>
      <c r="E170" s="1">
        <v>-91.6546780096252</v>
      </c>
      <c r="F170" s="1" t="s">
        <v>81</v>
      </c>
      <c r="G170" s="1" t="s">
        <v>82</v>
      </c>
      <c r="H170" s="1" t="s">
        <v>83</v>
      </c>
      <c r="I170" s="1" t="s">
        <v>402</v>
      </c>
      <c r="J170" s="18" t="s">
        <v>403</v>
      </c>
      <c r="L170" s="19">
        <v>1.0</v>
      </c>
      <c r="M170">
        <f>Countif(username,I170)</f>
        <v>2</v>
      </c>
    </row>
    <row r="171">
      <c r="A171" s="1" t="s">
        <v>404</v>
      </c>
      <c r="B171" s="1">
        <v>10.0</v>
      </c>
      <c r="C171" s="1">
        <v>10.0</v>
      </c>
      <c r="D171" s="1">
        <v>41.9152339817797</v>
      </c>
      <c r="E171" s="1">
        <v>-91.6544848583188</v>
      </c>
      <c r="F171" s="1" t="s">
        <v>81</v>
      </c>
      <c r="G171" s="1" t="s">
        <v>82</v>
      </c>
      <c r="H171" s="1" t="s">
        <v>83</v>
      </c>
      <c r="I171" s="1" t="s">
        <v>49</v>
      </c>
      <c r="J171" s="18" t="s">
        <v>405</v>
      </c>
      <c r="L171" s="19" t="s">
        <v>51</v>
      </c>
      <c r="M171">
        <f>Countif(username,I171)</f>
        <v>15</v>
      </c>
    </row>
    <row r="172">
      <c r="A172" s="1" t="s">
        <v>406</v>
      </c>
      <c r="B172" s="1">
        <v>10.0</v>
      </c>
      <c r="C172" s="1">
        <v>11.0</v>
      </c>
      <c r="D172" s="1">
        <v>41.9152339816179</v>
      </c>
      <c r="E172" s="1">
        <v>-91.6542917070124</v>
      </c>
      <c r="F172" s="1" t="s">
        <v>81</v>
      </c>
      <c r="G172" s="1" t="s">
        <v>82</v>
      </c>
      <c r="H172" s="1" t="s">
        <v>83</v>
      </c>
      <c r="I172" s="1" t="s">
        <v>165</v>
      </c>
      <c r="J172" s="18" t="s">
        <v>407</v>
      </c>
      <c r="L172" s="19" t="s">
        <v>39</v>
      </c>
      <c r="M172">
        <f>Countif(username,I172)</f>
        <v>10</v>
      </c>
    </row>
    <row r="173">
      <c r="A173" s="1" t="s">
        <v>408</v>
      </c>
      <c r="B173" s="1">
        <v>10.0</v>
      </c>
      <c r="C173" s="1">
        <v>12.0</v>
      </c>
      <c r="D173" s="1">
        <v>41.915233981456</v>
      </c>
      <c r="E173" s="1">
        <v>-91.654098555706</v>
      </c>
      <c r="F173" s="1" t="s">
        <v>81</v>
      </c>
      <c r="G173" s="1" t="s">
        <v>82</v>
      </c>
      <c r="H173" s="1" t="s">
        <v>83</v>
      </c>
      <c r="I173" s="1" t="s">
        <v>90</v>
      </c>
      <c r="J173" s="18" t="s">
        <v>409</v>
      </c>
      <c r="L173" s="19" t="s">
        <v>39</v>
      </c>
      <c r="M173">
        <f>Countif(username,I173)</f>
        <v>8</v>
      </c>
    </row>
    <row r="174">
      <c r="A174" s="1" t="s">
        <v>410</v>
      </c>
      <c r="B174" s="1">
        <v>10.0</v>
      </c>
      <c r="C174" s="1">
        <v>13.0</v>
      </c>
      <c r="D174" s="1">
        <v>41.9152339812942</v>
      </c>
      <c r="E174" s="1">
        <v>-91.6539054043996</v>
      </c>
      <c r="F174" s="1" t="s">
        <v>81</v>
      </c>
      <c r="G174" s="1" t="s">
        <v>82</v>
      </c>
      <c r="H174" s="1" t="s">
        <v>83</v>
      </c>
      <c r="I174" s="1" t="s">
        <v>49</v>
      </c>
      <c r="J174" s="18" t="s">
        <v>411</v>
      </c>
      <c r="L174" s="19" t="s">
        <v>51</v>
      </c>
      <c r="M174">
        <f>Countif(username,I174)</f>
        <v>15</v>
      </c>
    </row>
    <row r="175">
      <c r="A175" s="1" t="s">
        <v>412</v>
      </c>
      <c r="B175" s="1">
        <v>10.0</v>
      </c>
      <c r="C175" s="1">
        <v>14.0</v>
      </c>
      <c r="D175" s="1">
        <v>41.9152339811323</v>
      </c>
      <c r="E175" s="1">
        <v>-91.6537122530932</v>
      </c>
      <c r="F175" s="1" t="s">
        <v>81</v>
      </c>
      <c r="G175" s="1" t="s">
        <v>82</v>
      </c>
      <c r="H175" s="1" t="s">
        <v>83</v>
      </c>
      <c r="I175" s="1" t="s">
        <v>246</v>
      </c>
      <c r="J175" s="18" t="s">
        <v>413</v>
      </c>
      <c r="L175" s="19" t="s">
        <v>67</v>
      </c>
      <c r="M175">
        <f>Countif(username,I175)</f>
        <v>3</v>
      </c>
    </row>
    <row r="176">
      <c r="A176" s="1" t="s">
        <v>414</v>
      </c>
      <c r="B176" s="1">
        <v>10.0</v>
      </c>
      <c r="C176" s="1">
        <v>15.0</v>
      </c>
      <c r="D176" s="1">
        <v>41.9152339809705</v>
      </c>
      <c r="E176" s="1">
        <v>-91.6535191017868</v>
      </c>
      <c r="F176" s="1" t="s">
        <v>81</v>
      </c>
      <c r="G176" s="1" t="s">
        <v>82</v>
      </c>
      <c r="H176" s="1" t="s">
        <v>83</v>
      </c>
      <c r="I176" s="1" t="s">
        <v>322</v>
      </c>
      <c r="J176" s="18" t="s">
        <v>415</v>
      </c>
      <c r="L176" s="19" t="s">
        <v>67</v>
      </c>
      <c r="M176">
        <f>Countif(username,I176)</f>
        <v>3</v>
      </c>
    </row>
    <row r="177">
      <c r="A177" s="1" t="s">
        <v>416</v>
      </c>
      <c r="B177" s="1">
        <v>10.0</v>
      </c>
      <c r="C177" s="1">
        <v>16.0</v>
      </c>
      <c r="D177" s="1">
        <v>41.9152339808086</v>
      </c>
      <c r="E177" s="1">
        <v>-91.6533259504804</v>
      </c>
      <c r="F177" s="1" t="s">
        <v>81</v>
      </c>
      <c r="G177" s="1" t="s">
        <v>82</v>
      </c>
      <c r="H177" s="1" t="s">
        <v>83</v>
      </c>
      <c r="I177" s="1" t="s">
        <v>37</v>
      </c>
      <c r="J177" s="18" t="s">
        <v>417</v>
      </c>
      <c r="L177" s="19" t="s">
        <v>39</v>
      </c>
      <c r="M177">
        <f>Countif(username,I177)</f>
        <v>21</v>
      </c>
    </row>
    <row r="178">
      <c r="A178" s="1" t="s">
        <v>418</v>
      </c>
      <c r="B178" s="1">
        <v>11.0</v>
      </c>
      <c r="C178" s="1">
        <v>1.0</v>
      </c>
      <c r="D178" s="1">
        <v>41.9150902527909</v>
      </c>
      <c r="E178" s="1">
        <v>-91.656223229646</v>
      </c>
      <c r="F178" s="1" t="s">
        <v>122</v>
      </c>
      <c r="G178" s="1" t="s">
        <v>35</v>
      </c>
      <c r="H178" s="1" t="s">
        <v>123</v>
      </c>
      <c r="I178" s="1" t="s">
        <v>295</v>
      </c>
      <c r="J178" s="18" t="s">
        <v>419</v>
      </c>
      <c r="L178" s="19" t="s">
        <v>67</v>
      </c>
      <c r="M178">
        <f>Countif(username,I178)</f>
        <v>4</v>
      </c>
    </row>
    <row r="179">
      <c r="A179" s="1" t="s">
        <v>420</v>
      </c>
      <c r="B179" s="1">
        <v>11.0</v>
      </c>
      <c r="C179" s="1">
        <v>2.0</v>
      </c>
      <c r="D179" s="1">
        <v>41.9150902526291</v>
      </c>
      <c r="E179" s="1">
        <v>-91.6560300787746</v>
      </c>
      <c r="F179" s="1" t="s">
        <v>126</v>
      </c>
      <c r="G179" s="1" t="s">
        <v>35</v>
      </c>
      <c r="H179" s="1" t="s">
        <v>127</v>
      </c>
      <c r="I179" s="1" t="s">
        <v>60</v>
      </c>
      <c r="J179" s="18" t="s">
        <v>421</v>
      </c>
      <c r="L179" s="19" t="s">
        <v>39</v>
      </c>
      <c r="M179">
        <f>Countif(username,I179)</f>
        <v>6</v>
      </c>
    </row>
    <row r="180">
      <c r="A180" s="1" t="s">
        <v>422</v>
      </c>
      <c r="B180" s="1">
        <v>11.0</v>
      </c>
      <c r="C180" s="1">
        <v>3.0</v>
      </c>
      <c r="D180" s="1">
        <v>41.9150902524672</v>
      </c>
      <c r="E180" s="1">
        <v>-91.6558369279031</v>
      </c>
      <c r="F180" s="1" t="s">
        <v>126</v>
      </c>
      <c r="G180" s="1" t="s">
        <v>35</v>
      </c>
      <c r="H180" s="1" t="s">
        <v>127</v>
      </c>
      <c r="I180" s="1" t="s">
        <v>423</v>
      </c>
      <c r="J180" s="18" t="s">
        <v>424</v>
      </c>
      <c r="L180" s="19">
        <v>1.0</v>
      </c>
      <c r="M180">
        <f>Countif(username,I180)</f>
        <v>2</v>
      </c>
    </row>
    <row r="181">
      <c r="A181" s="1" t="s">
        <v>425</v>
      </c>
      <c r="B181" s="1">
        <v>11.0</v>
      </c>
      <c r="C181" s="1">
        <v>4.0</v>
      </c>
      <c r="D181" s="1">
        <v>41.9150902523054</v>
      </c>
      <c r="E181" s="1">
        <v>-91.6556437770317</v>
      </c>
      <c r="F181" s="1" t="s">
        <v>126</v>
      </c>
      <c r="G181" s="1" t="s">
        <v>35</v>
      </c>
      <c r="H181" s="1" t="s">
        <v>127</v>
      </c>
      <c r="I181" s="1" t="s">
        <v>295</v>
      </c>
      <c r="J181" s="18" t="s">
        <v>426</v>
      </c>
      <c r="L181" s="19" t="s">
        <v>67</v>
      </c>
      <c r="M181">
        <f>Countif(username,I181)</f>
        <v>4</v>
      </c>
    </row>
    <row r="182">
      <c r="A182" s="1" t="s">
        <v>427</v>
      </c>
      <c r="B182" s="1">
        <v>11.0</v>
      </c>
      <c r="C182" s="1">
        <v>5.0</v>
      </c>
      <c r="D182" s="1">
        <v>41.9150902521435</v>
      </c>
      <c r="E182" s="1">
        <v>-91.6554506261603</v>
      </c>
      <c r="F182" s="1" t="s">
        <v>126</v>
      </c>
      <c r="G182" s="1" t="s">
        <v>35</v>
      </c>
      <c r="H182" s="1" t="s">
        <v>127</v>
      </c>
      <c r="I182" s="1" t="s">
        <v>428</v>
      </c>
      <c r="J182" s="18" t="s">
        <v>429</v>
      </c>
      <c r="L182" s="19">
        <v>1.0</v>
      </c>
      <c r="M182">
        <f>Countif(username,I182)</f>
        <v>2</v>
      </c>
    </row>
    <row r="183">
      <c r="A183" s="1" t="s">
        <v>430</v>
      </c>
      <c r="B183" s="1">
        <v>11.0</v>
      </c>
      <c r="C183" s="1">
        <v>6.0</v>
      </c>
      <c r="D183" s="1">
        <v>41.9150902519817</v>
      </c>
      <c r="E183" s="1">
        <v>-91.6552574752888</v>
      </c>
      <c r="F183" s="1" t="s">
        <v>126</v>
      </c>
      <c r="G183" s="1" t="s">
        <v>35</v>
      </c>
      <c r="H183" s="1" t="s">
        <v>127</v>
      </c>
      <c r="I183" s="1" t="s">
        <v>431</v>
      </c>
      <c r="J183" s="10" t="s">
        <v>432</v>
      </c>
      <c r="L183" s="19">
        <v>1.0</v>
      </c>
      <c r="M183">
        <f>Countif(username,I183)</f>
        <v>3</v>
      </c>
    </row>
    <row r="184">
      <c r="A184" s="1" t="s">
        <v>433</v>
      </c>
      <c r="B184" s="1">
        <v>11.0</v>
      </c>
      <c r="C184" s="1">
        <v>7.0</v>
      </c>
      <c r="D184" s="1">
        <v>41.9150902518198</v>
      </c>
      <c r="E184" s="1">
        <v>-91.6550643244174</v>
      </c>
      <c r="F184" s="1" t="s">
        <v>126</v>
      </c>
      <c r="G184" s="1" t="s">
        <v>35</v>
      </c>
      <c r="H184" s="1" t="s">
        <v>127</v>
      </c>
      <c r="I184" s="1" t="s">
        <v>434</v>
      </c>
      <c r="J184" s="18" t="s">
        <v>435</v>
      </c>
      <c r="L184" s="19">
        <v>1.0</v>
      </c>
      <c r="M184">
        <f>Countif(username,I184)</f>
        <v>2</v>
      </c>
    </row>
    <row r="185">
      <c r="A185" s="1" t="s">
        <v>436</v>
      </c>
      <c r="B185" s="1">
        <v>11.0</v>
      </c>
      <c r="C185" s="1">
        <v>8.0</v>
      </c>
      <c r="D185" s="1">
        <v>41.915090251658</v>
      </c>
      <c r="E185" s="1">
        <v>-91.6548711735459</v>
      </c>
      <c r="F185" s="1" t="s">
        <v>126</v>
      </c>
      <c r="G185" s="1" t="s">
        <v>35</v>
      </c>
      <c r="H185" s="1" t="s">
        <v>127</v>
      </c>
      <c r="I185" s="1" t="s">
        <v>65</v>
      </c>
      <c r="J185" s="18" t="s">
        <v>437</v>
      </c>
      <c r="L185" s="19" t="s">
        <v>67</v>
      </c>
      <c r="M185">
        <f>Countif(username,I185)</f>
        <v>8</v>
      </c>
    </row>
    <row r="186">
      <c r="A186" s="1" t="s">
        <v>438</v>
      </c>
      <c r="B186" s="1">
        <v>11.0</v>
      </c>
      <c r="C186" s="1">
        <v>9.0</v>
      </c>
      <c r="D186" s="1">
        <v>41.9150902514961</v>
      </c>
      <c r="E186" s="1">
        <v>-91.6546780226745</v>
      </c>
      <c r="F186" s="1" t="s">
        <v>126</v>
      </c>
      <c r="G186" s="1" t="s">
        <v>35</v>
      </c>
      <c r="H186" s="1" t="s">
        <v>127</v>
      </c>
      <c r="I186" s="1" t="s">
        <v>60</v>
      </c>
      <c r="J186" s="18" t="s">
        <v>439</v>
      </c>
      <c r="L186" s="19" t="s">
        <v>39</v>
      </c>
      <c r="M186">
        <f>Countif(username,I186)</f>
        <v>6</v>
      </c>
    </row>
    <row r="187">
      <c r="A187" s="1" t="s">
        <v>440</v>
      </c>
      <c r="B187" s="1">
        <v>11.0</v>
      </c>
      <c r="C187" s="1">
        <v>10.0</v>
      </c>
      <c r="D187" s="1">
        <v>41.9150902513343</v>
      </c>
      <c r="E187" s="1">
        <v>-91.6544848718031</v>
      </c>
      <c r="F187" s="1" t="s">
        <v>126</v>
      </c>
      <c r="G187" s="1" t="s">
        <v>35</v>
      </c>
      <c r="H187" s="1" t="s">
        <v>127</v>
      </c>
      <c r="I187" s="1" t="s">
        <v>144</v>
      </c>
      <c r="J187" s="18" t="s">
        <v>441</v>
      </c>
      <c r="L187" s="19" t="s">
        <v>67</v>
      </c>
      <c r="M187">
        <f>Countif(username,I187)</f>
        <v>8</v>
      </c>
    </row>
    <row r="188">
      <c r="A188" s="1" t="s">
        <v>442</v>
      </c>
      <c r="B188" s="1">
        <v>11.0</v>
      </c>
      <c r="C188" s="1">
        <v>11.0</v>
      </c>
      <c r="D188" s="1">
        <v>41.9150902511725</v>
      </c>
      <c r="E188" s="1">
        <v>-91.6542917209316</v>
      </c>
      <c r="F188" s="1" t="s">
        <v>126</v>
      </c>
      <c r="G188" s="1" t="s">
        <v>35</v>
      </c>
      <c r="H188" s="1" t="s">
        <v>127</v>
      </c>
      <c r="I188" s="1" t="s">
        <v>363</v>
      </c>
      <c r="J188" s="18" t="s">
        <v>443</v>
      </c>
      <c r="L188" s="19">
        <v>1.0</v>
      </c>
      <c r="M188">
        <f>Countif(username,I188)</f>
        <v>2</v>
      </c>
    </row>
    <row r="189">
      <c r="A189" s="1" t="s">
        <v>444</v>
      </c>
      <c r="B189" s="1">
        <v>11.0</v>
      </c>
      <c r="C189" s="1">
        <v>12.0</v>
      </c>
      <c r="D189" s="1">
        <v>41.9150902510106</v>
      </c>
      <c r="E189" s="1">
        <v>-91.6540985700602</v>
      </c>
      <c r="F189" s="1" t="s">
        <v>126</v>
      </c>
      <c r="G189" s="1" t="s">
        <v>35</v>
      </c>
      <c r="H189" s="1" t="s">
        <v>127</v>
      </c>
      <c r="I189" s="1" t="s">
        <v>445</v>
      </c>
      <c r="J189" s="18" t="s">
        <v>446</v>
      </c>
      <c r="L189" s="19">
        <v>1.0</v>
      </c>
      <c r="M189">
        <f>Countif(username,I189)</f>
        <v>1</v>
      </c>
    </row>
    <row r="190">
      <c r="A190" s="1" t="s">
        <v>447</v>
      </c>
      <c r="B190" s="1">
        <v>11.0</v>
      </c>
      <c r="C190" s="1">
        <v>13.0</v>
      </c>
      <c r="D190" s="1">
        <v>41.9150902508488</v>
      </c>
      <c r="E190" s="1">
        <v>-91.6539054191887</v>
      </c>
      <c r="F190" s="1" t="s">
        <v>126</v>
      </c>
      <c r="G190" s="1" t="s">
        <v>35</v>
      </c>
      <c r="H190" s="1" t="s">
        <v>127</v>
      </c>
      <c r="I190" s="1" t="s">
        <v>423</v>
      </c>
      <c r="J190" s="18" t="s">
        <v>448</v>
      </c>
      <c r="L190" s="19">
        <v>1.0</v>
      </c>
      <c r="M190">
        <f>Countif(username,I190)</f>
        <v>2</v>
      </c>
    </row>
    <row r="191">
      <c r="A191" s="1" t="s">
        <v>449</v>
      </c>
      <c r="B191" s="1">
        <v>11.0</v>
      </c>
      <c r="C191" s="1">
        <v>14.0</v>
      </c>
      <c r="D191" s="1">
        <v>41.9150902506869</v>
      </c>
      <c r="E191" s="1">
        <v>-91.6537122683173</v>
      </c>
      <c r="F191" s="1" t="s">
        <v>126</v>
      </c>
      <c r="G191" s="1" t="s">
        <v>35</v>
      </c>
      <c r="H191" s="1" t="s">
        <v>127</v>
      </c>
      <c r="I191" s="1" t="s">
        <v>290</v>
      </c>
      <c r="J191" s="18" t="s">
        <v>450</v>
      </c>
      <c r="L191" s="19" t="s">
        <v>67</v>
      </c>
      <c r="M191">
        <f>Countif(username,I191)</f>
        <v>3</v>
      </c>
    </row>
    <row r="192">
      <c r="A192" s="1" t="s">
        <v>451</v>
      </c>
      <c r="B192" s="1">
        <v>11.0</v>
      </c>
      <c r="C192" s="1">
        <v>15.0</v>
      </c>
      <c r="D192" s="1">
        <v>41.9150902505251</v>
      </c>
      <c r="E192" s="1">
        <v>-91.6535191174459</v>
      </c>
      <c r="F192" s="1" t="s">
        <v>126</v>
      </c>
      <c r="G192" s="1" t="s">
        <v>35</v>
      </c>
      <c r="H192" s="1" t="s">
        <v>127</v>
      </c>
      <c r="I192" s="1" t="s">
        <v>60</v>
      </c>
      <c r="J192" s="18" t="s">
        <v>452</v>
      </c>
      <c r="L192" s="19" t="s">
        <v>39</v>
      </c>
      <c r="M192">
        <f>Countif(username,I192)</f>
        <v>6</v>
      </c>
    </row>
    <row r="193">
      <c r="A193" s="1" t="s">
        <v>453</v>
      </c>
      <c r="B193" s="1">
        <v>11.0</v>
      </c>
      <c r="C193" s="1">
        <v>16.0</v>
      </c>
      <c r="D193" s="1">
        <v>41.9150902503632</v>
      </c>
      <c r="E193" s="1">
        <v>-91.6533259665744</v>
      </c>
      <c r="F193" s="1" t="s">
        <v>122</v>
      </c>
      <c r="G193" s="1" t="s">
        <v>35</v>
      </c>
      <c r="H193" s="1" t="s">
        <v>123</v>
      </c>
      <c r="I193" s="1" t="s">
        <v>44</v>
      </c>
      <c r="J193" s="18" t="s">
        <v>454</v>
      </c>
      <c r="L193" s="19" t="s">
        <v>39</v>
      </c>
      <c r="M193">
        <f>Countif(username,I193)</f>
        <v>5</v>
      </c>
    </row>
    <row r="194">
      <c r="A194" s="1" t="s">
        <v>455</v>
      </c>
      <c r="B194" s="1">
        <v>12.0</v>
      </c>
      <c r="C194" s="1">
        <v>1.0</v>
      </c>
      <c r="D194" s="1">
        <v>41.9149465223454</v>
      </c>
      <c r="E194" s="1">
        <v>-91.6562232392153</v>
      </c>
      <c r="F194" s="1" t="s">
        <v>168</v>
      </c>
      <c r="G194" s="1" t="s">
        <v>82</v>
      </c>
      <c r="H194" s="1" t="s">
        <v>169</v>
      </c>
      <c r="I194" s="1" t="s">
        <v>37</v>
      </c>
      <c r="J194" s="18" t="s">
        <v>456</v>
      </c>
      <c r="L194" s="19" t="s">
        <v>39</v>
      </c>
      <c r="M194">
        <f>Countif(username,I194)</f>
        <v>21</v>
      </c>
    </row>
    <row r="195">
      <c r="A195" s="1" t="s">
        <v>457</v>
      </c>
      <c r="B195" s="1">
        <v>12.0</v>
      </c>
      <c r="C195" s="1">
        <v>2.0</v>
      </c>
      <c r="D195" s="1">
        <v>41.9149465221836</v>
      </c>
      <c r="E195" s="1">
        <v>-91.6560300887788</v>
      </c>
      <c r="F195" s="1" t="s">
        <v>168</v>
      </c>
      <c r="G195" s="1" t="s">
        <v>82</v>
      </c>
      <c r="H195" s="1" t="s">
        <v>169</v>
      </c>
      <c r="I195" s="1" t="s">
        <v>84</v>
      </c>
      <c r="J195" s="18" t="s">
        <v>458</v>
      </c>
      <c r="L195" s="19" t="s">
        <v>39</v>
      </c>
      <c r="M195">
        <f>Countif(username,I195)</f>
        <v>6</v>
      </c>
    </row>
    <row r="196">
      <c r="A196" s="1" t="s">
        <v>459</v>
      </c>
      <c r="B196" s="1">
        <v>12.0</v>
      </c>
      <c r="C196" s="1">
        <v>3.0</v>
      </c>
      <c r="D196" s="1">
        <v>41.9149465220217</v>
      </c>
      <c r="E196" s="1">
        <v>-91.6558369383424</v>
      </c>
      <c r="F196" s="1" t="s">
        <v>168</v>
      </c>
      <c r="G196" s="1" t="s">
        <v>82</v>
      </c>
      <c r="H196" s="1" t="s">
        <v>169</v>
      </c>
      <c r="I196" s="1" t="s">
        <v>49</v>
      </c>
      <c r="J196" s="18" t="s">
        <v>460</v>
      </c>
      <c r="L196" s="19" t="s">
        <v>51</v>
      </c>
      <c r="M196">
        <f>Countif(username,I196)</f>
        <v>15</v>
      </c>
    </row>
    <row r="197">
      <c r="A197" s="1" t="s">
        <v>461</v>
      </c>
      <c r="B197" s="1">
        <v>12.0</v>
      </c>
      <c r="C197" s="1">
        <v>4.0</v>
      </c>
      <c r="D197" s="1">
        <v>41.9149465218599</v>
      </c>
      <c r="E197" s="1">
        <v>-91.6556437879059</v>
      </c>
      <c r="F197" s="1" t="s">
        <v>168</v>
      </c>
      <c r="G197" s="1" t="s">
        <v>82</v>
      </c>
      <c r="H197" s="1" t="s">
        <v>169</v>
      </c>
      <c r="I197" s="1" t="s">
        <v>87</v>
      </c>
      <c r="J197" s="18" t="s">
        <v>462</v>
      </c>
      <c r="L197" s="19" t="s">
        <v>39</v>
      </c>
      <c r="M197">
        <f>Countif(username,I197)</f>
        <v>6</v>
      </c>
    </row>
    <row r="198">
      <c r="A198" s="1" t="s">
        <v>463</v>
      </c>
      <c r="B198" s="1">
        <v>12.0</v>
      </c>
      <c r="C198" s="1">
        <v>5.0</v>
      </c>
      <c r="D198" s="1">
        <v>41.914946521698</v>
      </c>
      <c r="E198" s="1">
        <v>-91.6554506374694</v>
      </c>
      <c r="F198" s="1" t="s">
        <v>168</v>
      </c>
      <c r="G198" s="1" t="s">
        <v>82</v>
      </c>
      <c r="H198" s="1" t="s">
        <v>169</v>
      </c>
      <c r="I198" s="1" t="s">
        <v>37</v>
      </c>
      <c r="J198" s="18" t="s">
        <v>464</v>
      </c>
      <c r="L198" s="19" t="s">
        <v>39</v>
      </c>
      <c r="M198">
        <f>Countif(username,I198)</f>
        <v>21</v>
      </c>
    </row>
    <row r="199">
      <c r="A199" s="1" t="s">
        <v>465</v>
      </c>
      <c r="B199" s="1">
        <v>12.0</v>
      </c>
      <c r="C199" s="1">
        <v>6.0</v>
      </c>
      <c r="D199" s="1">
        <v>41.9149465215362</v>
      </c>
      <c r="E199" s="1">
        <v>-91.655257487033</v>
      </c>
      <c r="F199" s="1" t="s">
        <v>168</v>
      </c>
      <c r="G199" s="1" t="s">
        <v>82</v>
      </c>
      <c r="H199" s="1" t="s">
        <v>169</v>
      </c>
      <c r="I199" s="1" t="s">
        <v>49</v>
      </c>
      <c r="J199" s="18" t="s">
        <v>466</v>
      </c>
      <c r="L199" s="19" t="s">
        <v>51</v>
      </c>
      <c r="M199">
        <f>Countif(username,I199)</f>
        <v>15</v>
      </c>
    </row>
    <row r="200">
      <c r="A200" s="1" t="s">
        <v>467</v>
      </c>
      <c r="B200" s="1">
        <v>12.0</v>
      </c>
      <c r="C200" s="1">
        <v>7.0</v>
      </c>
      <c r="D200" s="1">
        <v>41.9149465213743</v>
      </c>
      <c r="E200" s="1">
        <v>-91.6550643365965</v>
      </c>
      <c r="F200" s="1" t="s">
        <v>168</v>
      </c>
      <c r="G200" s="1" t="s">
        <v>82</v>
      </c>
      <c r="H200" s="1" t="s">
        <v>169</v>
      </c>
      <c r="I200" s="1" t="s">
        <v>84</v>
      </c>
      <c r="J200" s="18" t="s">
        <v>468</v>
      </c>
      <c r="L200" s="19" t="s">
        <v>39</v>
      </c>
      <c r="M200">
        <f>Countif(username,I200)</f>
        <v>6</v>
      </c>
    </row>
    <row r="201">
      <c r="A201" s="1" t="s">
        <v>469</v>
      </c>
      <c r="B201" s="1">
        <v>12.0</v>
      </c>
      <c r="C201" s="1">
        <v>8.0</v>
      </c>
      <c r="D201" s="1">
        <v>41.9149465212125</v>
      </c>
      <c r="E201" s="1">
        <v>-91.65487118616</v>
      </c>
      <c r="F201" s="1" t="s">
        <v>168</v>
      </c>
      <c r="G201" s="1" t="s">
        <v>82</v>
      </c>
      <c r="H201" s="1" t="s">
        <v>169</v>
      </c>
      <c r="I201" s="1" t="s">
        <v>87</v>
      </c>
      <c r="J201" s="18" t="s">
        <v>470</v>
      </c>
      <c r="L201" s="19" t="s">
        <v>39</v>
      </c>
      <c r="M201">
        <f>Countif(username,I201)</f>
        <v>6</v>
      </c>
    </row>
    <row r="202">
      <c r="A202" s="1" t="s">
        <v>471</v>
      </c>
      <c r="B202" s="1">
        <v>12.0</v>
      </c>
      <c r="C202" s="1">
        <v>9.0</v>
      </c>
      <c r="D202" s="1">
        <v>41.9149465210506</v>
      </c>
      <c r="E202" s="1">
        <v>-91.6546780357235</v>
      </c>
      <c r="F202" s="1" t="s">
        <v>168</v>
      </c>
      <c r="G202" s="1" t="s">
        <v>82</v>
      </c>
      <c r="H202" s="1" t="s">
        <v>169</v>
      </c>
      <c r="I202" s="1" t="s">
        <v>37</v>
      </c>
      <c r="J202" s="18" t="s">
        <v>472</v>
      </c>
      <c r="L202" s="19" t="s">
        <v>39</v>
      </c>
      <c r="M202">
        <f>Countif(username,I202)</f>
        <v>21</v>
      </c>
    </row>
    <row r="203">
      <c r="A203" s="1" t="s">
        <v>473</v>
      </c>
      <c r="B203" s="1">
        <v>12.0</v>
      </c>
      <c r="C203" s="1">
        <v>10.0</v>
      </c>
      <c r="D203" s="1">
        <v>41.9149465208888</v>
      </c>
      <c r="E203" s="1">
        <v>-91.6544848852871</v>
      </c>
      <c r="F203" s="1" t="s">
        <v>168</v>
      </c>
      <c r="G203" s="1" t="s">
        <v>82</v>
      </c>
      <c r="H203" s="1" t="s">
        <v>169</v>
      </c>
      <c r="I203" s="1" t="s">
        <v>84</v>
      </c>
      <c r="J203" s="18" t="s">
        <v>474</v>
      </c>
      <c r="L203" s="19" t="s">
        <v>39</v>
      </c>
      <c r="M203">
        <f>Countif(username,I203)</f>
        <v>6</v>
      </c>
    </row>
    <row r="204">
      <c r="A204" s="1" t="s">
        <v>475</v>
      </c>
      <c r="B204" s="1">
        <v>12.0</v>
      </c>
      <c r="C204" s="1">
        <v>11.0</v>
      </c>
      <c r="D204" s="1">
        <v>41.914946520727</v>
      </c>
      <c r="E204" s="1">
        <v>-91.6542917348506</v>
      </c>
      <c r="F204" s="1" t="s">
        <v>168</v>
      </c>
      <c r="G204" s="1" t="s">
        <v>82</v>
      </c>
      <c r="H204" s="1" t="s">
        <v>169</v>
      </c>
      <c r="I204" s="1" t="s">
        <v>393</v>
      </c>
      <c r="J204" s="18" t="s">
        <v>476</v>
      </c>
      <c r="L204" s="19" t="s">
        <v>67</v>
      </c>
      <c r="M204">
        <f>Countif(username,I204)</f>
        <v>5</v>
      </c>
    </row>
    <row r="205">
      <c r="A205" s="1" t="s">
        <v>477</v>
      </c>
      <c r="B205" s="1">
        <v>12.0</v>
      </c>
      <c r="C205" s="1">
        <v>12.0</v>
      </c>
      <c r="D205" s="1">
        <v>41.9149465205651</v>
      </c>
      <c r="E205" s="1">
        <v>-91.6540985844141</v>
      </c>
      <c r="F205" s="1" t="s">
        <v>168</v>
      </c>
      <c r="G205" s="1" t="s">
        <v>82</v>
      </c>
      <c r="H205" s="1" t="s">
        <v>169</v>
      </c>
      <c r="I205" s="1" t="s">
        <v>402</v>
      </c>
      <c r="J205" s="18" t="s">
        <v>478</v>
      </c>
      <c r="L205" s="19">
        <v>1.0</v>
      </c>
      <c r="M205">
        <f>Countif(username,I205)</f>
        <v>2</v>
      </c>
    </row>
    <row r="206">
      <c r="A206" s="1" t="s">
        <v>479</v>
      </c>
      <c r="B206" s="1">
        <v>12.0</v>
      </c>
      <c r="C206" s="1">
        <v>13.0</v>
      </c>
      <c r="D206" s="1">
        <v>41.9149465204033</v>
      </c>
      <c r="E206" s="1">
        <v>-91.6539054339776</v>
      </c>
      <c r="F206" s="1" t="s">
        <v>168</v>
      </c>
      <c r="G206" s="1" t="s">
        <v>82</v>
      </c>
      <c r="H206" s="1" t="s">
        <v>169</v>
      </c>
      <c r="I206" s="1" t="s">
        <v>37</v>
      </c>
      <c r="J206" s="18" t="s">
        <v>480</v>
      </c>
      <c r="L206" s="19" t="s">
        <v>39</v>
      </c>
      <c r="M206">
        <f>Countif(username,I206)</f>
        <v>21</v>
      </c>
    </row>
    <row r="207">
      <c r="A207" s="1" t="s">
        <v>481</v>
      </c>
      <c r="B207" s="1">
        <v>12.0</v>
      </c>
      <c r="C207" s="1">
        <v>14.0</v>
      </c>
      <c r="D207" s="1">
        <v>41.9149465202414</v>
      </c>
      <c r="E207" s="1">
        <v>-91.6537122835412</v>
      </c>
      <c r="F207" s="1" t="s">
        <v>168</v>
      </c>
      <c r="G207" s="1" t="s">
        <v>82</v>
      </c>
      <c r="H207" s="1" t="s">
        <v>169</v>
      </c>
      <c r="I207" s="1" t="s">
        <v>87</v>
      </c>
      <c r="J207" s="18" t="s">
        <v>482</v>
      </c>
      <c r="L207" s="19" t="s">
        <v>39</v>
      </c>
      <c r="M207">
        <f>Countif(username,I207)</f>
        <v>6</v>
      </c>
    </row>
    <row r="208">
      <c r="A208" s="1" t="s">
        <v>483</v>
      </c>
      <c r="B208" s="1">
        <v>12.0</v>
      </c>
      <c r="C208" s="1">
        <v>15.0</v>
      </c>
      <c r="D208" s="1">
        <v>41.9149465200796</v>
      </c>
      <c r="E208" s="1">
        <v>-91.6535191331047</v>
      </c>
      <c r="F208" s="1" t="s">
        <v>168</v>
      </c>
      <c r="G208" s="1" t="s">
        <v>82</v>
      </c>
      <c r="H208" s="1" t="s">
        <v>169</v>
      </c>
      <c r="I208" s="1" t="s">
        <v>96</v>
      </c>
      <c r="J208" s="18" t="s">
        <v>484</v>
      </c>
      <c r="L208" s="19" t="s">
        <v>39</v>
      </c>
      <c r="M208">
        <f>Countif(username,I208)</f>
        <v>9</v>
      </c>
    </row>
    <row r="209">
      <c r="A209" s="1" t="s">
        <v>485</v>
      </c>
      <c r="B209" s="1">
        <v>12.0</v>
      </c>
      <c r="C209" s="1">
        <v>16.0</v>
      </c>
      <c r="D209" s="1">
        <v>41.9149465199177</v>
      </c>
      <c r="E209" s="1">
        <v>-91.6533259826682</v>
      </c>
      <c r="F209" s="1" t="s">
        <v>168</v>
      </c>
      <c r="G209" s="1" t="s">
        <v>82</v>
      </c>
      <c r="H209" s="1" t="s">
        <v>169</v>
      </c>
      <c r="I209" s="1" t="s">
        <v>49</v>
      </c>
      <c r="J209" s="18" t="s">
        <v>486</v>
      </c>
      <c r="L209" s="19" t="s">
        <v>51</v>
      </c>
      <c r="M209">
        <f>Countif(username,I209)</f>
        <v>15</v>
      </c>
    </row>
    <row r="210">
      <c r="A210" s="1" t="s">
        <v>487</v>
      </c>
      <c r="B210" s="1">
        <v>13.0</v>
      </c>
      <c r="C210" s="1">
        <v>1.0</v>
      </c>
      <c r="D210" s="1">
        <v>41.9148027919002</v>
      </c>
      <c r="E210" s="1">
        <v>-91.6562232487847</v>
      </c>
      <c r="F210" s="1" t="s">
        <v>488</v>
      </c>
      <c r="G210" s="1" t="s">
        <v>35</v>
      </c>
      <c r="H210" s="1" t="s">
        <v>489</v>
      </c>
      <c r="I210" s="1" t="s">
        <v>322</v>
      </c>
      <c r="J210" s="18" t="s">
        <v>490</v>
      </c>
      <c r="L210" s="19" t="s">
        <v>67</v>
      </c>
      <c r="M210">
        <f>Countif(username,I210)</f>
        <v>3</v>
      </c>
    </row>
    <row r="211">
      <c r="A211" s="1" t="s">
        <v>491</v>
      </c>
      <c r="B211" s="1">
        <v>13.0</v>
      </c>
      <c r="C211" s="1">
        <v>2.0</v>
      </c>
      <c r="D211" s="1">
        <v>41.9148027917383</v>
      </c>
      <c r="E211" s="1">
        <v>-91.6560300987832</v>
      </c>
      <c r="F211" s="1" t="s">
        <v>488</v>
      </c>
      <c r="G211" s="1" t="s">
        <v>35</v>
      </c>
      <c r="H211" s="1" t="s">
        <v>489</v>
      </c>
      <c r="I211" s="1" t="s">
        <v>65</v>
      </c>
      <c r="J211" s="18" t="s">
        <v>492</v>
      </c>
      <c r="L211" s="19" t="s">
        <v>67</v>
      </c>
      <c r="M211">
        <f>Countif(username,I211)</f>
        <v>8</v>
      </c>
    </row>
    <row r="212">
      <c r="A212" s="1" t="s">
        <v>493</v>
      </c>
      <c r="B212" s="1">
        <v>13.0</v>
      </c>
      <c r="C212" s="1">
        <v>3.0</v>
      </c>
      <c r="D212" s="1">
        <v>41.9148027915765</v>
      </c>
      <c r="E212" s="1">
        <v>-91.6558369487818</v>
      </c>
      <c r="F212" s="1" t="s">
        <v>488</v>
      </c>
      <c r="G212" s="1" t="s">
        <v>35</v>
      </c>
      <c r="H212" s="1" t="s">
        <v>489</v>
      </c>
      <c r="I212" s="1" t="s">
        <v>393</v>
      </c>
      <c r="J212" s="18" t="s">
        <v>494</v>
      </c>
      <c r="L212" s="19" t="s">
        <v>39</v>
      </c>
      <c r="M212">
        <f>Countif(username,I212)</f>
        <v>5</v>
      </c>
    </row>
    <row r="213">
      <c r="A213" s="1" t="s">
        <v>495</v>
      </c>
      <c r="B213" s="1">
        <v>13.0</v>
      </c>
      <c r="C213" s="1">
        <v>4.0</v>
      </c>
      <c r="D213" s="1">
        <v>41.9148027914147</v>
      </c>
      <c r="E213" s="1">
        <v>-91.6556437987803</v>
      </c>
      <c r="F213" s="1" t="s">
        <v>488</v>
      </c>
      <c r="G213" s="1" t="s">
        <v>35</v>
      </c>
      <c r="H213" s="1" t="s">
        <v>489</v>
      </c>
      <c r="I213" s="1" t="s">
        <v>144</v>
      </c>
      <c r="J213" s="18" t="s">
        <v>496</v>
      </c>
      <c r="L213" s="19" t="s">
        <v>67</v>
      </c>
      <c r="M213">
        <f>Countif(username,I213)</f>
        <v>8</v>
      </c>
    </row>
    <row r="214">
      <c r="A214" s="1" t="s">
        <v>497</v>
      </c>
      <c r="B214" s="1">
        <v>13.0</v>
      </c>
      <c r="C214" s="1">
        <v>5.0</v>
      </c>
      <c r="D214" s="1">
        <v>41.9148027912528</v>
      </c>
      <c r="E214" s="1">
        <v>-91.6554506487789</v>
      </c>
      <c r="F214" s="1" t="s">
        <v>488</v>
      </c>
      <c r="G214" s="1" t="s">
        <v>35</v>
      </c>
      <c r="H214" s="1" t="s">
        <v>489</v>
      </c>
      <c r="I214" s="1" t="s">
        <v>65</v>
      </c>
      <c r="J214" s="18" t="s">
        <v>498</v>
      </c>
      <c r="L214" s="19" t="s">
        <v>67</v>
      </c>
      <c r="M214">
        <f>Countif(username,I214)</f>
        <v>8</v>
      </c>
    </row>
    <row r="215">
      <c r="A215" s="1" t="s">
        <v>499</v>
      </c>
      <c r="B215" s="1">
        <v>13.0</v>
      </c>
      <c r="C215" s="1">
        <v>6.0</v>
      </c>
      <c r="D215" s="1">
        <v>41.914802791091</v>
      </c>
      <c r="E215" s="1">
        <v>-91.6552574987774</v>
      </c>
      <c r="F215" s="1" t="s">
        <v>488</v>
      </c>
      <c r="G215" s="1" t="s">
        <v>35</v>
      </c>
      <c r="H215" s="1" t="s">
        <v>489</v>
      </c>
      <c r="I215" s="1" t="s">
        <v>393</v>
      </c>
      <c r="J215" s="18" t="s">
        <v>500</v>
      </c>
      <c r="L215" s="19" t="s">
        <v>39</v>
      </c>
      <c r="M215">
        <f>Countif(username,I215)</f>
        <v>5</v>
      </c>
    </row>
    <row r="216">
      <c r="A216" s="1" t="s">
        <v>501</v>
      </c>
      <c r="B216" s="1">
        <v>13.0</v>
      </c>
      <c r="C216" s="1">
        <v>7.0</v>
      </c>
      <c r="D216" s="1">
        <v>41.9148027909292</v>
      </c>
      <c r="E216" s="1">
        <v>-91.655064348776</v>
      </c>
      <c r="F216" s="1" t="s">
        <v>488</v>
      </c>
      <c r="G216" s="1" t="s">
        <v>35</v>
      </c>
      <c r="H216" s="1" t="s">
        <v>489</v>
      </c>
      <c r="I216" s="1" t="s">
        <v>144</v>
      </c>
      <c r="J216" s="18" t="s">
        <v>502</v>
      </c>
      <c r="L216" s="19" t="s">
        <v>67</v>
      </c>
      <c r="M216">
        <f>Countif(username,I216)</f>
        <v>8</v>
      </c>
    </row>
    <row r="217">
      <c r="A217" s="1" t="s">
        <v>503</v>
      </c>
      <c r="B217" s="1">
        <v>13.0</v>
      </c>
      <c r="C217" s="1">
        <v>8.0</v>
      </c>
      <c r="D217" s="1">
        <v>41.9148027907673</v>
      </c>
      <c r="E217" s="1">
        <v>-91.6548711987745</v>
      </c>
      <c r="F217" s="1" t="s">
        <v>488</v>
      </c>
      <c r="G217" s="1" t="s">
        <v>35</v>
      </c>
      <c r="H217" s="1" t="s">
        <v>489</v>
      </c>
      <c r="I217" s="1" t="s">
        <v>428</v>
      </c>
      <c r="J217" s="18" t="s">
        <v>504</v>
      </c>
      <c r="L217" s="19">
        <v>1.0</v>
      </c>
      <c r="M217">
        <f>Countif(username,I217)</f>
        <v>2</v>
      </c>
    </row>
    <row r="218">
      <c r="A218" s="1" t="s">
        <v>505</v>
      </c>
      <c r="B218" s="1">
        <v>13.0</v>
      </c>
      <c r="C218" s="1">
        <v>9.0</v>
      </c>
      <c r="D218" s="1">
        <v>41.9148027906055</v>
      </c>
      <c r="E218" s="1">
        <v>-91.6546780487731</v>
      </c>
      <c r="F218" s="1" t="s">
        <v>488</v>
      </c>
      <c r="G218" s="1" t="s">
        <v>35</v>
      </c>
      <c r="H218" s="1" t="s">
        <v>489</v>
      </c>
      <c r="I218" s="1" t="s">
        <v>431</v>
      </c>
      <c r="J218" s="18" t="s">
        <v>506</v>
      </c>
      <c r="L218" s="19">
        <v>1.0</v>
      </c>
      <c r="M218">
        <f>Countif(username,I218)</f>
        <v>3</v>
      </c>
    </row>
    <row r="219">
      <c r="A219" s="1" t="s">
        <v>507</v>
      </c>
      <c r="B219" s="1">
        <v>13.0</v>
      </c>
      <c r="C219" s="1">
        <v>10.0</v>
      </c>
      <c r="D219" s="1">
        <v>41.9148027904436</v>
      </c>
      <c r="E219" s="1">
        <v>-91.6544848987716</v>
      </c>
      <c r="F219" s="1" t="s">
        <v>488</v>
      </c>
      <c r="G219" s="1" t="s">
        <v>35</v>
      </c>
      <c r="H219" s="1" t="s">
        <v>489</v>
      </c>
      <c r="I219" s="1" t="s">
        <v>165</v>
      </c>
      <c r="J219" s="18" t="s">
        <v>508</v>
      </c>
      <c r="L219" s="19" t="s">
        <v>39</v>
      </c>
      <c r="M219">
        <f>Countif(username,I219)</f>
        <v>10</v>
      </c>
    </row>
    <row r="220">
      <c r="A220" s="1" t="s">
        <v>509</v>
      </c>
      <c r="B220" s="1">
        <v>13.0</v>
      </c>
      <c r="C220" s="1">
        <v>11.0</v>
      </c>
      <c r="D220" s="1">
        <v>41.9148027902818</v>
      </c>
      <c r="E220" s="1">
        <v>-91.6542917487702</v>
      </c>
      <c r="F220" s="1" t="s">
        <v>488</v>
      </c>
      <c r="G220" s="1" t="s">
        <v>35</v>
      </c>
      <c r="H220" s="1" t="s">
        <v>489</v>
      </c>
      <c r="I220" s="1" t="s">
        <v>300</v>
      </c>
      <c r="J220" s="18" t="s">
        <v>510</v>
      </c>
      <c r="L220" s="19">
        <v>1.0</v>
      </c>
      <c r="M220">
        <f>Countif(username,I220)</f>
        <v>3</v>
      </c>
    </row>
    <row r="221">
      <c r="A221" s="1" t="s">
        <v>511</v>
      </c>
      <c r="B221" s="1">
        <v>13.0</v>
      </c>
      <c r="C221" s="1">
        <v>12.0</v>
      </c>
      <c r="D221" s="1">
        <v>41.91480279012</v>
      </c>
      <c r="E221" s="1">
        <v>-91.6540985987687</v>
      </c>
      <c r="F221" s="1" t="s">
        <v>488</v>
      </c>
      <c r="G221" s="1" t="s">
        <v>35</v>
      </c>
      <c r="H221" s="1" t="s">
        <v>489</v>
      </c>
      <c r="I221" s="1" t="s">
        <v>434</v>
      </c>
      <c r="J221" s="18" t="s">
        <v>512</v>
      </c>
      <c r="L221" s="19">
        <v>1.0</v>
      </c>
      <c r="M221">
        <f>Countif(username,I221)</f>
        <v>2</v>
      </c>
    </row>
    <row r="222">
      <c r="A222" s="1" t="s">
        <v>513</v>
      </c>
      <c r="B222" s="1">
        <v>13.0</v>
      </c>
      <c r="C222" s="1">
        <v>13.0</v>
      </c>
      <c r="D222" s="1">
        <v>41.9148027899581</v>
      </c>
      <c r="E222" s="1">
        <v>-91.6539054487673</v>
      </c>
      <c r="F222" s="1" t="s">
        <v>488</v>
      </c>
      <c r="G222" s="1" t="s">
        <v>35</v>
      </c>
      <c r="H222" s="1" t="s">
        <v>489</v>
      </c>
      <c r="I222" s="1" t="s">
        <v>44</v>
      </c>
      <c r="J222" s="18" t="s">
        <v>514</v>
      </c>
      <c r="L222" s="19" t="s">
        <v>39</v>
      </c>
      <c r="M222">
        <f>Countif(username,I222)</f>
        <v>5</v>
      </c>
    </row>
    <row r="223">
      <c r="A223" s="1" t="s">
        <v>515</v>
      </c>
      <c r="B223" s="1">
        <v>13.0</v>
      </c>
      <c r="C223" s="1">
        <v>14.0</v>
      </c>
      <c r="D223" s="1">
        <v>41.9148027897963</v>
      </c>
      <c r="E223" s="1">
        <v>-91.6537122987658</v>
      </c>
      <c r="F223" s="1" t="s">
        <v>488</v>
      </c>
      <c r="G223" s="1" t="s">
        <v>35</v>
      </c>
      <c r="H223" s="1" t="s">
        <v>489</v>
      </c>
      <c r="I223" s="1" t="s">
        <v>57</v>
      </c>
      <c r="J223" s="18" t="s">
        <v>516</v>
      </c>
      <c r="L223" s="19" t="s">
        <v>39</v>
      </c>
      <c r="M223">
        <f>Countif(username,I223)</f>
        <v>5</v>
      </c>
    </row>
    <row r="224">
      <c r="A224" s="1" t="s">
        <v>517</v>
      </c>
      <c r="B224" s="1">
        <v>13.0</v>
      </c>
      <c r="C224" s="1">
        <v>15.0</v>
      </c>
      <c r="D224" s="1">
        <v>41.9148027896345</v>
      </c>
      <c r="E224" s="1">
        <v>-91.6535191487644</v>
      </c>
      <c r="F224" s="1" t="s">
        <v>488</v>
      </c>
      <c r="G224" s="1" t="s">
        <v>35</v>
      </c>
      <c r="H224" s="1" t="s">
        <v>489</v>
      </c>
      <c r="I224" s="1" t="s">
        <v>41</v>
      </c>
      <c r="J224" s="18" t="s">
        <v>518</v>
      </c>
      <c r="L224" s="19" t="s">
        <v>39</v>
      </c>
      <c r="M224">
        <f>Countif(username,I224)</f>
        <v>11</v>
      </c>
    </row>
    <row r="225">
      <c r="A225" s="1" t="s">
        <v>519</v>
      </c>
      <c r="B225" s="1">
        <v>13.0</v>
      </c>
      <c r="C225" s="1">
        <v>16.0</v>
      </c>
      <c r="D225" s="1">
        <v>41.9148027894726</v>
      </c>
      <c r="E225" s="1">
        <v>-91.6533259987629</v>
      </c>
      <c r="F225" s="1" t="s">
        <v>488</v>
      </c>
      <c r="G225" s="1" t="s">
        <v>35</v>
      </c>
      <c r="H225" s="1" t="s">
        <v>489</v>
      </c>
      <c r="I225" s="1" t="s">
        <v>37</v>
      </c>
      <c r="J225" s="18" t="s">
        <v>520</v>
      </c>
      <c r="L225" s="19" t="s">
        <v>39</v>
      </c>
      <c r="M225">
        <f>Countif(username,I225)</f>
        <v>21</v>
      </c>
    </row>
    <row r="227">
      <c r="A227" s="1"/>
      <c r="B227" s="1" t="s">
        <v>521</v>
      </c>
    </row>
    <row r="228">
      <c r="A228" s="1"/>
      <c r="B228" s="1" t="s">
        <v>522</v>
      </c>
      <c r="C228" s="1">
        <v>41.9151622624164</v>
      </c>
      <c r="D228" s="1">
        <v>-91.6547745916898</v>
      </c>
      <c r="E228" s="1">
        <v>20.0</v>
      </c>
      <c r="F228" s="1">
        <v>22.0</v>
      </c>
      <c r="G228" s="1">
        <v>90.0</v>
      </c>
      <c r="H228" s="1">
        <v>0.0</v>
      </c>
      <c r="I228" s="1">
        <v>20.0</v>
      </c>
      <c r="J228" s="1">
        <v>18.0</v>
      </c>
    </row>
  </sheetData>
  <mergeCells count="2">
    <mergeCell ref="A2:D3"/>
    <mergeCell ref="H5:I5"/>
  </mergeCells>
  <conditionalFormatting sqref="B14">
    <cfRule type="notContainsBlanks" dxfId="0" priority="1">
      <formula>LEN(TRIM(B14))&gt;0</formula>
    </cfRule>
  </conditionalFormatting>
  <hyperlinks>
    <hyperlink r:id="rId1" ref="J18"/>
    <hyperlink r:id="rId2" ref="J19"/>
    <hyperlink r:id="rId3" ref="J20"/>
    <hyperlink r:id="rId4" ref="J21"/>
    <hyperlink r:id="rId5" ref="J22"/>
    <hyperlink r:id="rId6" ref="J23"/>
    <hyperlink r:id="rId7" ref="J24"/>
    <hyperlink r:id="rId8" ref="J25"/>
    <hyperlink r:id="rId9" ref="J26"/>
    <hyperlink r:id="rId10" ref="J27"/>
    <hyperlink r:id="rId11" ref="J28"/>
    <hyperlink r:id="rId12" ref="J29"/>
    <hyperlink r:id="rId13" ref="J30"/>
    <hyperlink r:id="rId14" ref="J31"/>
    <hyperlink r:id="rId15" ref="J32"/>
    <hyperlink r:id="rId16" ref="J33"/>
    <hyperlink r:id="rId17" ref="J34"/>
    <hyperlink r:id="rId18" ref="J35"/>
    <hyperlink r:id="rId19" ref="J36"/>
    <hyperlink r:id="rId20" ref="J37"/>
    <hyperlink r:id="rId21" ref="J38"/>
    <hyperlink r:id="rId22" ref="J39"/>
    <hyperlink r:id="rId23" ref="J40"/>
    <hyperlink r:id="rId24" ref="J41"/>
    <hyperlink r:id="rId25" ref="J42"/>
    <hyperlink r:id="rId26" ref="J43"/>
    <hyperlink r:id="rId27" ref="J44"/>
    <hyperlink r:id="rId28" ref="J45"/>
    <hyperlink r:id="rId29" ref="J46"/>
    <hyperlink r:id="rId30" ref="J47"/>
    <hyperlink r:id="rId31" ref="J48"/>
    <hyperlink r:id="rId32" ref="J49"/>
    <hyperlink r:id="rId33" ref="J50"/>
    <hyperlink r:id="rId34" ref="J51"/>
    <hyperlink r:id="rId35" ref="J52"/>
    <hyperlink r:id="rId36" ref="J53"/>
    <hyperlink r:id="rId37" ref="J54"/>
    <hyperlink r:id="rId38" ref="J55"/>
    <hyperlink r:id="rId39" ref="J56"/>
    <hyperlink r:id="rId40" ref="J57"/>
    <hyperlink r:id="rId41" ref="J58"/>
    <hyperlink r:id="rId42" ref="J59"/>
    <hyperlink r:id="rId43" ref="J60"/>
    <hyperlink r:id="rId44" ref="J61"/>
    <hyperlink r:id="rId45" ref="J62"/>
    <hyperlink r:id="rId46" ref="J63"/>
    <hyperlink r:id="rId47" ref="J64"/>
    <hyperlink r:id="rId48" ref="J65"/>
    <hyperlink r:id="rId49" ref="J66"/>
    <hyperlink r:id="rId50" ref="J67"/>
    <hyperlink r:id="rId51" ref="J68"/>
    <hyperlink r:id="rId52" ref="J69"/>
    <hyperlink r:id="rId53" ref="J70"/>
    <hyperlink r:id="rId54" ref="J71"/>
    <hyperlink r:id="rId55" ref="J72"/>
    <hyperlink r:id="rId56" ref="J73"/>
    <hyperlink r:id="rId57" ref="J74"/>
    <hyperlink r:id="rId58" ref="J75"/>
    <hyperlink r:id="rId59" ref="J76"/>
    <hyperlink r:id="rId60" ref="J77"/>
    <hyperlink r:id="rId61" ref="J78"/>
    <hyperlink r:id="rId62" ref="J79"/>
    <hyperlink r:id="rId63" ref="J80"/>
    <hyperlink r:id="rId64" ref="J81"/>
    <hyperlink r:id="rId65" ref="J82"/>
    <hyperlink r:id="rId66" ref="J83"/>
    <hyperlink r:id="rId67" ref="J84"/>
    <hyperlink r:id="rId68" ref="J85"/>
    <hyperlink r:id="rId69" ref="J86"/>
    <hyperlink r:id="rId70" ref="J87"/>
    <hyperlink r:id="rId71" ref="J88"/>
    <hyperlink r:id="rId72" ref="J89"/>
    <hyperlink r:id="rId73" ref="J90"/>
    <hyperlink r:id="rId74" ref="J91"/>
    <hyperlink r:id="rId75" ref="J92"/>
    <hyperlink r:id="rId76" ref="J93"/>
    <hyperlink r:id="rId77" ref="J94"/>
    <hyperlink r:id="rId78" ref="J95"/>
    <hyperlink r:id="rId79" ref="J96"/>
    <hyperlink r:id="rId80" ref="J97"/>
    <hyperlink r:id="rId81" ref="J98"/>
    <hyperlink r:id="rId82" ref="J99"/>
    <hyperlink r:id="rId83" ref="J100"/>
    <hyperlink r:id="rId84" ref="J101"/>
    <hyperlink r:id="rId85" ref="J102"/>
    <hyperlink r:id="rId86" ref="J103"/>
    <hyperlink r:id="rId87" ref="J104"/>
    <hyperlink r:id="rId88" ref="J105"/>
    <hyperlink r:id="rId89" ref="J106"/>
    <hyperlink r:id="rId90" ref="J107"/>
    <hyperlink r:id="rId91" ref="J108"/>
    <hyperlink r:id="rId92" ref="J109"/>
    <hyperlink r:id="rId93" ref="J110"/>
    <hyperlink r:id="rId94" ref="J111"/>
    <hyperlink r:id="rId95" ref="J112"/>
    <hyperlink r:id="rId96" ref="J113"/>
    <hyperlink r:id="rId97" ref="J114"/>
    <hyperlink r:id="rId98" ref="J115"/>
    <hyperlink r:id="rId99" ref="J116"/>
    <hyperlink r:id="rId100" ref="J117"/>
    <hyperlink r:id="rId101" ref="J118"/>
    <hyperlink r:id="rId102" ref="J119"/>
    <hyperlink r:id="rId103" ref="J120"/>
    <hyperlink r:id="rId104" ref="J121"/>
    <hyperlink r:id="rId105" ref="J122"/>
    <hyperlink r:id="rId106" ref="J123"/>
    <hyperlink r:id="rId107" ref="J124"/>
    <hyperlink r:id="rId108" ref="J125"/>
    <hyperlink r:id="rId109" ref="J126"/>
    <hyperlink r:id="rId110" ref="J127"/>
    <hyperlink r:id="rId111" ref="J128"/>
    <hyperlink r:id="rId112" ref="J129"/>
    <hyperlink r:id="rId113" ref="J130"/>
    <hyperlink r:id="rId114" ref="J131"/>
    <hyperlink r:id="rId115" ref="J132"/>
    <hyperlink r:id="rId116" ref="J133"/>
    <hyperlink r:id="rId117" ref="J134"/>
    <hyperlink r:id="rId118" ref="J135"/>
    <hyperlink r:id="rId119" ref="J136"/>
    <hyperlink r:id="rId120" ref="J137"/>
    <hyperlink r:id="rId121" ref="J138"/>
    <hyperlink r:id="rId122" ref="J139"/>
    <hyperlink r:id="rId123" ref="J140"/>
    <hyperlink r:id="rId124" ref="J141"/>
    <hyperlink r:id="rId125" ref="J142"/>
    <hyperlink r:id="rId126" ref="J143"/>
    <hyperlink r:id="rId127" ref="J144"/>
    <hyperlink r:id="rId128" ref="J145"/>
    <hyperlink r:id="rId129" ref="J146"/>
    <hyperlink r:id="rId130" ref="J147"/>
    <hyperlink r:id="rId131" ref="J148"/>
    <hyperlink r:id="rId132" ref="J149"/>
    <hyperlink r:id="rId133" ref="J150"/>
    <hyperlink r:id="rId134" ref="J151"/>
    <hyperlink r:id="rId135" ref="J152"/>
    <hyperlink r:id="rId136" ref="J153"/>
    <hyperlink r:id="rId137" ref="J154"/>
    <hyperlink r:id="rId138" ref="J155"/>
    <hyperlink r:id="rId139" ref="J156"/>
    <hyperlink r:id="rId140" ref="J157"/>
    <hyperlink r:id="rId141" ref="J158"/>
    <hyperlink r:id="rId142" ref="J159"/>
    <hyperlink r:id="rId143" ref="J160"/>
    <hyperlink r:id="rId144" ref="J161"/>
    <hyperlink r:id="rId145" ref="J162"/>
    <hyperlink r:id="rId146" ref="J163"/>
    <hyperlink r:id="rId147" ref="J164"/>
    <hyperlink r:id="rId148" ref="J165"/>
    <hyperlink r:id="rId149" ref="J166"/>
    <hyperlink r:id="rId150" ref="J167"/>
    <hyperlink r:id="rId151" ref="J168"/>
    <hyperlink r:id="rId152" ref="J169"/>
    <hyperlink r:id="rId153" ref="J170"/>
    <hyperlink r:id="rId154" ref="J171"/>
    <hyperlink r:id="rId155" ref="J172"/>
    <hyperlink r:id="rId156" ref="J173"/>
    <hyperlink r:id="rId157" ref="J174"/>
    <hyperlink r:id="rId158" ref="J175"/>
    <hyperlink r:id="rId159" ref="J176"/>
    <hyperlink r:id="rId160" ref="J177"/>
    <hyperlink r:id="rId161" ref="J178"/>
    <hyperlink r:id="rId162" ref="J179"/>
    <hyperlink r:id="rId163" ref="J180"/>
    <hyperlink r:id="rId164" ref="J181"/>
    <hyperlink r:id="rId165" ref="J182"/>
    <hyperlink r:id="rId166" ref="J183"/>
    <hyperlink r:id="rId167" ref="J184"/>
    <hyperlink r:id="rId168" ref="J185"/>
    <hyperlink r:id="rId169" ref="J186"/>
    <hyperlink r:id="rId170" ref="J187"/>
    <hyperlink r:id="rId171" ref="J188"/>
    <hyperlink r:id="rId172" ref="J189"/>
    <hyperlink r:id="rId173" ref="J190"/>
    <hyperlink r:id="rId174" ref="J191"/>
    <hyperlink r:id="rId175" ref="J192"/>
    <hyperlink r:id="rId176" ref="J193"/>
    <hyperlink r:id="rId177" ref="J194"/>
    <hyperlink r:id="rId178" ref="J195"/>
    <hyperlink r:id="rId179" ref="J196"/>
    <hyperlink r:id="rId180" ref="J197"/>
    <hyperlink r:id="rId181" ref="J198"/>
    <hyperlink r:id="rId182" ref="J199"/>
    <hyperlink r:id="rId183" ref="J200"/>
    <hyperlink r:id="rId184" ref="J201"/>
    <hyperlink r:id="rId185" ref="J202"/>
    <hyperlink r:id="rId186" ref="J203"/>
    <hyperlink r:id="rId187" ref="J204"/>
    <hyperlink r:id="rId188" ref="J205"/>
    <hyperlink r:id="rId189" ref="J206"/>
    <hyperlink r:id="rId190" ref="J207"/>
    <hyperlink r:id="rId191" ref="J208"/>
    <hyperlink r:id="rId192" ref="J209"/>
    <hyperlink r:id="rId193" ref="J210"/>
    <hyperlink r:id="rId194" ref="J211"/>
    <hyperlink r:id="rId195" ref="J212"/>
    <hyperlink r:id="rId196" ref="J213"/>
    <hyperlink r:id="rId197" ref="J214"/>
    <hyperlink r:id="rId198" ref="J215"/>
    <hyperlink r:id="rId199" ref="J216"/>
    <hyperlink r:id="rId200" ref="J217"/>
    <hyperlink r:id="rId201" ref="J218"/>
    <hyperlink r:id="rId202" ref="J219"/>
    <hyperlink r:id="rId203" ref="J220"/>
    <hyperlink r:id="rId204" ref="J221"/>
    <hyperlink r:id="rId205" ref="J222"/>
    <hyperlink r:id="rId206" ref="J223"/>
    <hyperlink r:id="rId207" ref="J224"/>
    <hyperlink r:id="rId208" ref="J225"/>
  </hyperlinks>
  <drawing r:id="rId209"/>
</worksheet>
</file>