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rawberry.csv" sheetId="1" r:id="rId3"/>
    <sheet state="visible" name="Flats" sheetId="2" r:id="rId4"/>
  </sheets>
  <definedNames>
    <definedName name="usernameList">Strawberry.csv!$G$16:$G$109</definedName>
  </definedNames>
  <calcPr/>
</workbook>
</file>

<file path=xl/sharedStrings.xml><?xml version="1.0" encoding="utf-8"?>
<sst xmlns="http://schemas.openxmlformats.org/spreadsheetml/2006/main" count="411" uniqueCount="170">
  <si>
    <t>West Des Moines Strawberry Garden</t>
  </si>
  <si>
    <t>Garden</t>
  </si>
  <si>
    <t>Total</t>
  </si>
  <si>
    <t>Available</t>
  </si>
  <si>
    <t>Filled</t>
  </si>
  <si>
    <t>%Filled</t>
  </si>
  <si>
    <t>Total Spots</t>
  </si>
  <si>
    <t>Pink MVM</t>
  </si>
  <si>
    <t>Black MVM</t>
  </si>
  <si>
    <t>Dark Green MVM</t>
  </si>
  <si>
    <t>Purple MVM</t>
  </si>
  <si>
    <t>Red MVM</t>
  </si>
  <si>
    <r>
      <rPr/>
      <t xml:space="preserve">Original artwork from </t>
    </r>
    <r>
      <rPr>
        <i/>
      </rPr>
      <t>Celeste</t>
    </r>
  </si>
  <si>
    <t>Unique Deployers:</t>
  </si>
  <si>
    <t>Row</t>
  </si>
  <si>
    <t>Column</t>
  </si>
  <si>
    <t>Latitude</t>
  </si>
  <si>
    <t>Longitude</t>
  </si>
  <si>
    <t>Munzee</t>
  </si>
  <si>
    <t>Type</t>
  </si>
  <si>
    <t>Username</t>
  </si>
  <si>
    <t>URL</t>
  </si>
  <si>
    <t>Comments</t>
  </si>
  <si>
    <t># Deployed</t>
  </si>
  <si>
    <t>MVM Black</t>
  </si>
  <si>
    <t>black</t>
  </si>
  <si>
    <t>DSL</t>
  </si>
  <si>
    <t>https://www.munzee.com/m/DSL/1967</t>
  </si>
  <si>
    <t>deploy Jul 4th</t>
  </si>
  <si>
    <t>NotNagel</t>
  </si>
  <si>
    <t>https://www.munzee.com/m/NotNagel/534</t>
  </si>
  <si>
    <t>peachesncream</t>
  </si>
  <si>
    <t>https://www.munzee.com/m/PeachesnCream/1703</t>
  </si>
  <si>
    <t>WDSM Strawberry 1</t>
  </si>
  <si>
    <t>GrandpaArvada</t>
  </si>
  <si>
    <t>https://www.munzee.com/m/GrandpaArvada/4981/</t>
  </si>
  <si>
    <t>Gamsci</t>
  </si>
  <si>
    <t>https://www.munzee.com/m/Gamsci/3474/</t>
  </si>
  <si>
    <t>MVM Dark Green</t>
  </si>
  <si>
    <t>dark green</t>
  </si>
  <si>
    <t>https://www.munzee.com/m/PeachesnCream/1728</t>
  </si>
  <si>
    <t>WDSM Strawberry 2</t>
  </si>
  <si>
    <t>monrose</t>
  </si>
  <si>
    <t>https://www.munzee.com/m/monrose/3937/</t>
  </si>
  <si>
    <t>https://www.munzee.com/m/GrandpaArvada/4980/</t>
  </si>
  <si>
    <t>https://www.munzee.com/m/DSL/1968</t>
  </si>
  <si>
    <t>Holloswife357</t>
  </si>
  <si>
    <t>https://www.munzee.com/m/Holloswife357/426</t>
  </si>
  <si>
    <t>llamah</t>
  </si>
  <si>
    <t>https://www.munzee.com/m/llamah/1215</t>
  </si>
  <si>
    <t>fabiusz</t>
  </si>
  <si>
    <t>https://www.munzee.com/m/fabiusz/1038/</t>
  </si>
  <si>
    <t>leesap</t>
  </si>
  <si>
    <t>https://www.munzee.com/m/Leesap/397/</t>
  </si>
  <si>
    <t>https://www.munzee.com/m/llamah/1216</t>
  </si>
  <si>
    <t>KLC</t>
  </si>
  <si>
    <t>https://www.munzee.com/m/KLC/615/</t>
  </si>
  <si>
    <t>RubyRubyDues</t>
  </si>
  <si>
    <t>https://www.munzee.com/m/RubyRubyDues/2662/</t>
  </si>
  <si>
    <t>https://www.munzee.com/m/RubyRubyDues/2663/</t>
  </si>
  <si>
    <t>https://www.munzee.com/m/monrose/4009/</t>
  </si>
  <si>
    <t>fisherwoman</t>
  </si>
  <si>
    <t>https://www.munzee.com/m/fisherwoman/5188/</t>
  </si>
  <si>
    <t>MVM Purple</t>
  </si>
  <si>
    <t>purple</t>
  </si>
  <si>
    <t>rodrico101</t>
  </si>
  <si>
    <t>https://www.munzee.com/m/rodrico101/3713/</t>
  </si>
  <si>
    <t>magnacharge</t>
  </si>
  <si>
    <t>https://www.munzee.com/m/magnacharge/1552/</t>
  </si>
  <si>
    <t>gabbster</t>
  </si>
  <si>
    <t>https://www.munzee.com/m/gabbster/1476/</t>
  </si>
  <si>
    <t>deeralemap</t>
  </si>
  <si>
    <t>https://www.munzee.com/m/deeralemap/2746/</t>
  </si>
  <si>
    <t>delaner46</t>
  </si>
  <si>
    <t>https://www.munzee.com/m/delaner46/3792</t>
  </si>
  <si>
    <t>mickilynn71</t>
  </si>
  <si>
    <t>https://www.munzee.com/m/mickilynn71/604/</t>
  </si>
  <si>
    <t>cvdchiller</t>
  </si>
  <si>
    <t>https://www.munzee.com/m/cvdchiller/8332</t>
  </si>
  <si>
    <t>https://www.munzee.com/m/PeachesnCream/1732</t>
  </si>
  <si>
    <t>WDSM Strawberry 3</t>
  </si>
  <si>
    <t>https://www.munzee.com/m/GrandpaArvada/4916/</t>
  </si>
  <si>
    <t>MVM Red</t>
  </si>
  <si>
    <t>red</t>
  </si>
  <si>
    <t>https://www.munzee.com/m/KLC/617/</t>
  </si>
  <si>
    <t>https://www.munzee.com/m/PeachesnCream/1733</t>
  </si>
  <si>
    <t>WDSM Strawberry 4</t>
  </si>
  <si>
    <t>https://www.munzee.com/m/GrandpaArvada/4933/</t>
  </si>
  <si>
    <t>snakelips</t>
  </si>
  <si>
    <t>https://www.munzee.com/m/snakelips/2495/admin/</t>
  </si>
  <si>
    <t>https://www.munzee.com/m/PeachesnCream/1753</t>
  </si>
  <si>
    <t>WDSM Strawberry 8</t>
  </si>
  <si>
    <t>https://www.munzee.com/m/GrandpaArvada/5022/</t>
  </si>
  <si>
    <t>https://www.munzee.com/m/llamah/1218</t>
  </si>
  <si>
    <t>https://www.munzee.com/m/delaner46/3791</t>
  </si>
  <si>
    <t>MVM Pink</t>
  </si>
  <si>
    <t>pink</t>
  </si>
  <si>
    <t>VampGirl32</t>
  </si>
  <si>
    <t>https://www.munzee.com/m/VampGirl32/1062</t>
  </si>
  <si>
    <t>https://www.munzee.com/m/llamah/1245</t>
  </si>
  <si>
    <t>PawsAndSniffs</t>
  </si>
  <si>
    <t>https://www.munzee.com/m/PawsAndSniffs/491/</t>
  </si>
  <si>
    <t>Munank</t>
  </si>
  <si>
    <t>https://www.munzee.com/m/Munank/433</t>
  </si>
  <si>
    <t>https://www.munzee.com/m/llamah/1248</t>
  </si>
  <si>
    <t>https://www.munzee.com/m/RubyRubyDues/2667/</t>
  </si>
  <si>
    <t>https://www.munzee.com/m/fabiusz/1102/</t>
  </si>
  <si>
    <t>https://www.munzee.com/m/llamah/1251</t>
  </si>
  <si>
    <t>https://www.munzee.com/m/RubyRubyDues/2669/</t>
  </si>
  <si>
    <t>https://www.munzee.com/m/monrose/4011/</t>
  </si>
  <si>
    <t>https://www.munzee.com/m/Leesap/393/</t>
  </si>
  <si>
    <t>https://www.munzee.com/m/RubyRubyDues/2672/</t>
  </si>
  <si>
    <t>https://www.munzee.com/m/VampGirl32/1039</t>
  </si>
  <si>
    <t>https://www.munzee.com/m/fisherwoman/5189/</t>
  </si>
  <si>
    <t>50' error?</t>
  </si>
  <si>
    <t>https://www.munzee.com/m/PeachesnCream/1735</t>
  </si>
  <si>
    <t>WDSM Strawberry 5</t>
  </si>
  <si>
    <t>https://www.munzee.com/m/fisherwoman/5190/</t>
  </si>
  <si>
    <t>dlbisblest</t>
  </si>
  <si>
    <t>https://www.munzee.com/m/dlbisblest/4415</t>
  </si>
  <si>
    <t>https://www.munzee.com/m/PeachesnCream/1752</t>
  </si>
  <si>
    <t>WDSM Strawberry 6</t>
  </si>
  <si>
    <t>https://www.munzee.com/m/KLC/611/</t>
  </si>
  <si>
    <t>https://www.munzee.com/m/PeachesnCream/1755</t>
  </si>
  <si>
    <t>WDSM Strawberry 7</t>
  </si>
  <si>
    <t>https://www.munzee.com/m/PeachesnCream/1757</t>
  </si>
  <si>
    <t>WDSM Strawberry 9</t>
  </si>
  <si>
    <t>https://www.munzee.com/m/llamah/1253/</t>
  </si>
  <si>
    <t>ShadowChasers</t>
  </si>
  <si>
    <t>https://www.munzee.com/m/ShadowChasers/4160/</t>
  </si>
  <si>
    <t>https://www.munzee.com/m/llamah/1254/</t>
  </si>
  <si>
    <t>https://www.munzee.com/m/llamah/1255</t>
  </si>
  <si>
    <t>https://www.munzee.com/m/llamah/1258</t>
  </si>
  <si>
    <t>https://www.munzee.com/m/RubyRubyDues/2708/</t>
  </si>
  <si>
    <t>https://www.munzee.com/m/Munank/349</t>
  </si>
  <si>
    <t>https://www.munzee.com/m/snakelips/2498/admin/</t>
  </si>
  <si>
    <t>https://www.munzee.com/m/Leesap/394/</t>
  </si>
  <si>
    <t>https://www.munzee.com/m/RubyRubyDues/2572/</t>
  </si>
  <si>
    <t>https://www.munzee.com/m/Gamsci/3500/</t>
  </si>
  <si>
    <t>https://www.munzee.com/m/PeachesnCream/1758</t>
  </si>
  <si>
    <t>WDSM Strawberry 10</t>
  </si>
  <si>
    <t>https://www.munzee.com/m/PeachesnCream/1759</t>
  </si>
  <si>
    <t>WDSM Strawberry 11</t>
  </si>
  <si>
    <t>atrots</t>
  </si>
  <si>
    <t>https://www.munzee.com/m/Atrots/632</t>
  </si>
  <si>
    <t>https://www.munzee.com/m/KLC/616/</t>
  </si>
  <si>
    <t>https://www.munzee.com/m/llamah/1266</t>
  </si>
  <si>
    <t>https://www.munzee.com/m/RubyRubyDues/2570/</t>
  </si>
  <si>
    <t>amoocow</t>
  </si>
  <si>
    <t>https://www.munzee.com/m/amoocow/1998/</t>
  </si>
  <si>
    <t>https://www.munzee.com/m/llamah/1270</t>
  </si>
  <si>
    <t>https://www.munzee.com/m/Gamsci/3482/</t>
  </si>
  <si>
    <t>https://www.munzee.com/m/Leesap/399/</t>
  </si>
  <si>
    <t>Please do NOT delete the following line. You will need it if you want to load the CSV file back to the map!</t>
  </si>
  <si>
    <t>URL: gardenpainter.ide.sk</t>
  </si>
  <si>
    <t>Rob</t>
  </si>
  <si>
    <t>https://www.munzee.com/m/PeachesnCream/3326</t>
  </si>
  <si>
    <t>https://www.munzee.com/m/PeachesnCream/3345</t>
  </si>
  <si>
    <t>Matt</t>
  </si>
  <si>
    <t>https://www.munzee.com/m/PeachesnCream/3098</t>
  </si>
  <si>
    <t>https://www.munzee.com/m/PeachesnCream/3101</t>
  </si>
  <si>
    <t>https://www.munzee.com/m/PeachesnCream/3163</t>
  </si>
  <si>
    <t>Lou</t>
  </si>
  <si>
    <t>https://www.munzee.com/m/PeachesnCream/3336</t>
  </si>
  <si>
    <t>https://www.munzee.com/m/PeachesnCream/3378/</t>
  </si>
  <si>
    <t>https://www.munzee.com/m/PeachesnCream/3383</t>
  </si>
  <si>
    <t>https://www.munzee.com/m/PeachesnCream/3422</t>
  </si>
  <si>
    <t>Hammock</t>
  </si>
  <si>
    <t>https://www.munzee.com/m/PeachesnCream/3099</t>
  </si>
  <si>
    <t>https://www.munzee.com/m/PeachesnCream/3109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</si>
</sst>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"/>
  </numFmts>
  <fonts count="14">
    <font>
      <sz val="10.0"/>
      <color rgb="FF000000"/>
      <name val="Arial"/>
    </font>
    <font>
      <sz val="27.0"/>
      <color rgb="FF000000"/>
      <name val="Calibri"/>
    </font>
    <font/>
    <font>
      <sz val="11.0"/>
      <color rgb="FF000000"/>
      <name val="Calibri"/>
    </font>
    <font>
      <u/>
      <sz val="11.0"/>
      <color rgb="FF0563C1"/>
      <name val="Calibri"/>
    </font>
    <font>
      <sz val="11.0"/>
      <color rgb="FF000000"/>
      <name val="Arial"/>
    </font>
    <font>
      <sz val="11.0"/>
      <name val="Calibri"/>
    </font>
    <font>
      <color rgb="FFFFFFFF"/>
    </font>
    <font>
      <sz val="11.0"/>
      <color rgb="FFFFFFFF"/>
      <name val="Calibri"/>
    </font>
    <font>
      <u/>
      <sz val="11.0"/>
      <color rgb="FF000000"/>
      <name val="Calibri"/>
    </font>
    <font>
      <u/>
      <sz val="24.0"/>
      <color rgb="FF000000"/>
      <name val="Inconsolata"/>
    </font>
    <font>
      <u/>
      <sz val="11.0"/>
      <color rgb="FF0563C1"/>
      <name val="Calibri"/>
    </font>
    <font>
      <u/>
      <color rgb="FF0000FF"/>
    </font>
    <font>
      <u/>
      <color rgb="FF1155CC"/>
    </font>
  </fonts>
  <fills count="8">
    <fill>
      <patternFill patternType="none"/>
    </fill>
    <fill>
      <patternFill patternType="lightGray"/>
    </fill>
    <fill>
      <patternFill patternType="solid">
        <fgColor rgb="FFFF99FF"/>
        <bgColor rgb="FFFF99FF"/>
      </patternFill>
    </fill>
    <fill>
      <patternFill patternType="solid">
        <fgColor rgb="FF000000"/>
        <bgColor rgb="FF000000"/>
      </patternFill>
    </fill>
    <fill>
      <patternFill patternType="solid">
        <fgColor rgb="FF38761D"/>
        <bgColor rgb="FF38761D"/>
      </patternFill>
    </fill>
    <fill>
      <patternFill patternType="solid">
        <fgColor rgb="FF9900FF"/>
        <bgColor rgb="FF9900FF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0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2" fillId="0" fontId="3" numFmtId="0" xfId="0" applyAlignment="1" applyBorder="1" applyFont="1">
      <alignment vertical="bottom"/>
    </xf>
    <xf borderId="2" fillId="0" fontId="3" numFmtId="0" xfId="0" applyAlignment="1" applyBorder="1" applyFont="1">
      <alignment horizontal="right" vertical="bottom"/>
    </xf>
    <xf borderId="2" fillId="0" fontId="5" numFmtId="0" xfId="0" applyAlignment="1" applyBorder="1" applyFont="1">
      <alignment horizontal="right" vertical="bottom"/>
    </xf>
    <xf borderId="0" fillId="0" fontId="3" numFmtId="10" xfId="0" applyAlignment="1" applyFont="1" applyNumberFormat="1">
      <alignment horizontal="right" vertical="bottom"/>
    </xf>
    <xf borderId="0" fillId="0" fontId="6" numFmtId="0" xfId="0" applyAlignment="1" applyFont="1">
      <alignment vertical="bottom"/>
    </xf>
    <xf borderId="2" fillId="2" fontId="3" numFmtId="0" xfId="0" applyAlignment="1" applyBorder="1" applyFill="1" applyFont="1">
      <alignment vertical="bottom"/>
    </xf>
    <xf borderId="2" fillId="2" fontId="3" numFmtId="0" xfId="0" applyAlignment="1" applyBorder="1" applyFont="1">
      <alignment horizontal="right" vertical="bottom"/>
    </xf>
    <xf borderId="2" fillId="0" fontId="2" numFmtId="0" xfId="0" applyAlignment="1" applyBorder="1" applyFont="1">
      <alignment readingOrder="0"/>
    </xf>
    <xf borderId="2" fillId="3" fontId="7" numFmtId="0" xfId="0" applyAlignment="1" applyBorder="1" applyFill="1" applyFont="1">
      <alignment readingOrder="0"/>
    </xf>
    <xf borderId="2" fillId="4" fontId="7" numFmtId="0" xfId="0" applyAlignment="1" applyBorder="1" applyFill="1" applyFont="1">
      <alignment readingOrder="0"/>
    </xf>
    <xf borderId="2" fillId="5" fontId="7" numFmtId="0" xfId="0" applyAlignment="1" applyBorder="1" applyFill="1" applyFont="1">
      <alignment readingOrder="0"/>
    </xf>
    <xf borderId="2" fillId="6" fontId="8" numFmtId="0" xfId="0" applyAlignment="1" applyBorder="1" applyFill="1" applyFont="1">
      <alignment vertical="bottom"/>
    </xf>
    <xf borderId="2" fillId="6" fontId="8" numFmtId="0" xfId="0" applyAlignment="1" applyBorder="1" applyFont="1">
      <alignment horizontal="right" vertical="bottom"/>
    </xf>
    <xf borderId="0" fillId="0" fontId="9" numFmtId="0" xfId="0" applyAlignment="1" applyFont="1">
      <alignment vertical="bottom"/>
    </xf>
    <xf borderId="0" fillId="7" fontId="10" numFmtId="0" xfId="0" applyFill="1" applyFont="1"/>
    <xf borderId="3" fillId="0" fontId="11" numFmtId="0" xfId="0" applyAlignment="1" applyBorder="1" applyFont="1">
      <alignment shrinkToFit="0" vertical="bottom" wrapText="0"/>
    </xf>
    <xf borderId="3" fillId="0" fontId="6" numFmtId="0" xfId="0" applyAlignment="1" applyBorder="1" applyFont="1">
      <alignment vertical="bottom"/>
    </xf>
    <xf borderId="3" fillId="0" fontId="5" numFmtId="0" xfId="0" applyAlignment="1" applyBorder="1" applyFont="1">
      <alignment shrinkToFit="0" vertical="bottom" wrapText="0"/>
    </xf>
    <xf borderId="0" fillId="0" fontId="3" numFmtId="0" xfId="0" applyAlignment="1" applyFont="1">
      <alignment horizontal="right" vertical="bottom"/>
    </xf>
    <xf borderId="0" fillId="0" fontId="1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13" numFmtId="0" xfId="0" applyAlignment="1" applyFont="1">
      <alignment readingOrder="0"/>
    </xf>
  </cellXfs>
  <cellStyles count="1">
    <cellStyle xfId="0" name="Normal" builtinId="0"/>
  </cellStyles>
  <dxfs count="5">
    <dxf>
      <font>
        <color rgb="FFFFFFFF"/>
      </font>
      <fill>
        <patternFill patternType="solid">
          <fgColor rgb="FF9900FF"/>
          <bgColor rgb="FF9900FF"/>
        </patternFill>
      </fill>
      <border/>
    </dxf>
    <dxf>
      <font>
        <color rgb="FFFFFFFF"/>
      </font>
      <fill>
        <patternFill patternType="solid">
          <fgColor rgb="FF000000"/>
          <bgColor rgb="FF000000"/>
        </patternFill>
      </fill>
      <border/>
    </dxf>
    <dxf>
      <font>
        <color rgb="FFFFFFFF"/>
      </font>
      <fill>
        <patternFill patternType="solid">
          <fgColor rgb="FF38761D"/>
          <bgColor rgb="FF38761D"/>
        </patternFill>
      </fill>
      <border/>
    </dxf>
    <dxf>
      <font>
        <color rgb="FF000000"/>
      </font>
      <fill>
        <patternFill patternType="solid">
          <fgColor rgb="FFD5A6BD"/>
          <bgColor rgb="FFD5A6BD"/>
        </patternFill>
      </fill>
      <border/>
    </dxf>
    <dxf>
      <font>
        <color rgb="FFFFFFFF"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419100</xdr:colOff>
      <xdr:row>0</xdr:row>
      <xdr:rowOff>419100</xdr:rowOff>
    </xdr:from>
    <xdr:ext cx="1485900" cy="10953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952500</xdr:colOff>
      <xdr:row>0</xdr:row>
      <xdr:rowOff>95250</xdr:rowOff>
    </xdr:from>
    <xdr:ext cx="2724150" cy="270510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Munank/433" TargetMode="External"/><Relationship Id="rId42" Type="http://schemas.openxmlformats.org/officeDocument/2006/relationships/hyperlink" Target="https://www.munzee.com/m/RubyRubyDues/2667/" TargetMode="External"/><Relationship Id="rId41" Type="http://schemas.openxmlformats.org/officeDocument/2006/relationships/hyperlink" Target="https://www.munzee.com/m/llamah/1248" TargetMode="External"/><Relationship Id="rId44" Type="http://schemas.openxmlformats.org/officeDocument/2006/relationships/hyperlink" Target="https://www.munzee.com/m/llamah/1251" TargetMode="External"/><Relationship Id="rId43" Type="http://schemas.openxmlformats.org/officeDocument/2006/relationships/hyperlink" Target="https://www.munzee.com/m/fabiusz/1102/" TargetMode="External"/><Relationship Id="rId46" Type="http://schemas.openxmlformats.org/officeDocument/2006/relationships/hyperlink" Target="https://www.munzee.com/m/monrose/4011/" TargetMode="External"/><Relationship Id="rId45" Type="http://schemas.openxmlformats.org/officeDocument/2006/relationships/hyperlink" Target="https://www.munzee.com/m/RubyRubyDues/2669/" TargetMode="External"/><Relationship Id="rId1" Type="http://schemas.openxmlformats.org/officeDocument/2006/relationships/hyperlink" Target="https://www.munzee.com/m/DSL/1967" TargetMode="External"/><Relationship Id="rId2" Type="http://schemas.openxmlformats.org/officeDocument/2006/relationships/hyperlink" Target="https://www.munzee.com/m/NotNagel/534" TargetMode="External"/><Relationship Id="rId3" Type="http://schemas.openxmlformats.org/officeDocument/2006/relationships/hyperlink" Target="https://www.munzee.com/m/PeachesnCream/1703" TargetMode="External"/><Relationship Id="rId4" Type="http://schemas.openxmlformats.org/officeDocument/2006/relationships/hyperlink" Target="https://www.munzee.com/m/GrandpaArvada/4981/" TargetMode="External"/><Relationship Id="rId9" Type="http://schemas.openxmlformats.org/officeDocument/2006/relationships/hyperlink" Target="https://www.munzee.com/m/DSL/1968" TargetMode="External"/><Relationship Id="rId48" Type="http://schemas.openxmlformats.org/officeDocument/2006/relationships/hyperlink" Target="https://www.munzee.com/m/RubyRubyDues/2672/" TargetMode="External"/><Relationship Id="rId47" Type="http://schemas.openxmlformats.org/officeDocument/2006/relationships/hyperlink" Target="https://www.munzee.com/m/Leesap/393/" TargetMode="External"/><Relationship Id="rId49" Type="http://schemas.openxmlformats.org/officeDocument/2006/relationships/hyperlink" Target="https://www.munzee.com/m/VampGirl32/1039" TargetMode="External"/><Relationship Id="rId5" Type="http://schemas.openxmlformats.org/officeDocument/2006/relationships/hyperlink" Target="https://www.munzee.com/m/Gamsci/3474/" TargetMode="External"/><Relationship Id="rId6" Type="http://schemas.openxmlformats.org/officeDocument/2006/relationships/hyperlink" Target="https://www.munzee.com/m/PeachesnCream/1728" TargetMode="External"/><Relationship Id="rId7" Type="http://schemas.openxmlformats.org/officeDocument/2006/relationships/hyperlink" Target="https://www.munzee.com/m/monrose/3937/" TargetMode="External"/><Relationship Id="rId8" Type="http://schemas.openxmlformats.org/officeDocument/2006/relationships/hyperlink" Target="https://www.munzee.com/m/GrandpaArvada/4980/" TargetMode="External"/><Relationship Id="rId73" Type="http://schemas.openxmlformats.org/officeDocument/2006/relationships/hyperlink" Target="https://www.munzee.com/m/llamah/1266" TargetMode="External"/><Relationship Id="rId72" Type="http://schemas.openxmlformats.org/officeDocument/2006/relationships/hyperlink" Target="https://www.munzee.com/m/KLC/616/" TargetMode="External"/><Relationship Id="rId31" Type="http://schemas.openxmlformats.org/officeDocument/2006/relationships/hyperlink" Target="https://www.munzee.com/m/GrandpaArvada/4933/" TargetMode="External"/><Relationship Id="rId75" Type="http://schemas.openxmlformats.org/officeDocument/2006/relationships/hyperlink" Target="https://www.munzee.com/m/amoocow/1998/" TargetMode="External"/><Relationship Id="rId30" Type="http://schemas.openxmlformats.org/officeDocument/2006/relationships/hyperlink" Target="https://www.munzee.com/m/PeachesnCream/1733" TargetMode="External"/><Relationship Id="rId74" Type="http://schemas.openxmlformats.org/officeDocument/2006/relationships/hyperlink" Target="https://www.munzee.com/m/RubyRubyDues/2570/" TargetMode="External"/><Relationship Id="rId33" Type="http://schemas.openxmlformats.org/officeDocument/2006/relationships/hyperlink" Target="https://www.munzee.com/m/PeachesnCream/1753" TargetMode="External"/><Relationship Id="rId77" Type="http://schemas.openxmlformats.org/officeDocument/2006/relationships/hyperlink" Target="https://www.munzee.com/m/Gamsci/3482/" TargetMode="External"/><Relationship Id="rId32" Type="http://schemas.openxmlformats.org/officeDocument/2006/relationships/hyperlink" Target="https://www.munzee.com/m/snakelips/2495/admin/" TargetMode="External"/><Relationship Id="rId76" Type="http://schemas.openxmlformats.org/officeDocument/2006/relationships/hyperlink" Target="https://www.munzee.com/m/llamah/1270" TargetMode="External"/><Relationship Id="rId35" Type="http://schemas.openxmlformats.org/officeDocument/2006/relationships/hyperlink" Target="https://www.munzee.com/m/llamah/1218" TargetMode="External"/><Relationship Id="rId79" Type="http://schemas.openxmlformats.org/officeDocument/2006/relationships/drawing" Target="../drawings/drawing1.xml"/><Relationship Id="rId34" Type="http://schemas.openxmlformats.org/officeDocument/2006/relationships/hyperlink" Target="https://www.munzee.com/m/GrandpaArvada/5022/" TargetMode="External"/><Relationship Id="rId78" Type="http://schemas.openxmlformats.org/officeDocument/2006/relationships/hyperlink" Target="https://www.munzee.com/m/Leesap/399/" TargetMode="External"/><Relationship Id="rId71" Type="http://schemas.openxmlformats.org/officeDocument/2006/relationships/hyperlink" Target="https://www.munzee.com/m/Atrots/632" TargetMode="External"/><Relationship Id="rId70" Type="http://schemas.openxmlformats.org/officeDocument/2006/relationships/hyperlink" Target="https://www.munzee.com/m/PeachesnCream/1759" TargetMode="External"/><Relationship Id="rId37" Type="http://schemas.openxmlformats.org/officeDocument/2006/relationships/hyperlink" Target="https://www.munzee.com/m/VampGirl32/1062" TargetMode="External"/><Relationship Id="rId36" Type="http://schemas.openxmlformats.org/officeDocument/2006/relationships/hyperlink" Target="https://www.munzee.com/m/delaner46/3791" TargetMode="External"/><Relationship Id="rId39" Type="http://schemas.openxmlformats.org/officeDocument/2006/relationships/hyperlink" Target="https://www.munzee.com/m/PawsAndSniffs/491/" TargetMode="External"/><Relationship Id="rId38" Type="http://schemas.openxmlformats.org/officeDocument/2006/relationships/hyperlink" Target="https://www.munzee.com/m/llamah/1245" TargetMode="External"/><Relationship Id="rId62" Type="http://schemas.openxmlformats.org/officeDocument/2006/relationships/hyperlink" Target="https://www.munzee.com/m/llamah/1258" TargetMode="External"/><Relationship Id="rId61" Type="http://schemas.openxmlformats.org/officeDocument/2006/relationships/hyperlink" Target="https://www.munzee.com/m/llamah/1255" TargetMode="External"/><Relationship Id="rId20" Type="http://schemas.openxmlformats.org/officeDocument/2006/relationships/hyperlink" Target="https://www.munzee.com/m/rodrico101/3713/" TargetMode="External"/><Relationship Id="rId64" Type="http://schemas.openxmlformats.org/officeDocument/2006/relationships/hyperlink" Target="https://www.munzee.com/m/Munank/349" TargetMode="External"/><Relationship Id="rId63" Type="http://schemas.openxmlformats.org/officeDocument/2006/relationships/hyperlink" Target="https://www.munzee.com/m/RubyRubyDues/2708/" TargetMode="External"/><Relationship Id="rId22" Type="http://schemas.openxmlformats.org/officeDocument/2006/relationships/hyperlink" Target="https://www.munzee.com/m/gabbster/1476/" TargetMode="External"/><Relationship Id="rId66" Type="http://schemas.openxmlformats.org/officeDocument/2006/relationships/hyperlink" Target="https://www.munzee.com/m/Leesap/394/" TargetMode="External"/><Relationship Id="rId21" Type="http://schemas.openxmlformats.org/officeDocument/2006/relationships/hyperlink" Target="https://www.munzee.com/m/magnacharge/1552/" TargetMode="External"/><Relationship Id="rId65" Type="http://schemas.openxmlformats.org/officeDocument/2006/relationships/hyperlink" Target="https://www.munzee.com/m/snakelips/2498/admin/" TargetMode="External"/><Relationship Id="rId24" Type="http://schemas.openxmlformats.org/officeDocument/2006/relationships/hyperlink" Target="https://www.munzee.com/m/delaner46/3792" TargetMode="External"/><Relationship Id="rId68" Type="http://schemas.openxmlformats.org/officeDocument/2006/relationships/hyperlink" Target="https://www.munzee.com/m/Gamsci/3500/" TargetMode="External"/><Relationship Id="rId23" Type="http://schemas.openxmlformats.org/officeDocument/2006/relationships/hyperlink" Target="https://www.munzee.com/m/deeralemap/2746/" TargetMode="External"/><Relationship Id="rId67" Type="http://schemas.openxmlformats.org/officeDocument/2006/relationships/hyperlink" Target="https://www.munzee.com/m/RubyRubyDues/2572/" TargetMode="External"/><Relationship Id="rId60" Type="http://schemas.openxmlformats.org/officeDocument/2006/relationships/hyperlink" Target="https://www.munzee.com/m/llamah/1254/" TargetMode="External"/><Relationship Id="rId26" Type="http://schemas.openxmlformats.org/officeDocument/2006/relationships/hyperlink" Target="https://www.munzee.com/m/cvdchiller/8332" TargetMode="External"/><Relationship Id="rId25" Type="http://schemas.openxmlformats.org/officeDocument/2006/relationships/hyperlink" Target="https://www.munzee.com/m/mickilynn71/604/" TargetMode="External"/><Relationship Id="rId69" Type="http://schemas.openxmlformats.org/officeDocument/2006/relationships/hyperlink" Target="https://www.munzee.com/m/PeachesnCream/1758" TargetMode="External"/><Relationship Id="rId28" Type="http://schemas.openxmlformats.org/officeDocument/2006/relationships/hyperlink" Target="https://www.munzee.com/m/GrandpaArvada/4916/" TargetMode="External"/><Relationship Id="rId27" Type="http://schemas.openxmlformats.org/officeDocument/2006/relationships/hyperlink" Target="https://www.munzee.com/m/PeachesnCream/1732" TargetMode="External"/><Relationship Id="rId29" Type="http://schemas.openxmlformats.org/officeDocument/2006/relationships/hyperlink" Target="https://www.munzee.com/m/KLC/617/" TargetMode="External"/><Relationship Id="rId51" Type="http://schemas.openxmlformats.org/officeDocument/2006/relationships/hyperlink" Target="https://www.munzee.com/m/PeachesnCream/1735" TargetMode="External"/><Relationship Id="rId50" Type="http://schemas.openxmlformats.org/officeDocument/2006/relationships/hyperlink" Target="https://www.munzee.com/m/fisherwoman/5189/" TargetMode="External"/><Relationship Id="rId53" Type="http://schemas.openxmlformats.org/officeDocument/2006/relationships/hyperlink" Target="https://www.munzee.com/m/dlbisblest/4415" TargetMode="External"/><Relationship Id="rId52" Type="http://schemas.openxmlformats.org/officeDocument/2006/relationships/hyperlink" Target="https://www.munzee.com/m/fisherwoman/5190/" TargetMode="External"/><Relationship Id="rId11" Type="http://schemas.openxmlformats.org/officeDocument/2006/relationships/hyperlink" Target="https://www.munzee.com/m/llamah/1215" TargetMode="External"/><Relationship Id="rId55" Type="http://schemas.openxmlformats.org/officeDocument/2006/relationships/hyperlink" Target="https://www.munzee.com/m/KLC/611/" TargetMode="External"/><Relationship Id="rId10" Type="http://schemas.openxmlformats.org/officeDocument/2006/relationships/hyperlink" Target="https://www.munzee.com/m/Holloswife357/426" TargetMode="External"/><Relationship Id="rId54" Type="http://schemas.openxmlformats.org/officeDocument/2006/relationships/hyperlink" Target="https://www.munzee.com/m/PeachesnCream/1752" TargetMode="External"/><Relationship Id="rId13" Type="http://schemas.openxmlformats.org/officeDocument/2006/relationships/hyperlink" Target="https://www.munzee.com/m/Leesap/397/" TargetMode="External"/><Relationship Id="rId57" Type="http://schemas.openxmlformats.org/officeDocument/2006/relationships/hyperlink" Target="https://www.munzee.com/m/PeachesnCream/1757" TargetMode="External"/><Relationship Id="rId12" Type="http://schemas.openxmlformats.org/officeDocument/2006/relationships/hyperlink" Target="https://www.munzee.com/m/fabiusz/1038/" TargetMode="External"/><Relationship Id="rId56" Type="http://schemas.openxmlformats.org/officeDocument/2006/relationships/hyperlink" Target="https://www.munzee.com/m/PeachesnCream/1755" TargetMode="External"/><Relationship Id="rId15" Type="http://schemas.openxmlformats.org/officeDocument/2006/relationships/hyperlink" Target="https://www.munzee.com/m/KLC/615/" TargetMode="External"/><Relationship Id="rId59" Type="http://schemas.openxmlformats.org/officeDocument/2006/relationships/hyperlink" Target="https://www.munzee.com/m/ShadowChasers/4160/" TargetMode="External"/><Relationship Id="rId14" Type="http://schemas.openxmlformats.org/officeDocument/2006/relationships/hyperlink" Target="https://www.munzee.com/m/llamah/1216" TargetMode="External"/><Relationship Id="rId58" Type="http://schemas.openxmlformats.org/officeDocument/2006/relationships/hyperlink" Target="https://www.munzee.com/m/llamah/1253/" TargetMode="External"/><Relationship Id="rId17" Type="http://schemas.openxmlformats.org/officeDocument/2006/relationships/hyperlink" Target="https://www.munzee.com/m/RubyRubyDues/2663/" TargetMode="External"/><Relationship Id="rId16" Type="http://schemas.openxmlformats.org/officeDocument/2006/relationships/hyperlink" Target="https://www.munzee.com/m/RubyRubyDues/2662/" TargetMode="External"/><Relationship Id="rId19" Type="http://schemas.openxmlformats.org/officeDocument/2006/relationships/hyperlink" Target="https://www.munzee.com/m/fisherwoman/5188/" TargetMode="External"/><Relationship Id="rId18" Type="http://schemas.openxmlformats.org/officeDocument/2006/relationships/hyperlink" Target="https://www.munzee.com/m/monrose/4009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unzee.com/m/PeachesnCream/3326" TargetMode="External"/><Relationship Id="rId2" Type="http://schemas.openxmlformats.org/officeDocument/2006/relationships/hyperlink" Target="https://www.munzee.com/m/PeachesnCream/3345" TargetMode="External"/><Relationship Id="rId3" Type="http://schemas.openxmlformats.org/officeDocument/2006/relationships/hyperlink" Target="https://www.munzee.com/m/PeachesnCream/3098" TargetMode="External"/><Relationship Id="rId4" Type="http://schemas.openxmlformats.org/officeDocument/2006/relationships/hyperlink" Target="https://www.munzee.com/m/PeachesnCream/3101" TargetMode="External"/><Relationship Id="rId9" Type="http://schemas.openxmlformats.org/officeDocument/2006/relationships/hyperlink" Target="https://www.munzee.com/m/PeachesnCream/3422" TargetMode="External"/><Relationship Id="rId5" Type="http://schemas.openxmlformats.org/officeDocument/2006/relationships/hyperlink" Target="https://www.munzee.com/m/PeachesnCream/3163" TargetMode="External"/><Relationship Id="rId6" Type="http://schemas.openxmlformats.org/officeDocument/2006/relationships/hyperlink" Target="https://www.munzee.com/m/PeachesnCream/3336" TargetMode="External"/><Relationship Id="rId7" Type="http://schemas.openxmlformats.org/officeDocument/2006/relationships/hyperlink" Target="https://www.munzee.com/m/PeachesnCream/3378/" TargetMode="External"/><Relationship Id="rId8" Type="http://schemas.openxmlformats.org/officeDocument/2006/relationships/hyperlink" Target="https://www.munzee.com/m/PeachesnCream/3383" TargetMode="External"/><Relationship Id="rId11" Type="http://schemas.openxmlformats.org/officeDocument/2006/relationships/hyperlink" Target="https://www.munzee.com/m/PeachesnCream/3109" TargetMode="External"/><Relationship Id="rId10" Type="http://schemas.openxmlformats.org/officeDocument/2006/relationships/hyperlink" Target="https://www.munzee.com/m/PeachesnCream/3099" TargetMode="External"/><Relationship Id="rId1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5" max="5" width="14.88"/>
    <col customWidth="1" min="6" max="6" width="10.13"/>
    <col customWidth="1" min="7" max="7" width="16.38"/>
    <col customWidth="1" min="8" max="8" width="38.13"/>
  </cols>
  <sheetData>
    <row r="1">
      <c r="A1" s="1" t="s">
        <v>0</v>
      </c>
    </row>
    <row r="2">
      <c r="A2" s="2"/>
      <c r="B2" s="2"/>
      <c r="C2" s="2"/>
      <c r="D2" s="2"/>
      <c r="E2" s="2"/>
    </row>
    <row r="3">
      <c r="A3" s="3" t="s">
        <v>1</v>
      </c>
      <c r="B3" s="3" t="s">
        <v>2</v>
      </c>
      <c r="C3" s="3" t="s">
        <v>3</v>
      </c>
      <c r="D3" s="3" t="s">
        <v>4</v>
      </c>
      <c r="E3" s="4" t="s">
        <v>5</v>
      </c>
      <c r="G3" s="5" t="str">
        <f>HYPERLINK("https://www.munzee.com/map/9zmk65knb/17","Map Link")</f>
        <v>Map Link</v>
      </c>
    </row>
    <row r="4">
      <c r="A4" s="6" t="s">
        <v>6</v>
      </c>
      <c r="B4" s="7">
        <f t="shared" ref="B4:D4" si="1">SUM(B5:B11)</f>
        <v>94</v>
      </c>
      <c r="C4" s="8">
        <f t="shared" si="1"/>
        <v>16</v>
      </c>
      <c r="D4" s="7">
        <f t="shared" si="1"/>
        <v>78</v>
      </c>
      <c r="E4" s="9">
        <f t="shared" ref="E4:E9" si="2">SUM(ROUND(D4/B4, 4))</f>
        <v>0.8298</v>
      </c>
      <c r="G4" s="10"/>
    </row>
    <row r="5">
      <c r="A5" s="11" t="s">
        <v>7</v>
      </c>
      <c r="B5" s="12">
        <f>COUNTIF(F16:F761,"pink")</f>
        <v>4</v>
      </c>
      <c r="C5" s="12">
        <f>COUNTIFS( G16:G761, "", F16:F761,"pink")</f>
        <v>0</v>
      </c>
      <c r="D5" s="12">
        <f t="shared" ref="D5:D9" si="3">SUM(B5-C5)</f>
        <v>4</v>
      </c>
      <c r="E5" s="9">
        <f t="shared" si="2"/>
        <v>1</v>
      </c>
      <c r="G5" s="5" t="str">
        <f>HYPERLINK("https://www.munzee.com/m/llamah/","By llamah")</f>
        <v>By llamah</v>
      </c>
    </row>
    <row r="6">
      <c r="A6" s="13" t="s">
        <v>8</v>
      </c>
      <c r="B6" s="14">
        <f>COUNTIF(F16:F761,"black")</f>
        <v>31</v>
      </c>
      <c r="C6" s="14">
        <f>COUNTIFS( G16:G761, "", F16:F761,"black")</f>
        <v>1</v>
      </c>
      <c r="D6" s="14">
        <f t="shared" si="3"/>
        <v>30</v>
      </c>
      <c r="E6" s="9">
        <f t="shared" si="2"/>
        <v>0.9677</v>
      </c>
      <c r="G6" s="10"/>
    </row>
    <row r="7">
      <c r="A7" s="13" t="s">
        <v>9</v>
      </c>
      <c r="B7" s="15">
        <f>COUNTIF(F16:F761,"dark green")</f>
        <v>11</v>
      </c>
      <c r="C7" s="15">
        <f>COUNTIFS( G16:G761, "", F16:F761,"dark green")</f>
        <v>0</v>
      </c>
      <c r="D7" s="15">
        <f t="shared" si="3"/>
        <v>11</v>
      </c>
      <c r="E7" s="9">
        <f t="shared" si="2"/>
        <v>1</v>
      </c>
      <c r="G7" s="5" t="str">
        <f>HYPERLINK("https://www.munzee.com/m/peachesncream/","By PnC")</f>
        <v>By PnC</v>
      </c>
    </row>
    <row r="8">
      <c r="A8" s="13" t="s">
        <v>10</v>
      </c>
      <c r="B8" s="16">
        <f>COUNTIF(F16:F761,"purple")</f>
        <v>4</v>
      </c>
      <c r="C8" s="16">
        <f>COUNTIFS( G16:G761, "", F16:F761,"purple")</f>
        <v>0</v>
      </c>
      <c r="D8" s="16">
        <f t="shared" si="3"/>
        <v>4</v>
      </c>
      <c r="E8" s="9">
        <f t="shared" si="2"/>
        <v>1</v>
      </c>
      <c r="G8" s="10"/>
    </row>
    <row r="9">
      <c r="A9" s="17" t="s">
        <v>11</v>
      </c>
      <c r="B9" s="18">
        <f>COUNTIF(F16:F761,"red")</f>
        <v>44</v>
      </c>
      <c r="C9" s="18">
        <f>COUNTIFS( G16:G761, "", F16:F761,"red")</f>
        <v>15</v>
      </c>
      <c r="D9" s="18">
        <f t="shared" si="3"/>
        <v>29</v>
      </c>
      <c r="E9" s="9">
        <f t="shared" si="2"/>
        <v>0.6591</v>
      </c>
      <c r="G9" s="19" t="str">
        <f>HYPERLINK("https://docs.google.com/spreadsheets/d/11ElTupqSSPj0pXyhWV26fuNlJmxR6o-Dsz-mFpUfRME/edit#gid=1079555690","Spreadsheet URL")</f>
        <v>Spreadsheet URL</v>
      </c>
    </row>
    <row r="10">
      <c r="G10" s="10"/>
    </row>
    <row r="11">
      <c r="A11" s="20" t="str">
        <f>HYPERLINK("https://docs.google.com/spreadsheets/d/1aiqxiGKwdgDZc4q-9cryF9fs1ULKSR4mMPtzHZUJBvY/edit?usp=sharing","Other Des Moines Area Gardens")</f>
        <v>Other Des Moines Area Gardens</v>
      </c>
      <c r="G11" s="2" t="s">
        <v>12</v>
      </c>
    </row>
    <row r="13">
      <c r="A13" s="21" t="str">
        <f>HYPERLINK("https://www.youtube.com/watch?v=nIYuoLPjG-k&amp;feature=youtu.be","YouTube Spreadsheet Tutorial")</f>
        <v>YouTube Spreadsheet Tutorial</v>
      </c>
      <c r="B13" s="22"/>
      <c r="C13" s="10"/>
      <c r="D13" s="23" t="s">
        <v>13</v>
      </c>
      <c r="E13" s="10"/>
      <c r="F13" s="24">
        <f>IFERROR(__xludf.DUMMYFUNCTION("COUNTUNIQUE(G16:G109)"),28.0)</f>
        <v>28</v>
      </c>
    </row>
    <row r="15">
      <c r="A15" s="2" t="s">
        <v>14</v>
      </c>
      <c r="B15" s="2" t="s">
        <v>15</v>
      </c>
      <c r="C15" s="2" t="s">
        <v>16</v>
      </c>
      <c r="D15" s="2" t="s">
        <v>17</v>
      </c>
      <c r="E15" s="2" t="s">
        <v>18</v>
      </c>
      <c r="F15" s="2" t="s">
        <v>19</v>
      </c>
      <c r="G15" s="2" t="s">
        <v>20</v>
      </c>
      <c r="H15" s="2" t="s">
        <v>21</v>
      </c>
      <c r="I15" s="2" t="s">
        <v>22</v>
      </c>
      <c r="J15" s="4" t="s">
        <v>23</v>
      </c>
    </row>
    <row r="16">
      <c r="A16" s="2">
        <v>1.0</v>
      </c>
      <c r="B16" s="2">
        <v>6.0</v>
      </c>
      <c r="C16" s="2">
        <v>41.5486206990746</v>
      </c>
      <c r="D16" s="2">
        <v>-93.7739109962153</v>
      </c>
      <c r="E16" s="2" t="s">
        <v>24</v>
      </c>
      <c r="F16" s="2" t="s">
        <v>25</v>
      </c>
      <c r="G16" s="2" t="s">
        <v>26</v>
      </c>
      <c r="H16" s="25" t="s">
        <v>27</v>
      </c>
      <c r="I16" s="2" t="s">
        <v>28</v>
      </c>
      <c r="J16">
        <f>COUNTIF(usernameList,G16)</f>
        <v>2</v>
      </c>
    </row>
    <row r="17">
      <c r="A17" s="2">
        <v>1.0</v>
      </c>
      <c r="B17" s="2">
        <v>7.0</v>
      </c>
      <c r="C17" s="2">
        <v>41.5486206989149</v>
      </c>
      <c r="D17" s="2">
        <v>-93.7737189441581</v>
      </c>
      <c r="E17" s="2" t="s">
        <v>24</v>
      </c>
      <c r="F17" s="2" t="s">
        <v>25</v>
      </c>
      <c r="G17" s="2" t="s">
        <v>29</v>
      </c>
      <c r="H17" s="25" t="s">
        <v>30</v>
      </c>
      <c r="I17" s="2" t="s">
        <v>28</v>
      </c>
      <c r="J17">
        <f>COUNTIF(usernameList,G17)</f>
        <v>1</v>
      </c>
    </row>
    <row r="18">
      <c r="A18" s="2">
        <v>2.0</v>
      </c>
      <c r="B18" s="2">
        <v>3.0</v>
      </c>
      <c r="C18" s="2">
        <v>41.5484769691084</v>
      </c>
      <c r="D18" s="2">
        <v>-93.774487163915</v>
      </c>
      <c r="E18" s="2" t="s">
        <v>24</v>
      </c>
      <c r="F18" s="2" t="s">
        <v>25</v>
      </c>
      <c r="G18" s="2" t="s">
        <v>31</v>
      </c>
      <c r="H18" s="25" t="s">
        <v>32</v>
      </c>
      <c r="I18" s="2" t="s">
        <v>33</v>
      </c>
      <c r="J18">
        <f>COUNTIF(usernameList,G18)</f>
        <v>11</v>
      </c>
    </row>
    <row r="19">
      <c r="A19" s="2">
        <v>2.0</v>
      </c>
      <c r="B19" s="2">
        <v>4.0</v>
      </c>
      <c r="C19" s="2">
        <v>41.5484769689487</v>
      </c>
      <c r="D19" s="2">
        <v>-93.7742951122849</v>
      </c>
      <c r="E19" s="2" t="s">
        <v>24</v>
      </c>
      <c r="F19" s="2" t="s">
        <v>25</v>
      </c>
      <c r="G19" s="2" t="s">
        <v>34</v>
      </c>
      <c r="H19" s="25" t="s">
        <v>35</v>
      </c>
      <c r="J19">
        <f>COUNTIF(usernameList,G19)</f>
        <v>5</v>
      </c>
    </row>
    <row r="20">
      <c r="A20" s="2">
        <v>2.0</v>
      </c>
      <c r="B20" s="2">
        <v>5.0</v>
      </c>
      <c r="C20" s="2">
        <v>41.5484769687889</v>
      </c>
      <c r="D20" s="2">
        <v>-93.7741030606547</v>
      </c>
      <c r="E20" s="2" t="s">
        <v>24</v>
      </c>
      <c r="F20" s="2" t="s">
        <v>25</v>
      </c>
      <c r="G20" s="2" t="s">
        <v>36</v>
      </c>
      <c r="H20" s="25" t="s">
        <v>37</v>
      </c>
      <c r="J20">
        <f>COUNTIF(usernameList,G20)</f>
        <v>3</v>
      </c>
    </row>
    <row r="21">
      <c r="A21" s="2">
        <v>2.0</v>
      </c>
      <c r="B21" s="2">
        <v>6.0</v>
      </c>
      <c r="C21" s="2">
        <v>41.5484769686292</v>
      </c>
      <c r="D21" s="2">
        <v>-93.7739110090245</v>
      </c>
      <c r="E21" s="2" t="s">
        <v>38</v>
      </c>
      <c r="F21" s="2" t="s">
        <v>39</v>
      </c>
      <c r="G21" s="2" t="s">
        <v>31</v>
      </c>
      <c r="H21" s="25" t="s">
        <v>40</v>
      </c>
      <c r="I21" s="2" t="s">
        <v>41</v>
      </c>
      <c r="J21">
        <f>COUNTIF(usernameList,G21)</f>
        <v>11</v>
      </c>
    </row>
    <row r="22">
      <c r="A22" s="2">
        <v>2.0</v>
      </c>
      <c r="B22" s="2">
        <v>7.0</v>
      </c>
      <c r="C22" s="2">
        <v>41.5484769684694</v>
      </c>
      <c r="D22" s="2">
        <v>-93.7737189573944</v>
      </c>
      <c r="E22" s="2" t="s">
        <v>38</v>
      </c>
      <c r="F22" s="2" t="s">
        <v>39</v>
      </c>
      <c r="G22" s="2" t="s">
        <v>42</v>
      </c>
      <c r="H22" s="25" t="s">
        <v>43</v>
      </c>
      <c r="J22">
        <f>COUNTIF(usernameList,G22)</f>
        <v>3</v>
      </c>
    </row>
    <row r="23">
      <c r="A23" s="2">
        <v>2.0</v>
      </c>
      <c r="B23" s="2">
        <v>8.0</v>
      </c>
      <c r="C23" s="2">
        <v>41.5484769683096</v>
      </c>
      <c r="D23" s="2">
        <v>-93.7735269057642</v>
      </c>
      <c r="E23" s="2" t="s">
        <v>24</v>
      </c>
      <c r="F23" s="2" t="s">
        <v>25</v>
      </c>
      <c r="G23" s="2" t="s">
        <v>34</v>
      </c>
      <c r="H23" s="25" t="s">
        <v>44</v>
      </c>
      <c r="J23">
        <f>COUNTIF(usernameList,G23)</f>
        <v>5</v>
      </c>
    </row>
    <row r="24">
      <c r="A24" s="2">
        <v>3.0</v>
      </c>
      <c r="B24" s="2">
        <v>2.0</v>
      </c>
      <c r="C24" s="2">
        <v>41.5483332388229</v>
      </c>
      <c r="D24" s="2">
        <v>-93.774679226646</v>
      </c>
      <c r="E24" s="2" t="s">
        <v>24</v>
      </c>
      <c r="F24" s="2" t="s">
        <v>25</v>
      </c>
      <c r="G24" s="2" t="s">
        <v>26</v>
      </c>
      <c r="H24" s="25" t="s">
        <v>45</v>
      </c>
      <c r="I24" s="2" t="s">
        <v>28</v>
      </c>
      <c r="J24">
        <f>COUNTIF(usernameList,G24)</f>
        <v>2</v>
      </c>
    </row>
    <row r="25">
      <c r="A25" s="2">
        <v>3.0</v>
      </c>
      <c r="B25" s="2">
        <v>3.0</v>
      </c>
      <c r="C25" s="2">
        <v>41.5483332386631</v>
      </c>
      <c r="D25" s="2">
        <v>-93.7744871754428</v>
      </c>
      <c r="E25" s="2" t="s">
        <v>38</v>
      </c>
      <c r="F25" s="2" t="s">
        <v>39</v>
      </c>
      <c r="G25" s="2" t="s">
        <v>46</v>
      </c>
      <c r="H25" s="25" t="s">
        <v>47</v>
      </c>
      <c r="J25">
        <f>COUNTIF(usernameList,G25)</f>
        <v>1</v>
      </c>
    </row>
    <row r="26">
      <c r="A26" s="2">
        <v>3.0</v>
      </c>
      <c r="B26" s="2">
        <v>4.0</v>
      </c>
      <c r="C26" s="2">
        <v>41.5483332385033</v>
      </c>
      <c r="D26" s="2">
        <v>-93.7742951242395</v>
      </c>
      <c r="E26" s="2" t="s">
        <v>38</v>
      </c>
      <c r="F26" s="2" t="s">
        <v>39</v>
      </c>
      <c r="G26" s="2" t="s">
        <v>48</v>
      </c>
      <c r="H26" s="25" t="s">
        <v>49</v>
      </c>
      <c r="I26" s="26">
        <v>43280.0</v>
      </c>
      <c r="J26">
        <f>COUNTIF(usernameList,G26)</f>
        <v>12</v>
      </c>
    </row>
    <row r="27">
      <c r="A27" s="2">
        <v>3.0</v>
      </c>
      <c r="B27" s="2">
        <v>5.0</v>
      </c>
      <c r="C27" s="2">
        <v>41.5483332383436</v>
      </c>
      <c r="D27" s="2">
        <v>-93.7741030730363</v>
      </c>
      <c r="E27" s="2" t="s">
        <v>24</v>
      </c>
      <c r="F27" s="2" t="s">
        <v>25</v>
      </c>
      <c r="G27" s="2" t="s">
        <v>50</v>
      </c>
      <c r="H27" s="25" t="s">
        <v>51</v>
      </c>
      <c r="J27">
        <f>COUNTIF(usernameList,G27)</f>
        <v>2</v>
      </c>
    </row>
    <row r="28">
      <c r="A28" s="2">
        <v>3.0</v>
      </c>
      <c r="B28" s="2">
        <v>6.0</v>
      </c>
      <c r="C28" s="2">
        <v>41.5483332381838</v>
      </c>
      <c r="D28" s="2">
        <v>-93.7739110218331</v>
      </c>
      <c r="E28" s="2" t="s">
        <v>38</v>
      </c>
      <c r="F28" s="2" t="s">
        <v>39</v>
      </c>
      <c r="G28" s="2" t="s">
        <v>52</v>
      </c>
      <c r="H28" s="25" t="s">
        <v>53</v>
      </c>
      <c r="J28">
        <f>COUNTIF(usernameList,G28)</f>
        <v>4</v>
      </c>
    </row>
    <row r="29">
      <c r="A29" s="2">
        <v>3.0</v>
      </c>
      <c r="B29" s="2">
        <v>7.0</v>
      </c>
      <c r="C29" s="2">
        <v>41.5483332380241</v>
      </c>
      <c r="D29" s="2">
        <v>-93.7737189706299</v>
      </c>
      <c r="E29" s="2" t="s">
        <v>38</v>
      </c>
      <c r="F29" s="2" t="s">
        <v>39</v>
      </c>
      <c r="G29" s="2" t="s">
        <v>48</v>
      </c>
      <c r="H29" s="25" t="s">
        <v>54</v>
      </c>
      <c r="I29" s="26">
        <v>43282.0</v>
      </c>
      <c r="J29">
        <f>COUNTIF(usernameList,G29)</f>
        <v>12</v>
      </c>
    </row>
    <row r="30">
      <c r="A30" s="2">
        <v>3.0</v>
      </c>
      <c r="B30" s="2">
        <v>8.0</v>
      </c>
      <c r="C30" s="2">
        <v>41.5483332378643</v>
      </c>
      <c r="D30" s="2">
        <v>-93.7735269194267</v>
      </c>
      <c r="E30" s="2" t="s">
        <v>38</v>
      </c>
      <c r="F30" s="2" t="s">
        <v>39</v>
      </c>
      <c r="G30" s="2" t="s">
        <v>55</v>
      </c>
      <c r="H30" s="25" t="s">
        <v>56</v>
      </c>
      <c r="J30">
        <f>COUNTIF(usernameList,G30)</f>
        <v>4</v>
      </c>
    </row>
    <row r="31">
      <c r="A31" s="2">
        <v>3.0</v>
      </c>
      <c r="B31" s="2">
        <v>9.0</v>
      </c>
      <c r="C31" s="2">
        <v>41.5483332377045</v>
      </c>
      <c r="D31" s="2">
        <v>-93.7733348682235</v>
      </c>
      <c r="E31" s="2" t="s">
        <v>24</v>
      </c>
      <c r="F31" s="2" t="s">
        <v>25</v>
      </c>
      <c r="G31" s="2" t="s">
        <v>57</v>
      </c>
      <c r="H31" s="25" t="s">
        <v>58</v>
      </c>
      <c r="J31">
        <f>COUNTIF(usernameList,G31)</f>
        <v>8</v>
      </c>
    </row>
    <row r="32">
      <c r="A32" s="2">
        <v>4.0</v>
      </c>
      <c r="B32" s="2">
        <v>1.0</v>
      </c>
      <c r="C32" s="2">
        <v>41.5481895085372</v>
      </c>
      <c r="D32" s="2">
        <v>-93.774871288523</v>
      </c>
      <c r="E32" s="2" t="s">
        <v>24</v>
      </c>
      <c r="F32" s="2" t="s">
        <v>25</v>
      </c>
      <c r="G32" s="2" t="s">
        <v>57</v>
      </c>
      <c r="H32" s="25" t="s">
        <v>59</v>
      </c>
      <c r="J32">
        <f>COUNTIF(usernameList,G32)</f>
        <v>8</v>
      </c>
    </row>
    <row r="33">
      <c r="A33" s="2">
        <v>4.0</v>
      </c>
      <c r="B33" s="2">
        <v>2.0</v>
      </c>
      <c r="C33" s="2">
        <v>41.5481895083774</v>
      </c>
      <c r="D33" s="2">
        <v>-93.7746792377468</v>
      </c>
      <c r="E33" s="2" t="s">
        <v>38</v>
      </c>
      <c r="F33" s="2" t="s">
        <v>39</v>
      </c>
      <c r="G33" s="2" t="s">
        <v>42</v>
      </c>
      <c r="H33" s="25" t="s">
        <v>60</v>
      </c>
      <c r="J33">
        <f>COUNTIF(usernameList,G33)</f>
        <v>3</v>
      </c>
    </row>
    <row r="34">
      <c r="A34" s="2">
        <v>4.0</v>
      </c>
      <c r="B34" s="2">
        <v>3.0</v>
      </c>
      <c r="C34" s="2">
        <v>41.5481895082176</v>
      </c>
      <c r="D34" s="2">
        <v>-93.7744871869705</v>
      </c>
      <c r="E34" s="2" t="s">
        <v>24</v>
      </c>
      <c r="F34" s="2" t="s">
        <v>25</v>
      </c>
      <c r="G34" s="2" t="s">
        <v>61</v>
      </c>
      <c r="H34" s="25" t="s">
        <v>62</v>
      </c>
      <c r="J34">
        <f>COUNTIF(usernameList,G34)</f>
        <v>3</v>
      </c>
    </row>
    <row r="35">
      <c r="A35" s="2">
        <v>4.0</v>
      </c>
      <c r="B35" s="2">
        <v>4.0</v>
      </c>
      <c r="C35" s="2">
        <v>41.5481895080579</v>
      </c>
      <c r="D35" s="2">
        <v>-93.7742951361942</v>
      </c>
      <c r="E35" s="2" t="s">
        <v>63</v>
      </c>
      <c r="F35" s="2" t="s">
        <v>64</v>
      </c>
      <c r="G35" s="2" t="s">
        <v>65</v>
      </c>
      <c r="H35" s="25" t="s">
        <v>66</v>
      </c>
      <c r="J35">
        <f>COUNTIF(usernameList,G35)</f>
        <v>1</v>
      </c>
    </row>
    <row r="36">
      <c r="A36" s="2">
        <v>4.0</v>
      </c>
      <c r="B36" s="2">
        <v>5.0</v>
      </c>
      <c r="C36" s="2">
        <v>41.5481895078981</v>
      </c>
      <c r="D36" s="2">
        <v>-93.774103085418</v>
      </c>
      <c r="E36" s="2" t="s">
        <v>38</v>
      </c>
      <c r="F36" s="2" t="s">
        <v>39</v>
      </c>
      <c r="G36" s="2" t="s">
        <v>67</v>
      </c>
      <c r="H36" s="25" t="s">
        <v>68</v>
      </c>
      <c r="J36">
        <f>COUNTIF(usernameList,G36)</f>
        <v>1</v>
      </c>
    </row>
    <row r="37">
      <c r="A37" s="2">
        <v>4.0</v>
      </c>
      <c r="B37" s="2">
        <v>6.0</v>
      </c>
      <c r="C37" s="2">
        <v>41.5481895077384</v>
      </c>
      <c r="D37" s="2">
        <v>-93.7739110346417</v>
      </c>
      <c r="E37" s="2" t="s">
        <v>38</v>
      </c>
      <c r="F37" s="2" t="s">
        <v>39</v>
      </c>
      <c r="G37" s="2" t="s">
        <v>69</v>
      </c>
      <c r="H37" s="25" t="s">
        <v>70</v>
      </c>
      <c r="J37">
        <f>COUNTIF(usernameList,G37)</f>
        <v>1</v>
      </c>
    </row>
    <row r="38">
      <c r="A38" s="2">
        <v>4.0</v>
      </c>
      <c r="B38" s="2">
        <v>7.0</v>
      </c>
      <c r="C38" s="2">
        <v>41.5481895075786</v>
      </c>
      <c r="D38" s="2">
        <v>-93.7737189838654</v>
      </c>
      <c r="E38" s="2" t="s">
        <v>63</v>
      </c>
      <c r="F38" s="2" t="s">
        <v>64</v>
      </c>
      <c r="G38" s="2" t="s">
        <v>71</v>
      </c>
      <c r="H38" s="25" t="s">
        <v>72</v>
      </c>
      <c r="J38">
        <f>COUNTIF(usernameList,G38)</f>
        <v>1</v>
      </c>
    </row>
    <row r="39">
      <c r="A39" s="2">
        <v>4.0</v>
      </c>
      <c r="B39" s="2">
        <v>8.0</v>
      </c>
      <c r="C39" s="2">
        <v>41.5481895074188</v>
      </c>
      <c r="D39" s="2">
        <v>-93.7735269330892</v>
      </c>
      <c r="E39" s="2" t="s">
        <v>24</v>
      </c>
      <c r="F39" s="2" t="s">
        <v>25</v>
      </c>
      <c r="G39" s="2" t="s">
        <v>73</v>
      </c>
      <c r="H39" s="25" t="s">
        <v>74</v>
      </c>
      <c r="J39">
        <f>COUNTIF(usernameList,G39)</f>
        <v>2</v>
      </c>
    </row>
    <row r="40">
      <c r="A40" s="2">
        <v>4.0</v>
      </c>
      <c r="B40" s="2">
        <v>9.0</v>
      </c>
      <c r="C40" s="2">
        <v>41.5481895072591</v>
      </c>
      <c r="D40" s="2">
        <v>-93.7733348823129</v>
      </c>
      <c r="E40" s="2" t="s">
        <v>38</v>
      </c>
      <c r="F40" s="2" t="s">
        <v>39</v>
      </c>
      <c r="G40" s="2" t="s">
        <v>75</v>
      </c>
      <c r="H40" s="25" t="s">
        <v>76</v>
      </c>
      <c r="J40">
        <f>COUNTIF(usernameList,G40)</f>
        <v>1</v>
      </c>
    </row>
    <row r="41">
      <c r="A41" s="2">
        <v>4.0</v>
      </c>
      <c r="B41" s="2">
        <v>10.0</v>
      </c>
      <c r="C41" s="2">
        <v>41.5481895070993</v>
      </c>
      <c r="D41" s="2">
        <v>-93.7731428315366</v>
      </c>
      <c r="E41" s="2" t="s">
        <v>24</v>
      </c>
      <c r="F41" s="2" t="s">
        <v>25</v>
      </c>
      <c r="G41" s="2" t="s">
        <v>77</v>
      </c>
      <c r="H41" s="25" t="s">
        <v>78</v>
      </c>
      <c r="J41">
        <f>COUNTIF(usernameList,G41)</f>
        <v>1</v>
      </c>
    </row>
    <row r="42">
      <c r="A42" s="2">
        <v>5.0</v>
      </c>
      <c r="B42" s="2">
        <v>2.0</v>
      </c>
      <c r="C42" s="2">
        <v>41.548045777932</v>
      </c>
      <c r="D42" s="2">
        <v>-93.774679248848</v>
      </c>
      <c r="E42" s="2" t="s">
        <v>24</v>
      </c>
      <c r="F42" s="2" t="s">
        <v>25</v>
      </c>
      <c r="G42" s="2" t="s">
        <v>31</v>
      </c>
      <c r="H42" s="25" t="s">
        <v>79</v>
      </c>
      <c r="I42" s="2" t="s">
        <v>80</v>
      </c>
      <c r="J42">
        <f>COUNTIF(usernameList,G42)</f>
        <v>11</v>
      </c>
    </row>
    <row r="43">
      <c r="A43" s="2">
        <v>5.0</v>
      </c>
      <c r="B43" s="2">
        <v>3.0</v>
      </c>
      <c r="C43" s="2">
        <v>41.5480457777722</v>
      </c>
      <c r="D43" s="2">
        <v>-93.7744871984988</v>
      </c>
      <c r="E43" s="2" t="s">
        <v>63</v>
      </c>
      <c r="F43" s="2" t="s">
        <v>64</v>
      </c>
      <c r="G43" s="2" t="s">
        <v>34</v>
      </c>
      <c r="H43" s="25" t="s">
        <v>81</v>
      </c>
      <c r="J43">
        <f>COUNTIF(usernameList,G43)</f>
        <v>5</v>
      </c>
    </row>
    <row r="44">
      <c r="A44" s="2">
        <v>5.0</v>
      </c>
      <c r="B44" s="2">
        <v>4.0</v>
      </c>
      <c r="C44" s="2">
        <v>41.5480457776125</v>
      </c>
      <c r="D44" s="2">
        <v>-93.7742951481495</v>
      </c>
      <c r="E44" s="2" t="s">
        <v>82</v>
      </c>
      <c r="F44" s="2" t="s">
        <v>83</v>
      </c>
      <c r="G44" s="2" t="s">
        <v>55</v>
      </c>
      <c r="H44" s="25" t="s">
        <v>84</v>
      </c>
      <c r="J44">
        <f>COUNTIF(usernameList,G44)</f>
        <v>4</v>
      </c>
    </row>
    <row r="45">
      <c r="A45" s="2">
        <v>5.0</v>
      </c>
      <c r="B45" s="2">
        <v>5.0</v>
      </c>
      <c r="C45" s="2">
        <v>41.5480457774527</v>
      </c>
      <c r="D45" s="2">
        <v>-93.7741030978003</v>
      </c>
      <c r="E45" s="2" t="s">
        <v>82</v>
      </c>
      <c r="F45" s="2" t="s">
        <v>83</v>
      </c>
      <c r="G45" s="2" t="s">
        <v>31</v>
      </c>
      <c r="H45" s="25" t="s">
        <v>85</v>
      </c>
      <c r="I45" s="2" t="s">
        <v>86</v>
      </c>
      <c r="J45">
        <f>COUNTIF(usernameList,G45)</f>
        <v>11</v>
      </c>
    </row>
    <row r="46">
      <c r="A46" s="2">
        <v>5.0</v>
      </c>
      <c r="B46" s="2">
        <v>6.0</v>
      </c>
      <c r="C46" s="2">
        <v>41.548045777293</v>
      </c>
      <c r="D46" s="2">
        <v>-93.773911047451</v>
      </c>
      <c r="E46" s="2" t="s">
        <v>82</v>
      </c>
      <c r="F46" s="2" t="s">
        <v>83</v>
      </c>
      <c r="G46" s="2" t="s">
        <v>34</v>
      </c>
      <c r="H46" s="25" t="s">
        <v>87</v>
      </c>
      <c r="J46">
        <f>COUNTIF(usernameList,G46)</f>
        <v>5</v>
      </c>
    </row>
    <row r="47">
      <c r="A47" s="2">
        <v>5.0</v>
      </c>
      <c r="B47" s="2">
        <v>7.0</v>
      </c>
      <c r="C47" s="2">
        <v>41.5480457771332</v>
      </c>
      <c r="D47" s="2">
        <v>-93.7737189971018</v>
      </c>
      <c r="E47" s="2" t="s">
        <v>82</v>
      </c>
      <c r="F47" s="2" t="s">
        <v>83</v>
      </c>
      <c r="G47" s="2" t="s">
        <v>88</v>
      </c>
      <c r="H47" s="25" t="s">
        <v>89</v>
      </c>
      <c r="J47">
        <f>COUNTIF(usernameList,G47)</f>
        <v>2</v>
      </c>
    </row>
    <row r="48">
      <c r="A48" s="2">
        <v>5.0</v>
      </c>
      <c r="B48" s="2">
        <v>8.0</v>
      </c>
      <c r="C48" s="2">
        <v>41.5480457769734</v>
      </c>
      <c r="D48" s="2">
        <v>-93.7735269467525</v>
      </c>
      <c r="E48" s="2" t="s">
        <v>63</v>
      </c>
      <c r="F48" s="2" t="s">
        <v>64</v>
      </c>
      <c r="G48" s="2" t="s">
        <v>31</v>
      </c>
      <c r="H48" s="25" t="s">
        <v>90</v>
      </c>
      <c r="I48" s="2" t="s">
        <v>91</v>
      </c>
      <c r="J48">
        <f>COUNTIF(usernameList,G48)</f>
        <v>11</v>
      </c>
    </row>
    <row r="49">
      <c r="A49" s="2">
        <v>5.0</v>
      </c>
      <c r="B49" s="2">
        <v>9.0</v>
      </c>
      <c r="C49" s="2">
        <v>41.5480457768137</v>
      </c>
      <c r="D49" s="2">
        <v>-93.7733348964033</v>
      </c>
      <c r="E49" s="2" t="s">
        <v>24</v>
      </c>
      <c r="F49" s="2" t="s">
        <v>25</v>
      </c>
      <c r="G49" s="2" t="s">
        <v>34</v>
      </c>
      <c r="H49" s="25" t="s">
        <v>92</v>
      </c>
      <c r="J49">
        <f>COUNTIF(usernameList,G49)</f>
        <v>5</v>
      </c>
    </row>
    <row r="50">
      <c r="A50" s="2">
        <v>6.0</v>
      </c>
      <c r="B50" s="2">
        <v>1.0</v>
      </c>
      <c r="C50" s="2">
        <v>41.5479020476463</v>
      </c>
      <c r="D50" s="2">
        <v>-93.7748713098708</v>
      </c>
      <c r="E50" s="2" t="s">
        <v>24</v>
      </c>
      <c r="F50" s="2" t="s">
        <v>25</v>
      </c>
      <c r="G50" s="2" t="s">
        <v>48</v>
      </c>
      <c r="H50" s="25" t="s">
        <v>93</v>
      </c>
      <c r="I50" s="26">
        <v>43281.0</v>
      </c>
      <c r="J50">
        <f>COUNTIF(usernameList,G50)</f>
        <v>12</v>
      </c>
    </row>
    <row r="51">
      <c r="A51" s="2">
        <v>6.0</v>
      </c>
      <c r="B51" s="2">
        <v>2.0</v>
      </c>
      <c r="C51" s="2">
        <v>41.5479020474865</v>
      </c>
      <c r="D51" s="2">
        <v>-93.7746792599485</v>
      </c>
      <c r="E51" s="2" t="s">
        <v>82</v>
      </c>
      <c r="F51" s="2" t="s">
        <v>83</v>
      </c>
      <c r="G51" s="2" t="s">
        <v>73</v>
      </c>
      <c r="H51" s="25" t="s">
        <v>94</v>
      </c>
      <c r="J51">
        <f>COUNTIF(usernameList,G51)</f>
        <v>2</v>
      </c>
    </row>
    <row r="52">
      <c r="A52" s="2">
        <v>6.0</v>
      </c>
      <c r="B52" s="2">
        <v>3.0</v>
      </c>
      <c r="C52" s="2">
        <v>41.5479020473267</v>
      </c>
      <c r="D52" s="2">
        <v>-93.7744872100262</v>
      </c>
      <c r="E52" s="2" t="s">
        <v>95</v>
      </c>
      <c r="F52" s="2" t="s">
        <v>96</v>
      </c>
      <c r="G52" s="2" t="s">
        <v>97</v>
      </c>
      <c r="H52" s="25" t="s">
        <v>98</v>
      </c>
      <c r="J52">
        <f>COUNTIF(usernameList,G52)</f>
        <v>2</v>
      </c>
    </row>
    <row r="53">
      <c r="A53" s="2">
        <v>6.0</v>
      </c>
      <c r="B53" s="2">
        <v>4.0</v>
      </c>
      <c r="C53" s="2">
        <v>41.547902047167</v>
      </c>
      <c r="D53" s="2">
        <v>-93.7742951601039</v>
      </c>
      <c r="E53" s="2" t="s">
        <v>82</v>
      </c>
      <c r="F53" s="2" t="s">
        <v>83</v>
      </c>
      <c r="G53" s="2" t="s">
        <v>48</v>
      </c>
      <c r="H53" s="25" t="s">
        <v>99</v>
      </c>
      <c r="I53" s="26">
        <v>43283.0</v>
      </c>
      <c r="J53">
        <f>COUNTIF(usernameList,G53)</f>
        <v>12</v>
      </c>
    </row>
    <row r="54">
      <c r="A54" s="2">
        <v>6.0</v>
      </c>
      <c r="B54" s="2">
        <v>5.0</v>
      </c>
      <c r="C54" s="2">
        <v>41.5479020470072</v>
      </c>
      <c r="D54" s="2">
        <v>-93.7741031101816</v>
      </c>
      <c r="E54" s="2" t="s">
        <v>82</v>
      </c>
      <c r="F54" s="2" t="s">
        <v>83</v>
      </c>
      <c r="G54" s="2" t="s">
        <v>100</v>
      </c>
      <c r="H54" s="25" t="s">
        <v>101</v>
      </c>
      <c r="J54">
        <f>COUNTIF(usernameList,G54)</f>
        <v>1</v>
      </c>
    </row>
    <row r="55">
      <c r="A55" s="2">
        <v>6.0</v>
      </c>
      <c r="B55" s="2">
        <v>6.0</v>
      </c>
      <c r="C55" s="2">
        <v>41.5479020468474</v>
      </c>
      <c r="D55" s="2">
        <v>-93.7739110602592</v>
      </c>
      <c r="E55" s="2" t="s">
        <v>82</v>
      </c>
      <c r="F55" s="2" t="s">
        <v>83</v>
      </c>
      <c r="G55" s="2" t="s">
        <v>102</v>
      </c>
      <c r="H55" s="25" t="s">
        <v>103</v>
      </c>
      <c r="J55">
        <f>COUNTIF(usernameList,G55)</f>
        <v>2</v>
      </c>
    </row>
    <row r="56">
      <c r="A56" s="2">
        <v>6.0</v>
      </c>
      <c r="B56" s="2">
        <v>7.0</v>
      </c>
      <c r="C56" s="2">
        <v>41.5479020466877</v>
      </c>
      <c r="D56" s="2">
        <v>-93.7737190103369</v>
      </c>
      <c r="E56" s="2" t="s">
        <v>82</v>
      </c>
      <c r="F56" s="2" t="s">
        <v>83</v>
      </c>
      <c r="G56" s="2" t="s">
        <v>48</v>
      </c>
      <c r="H56" s="25" t="s">
        <v>104</v>
      </c>
      <c r="I56" s="26">
        <v>43284.0</v>
      </c>
      <c r="J56">
        <f>COUNTIF(usernameList,G56)</f>
        <v>12</v>
      </c>
    </row>
    <row r="57">
      <c r="A57" s="2">
        <v>6.0</v>
      </c>
      <c r="B57" s="2">
        <v>8.0</v>
      </c>
      <c r="C57" s="2">
        <v>41.5479020465279</v>
      </c>
      <c r="D57" s="2">
        <v>-93.7735269604145</v>
      </c>
      <c r="E57" s="2" t="s">
        <v>82</v>
      </c>
      <c r="F57" s="2" t="s">
        <v>83</v>
      </c>
      <c r="G57" s="2" t="s">
        <v>57</v>
      </c>
      <c r="H57" s="25" t="s">
        <v>105</v>
      </c>
      <c r="J57">
        <f>COUNTIF(usernameList,G57)</f>
        <v>8</v>
      </c>
    </row>
    <row r="58">
      <c r="A58" s="2">
        <v>6.0</v>
      </c>
      <c r="B58" s="2">
        <v>9.0</v>
      </c>
      <c r="C58" s="2">
        <v>41.5479020463682</v>
      </c>
      <c r="D58" s="2">
        <v>-93.7733349104922</v>
      </c>
      <c r="E58" s="2" t="s">
        <v>82</v>
      </c>
      <c r="F58" s="2" t="s">
        <v>83</v>
      </c>
      <c r="G58" s="2" t="s">
        <v>50</v>
      </c>
      <c r="H58" s="25" t="s">
        <v>106</v>
      </c>
      <c r="J58">
        <f>COUNTIF(usernameList,G58)</f>
        <v>2</v>
      </c>
    </row>
    <row r="59">
      <c r="A59" s="2">
        <v>6.0</v>
      </c>
      <c r="B59" s="2">
        <v>10.0</v>
      </c>
      <c r="C59" s="2">
        <v>41.5479020462084</v>
      </c>
      <c r="D59" s="2">
        <v>-93.7731428605699</v>
      </c>
      <c r="E59" s="2" t="s">
        <v>24</v>
      </c>
      <c r="F59" s="2" t="s">
        <v>25</v>
      </c>
      <c r="G59" s="2" t="s">
        <v>48</v>
      </c>
      <c r="H59" s="25" t="s">
        <v>107</v>
      </c>
      <c r="I59" s="26">
        <v>43285.0</v>
      </c>
      <c r="J59">
        <f>COUNTIF(usernameList,G59)</f>
        <v>12</v>
      </c>
    </row>
    <row r="60">
      <c r="A60" s="2">
        <v>7.0</v>
      </c>
      <c r="B60" s="2">
        <v>1.0</v>
      </c>
      <c r="C60" s="2">
        <v>41.5477583172008</v>
      </c>
      <c r="D60" s="2">
        <v>-93.7748713205454</v>
      </c>
      <c r="E60" s="2" t="s">
        <v>24</v>
      </c>
      <c r="F60" s="2" t="s">
        <v>25</v>
      </c>
      <c r="G60" s="2" t="s">
        <v>57</v>
      </c>
      <c r="H60" s="25" t="s">
        <v>108</v>
      </c>
      <c r="J60">
        <f>COUNTIF(usernameList,G60)</f>
        <v>8</v>
      </c>
    </row>
    <row r="61">
      <c r="A61" s="2">
        <v>7.0</v>
      </c>
      <c r="B61" s="2">
        <v>2.0</v>
      </c>
      <c r="C61" s="2">
        <v>41.547758317041</v>
      </c>
      <c r="D61" s="2">
        <v>-93.7746792710501</v>
      </c>
      <c r="E61" s="2" t="s">
        <v>82</v>
      </c>
      <c r="F61" s="2" t="s">
        <v>83</v>
      </c>
      <c r="G61" s="2" t="s">
        <v>42</v>
      </c>
      <c r="H61" s="25" t="s">
        <v>109</v>
      </c>
      <c r="J61">
        <f>COUNTIF(usernameList,G61)</f>
        <v>3</v>
      </c>
    </row>
    <row r="62">
      <c r="A62" s="2">
        <v>7.0</v>
      </c>
      <c r="B62" s="2">
        <v>3.0</v>
      </c>
      <c r="C62" s="2">
        <v>41.5477583168813</v>
      </c>
      <c r="D62" s="2">
        <v>-93.7744872215547</v>
      </c>
      <c r="E62" s="2" t="s">
        <v>82</v>
      </c>
      <c r="F62" s="2" t="s">
        <v>83</v>
      </c>
      <c r="G62" s="2" t="s">
        <v>52</v>
      </c>
      <c r="H62" s="25" t="s">
        <v>110</v>
      </c>
      <c r="J62">
        <f>COUNTIF(usernameList,G62)</f>
        <v>4</v>
      </c>
    </row>
    <row r="63">
      <c r="A63" s="2">
        <v>7.0</v>
      </c>
      <c r="B63" s="2">
        <v>4.0</v>
      </c>
      <c r="C63" s="2">
        <v>41.5477583167215</v>
      </c>
      <c r="D63" s="2">
        <v>-93.7742951720594</v>
      </c>
      <c r="E63" s="2" t="s">
        <v>95</v>
      </c>
      <c r="F63" s="2" t="s">
        <v>96</v>
      </c>
      <c r="G63" s="2" t="s">
        <v>57</v>
      </c>
      <c r="H63" s="25" t="s">
        <v>111</v>
      </c>
      <c r="J63">
        <f>COUNTIF(usernameList,G63)</f>
        <v>8</v>
      </c>
    </row>
    <row r="64">
      <c r="A64" s="2">
        <v>7.0</v>
      </c>
      <c r="B64" s="2">
        <v>5.0</v>
      </c>
      <c r="C64" s="2">
        <v>41.5477583165618</v>
      </c>
      <c r="D64" s="2">
        <v>-93.774103122564</v>
      </c>
      <c r="E64" s="2" t="s">
        <v>82</v>
      </c>
      <c r="F64" s="2" t="s">
        <v>83</v>
      </c>
      <c r="J64">
        <f>COUNTIF(usernameList,G64)</f>
        <v>0</v>
      </c>
    </row>
    <row r="65">
      <c r="A65" s="2">
        <v>7.0</v>
      </c>
      <c r="B65" s="2">
        <v>6.0</v>
      </c>
      <c r="C65" s="2">
        <v>41.547758316402</v>
      </c>
      <c r="D65" s="2">
        <v>-93.7739110730686</v>
      </c>
      <c r="E65" s="2" t="s">
        <v>82</v>
      </c>
      <c r="F65" s="2" t="s">
        <v>83</v>
      </c>
      <c r="J65">
        <f>COUNTIF(usernameList,G65)</f>
        <v>0</v>
      </c>
    </row>
    <row r="66">
      <c r="A66" s="2">
        <v>7.0</v>
      </c>
      <c r="B66" s="2">
        <v>7.0</v>
      </c>
      <c r="C66" s="2">
        <v>41.5477583162422</v>
      </c>
      <c r="D66" s="2">
        <v>-93.7737190235733</v>
      </c>
      <c r="E66" s="2" t="s">
        <v>82</v>
      </c>
      <c r="F66" s="2" t="s">
        <v>83</v>
      </c>
      <c r="J66">
        <f>COUNTIF(usernameList,G66)</f>
        <v>0</v>
      </c>
    </row>
    <row r="67">
      <c r="A67" s="2">
        <v>7.0</v>
      </c>
      <c r="B67" s="2">
        <v>8.0</v>
      </c>
      <c r="C67" s="2">
        <v>41.5477583160825</v>
      </c>
      <c r="D67" s="2">
        <v>-93.7735269740779</v>
      </c>
      <c r="E67" s="2" t="s">
        <v>95</v>
      </c>
      <c r="F67" s="2" t="s">
        <v>96</v>
      </c>
      <c r="G67" s="2" t="s">
        <v>97</v>
      </c>
      <c r="H67" s="25" t="s">
        <v>112</v>
      </c>
      <c r="J67">
        <f>COUNTIF(usernameList,G67)</f>
        <v>2</v>
      </c>
    </row>
    <row r="68">
      <c r="A68" s="2">
        <v>7.0</v>
      </c>
      <c r="B68" s="2">
        <v>9.0</v>
      </c>
      <c r="C68" s="2">
        <v>41.5477583159227</v>
      </c>
      <c r="D68" s="2">
        <v>-93.7733349245826</v>
      </c>
      <c r="E68" s="2" t="s">
        <v>82</v>
      </c>
      <c r="F68" s="2" t="s">
        <v>83</v>
      </c>
      <c r="G68" s="2" t="s">
        <v>61</v>
      </c>
      <c r="H68" s="25" t="s">
        <v>113</v>
      </c>
      <c r="J68">
        <f>COUNTIF(usernameList,G68)</f>
        <v>3</v>
      </c>
    </row>
    <row r="69">
      <c r="A69" s="2">
        <v>7.0</v>
      </c>
      <c r="B69" s="2">
        <v>10.0</v>
      </c>
      <c r="C69" s="2">
        <v>41.5477583157629</v>
      </c>
      <c r="D69" s="2">
        <v>-93.7731428750872</v>
      </c>
      <c r="E69" s="2" t="s">
        <v>24</v>
      </c>
      <c r="F69" s="2" t="s">
        <v>25</v>
      </c>
      <c r="H69" s="2" t="s">
        <v>114</v>
      </c>
      <c r="J69">
        <f>COUNTIF(usernameList,G69)</f>
        <v>0</v>
      </c>
    </row>
    <row r="70">
      <c r="A70" s="2">
        <v>8.0</v>
      </c>
      <c r="B70" s="2">
        <v>1.0</v>
      </c>
      <c r="C70" s="2">
        <v>41.5476145867553</v>
      </c>
      <c r="D70" s="2">
        <v>-93.7748713312182</v>
      </c>
      <c r="E70" s="2" t="s">
        <v>24</v>
      </c>
      <c r="F70" s="2" t="s">
        <v>25</v>
      </c>
      <c r="G70" s="2" t="s">
        <v>31</v>
      </c>
      <c r="H70" s="27" t="s">
        <v>115</v>
      </c>
      <c r="I70" s="2" t="s">
        <v>116</v>
      </c>
      <c r="J70">
        <f>COUNTIF(usernameList,G70)</f>
        <v>11</v>
      </c>
    </row>
    <row r="71">
      <c r="A71" s="2">
        <v>8.0</v>
      </c>
      <c r="B71" s="2">
        <v>2.0</v>
      </c>
      <c r="C71" s="2">
        <v>41.5476145865955</v>
      </c>
      <c r="D71" s="2">
        <v>-93.7746792821498</v>
      </c>
      <c r="E71" s="2" t="s">
        <v>82</v>
      </c>
      <c r="F71" s="2" t="s">
        <v>83</v>
      </c>
      <c r="G71" s="2" t="s">
        <v>61</v>
      </c>
      <c r="H71" s="27" t="s">
        <v>117</v>
      </c>
      <c r="J71">
        <f>COUNTIF(usernameList,G71)</f>
        <v>3</v>
      </c>
    </row>
    <row r="72">
      <c r="A72" s="2">
        <v>8.0</v>
      </c>
      <c r="B72" s="2">
        <v>3.0</v>
      </c>
      <c r="C72" s="2">
        <v>41.5476145864358</v>
      </c>
      <c r="D72" s="2">
        <v>-93.7744872330814</v>
      </c>
      <c r="E72" s="2" t="s">
        <v>82</v>
      </c>
      <c r="F72" s="2" t="s">
        <v>83</v>
      </c>
      <c r="G72" s="2" t="s">
        <v>118</v>
      </c>
      <c r="H72" s="27" t="s">
        <v>119</v>
      </c>
      <c r="J72">
        <f>COUNTIF(usernameList,G72)</f>
        <v>1</v>
      </c>
    </row>
    <row r="73">
      <c r="A73" s="2">
        <v>8.0</v>
      </c>
      <c r="B73" s="2">
        <v>4.0</v>
      </c>
      <c r="C73" s="2">
        <v>41.547614586276</v>
      </c>
      <c r="D73" s="2">
        <v>-93.774295184013</v>
      </c>
      <c r="E73" s="2" t="s">
        <v>82</v>
      </c>
      <c r="F73" s="2" t="s">
        <v>83</v>
      </c>
      <c r="G73" s="2" t="s">
        <v>31</v>
      </c>
      <c r="H73" s="27" t="s">
        <v>120</v>
      </c>
      <c r="I73" s="2" t="s">
        <v>121</v>
      </c>
      <c r="J73">
        <f>COUNTIF(usernameList,G73)</f>
        <v>11</v>
      </c>
    </row>
    <row r="74">
      <c r="A74" s="2">
        <v>8.0</v>
      </c>
      <c r="B74" s="2">
        <v>5.0</v>
      </c>
      <c r="C74" s="2">
        <v>41.5476145861162</v>
      </c>
      <c r="D74" s="2">
        <v>-93.7741031349446</v>
      </c>
      <c r="E74" s="2" t="s">
        <v>82</v>
      </c>
      <c r="F74" s="2" t="s">
        <v>83</v>
      </c>
      <c r="J74">
        <f>COUNTIF(usernameList,G74)</f>
        <v>0</v>
      </c>
    </row>
    <row r="75">
      <c r="A75" s="2">
        <v>8.0</v>
      </c>
      <c r="B75" s="2">
        <v>6.0</v>
      </c>
      <c r="C75" s="2">
        <v>41.5476145859565</v>
      </c>
      <c r="D75" s="2">
        <v>-93.7739110858762</v>
      </c>
      <c r="E75" s="2" t="s">
        <v>95</v>
      </c>
      <c r="F75" s="2" t="s">
        <v>96</v>
      </c>
      <c r="G75" s="2" t="s">
        <v>55</v>
      </c>
      <c r="H75" s="27" t="s">
        <v>122</v>
      </c>
      <c r="J75">
        <f>COUNTIF(usernameList,G75)</f>
        <v>4</v>
      </c>
    </row>
    <row r="76">
      <c r="A76" s="2">
        <v>8.0</v>
      </c>
      <c r="B76" s="2">
        <v>7.0</v>
      </c>
      <c r="C76" s="2">
        <v>41.5476145857967</v>
      </c>
      <c r="D76" s="2">
        <v>-93.7737190368077</v>
      </c>
      <c r="E76" s="2" t="s">
        <v>82</v>
      </c>
      <c r="F76" s="2" t="s">
        <v>83</v>
      </c>
      <c r="G76" s="2" t="s">
        <v>31</v>
      </c>
      <c r="H76" s="27" t="s">
        <v>123</v>
      </c>
      <c r="I76" s="2" t="s">
        <v>124</v>
      </c>
      <c r="J76">
        <f>COUNTIF(usernameList,G76)</f>
        <v>11</v>
      </c>
    </row>
    <row r="77">
      <c r="A77" s="2">
        <v>8.0</v>
      </c>
      <c r="B77" s="2">
        <v>8.0</v>
      </c>
      <c r="C77" s="2">
        <v>41.547614585637</v>
      </c>
      <c r="D77" s="2">
        <v>-93.7735269877392</v>
      </c>
      <c r="E77" s="2" t="s">
        <v>82</v>
      </c>
      <c r="F77" s="2" t="s">
        <v>83</v>
      </c>
      <c r="J77">
        <f>COUNTIF(usernameList,G77)</f>
        <v>0</v>
      </c>
    </row>
    <row r="78">
      <c r="A78" s="2">
        <v>8.0</v>
      </c>
      <c r="B78" s="2">
        <v>9.0</v>
      </c>
      <c r="C78" s="2">
        <v>41.5476145854772</v>
      </c>
      <c r="D78" s="2">
        <v>-93.7733349386708</v>
      </c>
      <c r="E78" s="2" t="s">
        <v>82</v>
      </c>
      <c r="F78" s="2" t="s">
        <v>83</v>
      </c>
      <c r="J78">
        <f>COUNTIF(usernameList,G78)</f>
        <v>0</v>
      </c>
    </row>
    <row r="79">
      <c r="A79" s="2">
        <v>8.0</v>
      </c>
      <c r="B79" s="2">
        <v>10.0</v>
      </c>
      <c r="C79" s="2">
        <v>41.5476145853174</v>
      </c>
      <c r="D79" s="2">
        <v>-93.7731428896024</v>
      </c>
      <c r="E79" s="2" t="s">
        <v>24</v>
      </c>
      <c r="F79" s="2" t="s">
        <v>25</v>
      </c>
      <c r="G79" s="2" t="s">
        <v>31</v>
      </c>
      <c r="H79" s="25" t="s">
        <v>125</v>
      </c>
      <c r="I79" s="2" t="s">
        <v>126</v>
      </c>
      <c r="J79">
        <f>COUNTIF(usernameList,G79)</f>
        <v>11</v>
      </c>
    </row>
    <row r="80">
      <c r="A80" s="2">
        <v>9.0</v>
      </c>
      <c r="B80" s="2">
        <v>1.0</v>
      </c>
      <c r="C80" s="2">
        <v>41.5474708563098</v>
      </c>
      <c r="D80" s="2">
        <v>-93.7748713418921</v>
      </c>
      <c r="E80" s="2" t="s">
        <v>24</v>
      </c>
      <c r="F80" s="2" t="s">
        <v>25</v>
      </c>
      <c r="G80" s="2" t="s">
        <v>48</v>
      </c>
      <c r="H80" s="25" t="s">
        <v>127</v>
      </c>
      <c r="I80" s="26">
        <v>43286.0</v>
      </c>
      <c r="J80">
        <f>COUNTIF(usernameList,G80)</f>
        <v>12</v>
      </c>
    </row>
    <row r="81">
      <c r="A81" s="2">
        <v>9.0</v>
      </c>
      <c r="B81" s="2">
        <v>2.0</v>
      </c>
      <c r="C81" s="2">
        <v>41.5474708561501</v>
      </c>
      <c r="D81" s="2">
        <v>-93.7746792932506</v>
      </c>
      <c r="E81" s="2" t="s">
        <v>82</v>
      </c>
      <c r="F81" s="2" t="s">
        <v>83</v>
      </c>
      <c r="J81">
        <f>COUNTIF(usernameList,G81)</f>
        <v>0</v>
      </c>
    </row>
    <row r="82">
      <c r="A82" s="2">
        <v>9.0</v>
      </c>
      <c r="B82" s="2">
        <v>3.0</v>
      </c>
      <c r="C82" s="2">
        <v>41.5474708559903</v>
      </c>
      <c r="D82" s="2">
        <v>-93.7744872446091</v>
      </c>
      <c r="E82" s="2" t="s">
        <v>82</v>
      </c>
      <c r="F82" s="2" t="s">
        <v>83</v>
      </c>
      <c r="G82" s="2" t="s">
        <v>128</v>
      </c>
      <c r="H82" s="25" t="s">
        <v>129</v>
      </c>
      <c r="J82">
        <f>COUNTIF(usernameList,G82)</f>
        <v>1</v>
      </c>
    </row>
    <row r="83">
      <c r="A83" s="2">
        <v>9.0</v>
      </c>
      <c r="B83" s="2">
        <v>4.0</v>
      </c>
      <c r="C83" s="2">
        <v>41.5474708558305</v>
      </c>
      <c r="D83" s="2">
        <v>-93.7742951959677</v>
      </c>
      <c r="E83" s="2" t="s">
        <v>82</v>
      </c>
      <c r="F83" s="2" t="s">
        <v>83</v>
      </c>
      <c r="G83" s="2" t="s">
        <v>48</v>
      </c>
      <c r="H83" s="25" t="s">
        <v>130</v>
      </c>
      <c r="I83" s="26">
        <v>43287.0</v>
      </c>
      <c r="J83">
        <f>COUNTIF(usernameList,G83)</f>
        <v>12</v>
      </c>
    </row>
    <row r="84">
      <c r="A84" s="2">
        <v>9.0</v>
      </c>
      <c r="B84" s="2">
        <v>5.0</v>
      </c>
      <c r="C84" s="2">
        <v>41.5474708556708</v>
      </c>
      <c r="D84" s="2">
        <v>-93.7741031473262</v>
      </c>
      <c r="E84" s="2" t="s">
        <v>82</v>
      </c>
      <c r="F84" s="2" t="s">
        <v>83</v>
      </c>
      <c r="J84">
        <f>COUNTIF(usernameList,G84)</f>
        <v>0</v>
      </c>
    </row>
    <row r="85">
      <c r="A85" s="2">
        <v>9.0</v>
      </c>
      <c r="B85" s="2">
        <v>6.0</v>
      </c>
      <c r="C85" s="2">
        <v>41.547470855511</v>
      </c>
      <c r="D85" s="2">
        <v>-93.7739110986848</v>
      </c>
      <c r="E85" s="2" t="s">
        <v>82</v>
      </c>
      <c r="F85" s="2" t="s">
        <v>83</v>
      </c>
      <c r="J85">
        <f>COUNTIF(usernameList,G85)</f>
        <v>0</v>
      </c>
    </row>
    <row r="86">
      <c r="A86" s="2">
        <v>9.0</v>
      </c>
      <c r="B86" s="2">
        <v>7.0</v>
      </c>
      <c r="C86" s="2">
        <v>41.5474708553512</v>
      </c>
      <c r="D86" s="2">
        <v>-93.7737190500433</v>
      </c>
      <c r="E86" s="2" t="s">
        <v>82</v>
      </c>
      <c r="F86" s="2" t="s">
        <v>83</v>
      </c>
      <c r="G86" s="2" t="s">
        <v>48</v>
      </c>
      <c r="H86" s="25" t="s">
        <v>131</v>
      </c>
      <c r="I86" s="26">
        <v>43288.0</v>
      </c>
      <c r="J86">
        <f>COUNTIF(usernameList,G86)</f>
        <v>12</v>
      </c>
    </row>
    <row r="87">
      <c r="A87" s="2">
        <v>9.0</v>
      </c>
      <c r="B87" s="2">
        <v>8.0</v>
      </c>
      <c r="C87" s="2">
        <v>41.5474708551915</v>
      </c>
      <c r="D87" s="2">
        <v>-93.7735270014019</v>
      </c>
      <c r="E87" s="2" t="s">
        <v>82</v>
      </c>
      <c r="F87" s="2" t="s">
        <v>83</v>
      </c>
      <c r="J87">
        <f>COUNTIF(usernameList,G87)</f>
        <v>0</v>
      </c>
    </row>
    <row r="88">
      <c r="A88" s="2">
        <v>9.0</v>
      </c>
      <c r="B88" s="2">
        <v>9.0</v>
      </c>
      <c r="C88" s="2">
        <v>41.5474708550317</v>
      </c>
      <c r="D88" s="2">
        <v>-93.7733349527604</v>
      </c>
      <c r="E88" s="2" t="s">
        <v>82</v>
      </c>
      <c r="F88" s="2" t="s">
        <v>83</v>
      </c>
      <c r="J88">
        <f>COUNTIF(usernameList,G88)</f>
        <v>0</v>
      </c>
    </row>
    <row r="89">
      <c r="A89" s="2">
        <v>9.0</v>
      </c>
      <c r="B89" s="2">
        <v>10.0</v>
      </c>
      <c r="C89" s="2">
        <v>41.5474708548719</v>
      </c>
      <c r="D89" s="2">
        <v>-93.773142904119</v>
      </c>
      <c r="E89" s="2" t="s">
        <v>24</v>
      </c>
      <c r="F89" s="2" t="s">
        <v>25</v>
      </c>
      <c r="G89" s="2" t="s">
        <v>48</v>
      </c>
      <c r="H89" s="25" t="s">
        <v>132</v>
      </c>
      <c r="I89" s="26">
        <v>43289.0</v>
      </c>
      <c r="J89">
        <f>COUNTIF(usernameList,G89)</f>
        <v>12</v>
      </c>
    </row>
    <row r="90">
      <c r="A90" s="2">
        <v>10.0</v>
      </c>
      <c r="B90" s="2">
        <v>2.0</v>
      </c>
      <c r="C90" s="2">
        <v>41.5473271257047</v>
      </c>
      <c r="D90" s="2">
        <v>-93.7746793043511</v>
      </c>
      <c r="E90" s="2" t="s">
        <v>24</v>
      </c>
      <c r="F90" s="2" t="s">
        <v>25</v>
      </c>
      <c r="G90" s="2" t="s">
        <v>57</v>
      </c>
      <c r="H90" s="25" t="s">
        <v>133</v>
      </c>
      <c r="J90">
        <f>COUNTIF(usernameList,G90)</f>
        <v>8</v>
      </c>
    </row>
    <row r="91">
      <c r="A91" s="2">
        <v>10.0</v>
      </c>
      <c r="B91" s="2">
        <v>3.0</v>
      </c>
      <c r="C91" s="2">
        <v>41.5473271255449</v>
      </c>
      <c r="D91" s="2">
        <v>-93.7744872561365</v>
      </c>
      <c r="E91" s="2" t="s">
        <v>82</v>
      </c>
      <c r="F91" s="2" t="s">
        <v>83</v>
      </c>
      <c r="G91" s="2" t="s">
        <v>102</v>
      </c>
      <c r="H91" s="25" t="s">
        <v>134</v>
      </c>
      <c r="J91">
        <f>COUNTIF(usernameList,G91)</f>
        <v>2</v>
      </c>
    </row>
    <row r="92">
      <c r="A92" s="2">
        <v>10.0</v>
      </c>
      <c r="B92" s="2">
        <v>4.0</v>
      </c>
      <c r="C92" s="2">
        <v>41.5473271253852</v>
      </c>
      <c r="D92" s="2">
        <v>-93.774295207922</v>
      </c>
      <c r="E92" s="2" t="s">
        <v>82</v>
      </c>
      <c r="F92" s="2" t="s">
        <v>83</v>
      </c>
      <c r="G92" s="2" t="s">
        <v>88</v>
      </c>
      <c r="H92" s="25" t="s">
        <v>135</v>
      </c>
      <c r="J92">
        <f>COUNTIF(usernameList,G92)</f>
        <v>2</v>
      </c>
    </row>
    <row r="93">
      <c r="A93" s="2">
        <v>10.0</v>
      </c>
      <c r="B93" s="2">
        <v>5.0</v>
      </c>
      <c r="C93" s="2">
        <v>41.5473271252254</v>
      </c>
      <c r="D93" s="2">
        <v>-93.7741031597074</v>
      </c>
      <c r="E93" s="2" t="s">
        <v>82</v>
      </c>
      <c r="F93" s="2" t="s">
        <v>83</v>
      </c>
      <c r="J93">
        <f>COUNTIF(usernameList,G93)</f>
        <v>0</v>
      </c>
    </row>
    <row r="94">
      <c r="A94" s="2">
        <v>10.0</v>
      </c>
      <c r="B94" s="2">
        <v>6.0</v>
      </c>
      <c r="C94" s="2">
        <v>41.5473271250656</v>
      </c>
      <c r="D94" s="2">
        <v>-93.7739111114929</v>
      </c>
      <c r="E94" s="2" t="s">
        <v>82</v>
      </c>
      <c r="F94" s="2" t="s">
        <v>83</v>
      </c>
      <c r="G94" s="2" t="s">
        <v>52</v>
      </c>
      <c r="H94" s="25" t="s">
        <v>136</v>
      </c>
      <c r="J94">
        <f>COUNTIF(usernameList,G94)</f>
        <v>4</v>
      </c>
    </row>
    <row r="95">
      <c r="A95" s="2">
        <v>10.0</v>
      </c>
      <c r="B95" s="2">
        <v>7.0</v>
      </c>
      <c r="C95" s="2">
        <v>41.5473271249059</v>
      </c>
      <c r="D95" s="2">
        <v>-93.7737190632783</v>
      </c>
      <c r="E95" s="2" t="s">
        <v>82</v>
      </c>
      <c r="F95" s="2" t="s">
        <v>83</v>
      </c>
      <c r="J95">
        <f>COUNTIF(usernameList,G95)</f>
        <v>0</v>
      </c>
    </row>
    <row r="96">
      <c r="A96" s="2">
        <v>10.0</v>
      </c>
      <c r="B96" s="2">
        <v>8.0</v>
      </c>
      <c r="C96" s="2">
        <v>41.5473271247461</v>
      </c>
      <c r="D96" s="2">
        <v>-93.7735270150637</v>
      </c>
      <c r="E96" s="2" t="s">
        <v>82</v>
      </c>
      <c r="F96" s="2" t="s">
        <v>83</v>
      </c>
      <c r="G96" s="2" t="s">
        <v>57</v>
      </c>
      <c r="H96" s="25" t="s">
        <v>137</v>
      </c>
      <c r="J96">
        <f>COUNTIF(usernameList,G96)</f>
        <v>8</v>
      </c>
    </row>
    <row r="97">
      <c r="A97" s="2">
        <v>10.0</v>
      </c>
      <c r="B97" s="2">
        <v>9.0</v>
      </c>
      <c r="C97" s="2">
        <v>41.5473271245863</v>
      </c>
      <c r="D97" s="2">
        <v>-93.7733349668492</v>
      </c>
      <c r="E97" s="2" t="s">
        <v>24</v>
      </c>
      <c r="F97" s="2" t="s">
        <v>25</v>
      </c>
      <c r="G97" s="2" t="s">
        <v>36</v>
      </c>
      <c r="H97" s="25" t="s">
        <v>138</v>
      </c>
      <c r="J97">
        <f>COUNTIF(usernameList,G97)</f>
        <v>3</v>
      </c>
    </row>
    <row r="98">
      <c r="A98" s="2">
        <v>11.0</v>
      </c>
      <c r="B98" s="2">
        <v>3.0</v>
      </c>
      <c r="C98" s="2">
        <v>41.5471833950995</v>
      </c>
      <c r="D98" s="2">
        <v>-93.7744872676642</v>
      </c>
      <c r="E98" s="2" t="s">
        <v>24</v>
      </c>
      <c r="F98" s="2" t="s">
        <v>25</v>
      </c>
      <c r="G98" s="2" t="s">
        <v>31</v>
      </c>
      <c r="H98" s="25" t="s">
        <v>139</v>
      </c>
      <c r="I98" s="2" t="s">
        <v>140</v>
      </c>
      <c r="J98">
        <f>COUNTIF(usernameList,G98)</f>
        <v>11</v>
      </c>
    </row>
    <row r="99">
      <c r="A99" s="2">
        <v>11.0</v>
      </c>
      <c r="B99" s="2">
        <v>4.0</v>
      </c>
      <c r="C99" s="2">
        <v>41.5471833949397</v>
      </c>
      <c r="D99" s="2">
        <v>-93.7742952198766</v>
      </c>
      <c r="E99" s="2" t="s">
        <v>82</v>
      </c>
      <c r="F99" s="2" t="s">
        <v>83</v>
      </c>
      <c r="J99">
        <f>COUNTIF(usernameList,G99)</f>
        <v>0</v>
      </c>
    </row>
    <row r="100">
      <c r="A100" s="2">
        <v>11.0</v>
      </c>
      <c r="B100" s="2">
        <v>5.0</v>
      </c>
      <c r="C100" s="2">
        <v>41.5471833947799</v>
      </c>
      <c r="D100" s="2">
        <v>-93.774103172089</v>
      </c>
      <c r="E100" s="2" t="s">
        <v>82</v>
      </c>
      <c r="F100" s="2" t="s">
        <v>83</v>
      </c>
      <c r="J100">
        <f>COUNTIF(usernameList,G100)</f>
        <v>0</v>
      </c>
    </row>
    <row r="101">
      <c r="A101" s="2">
        <v>11.0</v>
      </c>
      <c r="B101" s="2">
        <v>6.0</v>
      </c>
      <c r="C101" s="2">
        <v>41.5471833946202</v>
      </c>
      <c r="D101" s="2">
        <v>-93.7739111243014</v>
      </c>
      <c r="E101" s="2" t="s">
        <v>82</v>
      </c>
      <c r="F101" s="2" t="s">
        <v>83</v>
      </c>
      <c r="G101" s="2" t="s">
        <v>31</v>
      </c>
      <c r="H101" s="25" t="s">
        <v>141</v>
      </c>
      <c r="I101" s="2" t="s">
        <v>142</v>
      </c>
      <c r="J101">
        <f>COUNTIF(usernameList,G101)</f>
        <v>11</v>
      </c>
    </row>
    <row r="102">
      <c r="A102" s="2">
        <v>11.0</v>
      </c>
      <c r="B102" s="2">
        <v>7.0</v>
      </c>
      <c r="C102" s="2">
        <v>41.5471833944604</v>
      </c>
      <c r="D102" s="2">
        <v>-93.7737190765138</v>
      </c>
      <c r="E102" s="2" t="s">
        <v>82</v>
      </c>
      <c r="F102" s="2" t="s">
        <v>83</v>
      </c>
      <c r="G102" s="2" t="s">
        <v>143</v>
      </c>
      <c r="H102" s="25" t="s">
        <v>144</v>
      </c>
      <c r="J102">
        <f>COUNTIF(usernameList,G102)</f>
        <v>1</v>
      </c>
    </row>
    <row r="103">
      <c r="A103" s="2">
        <v>11.0</v>
      </c>
      <c r="B103" s="2">
        <v>8.0</v>
      </c>
      <c r="C103" s="2">
        <v>41.5471833943006</v>
      </c>
      <c r="D103" s="2">
        <v>-93.7735270287262</v>
      </c>
      <c r="E103" s="2" t="s">
        <v>24</v>
      </c>
      <c r="F103" s="2" t="s">
        <v>25</v>
      </c>
      <c r="G103" s="2" t="s">
        <v>55</v>
      </c>
      <c r="H103" s="25" t="s">
        <v>145</v>
      </c>
      <c r="J103">
        <f>COUNTIF(usernameList,G103)</f>
        <v>4</v>
      </c>
    </row>
    <row r="104">
      <c r="A104" s="2">
        <v>12.0</v>
      </c>
      <c r="B104" s="2">
        <v>4.0</v>
      </c>
      <c r="C104" s="2">
        <v>41.5470396644942</v>
      </c>
      <c r="D104" s="2">
        <v>-93.7742952318309</v>
      </c>
      <c r="E104" s="2" t="s">
        <v>24</v>
      </c>
      <c r="F104" s="2" t="s">
        <v>25</v>
      </c>
      <c r="G104" s="2" t="s">
        <v>48</v>
      </c>
      <c r="H104" s="25" t="s">
        <v>146</v>
      </c>
      <c r="I104" s="26">
        <v>43290.0</v>
      </c>
      <c r="J104">
        <f>COUNTIF(usernameList,G104)</f>
        <v>12</v>
      </c>
    </row>
    <row r="105">
      <c r="A105" s="2">
        <v>12.0</v>
      </c>
      <c r="B105" s="2">
        <v>5.0</v>
      </c>
      <c r="C105" s="2">
        <v>41.5470396643345</v>
      </c>
      <c r="D105" s="2">
        <v>-93.7741031844702</v>
      </c>
      <c r="E105" s="2" t="s">
        <v>82</v>
      </c>
      <c r="F105" s="2" t="s">
        <v>83</v>
      </c>
      <c r="G105" s="2" t="s">
        <v>57</v>
      </c>
      <c r="H105" s="25" t="s">
        <v>147</v>
      </c>
      <c r="J105">
        <f>COUNTIF(usernameList,G105)</f>
        <v>8</v>
      </c>
    </row>
    <row r="106">
      <c r="A106" s="2">
        <v>12.0</v>
      </c>
      <c r="B106" s="2">
        <v>6.0</v>
      </c>
      <c r="C106" s="2">
        <v>41.5470396641747</v>
      </c>
      <c r="D106" s="2">
        <v>-93.7739111371096</v>
      </c>
      <c r="E106" s="2" t="s">
        <v>82</v>
      </c>
      <c r="F106" s="2" t="s">
        <v>83</v>
      </c>
      <c r="G106" s="2" t="s">
        <v>148</v>
      </c>
      <c r="H106" s="25" t="s">
        <v>149</v>
      </c>
      <c r="J106">
        <f>COUNTIF(usernameList,G106)</f>
        <v>1</v>
      </c>
    </row>
    <row r="107">
      <c r="A107" s="2">
        <v>12.0</v>
      </c>
      <c r="B107" s="2">
        <v>7.0</v>
      </c>
      <c r="C107" s="2">
        <v>41.5470396640149</v>
      </c>
      <c r="D107" s="2">
        <v>-93.7737190897489</v>
      </c>
      <c r="E107" s="2" t="s">
        <v>24</v>
      </c>
      <c r="F107" s="2" t="s">
        <v>25</v>
      </c>
      <c r="G107" s="2" t="s">
        <v>48</v>
      </c>
      <c r="H107" s="25" t="s">
        <v>150</v>
      </c>
      <c r="I107" s="26">
        <v>43291.0</v>
      </c>
      <c r="J107">
        <f>COUNTIF(usernameList,G107)</f>
        <v>12</v>
      </c>
    </row>
    <row r="108">
      <c r="A108" s="2">
        <v>13.0</v>
      </c>
      <c r="B108" s="2">
        <v>5.0</v>
      </c>
      <c r="C108" s="2">
        <v>41.546895933889</v>
      </c>
      <c r="D108" s="2">
        <v>-93.7741031968508</v>
      </c>
      <c r="E108" s="2" t="s">
        <v>24</v>
      </c>
      <c r="F108" s="2" t="s">
        <v>25</v>
      </c>
      <c r="G108" s="2" t="s">
        <v>36</v>
      </c>
      <c r="H108" s="25" t="s">
        <v>151</v>
      </c>
      <c r="J108">
        <f>COUNTIF(usernameList,G108)</f>
        <v>3</v>
      </c>
    </row>
    <row r="109">
      <c r="A109" s="2">
        <v>13.0</v>
      </c>
      <c r="B109" s="2">
        <v>6.0</v>
      </c>
      <c r="C109" s="2">
        <v>41.5468959337293</v>
      </c>
      <c r="D109" s="2">
        <v>-93.7739111499171</v>
      </c>
      <c r="E109" s="2" t="s">
        <v>24</v>
      </c>
      <c r="F109" s="2" t="s">
        <v>25</v>
      </c>
      <c r="G109" s="2" t="s">
        <v>52</v>
      </c>
      <c r="H109" s="25" t="s">
        <v>152</v>
      </c>
      <c r="J109">
        <f>COUNTIF(usernameList,G109)</f>
        <v>4</v>
      </c>
    </row>
    <row r="111">
      <c r="A111" s="2" t="s">
        <v>153</v>
      </c>
    </row>
    <row r="112">
      <c r="A112" s="2" t="s">
        <v>154</v>
      </c>
      <c r="B112" s="2">
        <v>41.5478303254538</v>
      </c>
      <c r="C112" s="2">
        <v>-93.774007091514</v>
      </c>
      <c r="D112" s="2">
        <v>24.0</v>
      </c>
      <c r="E112" s="2">
        <v>25.0</v>
      </c>
      <c r="F112" s="2">
        <v>90.0</v>
      </c>
      <c r="G112" s="2">
        <v>0.0</v>
      </c>
      <c r="H112" s="2">
        <v>20.0</v>
      </c>
      <c r="I112" s="2">
        <v>19.0</v>
      </c>
    </row>
  </sheetData>
  <mergeCells count="2">
    <mergeCell ref="A1:F1"/>
    <mergeCell ref="A11:E12"/>
  </mergeCells>
  <conditionalFormatting sqref="A6:D8 E15:F200">
    <cfRule type="containsText" dxfId="0" priority="1" operator="containsText" text="Purple">
      <formula>NOT(ISERROR(SEARCH(("Purple"),(A6))))</formula>
    </cfRule>
  </conditionalFormatting>
  <conditionalFormatting sqref="A6:D8 E15:F200">
    <cfRule type="containsText" dxfId="1" priority="2" operator="containsText" text="Black">
      <formula>NOT(ISERROR(SEARCH(("Black"),(A6))))</formula>
    </cfRule>
  </conditionalFormatting>
  <conditionalFormatting sqref="A6:D8 E15:F200">
    <cfRule type="containsText" dxfId="2" priority="3" operator="containsText" text="Dark Green">
      <formula>NOT(ISERROR(SEARCH(("Dark Green"),(A6))))</formula>
    </cfRule>
  </conditionalFormatting>
  <conditionalFormatting sqref="A6:D8 E15:F200">
    <cfRule type="containsText" dxfId="3" priority="4" operator="containsText" text="Pink">
      <formula>NOT(ISERROR(SEARCH(("Pink"),(A6))))</formula>
    </cfRule>
  </conditionalFormatting>
  <conditionalFormatting sqref="A6:D8 E15:F200">
    <cfRule type="containsText" dxfId="4" priority="5" operator="containsText" text="Red">
      <formula>NOT(ISERROR(SEARCH(("Red"),(A6))))</formula>
    </cfRule>
  </conditionalFormatting>
  <hyperlinks>
    <hyperlink r:id="rId1" ref="H16"/>
    <hyperlink r:id="rId2" ref="H17"/>
    <hyperlink r:id="rId3" ref="H18"/>
    <hyperlink r:id="rId4" ref="H19"/>
    <hyperlink r:id="rId5" ref="H20"/>
    <hyperlink r:id="rId6" ref="H21"/>
    <hyperlink r:id="rId7" ref="H22"/>
    <hyperlink r:id="rId8" ref="H23"/>
    <hyperlink r:id="rId9" ref="H24"/>
    <hyperlink r:id="rId10" ref="H25"/>
    <hyperlink r:id="rId11" ref="H26"/>
    <hyperlink r:id="rId12" ref="H27"/>
    <hyperlink r:id="rId13" ref="H28"/>
    <hyperlink r:id="rId14" ref="H29"/>
    <hyperlink r:id="rId15" ref="H30"/>
    <hyperlink r:id="rId16" ref="H31"/>
    <hyperlink r:id="rId17" ref="H32"/>
    <hyperlink r:id="rId18" ref="H33"/>
    <hyperlink r:id="rId19" ref="H34"/>
    <hyperlink r:id="rId20" ref="H35"/>
    <hyperlink r:id="rId21" ref="H36"/>
    <hyperlink r:id="rId22" ref="H37"/>
    <hyperlink r:id="rId23" ref="H38"/>
    <hyperlink r:id="rId24" ref="H39"/>
    <hyperlink r:id="rId25" ref="H40"/>
    <hyperlink r:id="rId26" ref="H41"/>
    <hyperlink r:id="rId27" ref="H42"/>
    <hyperlink r:id="rId28" ref="H43"/>
    <hyperlink r:id="rId29" ref="H44"/>
    <hyperlink r:id="rId30" ref="H45"/>
    <hyperlink r:id="rId31" ref="H46"/>
    <hyperlink r:id="rId32" ref="H47"/>
    <hyperlink r:id="rId33" ref="H48"/>
    <hyperlink r:id="rId34" ref="H49"/>
    <hyperlink r:id="rId35" ref="H50"/>
    <hyperlink r:id="rId36" ref="H51"/>
    <hyperlink r:id="rId37" ref="H52"/>
    <hyperlink r:id="rId38" ref="H53"/>
    <hyperlink r:id="rId39" ref="H54"/>
    <hyperlink r:id="rId40" ref="H55"/>
    <hyperlink r:id="rId41" ref="H56"/>
    <hyperlink r:id="rId42" ref="H57"/>
    <hyperlink r:id="rId43" ref="H58"/>
    <hyperlink r:id="rId44" ref="H59"/>
    <hyperlink r:id="rId45" ref="H60"/>
    <hyperlink r:id="rId46" ref="H61"/>
    <hyperlink r:id="rId47" ref="H62"/>
    <hyperlink r:id="rId48" ref="H63"/>
    <hyperlink r:id="rId49" ref="H67"/>
    <hyperlink r:id="rId50" ref="H68"/>
    <hyperlink r:id="rId51" ref="H70"/>
    <hyperlink r:id="rId52" ref="H71"/>
    <hyperlink r:id="rId53" ref="H72"/>
    <hyperlink r:id="rId54" ref="H73"/>
    <hyperlink r:id="rId55" ref="H75"/>
    <hyperlink r:id="rId56" ref="H76"/>
    <hyperlink r:id="rId57" ref="H79"/>
    <hyperlink r:id="rId58" ref="H80"/>
    <hyperlink r:id="rId59" ref="H82"/>
    <hyperlink r:id="rId60" ref="H83"/>
    <hyperlink r:id="rId61" ref="H86"/>
    <hyperlink r:id="rId62" ref="H89"/>
    <hyperlink r:id="rId63" ref="H90"/>
    <hyperlink r:id="rId64" ref="H91"/>
    <hyperlink r:id="rId65" ref="H92"/>
    <hyperlink r:id="rId66" ref="H94"/>
    <hyperlink r:id="rId67" ref="H96"/>
    <hyperlink r:id="rId68" ref="H97"/>
    <hyperlink r:id="rId69" ref="H98"/>
    <hyperlink r:id="rId70" ref="H101"/>
    <hyperlink r:id="rId71" ref="H102"/>
    <hyperlink r:id="rId72" ref="H103"/>
    <hyperlink r:id="rId73" ref="H104"/>
    <hyperlink r:id="rId74" ref="H105"/>
    <hyperlink r:id="rId75" ref="H106"/>
    <hyperlink r:id="rId76" ref="H107"/>
    <hyperlink r:id="rId77" ref="H108"/>
    <hyperlink r:id="rId78" ref="H109"/>
  </hyperlinks>
  <drawing r:id="rId7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14</v>
      </c>
      <c r="B1" s="2" t="s">
        <v>15</v>
      </c>
      <c r="C1" s="2" t="s">
        <v>16</v>
      </c>
      <c r="D1" s="2" t="s">
        <v>17</v>
      </c>
    </row>
    <row r="2">
      <c r="A2" s="2">
        <v>1.0</v>
      </c>
      <c r="B2" s="2">
        <v>6.0</v>
      </c>
      <c r="C2" s="2">
        <v>41.5486206990746</v>
      </c>
      <c r="D2" s="2">
        <v>-93.7739109962153</v>
      </c>
    </row>
    <row r="3">
      <c r="A3" s="2">
        <v>1.0</v>
      </c>
      <c r="B3" s="2">
        <v>7.0</v>
      </c>
      <c r="C3" s="2">
        <v>41.5486206989149</v>
      </c>
      <c r="D3" s="2">
        <v>-93.7737189441581</v>
      </c>
    </row>
    <row r="4">
      <c r="A4" s="2">
        <v>2.0</v>
      </c>
      <c r="B4" s="2">
        <v>3.0</v>
      </c>
      <c r="C4" s="2">
        <v>41.5484769691084</v>
      </c>
      <c r="D4" s="2">
        <v>-93.774487163915</v>
      </c>
      <c r="E4" s="2" t="s">
        <v>155</v>
      </c>
      <c r="F4" s="25" t="s">
        <v>156</v>
      </c>
    </row>
    <row r="5">
      <c r="A5" s="2">
        <v>2.0</v>
      </c>
      <c r="B5" s="2">
        <v>4.0</v>
      </c>
      <c r="C5" s="2">
        <v>41.5484769689487</v>
      </c>
      <c r="D5" s="2">
        <v>-93.7742951122849</v>
      </c>
    </row>
    <row r="6">
      <c r="A6" s="2">
        <v>2.0</v>
      </c>
      <c r="B6" s="2">
        <v>5.0</v>
      </c>
      <c r="C6" s="2">
        <v>41.5484769687889</v>
      </c>
      <c r="D6" s="2">
        <v>-93.7741030606547</v>
      </c>
    </row>
    <row r="7">
      <c r="A7" s="2">
        <v>2.0</v>
      </c>
      <c r="B7" s="2">
        <v>6.0</v>
      </c>
      <c r="C7" s="2">
        <v>41.5484769686292</v>
      </c>
      <c r="D7" s="2">
        <v>-93.7739110090245</v>
      </c>
      <c r="E7" s="2" t="s">
        <v>155</v>
      </c>
      <c r="F7" s="25" t="s">
        <v>157</v>
      </c>
    </row>
    <row r="8">
      <c r="A8" s="2">
        <v>2.0</v>
      </c>
      <c r="B8" s="2">
        <v>7.0</v>
      </c>
      <c r="C8" s="2">
        <v>41.5484769684694</v>
      </c>
      <c r="D8" s="2">
        <v>-93.7737189573944</v>
      </c>
    </row>
    <row r="9">
      <c r="A9" s="2">
        <v>2.0</v>
      </c>
      <c r="B9" s="2">
        <v>8.0</v>
      </c>
      <c r="C9" s="2">
        <v>41.5484769683096</v>
      </c>
      <c r="D9" s="2">
        <v>-93.7735269057642</v>
      </c>
    </row>
    <row r="10">
      <c r="A10" s="2">
        <v>3.0</v>
      </c>
      <c r="B10" s="2">
        <v>2.0</v>
      </c>
      <c r="C10" s="2">
        <v>41.5483332388229</v>
      </c>
      <c r="D10" s="2">
        <v>-93.774679226646</v>
      </c>
    </row>
    <row r="11">
      <c r="A11" s="2">
        <v>3.0</v>
      </c>
      <c r="B11" s="2">
        <v>3.0</v>
      </c>
      <c r="C11" s="2">
        <v>41.5483332386631</v>
      </c>
      <c r="D11" s="2">
        <v>-93.7744871754428</v>
      </c>
    </row>
    <row r="12">
      <c r="A12" s="2">
        <v>3.0</v>
      </c>
      <c r="B12" s="2">
        <v>4.0</v>
      </c>
      <c r="C12" s="2">
        <v>41.5483332385033</v>
      </c>
      <c r="D12" s="2">
        <v>-93.7742951242395</v>
      </c>
    </row>
    <row r="13">
      <c r="A13" s="2">
        <v>3.0</v>
      </c>
      <c r="B13" s="2">
        <v>5.0</v>
      </c>
      <c r="C13" s="2">
        <v>41.5483332383436</v>
      </c>
      <c r="D13" s="2">
        <v>-93.7741030730363</v>
      </c>
    </row>
    <row r="14">
      <c r="A14" s="2">
        <v>3.0</v>
      </c>
      <c r="B14" s="2">
        <v>6.0</v>
      </c>
      <c r="C14" s="2">
        <v>41.5483332381838</v>
      </c>
      <c r="D14" s="2">
        <v>-93.7739110218331</v>
      </c>
    </row>
    <row r="15">
      <c r="A15" s="2">
        <v>3.0</v>
      </c>
      <c r="B15" s="2">
        <v>7.0</v>
      </c>
      <c r="C15" s="2">
        <v>41.5483332380241</v>
      </c>
      <c r="D15" s="2">
        <v>-93.7737189706299</v>
      </c>
    </row>
    <row r="16">
      <c r="A16" s="2">
        <v>3.0</v>
      </c>
      <c r="B16" s="2">
        <v>8.0</v>
      </c>
      <c r="C16" s="2">
        <v>41.5483332378643</v>
      </c>
      <c r="D16" s="2">
        <v>-93.7735269194267</v>
      </c>
    </row>
    <row r="17">
      <c r="A17" s="2">
        <v>3.0</v>
      </c>
      <c r="B17" s="2">
        <v>9.0</v>
      </c>
      <c r="C17" s="2">
        <v>41.5483332377045</v>
      </c>
      <c r="D17" s="2">
        <v>-93.7733348682235</v>
      </c>
    </row>
    <row r="18">
      <c r="A18" s="2">
        <v>4.0</v>
      </c>
      <c r="B18" s="2">
        <v>1.0</v>
      </c>
      <c r="C18" s="2">
        <v>41.5481895085372</v>
      </c>
      <c r="D18" s="2">
        <v>-93.774871288523</v>
      </c>
    </row>
    <row r="19">
      <c r="A19" s="2">
        <v>4.0</v>
      </c>
      <c r="B19" s="2">
        <v>2.0</v>
      </c>
      <c r="C19" s="2">
        <v>41.5481895083774</v>
      </c>
      <c r="D19" s="2">
        <v>-93.7746792377468</v>
      </c>
    </row>
    <row r="20">
      <c r="A20" s="2">
        <v>4.0</v>
      </c>
      <c r="B20" s="2">
        <v>3.0</v>
      </c>
      <c r="C20" s="2">
        <v>41.5481895082176</v>
      </c>
      <c r="D20" s="2">
        <v>-93.7744871869705</v>
      </c>
    </row>
    <row r="21">
      <c r="A21" s="2">
        <v>4.0</v>
      </c>
      <c r="B21" s="2">
        <v>4.0</v>
      </c>
      <c r="C21" s="2">
        <v>41.5481895080579</v>
      </c>
      <c r="D21" s="2">
        <v>-93.7742951361942</v>
      </c>
    </row>
    <row r="22">
      <c r="A22" s="2">
        <v>4.0</v>
      </c>
      <c r="B22" s="2">
        <v>5.0</v>
      </c>
      <c r="C22" s="2">
        <v>41.5481895078981</v>
      </c>
      <c r="D22" s="2">
        <v>-93.774103085418</v>
      </c>
    </row>
    <row r="23">
      <c r="A23" s="2">
        <v>4.0</v>
      </c>
      <c r="B23" s="2">
        <v>6.0</v>
      </c>
      <c r="C23" s="2">
        <v>41.5481895077384</v>
      </c>
      <c r="D23" s="2">
        <v>-93.7739110346417</v>
      </c>
    </row>
    <row r="24">
      <c r="A24" s="2">
        <v>4.0</v>
      </c>
      <c r="B24" s="2">
        <v>7.0</v>
      </c>
      <c r="C24" s="2">
        <v>41.5481895075786</v>
      </c>
      <c r="D24" s="2">
        <v>-93.7737189838654</v>
      </c>
    </row>
    <row r="25">
      <c r="A25" s="2">
        <v>4.0</v>
      </c>
      <c r="B25" s="2">
        <v>8.0</v>
      </c>
      <c r="C25" s="2">
        <v>41.5481895074188</v>
      </c>
      <c r="D25" s="2">
        <v>-93.7735269330892</v>
      </c>
    </row>
    <row r="26">
      <c r="A26" s="2">
        <v>4.0</v>
      </c>
      <c r="B26" s="2">
        <v>9.0</v>
      </c>
      <c r="C26" s="2">
        <v>41.5481895072591</v>
      </c>
      <c r="D26" s="2">
        <v>-93.7733348823129</v>
      </c>
    </row>
    <row r="27">
      <c r="A27" s="2">
        <v>4.0</v>
      </c>
      <c r="B27" s="2">
        <v>10.0</v>
      </c>
      <c r="C27" s="2">
        <v>41.5481895070993</v>
      </c>
      <c r="D27" s="2">
        <v>-93.7731428315366</v>
      </c>
    </row>
    <row r="28">
      <c r="A28" s="2">
        <v>5.0</v>
      </c>
      <c r="B28" s="2">
        <v>2.0</v>
      </c>
      <c r="C28" s="2">
        <v>41.548045777932</v>
      </c>
      <c r="D28" s="2">
        <v>-93.774679248848</v>
      </c>
      <c r="E28" s="2" t="s">
        <v>158</v>
      </c>
      <c r="F28" s="25" t="s">
        <v>159</v>
      </c>
    </row>
    <row r="29">
      <c r="A29" s="2">
        <v>5.0</v>
      </c>
      <c r="B29" s="2">
        <v>3.0</v>
      </c>
      <c r="C29" s="2">
        <v>41.5480457777722</v>
      </c>
      <c r="D29" s="2">
        <v>-93.7744871984988</v>
      </c>
    </row>
    <row r="30">
      <c r="A30" s="2">
        <v>5.0</v>
      </c>
      <c r="B30" s="2">
        <v>4.0</v>
      </c>
      <c r="C30" s="2">
        <v>41.5480457776125</v>
      </c>
      <c r="D30" s="2">
        <v>-93.7742951481495</v>
      </c>
    </row>
    <row r="31">
      <c r="A31" s="2">
        <v>5.0</v>
      </c>
      <c r="B31" s="2">
        <v>5.0</v>
      </c>
      <c r="C31" s="2">
        <v>41.5480457774527</v>
      </c>
      <c r="D31" s="2">
        <v>-93.7741030978003</v>
      </c>
      <c r="E31" s="2" t="s">
        <v>158</v>
      </c>
      <c r="F31" s="25" t="s">
        <v>160</v>
      </c>
    </row>
    <row r="32">
      <c r="A32" s="2">
        <v>5.0</v>
      </c>
      <c r="B32" s="2">
        <v>6.0</v>
      </c>
      <c r="C32" s="2">
        <v>41.548045777293</v>
      </c>
      <c r="D32" s="2">
        <v>-93.773911047451</v>
      </c>
    </row>
    <row r="33">
      <c r="A33" s="2">
        <v>5.0</v>
      </c>
      <c r="B33" s="2">
        <v>7.0</v>
      </c>
      <c r="C33" s="2">
        <v>41.5480457771332</v>
      </c>
      <c r="D33" s="2">
        <v>-93.7737189971018</v>
      </c>
    </row>
    <row r="34">
      <c r="A34" s="2">
        <v>5.0</v>
      </c>
      <c r="B34" s="2">
        <v>8.0</v>
      </c>
      <c r="C34" s="2">
        <v>41.5480457769734</v>
      </c>
      <c r="D34" s="2">
        <v>-93.7735269467525</v>
      </c>
      <c r="E34" s="2" t="s">
        <v>158</v>
      </c>
      <c r="F34" s="25" t="s">
        <v>161</v>
      </c>
    </row>
    <row r="35">
      <c r="A35" s="2">
        <v>5.0</v>
      </c>
      <c r="B35" s="2">
        <v>9.0</v>
      </c>
      <c r="C35" s="2">
        <v>41.5480457768137</v>
      </c>
      <c r="D35" s="2">
        <v>-93.7733348964033</v>
      </c>
    </row>
    <row r="36">
      <c r="A36" s="2">
        <v>6.0</v>
      </c>
      <c r="B36" s="2">
        <v>1.0</v>
      </c>
      <c r="C36" s="2">
        <v>41.5479020476463</v>
      </c>
      <c r="D36" s="2">
        <v>-93.7748713098708</v>
      </c>
    </row>
    <row r="37">
      <c r="A37" s="2">
        <v>6.0</v>
      </c>
      <c r="B37" s="2">
        <v>2.0</v>
      </c>
      <c r="C37" s="2">
        <v>41.5479020474865</v>
      </c>
      <c r="D37" s="2">
        <v>-93.7746792599485</v>
      </c>
    </row>
    <row r="38">
      <c r="A38" s="2">
        <v>6.0</v>
      </c>
      <c r="B38" s="2">
        <v>3.0</v>
      </c>
      <c r="C38" s="2">
        <v>41.5479020473267</v>
      </c>
      <c r="D38" s="2">
        <v>-93.7744872100262</v>
      </c>
    </row>
    <row r="39">
      <c r="A39" s="2">
        <v>6.0</v>
      </c>
      <c r="B39" s="2">
        <v>4.0</v>
      </c>
      <c r="C39" s="2">
        <v>41.547902047167</v>
      </c>
      <c r="D39" s="2">
        <v>-93.7742951601039</v>
      </c>
    </row>
    <row r="40">
      <c r="A40" s="2">
        <v>6.0</v>
      </c>
      <c r="B40" s="2">
        <v>5.0</v>
      </c>
      <c r="C40" s="2">
        <v>41.5479020470072</v>
      </c>
      <c r="D40" s="2">
        <v>-93.7741031101816</v>
      </c>
    </row>
    <row r="41">
      <c r="A41" s="2">
        <v>6.0</v>
      </c>
      <c r="B41" s="2">
        <v>6.0</v>
      </c>
      <c r="C41" s="2">
        <v>41.5479020468474</v>
      </c>
      <c r="D41" s="2">
        <v>-93.7739110602592</v>
      </c>
    </row>
    <row r="42">
      <c r="A42" s="2">
        <v>6.0</v>
      </c>
      <c r="B42" s="2">
        <v>7.0</v>
      </c>
      <c r="C42" s="2">
        <v>41.5479020466877</v>
      </c>
      <c r="D42" s="2">
        <v>-93.7737190103369</v>
      </c>
    </row>
    <row r="43">
      <c r="A43" s="2">
        <v>6.0</v>
      </c>
      <c r="B43" s="2">
        <v>8.0</v>
      </c>
      <c r="C43" s="2">
        <v>41.5479020465279</v>
      </c>
      <c r="D43" s="2">
        <v>-93.7735269604145</v>
      </c>
    </row>
    <row r="44">
      <c r="A44" s="2">
        <v>6.0</v>
      </c>
      <c r="B44" s="2">
        <v>9.0</v>
      </c>
      <c r="C44" s="2">
        <v>41.5479020463682</v>
      </c>
      <c r="D44" s="2">
        <v>-93.7733349104922</v>
      </c>
    </row>
    <row r="45">
      <c r="A45" s="2">
        <v>6.0</v>
      </c>
      <c r="B45" s="2">
        <v>10.0</v>
      </c>
      <c r="C45" s="2">
        <v>41.5479020462084</v>
      </c>
      <c r="D45" s="2">
        <v>-93.7731428605699</v>
      </c>
    </row>
    <row r="46">
      <c r="A46" s="2">
        <v>7.0</v>
      </c>
      <c r="B46" s="2">
        <v>1.0</v>
      </c>
      <c r="C46" s="2">
        <v>41.5477583172008</v>
      </c>
      <c r="D46" s="2">
        <v>-93.7748713205454</v>
      </c>
    </row>
    <row r="47">
      <c r="A47" s="2">
        <v>7.0</v>
      </c>
      <c r="B47" s="2">
        <v>2.0</v>
      </c>
      <c r="C47" s="2">
        <v>41.547758317041</v>
      </c>
      <c r="D47" s="2">
        <v>-93.7746792710501</v>
      </c>
    </row>
    <row r="48">
      <c r="A48" s="2">
        <v>7.0</v>
      </c>
      <c r="B48" s="2">
        <v>3.0</v>
      </c>
      <c r="C48" s="2">
        <v>41.5477583168813</v>
      </c>
      <c r="D48" s="2">
        <v>-93.7744872215547</v>
      </c>
    </row>
    <row r="49">
      <c r="A49" s="2">
        <v>7.0</v>
      </c>
      <c r="B49" s="2">
        <v>4.0</v>
      </c>
      <c r="C49" s="2">
        <v>41.5477583167215</v>
      </c>
      <c r="D49" s="2">
        <v>-93.7742951720594</v>
      </c>
    </row>
    <row r="50">
      <c r="A50" s="2">
        <v>7.0</v>
      </c>
      <c r="B50" s="2">
        <v>5.0</v>
      </c>
      <c r="C50" s="2">
        <v>41.5477583165618</v>
      </c>
      <c r="D50" s="2">
        <v>-93.774103122564</v>
      </c>
    </row>
    <row r="51">
      <c r="A51" s="2">
        <v>7.0</v>
      </c>
      <c r="B51" s="2">
        <v>6.0</v>
      </c>
      <c r="C51" s="2">
        <v>41.547758316402</v>
      </c>
      <c r="D51" s="2">
        <v>-93.7739110730686</v>
      </c>
    </row>
    <row r="52">
      <c r="A52" s="2">
        <v>7.0</v>
      </c>
      <c r="B52" s="2">
        <v>7.0</v>
      </c>
      <c r="C52" s="2">
        <v>41.5477583162422</v>
      </c>
      <c r="D52" s="2">
        <v>-93.7737190235733</v>
      </c>
    </row>
    <row r="53">
      <c r="A53" s="2">
        <v>7.0</v>
      </c>
      <c r="B53" s="2">
        <v>8.0</v>
      </c>
      <c r="C53" s="2">
        <v>41.5477583160825</v>
      </c>
      <c r="D53" s="2">
        <v>-93.7735269740779</v>
      </c>
    </row>
    <row r="54">
      <c r="A54" s="2">
        <v>7.0</v>
      </c>
      <c r="B54" s="2">
        <v>9.0</v>
      </c>
      <c r="C54" s="2">
        <v>41.5477583159227</v>
      </c>
      <c r="D54" s="2">
        <v>-93.7733349245826</v>
      </c>
    </row>
    <row r="55">
      <c r="A55" s="2">
        <v>7.0</v>
      </c>
      <c r="B55" s="2">
        <v>10.0</v>
      </c>
      <c r="C55" s="2">
        <v>41.5477583157629</v>
      </c>
      <c r="D55" s="2">
        <v>-93.7731428750872</v>
      </c>
    </row>
    <row r="56">
      <c r="A56" s="2">
        <v>8.0</v>
      </c>
      <c r="B56" s="2">
        <v>1.0</v>
      </c>
      <c r="C56" s="2">
        <v>41.5476145867553</v>
      </c>
      <c r="D56" s="2">
        <v>-93.7748713312182</v>
      </c>
      <c r="E56" s="2" t="s">
        <v>162</v>
      </c>
      <c r="F56" s="25" t="s">
        <v>163</v>
      </c>
    </row>
    <row r="57">
      <c r="A57" s="2">
        <v>8.0</v>
      </c>
      <c r="B57" s="2">
        <v>2.0</v>
      </c>
      <c r="C57" s="2">
        <v>41.5476145865955</v>
      </c>
      <c r="D57" s="2">
        <v>-93.7746792821498</v>
      </c>
    </row>
    <row r="58">
      <c r="A58" s="2">
        <v>8.0</v>
      </c>
      <c r="B58" s="2">
        <v>3.0</v>
      </c>
      <c r="C58" s="2">
        <v>41.5476145864358</v>
      </c>
      <c r="D58" s="2">
        <v>-93.7744872330814</v>
      </c>
    </row>
    <row r="59">
      <c r="A59" s="2">
        <v>8.0</v>
      </c>
      <c r="B59" s="2">
        <v>4.0</v>
      </c>
      <c r="C59" s="2">
        <v>41.547614586276</v>
      </c>
      <c r="D59" s="2">
        <v>-93.774295184013</v>
      </c>
      <c r="E59" s="2" t="s">
        <v>162</v>
      </c>
      <c r="F59" s="25" t="s">
        <v>164</v>
      </c>
    </row>
    <row r="60">
      <c r="A60" s="2">
        <v>8.0</v>
      </c>
      <c r="B60" s="2">
        <v>5.0</v>
      </c>
      <c r="C60" s="2">
        <v>41.5476145861162</v>
      </c>
      <c r="D60" s="2">
        <v>-93.7741031349446</v>
      </c>
    </row>
    <row r="61">
      <c r="A61" s="2">
        <v>8.0</v>
      </c>
      <c r="B61" s="2">
        <v>6.0</v>
      </c>
      <c r="C61" s="2">
        <v>41.5476145859565</v>
      </c>
      <c r="D61" s="2">
        <v>-93.7739110858762</v>
      </c>
    </row>
    <row r="62">
      <c r="A62" s="2">
        <v>8.0</v>
      </c>
      <c r="B62" s="2">
        <v>7.0</v>
      </c>
      <c r="C62" s="2">
        <v>41.5476145857967</v>
      </c>
      <c r="D62" s="2">
        <v>-93.7737190368077</v>
      </c>
      <c r="E62" s="2" t="s">
        <v>162</v>
      </c>
      <c r="F62" s="25" t="s">
        <v>165</v>
      </c>
    </row>
    <row r="63">
      <c r="A63" s="2">
        <v>8.0</v>
      </c>
      <c r="B63" s="2">
        <v>8.0</v>
      </c>
      <c r="C63" s="2">
        <v>41.547614585637</v>
      </c>
      <c r="D63" s="2">
        <v>-93.7735269877392</v>
      </c>
    </row>
    <row r="64">
      <c r="A64" s="2">
        <v>8.0</v>
      </c>
      <c r="B64" s="2">
        <v>9.0</v>
      </c>
      <c r="C64" s="2">
        <v>41.5476145854772</v>
      </c>
      <c r="D64" s="2">
        <v>-93.7733349386708</v>
      </c>
    </row>
    <row r="65">
      <c r="A65" s="2">
        <v>8.0</v>
      </c>
      <c r="B65" s="2">
        <v>10.0</v>
      </c>
      <c r="C65" s="2">
        <v>41.5476145853174</v>
      </c>
      <c r="D65" s="2">
        <v>-93.7731428896024</v>
      </c>
      <c r="E65" s="2" t="s">
        <v>162</v>
      </c>
      <c r="F65" s="25" t="s">
        <v>166</v>
      </c>
    </row>
    <row r="66">
      <c r="A66" s="2">
        <v>9.0</v>
      </c>
      <c r="B66" s="2">
        <v>1.0</v>
      </c>
      <c r="C66" s="2">
        <v>41.5474708563098</v>
      </c>
      <c r="D66" s="2">
        <v>-93.7748713418921</v>
      </c>
    </row>
    <row r="67">
      <c r="A67" s="2">
        <v>9.0</v>
      </c>
      <c r="B67" s="2">
        <v>2.0</v>
      </c>
      <c r="C67" s="2">
        <v>41.5474708561501</v>
      </c>
      <c r="D67" s="2">
        <v>-93.7746792932506</v>
      </c>
    </row>
    <row r="68">
      <c r="A68" s="2">
        <v>9.0</v>
      </c>
      <c r="B68" s="2">
        <v>3.0</v>
      </c>
      <c r="C68" s="2">
        <v>41.5474708559903</v>
      </c>
      <c r="D68" s="2">
        <v>-93.7744872446091</v>
      </c>
    </row>
    <row r="69">
      <c r="A69" s="2">
        <v>9.0</v>
      </c>
      <c r="B69" s="2">
        <v>4.0</v>
      </c>
      <c r="C69" s="2">
        <v>41.5474708558305</v>
      </c>
      <c r="D69" s="2">
        <v>-93.7742951959677</v>
      </c>
    </row>
    <row r="70">
      <c r="A70" s="2">
        <v>9.0</v>
      </c>
      <c r="B70" s="2">
        <v>5.0</v>
      </c>
      <c r="C70" s="2">
        <v>41.5474708556708</v>
      </c>
      <c r="D70" s="2">
        <v>-93.7741031473262</v>
      </c>
    </row>
    <row r="71">
      <c r="A71" s="2">
        <v>9.0</v>
      </c>
      <c r="B71" s="2">
        <v>6.0</v>
      </c>
      <c r="C71" s="2">
        <v>41.547470855511</v>
      </c>
      <c r="D71" s="2">
        <v>-93.7739110986848</v>
      </c>
    </row>
    <row r="72">
      <c r="A72" s="2">
        <v>9.0</v>
      </c>
      <c r="B72" s="2">
        <v>7.0</v>
      </c>
      <c r="C72" s="2">
        <v>41.5474708553512</v>
      </c>
      <c r="D72" s="2">
        <v>-93.7737190500433</v>
      </c>
    </row>
    <row r="73">
      <c r="A73" s="2">
        <v>9.0</v>
      </c>
      <c r="B73" s="2">
        <v>8.0</v>
      </c>
      <c r="C73" s="2">
        <v>41.5474708551915</v>
      </c>
      <c r="D73" s="2">
        <v>-93.7735270014019</v>
      </c>
    </row>
    <row r="74">
      <c r="A74" s="2">
        <v>9.0</v>
      </c>
      <c r="B74" s="2">
        <v>9.0</v>
      </c>
      <c r="C74" s="2">
        <v>41.5474708550317</v>
      </c>
      <c r="D74" s="2">
        <v>-93.7733349527604</v>
      </c>
    </row>
    <row r="75">
      <c r="A75" s="2">
        <v>9.0</v>
      </c>
      <c r="B75" s="2">
        <v>10.0</v>
      </c>
      <c r="C75" s="2">
        <v>41.5474708548719</v>
      </c>
      <c r="D75" s="2">
        <v>-93.773142904119</v>
      </c>
    </row>
    <row r="76">
      <c r="A76" s="2">
        <v>10.0</v>
      </c>
      <c r="B76" s="2">
        <v>2.0</v>
      </c>
      <c r="C76" s="2">
        <v>41.5473271257047</v>
      </c>
      <c r="D76" s="2">
        <v>-93.7746793043511</v>
      </c>
    </row>
    <row r="77">
      <c r="A77" s="2">
        <v>10.0</v>
      </c>
      <c r="B77" s="2">
        <v>3.0</v>
      </c>
      <c r="C77" s="2">
        <v>41.5473271255449</v>
      </c>
      <c r="D77" s="2">
        <v>-93.7744872561365</v>
      </c>
    </row>
    <row r="78">
      <c r="A78" s="2">
        <v>10.0</v>
      </c>
      <c r="B78" s="2">
        <v>4.0</v>
      </c>
      <c r="C78" s="2">
        <v>41.5473271253852</v>
      </c>
      <c r="D78" s="2">
        <v>-93.774295207922</v>
      </c>
    </row>
    <row r="79">
      <c r="A79" s="2">
        <v>10.0</v>
      </c>
      <c r="B79" s="2">
        <v>5.0</v>
      </c>
      <c r="C79" s="2">
        <v>41.5473271252254</v>
      </c>
      <c r="D79" s="2">
        <v>-93.7741031597074</v>
      </c>
    </row>
    <row r="80">
      <c r="A80" s="2">
        <v>10.0</v>
      </c>
      <c r="B80" s="2">
        <v>6.0</v>
      </c>
      <c r="C80" s="2">
        <v>41.5473271250656</v>
      </c>
      <c r="D80" s="2">
        <v>-93.7739111114929</v>
      </c>
    </row>
    <row r="81">
      <c r="A81" s="2">
        <v>10.0</v>
      </c>
      <c r="B81" s="2">
        <v>7.0</v>
      </c>
      <c r="C81" s="2">
        <v>41.5473271249059</v>
      </c>
      <c r="D81" s="2">
        <v>-93.7737190632783</v>
      </c>
    </row>
    <row r="82">
      <c r="A82" s="2">
        <v>10.0</v>
      </c>
      <c r="B82" s="2">
        <v>8.0</v>
      </c>
      <c r="C82" s="2">
        <v>41.5473271247461</v>
      </c>
      <c r="D82" s="2">
        <v>-93.7735270150637</v>
      </c>
    </row>
    <row r="83">
      <c r="A83" s="2">
        <v>10.0</v>
      </c>
      <c r="B83" s="2">
        <v>9.0</v>
      </c>
      <c r="C83" s="2">
        <v>41.5473271245863</v>
      </c>
      <c r="D83" s="2">
        <v>-93.7733349668492</v>
      </c>
    </row>
    <row r="84">
      <c r="A84" s="2">
        <v>11.0</v>
      </c>
      <c r="B84" s="2">
        <v>3.0</v>
      </c>
      <c r="C84" s="2">
        <v>41.5471833950995</v>
      </c>
      <c r="D84" s="2">
        <v>-93.7744872676642</v>
      </c>
      <c r="E84" s="2" t="s">
        <v>167</v>
      </c>
      <c r="F84" s="25" t="s">
        <v>168</v>
      </c>
    </row>
    <row r="85">
      <c r="A85" s="2">
        <v>11.0</v>
      </c>
      <c r="B85" s="2">
        <v>4.0</v>
      </c>
      <c r="C85" s="2">
        <v>41.5471833949397</v>
      </c>
      <c r="D85" s="2">
        <v>-93.7742952198766</v>
      </c>
    </row>
    <row r="86">
      <c r="A86" s="2">
        <v>11.0</v>
      </c>
      <c r="B86" s="2">
        <v>5.0</v>
      </c>
      <c r="C86" s="2">
        <v>41.5471833947799</v>
      </c>
      <c r="D86" s="2">
        <v>-93.774103172089</v>
      </c>
    </row>
    <row r="87">
      <c r="A87" s="2">
        <v>11.0</v>
      </c>
      <c r="B87" s="2">
        <v>6.0</v>
      </c>
      <c r="C87" s="2">
        <v>41.5471833946202</v>
      </c>
      <c r="D87" s="2">
        <v>-93.7739111243014</v>
      </c>
      <c r="E87" s="2" t="s">
        <v>167</v>
      </c>
      <c r="F87" s="25" t="s">
        <v>169</v>
      </c>
    </row>
    <row r="88">
      <c r="A88" s="2">
        <v>11.0</v>
      </c>
      <c r="B88" s="2">
        <v>7.0</v>
      </c>
      <c r="C88" s="2">
        <v>41.5471833944604</v>
      </c>
      <c r="D88" s="2">
        <v>-93.7737190765138</v>
      </c>
    </row>
    <row r="89">
      <c r="A89" s="2">
        <v>11.0</v>
      </c>
      <c r="B89" s="2">
        <v>8.0</v>
      </c>
      <c r="C89" s="2">
        <v>41.5471833943006</v>
      </c>
      <c r="D89" s="2">
        <v>-93.7735270287262</v>
      </c>
    </row>
    <row r="90">
      <c r="A90" s="2">
        <v>12.0</v>
      </c>
      <c r="B90" s="2">
        <v>4.0</v>
      </c>
      <c r="C90" s="2">
        <v>41.5470396644942</v>
      </c>
      <c r="D90" s="2">
        <v>-93.7742952318309</v>
      </c>
    </row>
    <row r="91">
      <c r="A91" s="2">
        <v>12.0</v>
      </c>
      <c r="B91" s="2">
        <v>5.0</v>
      </c>
      <c r="C91" s="2">
        <v>41.5470396643345</v>
      </c>
      <c r="D91" s="2">
        <v>-93.7741031844702</v>
      </c>
    </row>
    <row r="92">
      <c r="A92" s="2">
        <v>12.0</v>
      </c>
      <c r="B92" s="2">
        <v>6.0</v>
      </c>
      <c r="C92" s="2">
        <v>41.5470396641747</v>
      </c>
      <c r="D92" s="2">
        <v>-93.7739111371096</v>
      </c>
    </row>
    <row r="93">
      <c r="A93" s="2">
        <v>12.0</v>
      </c>
      <c r="B93" s="2">
        <v>7.0</v>
      </c>
      <c r="C93" s="2">
        <v>41.5470396640149</v>
      </c>
      <c r="D93" s="2">
        <v>-93.7737190897489</v>
      </c>
    </row>
    <row r="94">
      <c r="A94" s="2">
        <v>13.0</v>
      </c>
      <c r="B94" s="2">
        <v>5.0</v>
      </c>
      <c r="C94" s="2">
        <v>41.546895933889</v>
      </c>
      <c r="D94" s="2">
        <v>-93.7741031968508</v>
      </c>
    </row>
    <row r="95">
      <c r="A95" s="2">
        <v>13.0</v>
      </c>
      <c r="B95" s="2">
        <v>6.0</v>
      </c>
      <c r="C95" s="2">
        <v>41.5468959337293</v>
      </c>
      <c r="D95" s="2">
        <v>-93.7739111499171</v>
      </c>
    </row>
  </sheetData>
  <hyperlinks>
    <hyperlink r:id="rId1" ref="F4"/>
    <hyperlink r:id="rId2" ref="F7"/>
    <hyperlink r:id="rId3" ref="F28"/>
    <hyperlink r:id="rId4" ref="F31"/>
    <hyperlink r:id="rId5" ref="F34"/>
    <hyperlink r:id="rId6" ref="F56"/>
    <hyperlink r:id="rId7" ref="F59"/>
    <hyperlink r:id="rId8" ref="F62"/>
    <hyperlink r:id="rId9" ref="F65"/>
    <hyperlink r:id="rId10" ref="F84"/>
    <hyperlink r:id="rId11" ref="F87"/>
  </hyperlinks>
  <drawing r:id="rId12"/>
</worksheet>
</file>