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4)" sheetId="1" r:id="rId3"/>
  </sheets>
  <definedNames>
    <definedName name="username">'MyGarden(4)'!$H$22:$H$493</definedName>
  </definedNames>
  <calcPr/>
</workbook>
</file>

<file path=xl/sharedStrings.xml><?xml version="1.0" encoding="utf-8"?>
<sst xmlns="http://schemas.openxmlformats.org/spreadsheetml/2006/main" count="2690" uniqueCount="1138">
  <si>
    <t>IOWA GOLDFINCH GARDEN</t>
  </si>
  <si>
    <t>GARDEN</t>
  </si>
  <si>
    <t xml:space="preserve">TOTAL </t>
  </si>
  <si>
    <t>AVAILABLE</t>
  </si>
  <si>
    <t>FILLED</t>
  </si>
  <si>
    <t>PERCENT FILLED</t>
  </si>
  <si>
    <t>SOCIALS AVAILABLE</t>
  </si>
  <si>
    <t>TOTAL SPOTS</t>
  </si>
  <si>
    <t>BLACK</t>
  </si>
  <si>
    <t>YELLOW</t>
  </si>
  <si>
    <t>1-2 DEPLOYS</t>
  </si>
  <si>
    <t>ORANGE</t>
  </si>
  <si>
    <t>3-4 DEPLOYS</t>
  </si>
  <si>
    <t>DANDELION</t>
  </si>
  <si>
    <t>5+ DEPLOYS</t>
  </si>
  <si>
    <t>GRAY</t>
  </si>
  <si>
    <t>RAW SIENNA</t>
  </si>
  <si>
    <t>TUMBLEWEED</t>
  </si>
  <si>
    <t>APRICOT</t>
  </si>
  <si>
    <t>WHITE</t>
  </si>
  <si>
    <t>SPREADSHEET URL</t>
  </si>
  <si>
    <t>UNIQUE DEPLOYERS</t>
  </si>
  <si>
    <t>Munzee</t>
  </si>
  <si>
    <t>Row</t>
  </si>
  <si>
    <t>Column</t>
  </si>
  <si>
    <t>Latitude</t>
  </si>
  <si>
    <t>Longitude</t>
  </si>
  <si>
    <t>Color</t>
  </si>
  <si>
    <t>Username</t>
  </si>
  <si>
    <t>URL</t>
  </si>
  <si>
    <t>Comments</t>
  </si>
  <si>
    <t>SOCIAL SENT</t>
  </si>
  <si>
    <t># DEPLOYED</t>
  </si>
  <si>
    <t>Iowa Goldfinch 1</t>
  </si>
  <si>
    <t>Virtual Black</t>
  </si>
  <si>
    <t>black</t>
  </si>
  <si>
    <t>rodrico101</t>
  </si>
  <si>
    <t>https://www.munzee.com/m/rodrico101/4054/</t>
  </si>
  <si>
    <t>X</t>
  </si>
  <si>
    <t>Iowa Goldfinch 2</t>
  </si>
  <si>
    <t>gabbster</t>
  </si>
  <si>
    <t>https://www.munzee.com/m/gabbster/1730/</t>
  </si>
  <si>
    <t>1,2</t>
  </si>
  <si>
    <t>Iowa Goldfinch 3</t>
  </si>
  <si>
    <t>magnacharge</t>
  </si>
  <si>
    <t>https://www.munzee.com/m/magnacharge/1805/</t>
  </si>
  <si>
    <t>Iowa Goldfinch 4</t>
  </si>
  <si>
    <t>Nutty1</t>
  </si>
  <si>
    <t>https://www.munzee.com/m/Nutty1/5468/</t>
  </si>
  <si>
    <t>Iowa Goldfinch 5</t>
  </si>
  <si>
    <t>kwd</t>
  </si>
  <si>
    <t>https://www.munzee.com/m/kwd/4572</t>
  </si>
  <si>
    <t>Iowa Goldfinch 6</t>
  </si>
  <si>
    <t>webeon2it</t>
  </si>
  <si>
    <t>https://www.munzee.com/m/webeon2it/3478/</t>
  </si>
  <si>
    <t>Iowa Goldfinch 7</t>
  </si>
  <si>
    <t>2mctwins</t>
  </si>
  <si>
    <t>https://www.munzee.com/m/2mctwins/2080/</t>
  </si>
  <si>
    <t>Iowa Goldfinch 8</t>
  </si>
  <si>
    <t>2mctwins2</t>
  </si>
  <si>
    <t>https://www.munzee.com/m/2mctwins2/2047/</t>
  </si>
  <si>
    <t>Iowa Goldfinch 9</t>
  </si>
  <si>
    <t>levesund</t>
  </si>
  <si>
    <t>https://www.munzee.com/m/levesund/5132/admin/</t>
  </si>
  <si>
    <t>Iowa Goldfinch 10</t>
  </si>
  <si>
    <t>OleTimer</t>
  </si>
  <si>
    <t>https://www.munzee.com/m/oletimer/1345</t>
  </si>
  <si>
    <t>1,2,3</t>
  </si>
  <si>
    <t>Iowa Goldfinch 11</t>
  </si>
  <si>
    <t>Virtual Yellow</t>
  </si>
  <si>
    <t>yellow</t>
  </si>
  <si>
    <t>nyisutter</t>
  </si>
  <si>
    <t>https://www.munzee.com/m/nyisutter/5772/</t>
  </si>
  <si>
    <t>Iowa Goldfinch 12</t>
  </si>
  <si>
    <t>denali0407</t>
  </si>
  <si>
    <t>https://www.munzee.com/m/denali0407/9460/</t>
  </si>
  <si>
    <t>Iowa Goldfinch 13</t>
  </si>
  <si>
    <t>annabanana</t>
  </si>
  <si>
    <t>https://www.munzee.com/m/annabanana/7597/</t>
  </si>
  <si>
    <t>Iowa Goldfinch 14</t>
  </si>
  <si>
    <t>Virtual Orange</t>
  </si>
  <si>
    <t>orange</t>
  </si>
  <si>
    <t>https://www.munzee.com/m/Nutty1/5473/</t>
  </si>
  <si>
    <t>Iowa Goldfinch 15</t>
  </si>
  <si>
    <t>atrots</t>
  </si>
  <si>
    <t>https://www.munzee.com/m/Atrots/871</t>
  </si>
  <si>
    <t>Iowa Goldfinch 16</t>
  </si>
  <si>
    <t>kimdot</t>
  </si>
  <si>
    <t>https://www.munzee.com/m/kimdot/9002/</t>
  </si>
  <si>
    <t>Iowa Goldfinch 17</t>
  </si>
  <si>
    <t>Virtual Dandelion</t>
  </si>
  <si>
    <t>dandelion</t>
  </si>
  <si>
    <t>Aphrael</t>
  </si>
  <si>
    <t>https://www.munzee.com/m/Aphrael/1266</t>
  </si>
  <si>
    <t>Iowa Goldfinch 18</t>
  </si>
  <si>
    <t>bazfum</t>
  </si>
  <si>
    <t>https://www.munzee.com/m/bazfum/5330/</t>
  </si>
  <si>
    <t>Iowa Goldfinch 19</t>
  </si>
  <si>
    <t>monrose</t>
  </si>
  <si>
    <t>https://www.munzee.com/m/monrose/4448/</t>
  </si>
  <si>
    <t>Iowa Goldfinch 20</t>
  </si>
  <si>
    <t>KLC</t>
  </si>
  <si>
    <t>https://www.munzee.com/m/KLC/1189/</t>
  </si>
  <si>
    <t>Iowa Goldfinch 21</t>
  </si>
  <si>
    <t>https://www.munzee.com/m/kimdot/9004/</t>
  </si>
  <si>
    <t>Iowa Goldfinch 22</t>
  </si>
  <si>
    <t>https://www.munzee.com/m/monrose/4447/</t>
  </si>
  <si>
    <t>Iowa Goldfinch 23</t>
  </si>
  <si>
    <t>https://www.munzee.com/m/rodrico101/4067/</t>
  </si>
  <si>
    <t>Iowa Goldfinch 24</t>
  </si>
  <si>
    <t>https://www.munzee.com/m/gabbster/1740/</t>
  </si>
  <si>
    <t>Iowa Goldfinch 25</t>
  </si>
  <si>
    <t>https://www.munzee.com/m/magnacharge/1813/</t>
  </si>
  <si>
    <t>Iowa Goldfinch 26</t>
  </si>
  <si>
    <t>https://www.munzee.com/m/rodrico101/4066/</t>
  </si>
  <si>
    <t>Iowa Goldfinch 27</t>
  </si>
  <si>
    <t>https://www.munzee.com/m/gabbster/1739/</t>
  </si>
  <si>
    <t>Iowa Goldfinch 28</t>
  </si>
  <si>
    <t>Virtual Gray</t>
  </si>
  <si>
    <t>gray</t>
  </si>
  <si>
    <t>https://www.munzee.com/m/magnacharge/1812/</t>
  </si>
  <si>
    <t>Iowa Goldfinch 29</t>
  </si>
  <si>
    <t>https://www.munzee.com/m/rodrico101/4065/</t>
  </si>
  <si>
    <t>Iowa Goldfinch 30</t>
  </si>
  <si>
    <t>https://www.munzee.com/m/gabbster/1735/</t>
  </si>
  <si>
    <t>Iowa Goldfinch 31</t>
  </si>
  <si>
    <t>https://www.munzee.com/m/magnacharge/1810/</t>
  </si>
  <si>
    <t>Iowa Goldfinch 32</t>
  </si>
  <si>
    <t>VampGirl32</t>
  </si>
  <si>
    <t>https://www.munzee.com/m/VampGirl32/1564</t>
  </si>
  <si>
    <t>Iowa Goldfinch 33</t>
  </si>
  <si>
    <t>MrsMouse</t>
  </si>
  <si>
    <t>https://www.munzee.com/m/MrsMouse/3059/</t>
  </si>
  <si>
    <t>Iowa Goldfinch 34</t>
  </si>
  <si>
    <t>https://www.munzee.com/m/oletimer/1302</t>
  </si>
  <si>
    <t>Iowa Goldfinch 35</t>
  </si>
  <si>
    <t>https://www.munzee.com/m/KLC/1184/</t>
  </si>
  <si>
    <t>Iowa Goldfinch 36</t>
  </si>
  <si>
    <t>DalenBarb</t>
  </si>
  <si>
    <t>https://www.munzee.com/m/DalenBarb/5863/</t>
  </si>
  <si>
    <t>Iowa Goldfinch 37</t>
  </si>
  <si>
    <t>https://www.munzee.com/m/oletimer/1186</t>
  </si>
  <si>
    <t>Iowa Goldfinch 38</t>
  </si>
  <si>
    <t>https://www.munzee.com/m/VampGirl32/1565</t>
  </si>
  <si>
    <t>Iowa Goldfinch 39</t>
  </si>
  <si>
    <t>Chivasloyal</t>
  </si>
  <si>
    <t>https://www.munzee.com/m/Chivasloyal/4998/</t>
  </si>
  <si>
    <t>Iowa Goldfinch 40</t>
  </si>
  <si>
    <t>https://www.munzee.com/m/oletimer/1299</t>
  </si>
  <si>
    <t>Iowa Goldfinch 41</t>
  </si>
  <si>
    <t>CacHerNTheSky</t>
  </si>
  <si>
    <t>https://www.munzee.com/m/Cachernthesky/1171</t>
  </si>
  <si>
    <t>Iowa Goldfinch 42</t>
  </si>
  <si>
    <t>matanome</t>
  </si>
  <si>
    <t>https://www.munzee.com/m/matanome/9538/</t>
  </si>
  <si>
    <t>Iowa Goldfinch 43</t>
  </si>
  <si>
    <t>Laczy76</t>
  </si>
  <si>
    <t>https://www.munzee.com/m/Laczy76/2020/</t>
  </si>
  <si>
    <t>Iowa Goldfinch 44</t>
  </si>
  <si>
    <t>wemissmo</t>
  </si>
  <si>
    <t>https://www.munzee.com/m/wemissmo/7758/</t>
  </si>
  <si>
    <t>Iowa Goldfinch 45</t>
  </si>
  <si>
    <t>timandweze</t>
  </si>
  <si>
    <t>https://www.munzee.com/m/timandweze/5000</t>
  </si>
  <si>
    <t>Iowa Goldfinch 46</t>
  </si>
  <si>
    <t>driver582</t>
  </si>
  <si>
    <t>https://www.munzee.com/m/driver582/4563/</t>
  </si>
  <si>
    <t>Iowa Goldfinch 47</t>
  </si>
  <si>
    <t>https://www.munzee.com/m/annabanana/7598/</t>
  </si>
  <si>
    <t>Iowa Goldfinch 48</t>
  </si>
  <si>
    <t>https://www.munzee.com/m/timandweze/4999</t>
  </si>
  <si>
    <t>Iowa Goldfinch 49</t>
  </si>
  <si>
    <t>Majsan</t>
  </si>
  <si>
    <t>https://www.munzee.com/m/Majsan/2747/</t>
  </si>
  <si>
    <t>Iowa Goldfinch 50</t>
  </si>
  <si>
    <t>https://www.munzee.com/m/2mctwins2/2046</t>
  </si>
  <si>
    <t>Iowa Goldfinch 51</t>
  </si>
  <si>
    <t>https://www.munzee.com/m/timandweze/4998/</t>
  </si>
  <si>
    <t>Iowa Goldfinch 52</t>
  </si>
  <si>
    <t>https://www.munzee.com/m/2mctwins/2079/</t>
  </si>
  <si>
    <t>Iowa Goldfinch 53</t>
  </si>
  <si>
    <t>wildflower82</t>
  </si>
  <si>
    <t>https://www.munzee.com/m/Wildflower82/1397/</t>
  </si>
  <si>
    <t>Iowa Goldfinch 54</t>
  </si>
  <si>
    <t>https://www.munzee.com/m/timandweze/4997</t>
  </si>
  <si>
    <t>Iowa Goldfinch 55</t>
  </si>
  <si>
    <t>Tabata2</t>
  </si>
  <si>
    <t>https://www.munzee.com/m/Tabata2/5453</t>
  </si>
  <si>
    <t>Iowa Goldfinch 56</t>
  </si>
  <si>
    <t>Neta</t>
  </si>
  <si>
    <t>https://www.munzee.com/m/Neta/2891/</t>
  </si>
  <si>
    <t>Iowa Goldfinch 57</t>
  </si>
  <si>
    <t>https://www.munzee.com/m/timandweze/4996</t>
  </si>
  <si>
    <t>Iowa Goldfinch 58</t>
  </si>
  <si>
    <t>https://www.munzee.com/m/kwd/4571/</t>
  </si>
  <si>
    <t>Iowa Goldfinch 59</t>
  </si>
  <si>
    <t>https://www.munzee.com/m/rodrico101/4053/</t>
  </si>
  <si>
    <t>Iowa Goldfinch 60</t>
  </si>
  <si>
    <t>https://www.munzee.com/m/gabbster/1729/</t>
  </si>
  <si>
    <t>Iowa Goldfinch 61</t>
  </si>
  <si>
    <t>https://www.munzee.com/m/magnacharge/1803/</t>
  </si>
  <si>
    <t>Iowa Goldfinch 62</t>
  </si>
  <si>
    <t>https://www.munzee.com/m/rodrico101/4052/</t>
  </si>
  <si>
    <t>Iowa Goldfinch 63</t>
  </si>
  <si>
    <t>https://www.munzee.com/m/gabbster/1725/</t>
  </si>
  <si>
    <t>Iowa Goldfinch 64</t>
  </si>
  <si>
    <t>https://www.munzee.com/m/magnacharge/1794/</t>
  </si>
  <si>
    <t>Iowa Goldfinch 65</t>
  </si>
  <si>
    <t>https://www.munzee.com/m/rodrico101/4051/</t>
  </si>
  <si>
    <t>Iowa Goldfinch 66</t>
  </si>
  <si>
    <t>https://www.munzee.com/m/gabbster/1719/</t>
  </si>
  <si>
    <t>Iowa Goldfinch 67</t>
  </si>
  <si>
    <t>https://www.munzee.com/m/magnacharge/1793/</t>
  </si>
  <si>
    <t>Iowa Goldfinch 68</t>
  </si>
  <si>
    <t>https://www.munzee.com/m/rodrico101/4040/</t>
  </si>
  <si>
    <t>Iowa Goldfinch 69</t>
  </si>
  <si>
    <t>https://www.munzee.com/m/gabbster/1718/</t>
  </si>
  <si>
    <t>Iowa Goldfinch 70</t>
  </si>
  <si>
    <t>https://www.munzee.com/m/magnacharge/1790/</t>
  </si>
  <si>
    <t>Iowa Goldfinch 71</t>
  </si>
  <si>
    <t>https://www.munzee.com/m/rodrico101/4039/</t>
  </si>
  <si>
    <t>Iowa Goldfinch 72</t>
  </si>
  <si>
    <t>https://www.munzee.com/m/gabbster/1717/</t>
  </si>
  <si>
    <t>Iowa Goldfinch 73</t>
  </si>
  <si>
    <t>https://www.munzee.com/m/magnacharge/1804/</t>
  </si>
  <si>
    <t>Iowa Goldfinch 74</t>
  </si>
  <si>
    <t>MrsDoc29</t>
  </si>
  <si>
    <t>https://www.munzee.com/m/MrsDoc29/2293/</t>
  </si>
  <si>
    <t>Iowa Goldfinch 75</t>
  </si>
  <si>
    <t>Dg25plus</t>
  </si>
  <si>
    <t>https://www.munzee.com/m/Dg25plus/3236/</t>
  </si>
  <si>
    <t>Iowa Goldfinch 76</t>
  </si>
  <si>
    <t>https://www.munzee.com/m/MrsMouse/3053/</t>
  </si>
  <si>
    <t>Iowa Goldfinch 77</t>
  </si>
  <si>
    <t>https://www.munzee.com/m/denali0407/9463/</t>
  </si>
  <si>
    <t>Iowa Goldfinch 78</t>
  </si>
  <si>
    <t>Clownshoes</t>
  </si>
  <si>
    <t>https://www.munzee.com/m/ClownShoes/2501/</t>
  </si>
  <si>
    <t>Iowa Goldfinch 79</t>
  </si>
  <si>
    <t xml:space="preserve">geomatrix </t>
  </si>
  <si>
    <t>https://www.munzee.com/m/geomatrix/7822/</t>
  </si>
  <si>
    <t>Iowa Goldfinch 80</t>
  </si>
  <si>
    <t>tlmeadowlark</t>
  </si>
  <si>
    <t>https://www.munzee.com/m/tlmeadowlark/2394/</t>
  </si>
  <si>
    <t>Iowa Goldfinch 81</t>
  </si>
  <si>
    <t>https://www.munzee.com/m/oletimer/1184</t>
  </si>
  <si>
    <t>Iowa Goldfinch 82</t>
  </si>
  <si>
    <t>https://www.munzee.com/m/Nutty1/5676/</t>
  </si>
  <si>
    <t>Iowa Goldfinch 83</t>
  </si>
  <si>
    <t>jaw</t>
  </si>
  <si>
    <t>https://www.munzee.com/m/jaw/2382/map/</t>
  </si>
  <si>
    <t>Iowa Goldfinch 84</t>
  </si>
  <si>
    <t>WVKiwi</t>
  </si>
  <si>
    <t>https://www.munzee.com/m/wvkiwi/6841/</t>
  </si>
  <si>
    <t>Iowa Goldfinch 85</t>
  </si>
  <si>
    <t>WiseOldWizard</t>
  </si>
  <si>
    <t>https://www.munzee.com/m/WiseOldWizard/3026/</t>
  </si>
  <si>
    <t>Iowa Goldfinch 86</t>
  </si>
  <si>
    <t>https://www.munzee.com/m/kwd/4570</t>
  </si>
  <si>
    <t>Iowa Goldfinch 87</t>
  </si>
  <si>
    <t>redshark78</t>
  </si>
  <si>
    <t>https://www.munzee.com/m/redshark78/1699/</t>
  </si>
  <si>
    <t>Iowa Goldfinch 88</t>
  </si>
  <si>
    <t>Rayman</t>
  </si>
  <si>
    <t>https://www.munzee.com/m/Rayman/1893/</t>
  </si>
  <si>
    <t>Iowa Goldfinch 89</t>
  </si>
  <si>
    <t>danielle41101</t>
  </si>
  <si>
    <t>https://www.munzee.com/m/danielle41101/9368/</t>
  </si>
  <si>
    <t>Iowa Goldfinch 90</t>
  </si>
  <si>
    <t>kelkavcvt</t>
  </si>
  <si>
    <t>https://www.munzee.com/m/kelkavcvt/2306/</t>
  </si>
  <si>
    <t xml:space="preserve"> </t>
  </si>
  <si>
    <t>Iowa Goldfinch 91</t>
  </si>
  <si>
    <t>shabs</t>
  </si>
  <si>
    <t>https://www.munzee.com/m/shabs/3561/map/</t>
  </si>
  <si>
    <t>Iowa Goldfinch 92</t>
  </si>
  <si>
    <t>https://www.munzee.com/m/danielle41101/9367/</t>
  </si>
  <si>
    <t>Iowa Goldfinch 93</t>
  </si>
  <si>
    <t>https://www.munzee.com/m/jaw/2371/map/</t>
  </si>
  <si>
    <t>Iowa Goldfinch 94</t>
  </si>
  <si>
    <t>https://www.munzee.com/m/MrsMouse/3052/</t>
  </si>
  <si>
    <t>Iowa Goldfinch 95</t>
  </si>
  <si>
    <t>https://www.munzee.com/m/danielle41101/9366/</t>
  </si>
  <si>
    <t>Iowa Goldfinch 96</t>
  </si>
  <si>
    <t>mobility</t>
  </si>
  <si>
    <t>https://www.munzee.com/m/mobility/6053/</t>
  </si>
  <si>
    <t>Iowa Goldfinch 97</t>
  </si>
  <si>
    <t>https://www.munzee.com/m/geomatrix/7823/</t>
  </si>
  <si>
    <t>Iowa Goldfinch 98</t>
  </si>
  <si>
    <t>https://www.munzee.com/m/danielle41101/9233/</t>
  </si>
  <si>
    <t>Iowa Goldfinch 99</t>
  </si>
  <si>
    <t>https://www.munzee.com/m/annabanana/7754/</t>
  </si>
  <si>
    <t>Iowa Goldfinch 100</t>
  </si>
  <si>
    <t>TheEvilPoles</t>
  </si>
  <si>
    <t>https://www.munzee.com/m/TheEvilPoles/351/</t>
  </si>
  <si>
    <t>Iowa Goldfinch 101</t>
  </si>
  <si>
    <t>https://www.munzee.com/m/danielle41101/9232/</t>
  </si>
  <si>
    <t>Iowa Goldfinch 102</t>
  </si>
  <si>
    <t>https://www.munzee.com/m/annabanana/7755/</t>
  </si>
  <si>
    <t>Iowa Goldfinch 103</t>
  </si>
  <si>
    <t>https://www.munzee.com/m/shabs/3550/map/</t>
  </si>
  <si>
    <t>Iowa Goldfinch 104</t>
  </si>
  <si>
    <t>https://www.munzee.com/m/danielle41101/9231/</t>
  </si>
  <si>
    <t>Iowa Goldfinch 105</t>
  </si>
  <si>
    <t>https://www.munzee.com/m/jaw/2369/map/</t>
  </si>
  <si>
    <t>Iowa Goldfinch 106</t>
  </si>
  <si>
    <t>https://www.munzee.com/m/rodrico101/4038/</t>
  </si>
  <si>
    <t>Iowa Goldfinch 107</t>
  </si>
  <si>
    <t>https://www.munzee.com/m/gabbster/1716/</t>
  </si>
  <si>
    <t>Iowa Goldfinch 108</t>
  </si>
  <si>
    <t>https://www.munzee.com/m/magnacharge/1789/</t>
  </si>
  <si>
    <t>Iowa Goldfinch 109</t>
  </si>
  <si>
    <t>https://www.munzee.com/m/rodrico101/4029/</t>
  </si>
  <si>
    <t>Iowa Goldfinch 110</t>
  </si>
  <si>
    <t>https://www.munzee.com/m/gabbster/1711/</t>
  </si>
  <si>
    <t>Iowa Goldfinch 111</t>
  </si>
  <si>
    <t>https://www.munzee.com/m/magnacharge/1786/</t>
  </si>
  <si>
    <t>Iowa Goldfinch 112</t>
  </si>
  <si>
    <t>https://www.munzee.com/m/rodrico101/4024/</t>
  </si>
  <si>
    <t>Iowa Goldfinch 113</t>
  </si>
  <si>
    <t>https://www.munzee.com/m/gabbster/853/</t>
  </si>
  <si>
    <t>Iowa Goldfinch 114</t>
  </si>
  <si>
    <t>https://www.munzee.com/m/magnacharge/1784/</t>
  </si>
  <si>
    <t>Iowa Goldfinch 115</t>
  </si>
  <si>
    <t>https://www.munzee.com/m/rodrico101/4020/</t>
  </si>
  <si>
    <t>Iowa Goldfinch 116</t>
  </si>
  <si>
    <t>https://www.munzee.com/m/gabbster/1710/</t>
  </si>
  <si>
    <t>Iowa Goldfinch 117</t>
  </si>
  <si>
    <t>Whelen</t>
  </si>
  <si>
    <t>https://www.munzee.com/m/Whelen/16818/</t>
  </si>
  <si>
    <t>Iowa Goldfinch 118</t>
  </si>
  <si>
    <t>https://www.munzee.com/m/magnacharge/1782/</t>
  </si>
  <si>
    <t>Iowa Goldfinch 119</t>
  </si>
  <si>
    <t>https://www.munzee.com/m/rodrico101/4021/</t>
  </si>
  <si>
    <t>Iowa Goldfinch 120</t>
  </si>
  <si>
    <t>https://www.munzee.com/m/gabbster/1709/</t>
  </si>
  <si>
    <t>Iowa Goldfinch 121</t>
  </si>
  <si>
    <t>https://www.munzee.com/m/magnacharge/1778/</t>
  </si>
  <si>
    <t>Iowa Goldfinch 122</t>
  </si>
  <si>
    <t>https://www.munzee.com/m/wemissmo/7576/</t>
  </si>
  <si>
    <t>Iowa Goldfinch 123</t>
  </si>
  <si>
    <t>https://www.munzee.com/m/shabs/3548/map/</t>
  </si>
  <si>
    <t>Iowa Goldfinch 124</t>
  </si>
  <si>
    <t>easterb</t>
  </si>
  <si>
    <t>https://www.munzee.com/m/easterb/1015/</t>
  </si>
  <si>
    <t>Iowa Goldfinch 125</t>
  </si>
  <si>
    <t>Marock</t>
  </si>
  <si>
    <t>https://www.munzee.com/m/Marock/5714</t>
  </si>
  <si>
    <t>Iowa Goldfinch 126</t>
  </si>
  <si>
    <t>https://www.munzee.com/m/mobility/6084/</t>
  </si>
  <si>
    <t>Iowa Goldfinch 127</t>
  </si>
  <si>
    <t>https://www.munzee.com/m/redshark78/1696/</t>
  </si>
  <si>
    <t>Iowa Goldfinch 128</t>
  </si>
  <si>
    <t>https://www.munzee.com/m/Marock/5715/</t>
  </si>
  <si>
    <t>Iowa Goldfinch 129</t>
  </si>
  <si>
    <t>MetteS</t>
  </si>
  <si>
    <t>https://www.munzee.com/m/MetteS/4659/</t>
  </si>
  <si>
    <t>Iowa Goldfinch 130</t>
  </si>
  <si>
    <t>BoMS</t>
  </si>
  <si>
    <t>https://www.munzee.com/m/BoMS/6115/</t>
  </si>
  <si>
    <t>Iowa Goldfinch 131</t>
  </si>
  <si>
    <t>https://www.munzee.com/m/Marock/5716</t>
  </si>
  <si>
    <t>Iowa Goldfinch 132</t>
  </si>
  <si>
    <t>https://www.munzee.com/m/shabs/3534/map/</t>
  </si>
  <si>
    <t>Iowa Goldfinch 133</t>
  </si>
  <si>
    <t>https://www.munzee.com/m/jaw/2363/map/</t>
  </si>
  <si>
    <t>Iowa Goldfinch 134</t>
  </si>
  <si>
    <t>https://www.munzee.com/m/Marock/5717/</t>
  </si>
  <si>
    <t>Iowa Goldfinch 135</t>
  </si>
  <si>
    <t>https://www.munzee.com/m/shabs/3530/map/</t>
  </si>
  <si>
    <t>1,23</t>
  </si>
  <si>
    <t>Iowa Goldfinch 136</t>
  </si>
  <si>
    <t>https://www.munzee.com/m/jaw/2360/map/</t>
  </si>
  <si>
    <t>Iowa Goldfinch 137</t>
  </si>
  <si>
    <t>https://www.munzee.com/m/Marock/5718/</t>
  </si>
  <si>
    <t>Iowa Goldfinch 138</t>
  </si>
  <si>
    <t>dvdnjyc</t>
  </si>
  <si>
    <t>https://www.munzee.com/m/DVDNJYC/2561</t>
  </si>
  <si>
    <t>Iowa Goldfinch 139</t>
  </si>
  <si>
    <t>valsey</t>
  </si>
  <si>
    <t>https://www.munzee.com/m/valsey/3054/</t>
  </si>
  <si>
    <t>Iowa Goldfinch 140</t>
  </si>
  <si>
    <t>https://www.munzee.com/m/Marock/5848/</t>
  </si>
  <si>
    <t>Iowa Goldfinch 141</t>
  </si>
  <si>
    <t>jal</t>
  </si>
  <si>
    <t>https://www.munzee.com/m/JAL/2570</t>
  </si>
  <si>
    <t>Iowa Goldfinch 142</t>
  </si>
  <si>
    <t>https://www.munzee.com/m/valsey/3055/</t>
  </si>
  <si>
    <t>Iowa Goldfinch 143</t>
  </si>
  <si>
    <t>https://www.munzee.com/m/Marock/5849/</t>
  </si>
  <si>
    <t>Iowa Goldfinch 144</t>
  </si>
  <si>
    <t>https://www.munzee.com/m/mobility/6085/</t>
  </si>
  <si>
    <t>Iowa Goldfinch 145</t>
  </si>
  <si>
    <t>https://www.munzee.com/m/danielle41101/9225/</t>
  </si>
  <si>
    <t>Iowa Goldfinch 146</t>
  </si>
  <si>
    <t>Gamsci</t>
  </si>
  <si>
    <t>https://www.munzee.com/m/Gamsci/4777/</t>
  </si>
  <si>
    <t>Iowa Goldfinch 147</t>
  </si>
  <si>
    <t>JABIE28</t>
  </si>
  <si>
    <t>https://www.munzee.com/m/JABIE28/2216/</t>
  </si>
  <si>
    <t>Iowa Goldfinch 148</t>
  </si>
  <si>
    <t>https://www.munzee.com/m/denali0407/9464/</t>
  </si>
  <si>
    <t>Iowa Goldfinch 149</t>
  </si>
  <si>
    <t>https://www.munzee.com/m/danielle41101/9224/</t>
  </si>
  <si>
    <t>Iowa Goldfinch 150</t>
  </si>
  <si>
    <t>https://www.munzee.com/m/valsey/3068/</t>
  </si>
  <si>
    <t>Iowa Goldfinch 151</t>
  </si>
  <si>
    <t>https://www.munzee.com/m/Gamsci/4776/</t>
  </si>
  <si>
    <t>Iowa Goldfinch 152</t>
  </si>
  <si>
    <t>https://www.munzee.com/m/danielle41101/9221/</t>
  </si>
  <si>
    <t>Iowa Goldfinch 153</t>
  </si>
  <si>
    <t>https://www.munzee.com/m/Majsan/2775/</t>
  </si>
  <si>
    <t>Iowa Goldfinch 154</t>
  </si>
  <si>
    <t>https://www.munzee.com/m/Gamsci/4773/</t>
  </si>
  <si>
    <t>Iowa Goldfinch 155</t>
  </si>
  <si>
    <t>https://www.munzee.com/m/danielle41101/9214/</t>
  </si>
  <si>
    <t>Iowa Goldfinch 156</t>
  </si>
  <si>
    <t>https://www.munzee.com/m/driver582/4561</t>
  </si>
  <si>
    <t>Iowa Goldfinch 157</t>
  </si>
  <si>
    <t>https://www.munzee.com/m/Gamsci/4772/</t>
  </si>
  <si>
    <t>Iowa Goldfinch 158</t>
  </si>
  <si>
    <t>https://www.munzee.com/m/danielle41101/9371/</t>
  </si>
  <si>
    <t>Iowa Goldfinch 159</t>
  </si>
  <si>
    <t>jangor</t>
  </si>
  <si>
    <t>https://www.munzee.com/m/jangor/2994/</t>
  </si>
  <si>
    <t>Iowa Goldfinch 160</t>
  </si>
  <si>
    <t>https://www.munzee.com/m/Gamsci/4771/</t>
  </si>
  <si>
    <t>Iowa Goldfinch 161</t>
  </si>
  <si>
    <t>https://www.munzee.com/m/danielle41101/9370/</t>
  </si>
  <si>
    <t>Iowa Goldfinch 162</t>
  </si>
  <si>
    <t>TURTLE</t>
  </si>
  <si>
    <t>https://www.munzee.com/m/TURTLE/5484/</t>
  </si>
  <si>
    <t>Iowa Goldfinch 163</t>
  </si>
  <si>
    <t>FindersGirl</t>
  </si>
  <si>
    <t>https://www.munzee.com/m/FindersGirl/3176/</t>
  </si>
  <si>
    <t>Iowa Goldfinch 164</t>
  </si>
  <si>
    <t>https://www.munzee.com/m/danielle41101/9369/</t>
  </si>
  <si>
    <t>Iowa Goldfinch 165</t>
  </si>
  <si>
    <t>BusterBlue</t>
  </si>
  <si>
    <t>https://www.munzee.com/m/Bustersblue/1121/</t>
  </si>
  <si>
    <t>Iowa Goldfinch 166</t>
  </si>
  <si>
    <t>https://www.munzee.com/m/rodrico101/4023/</t>
  </si>
  <si>
    <t>Iowa Goldfinch 167</t>
  </si>
  <si>
    <t>https://www.munzee.com/m/gabbster/1706/</t>
  </si>
  <si>
    <t>Iowa Goldfinch 168</t>
  </si>
  <si>
    <t>https://www.munzee.com/m/magnacharge/1785/</t>
  </si>
  <si>
    <t>Iowa Goldfinch 169</t>
  </si>
  <si>
    <t>https://www.munzee.com/m/DVDNJYC/2559</t>
  </si>
  <si>
    <t>Iowa Goldfinch 170</t>
  </si>
  <si>
    <t>https://www.munzee.com/m/JAL/2569</t>
  </si>
  <si>
    <t>Iowa Goldfinch 171</t>
  </si>
  <si>
    <t>bigskyguy</t>
  </si>
  <si>
    <t>www.munzee.com/m/Bigskyguy/1799</t>
  </si>
  <si>
    <t>Iowa Goldfinch 172</t>
  </si>
  <si>
    <t>https://www.munzee.com/m/rodrico101/4019/</t>
  </si>
  <si>
    <t>Iowa Goldfinch 173</t>
  </si>
  <si>
    <t>oldfruits</t>
  </si>
  <si>
    <t>https://www.munzee.com/m/OldFruits/5231/</t>
  </si>
  <si>
    <t>Iowa Goldfinch 174</t>
  </si>
  <si>
    <t>naturelover</t>
  </si>
  <si>
    <t>https://www.munzee.com/m/naturelover/5120/</t>
  </si>
  <si>
    <t>Iowa Goldfinch 175</t>
  </si>
  <si>
    <t>https://www.munzee.com/m/rodrico101/4018/</t>
  </si>
  <si>
    <t>Iowa Goldfinch 176</t>
  </si>
  <si>
    <t>heathcote07</t>
  </si>
  <si>
    <t>https://www.munzee.com/m/heathcote07/2218/</t>
  </si>
  <si>
    <t>Iowa Goldfinch 177</t>
  </si>
  <si>
    <t>MsYB</t>
  </si>
  <si>
    <t>https://www.munzee.com/m/MsYB/6669/</t>
  </si>
  <si>
    <t>Iowa Goldfinch 178</t>
  </si>
  <si>
    <t>https://www.munzee.com/m/easterb/1022/</t>
  </si>
  <si>
    <t>Iowa Goldfinch 179</t>
  </si>
  <si>
    <t>Virtual</t>
  </si>
  <si>
    <t>white</t>
  </si>
  <si>
    <t>molesen</t>
  </si>
  <si>
    <t>https://www.munzee.com/m/molesen/3495/</t>
  </si>
  <si>
    <t>Iowa Goldfinch 180</t>
  </si>
  <si>
    <t>lison55</t>
  </si>
  <si>
    <t>https://www.munzee.com/m/lison55/3269/</t>
  </si>
  <si>
    <t>Iowa Goldfinch 181</t>
  </si>
  <si>
    <t>RubyRubyDues</t>
  </si>
  <si>
    <t>https://www.munzee.com/m/RubyRubyDues/1729/</t>
  </si>
  <si>
    <t>Iowa Goldfinch 182</t>
  </si>
  <si>
    <t>FromTheTardis</t>
  </si>
  <si>
    <t>https://www.munzee.com/m/FromTheTardis/765/</t>
  </si>
  <si>
    <t>Iowa Goldfinch 183</t>
  </si>
  <si>
    <t>https://www.munzee.com/m/MrsMouse/3012/</t>
  </si>
  <si>
    <t>Iowa Goldfinch 184</t>
  </si>
  <si>
    <t>KobeJasper</t>
  </si>
  <si>
    <t>https://www.munzee.com/m/KobeJasper/435</t>
  </si>
  <si>
    <t>Iowa Goldfinch 185</t>
  </si>
  <si>
    <t>https://www.munzee.com/m/RubyRubyDues/1730/</t>
  </si>
  <si>
    <t>Iowa Goldfinch 186</t>
  </si>
  <si>
    <t>chaosmanor</t>
  </si>
  <si>
    <t>https://www.munzee.com/m/chaosmanor/460</t>
  </si>
  <si>
    <t>Iowa Goldfinch 187</t>
  </si>
  <si>
    <t>hz</t>
  </si>
  <si>
    <t>https://www.munzee.com/m/hz/3301/</t>
  </si>
  <si>
    <t>Iowa Goldfinch 188</t>
  </si>
  <si>
    <t>https://www.munzee.com/m/Whelen/16923/</t>
  </si>
  <si>
    <t>Iowa Goldfinch 189</t>
  </si>
  <si>
    <t>https://www.munzee.com/m/shabs/3529/map/</t>
  </si>
  <si>
    <t>Iowa Goldfinch 190</t>
  </si>
  <si>
    <t>https://www.munzee.com/m/jaw/2359/map/</t>
  </si>
  <si>
    <t>Iowa Goldfinch 191</t>
  </si>
  <si>
    <t>https://www.munzee.com/m/Whelen/16924/</t>
  </si>
  <si>
    <t>Iowa Goldfinch 192</t>
  </si>
  <si>
    <t>https://www.munzee.com/m/shabs/3528/map/</t>
  </si>
  <si>
    <t>Iowa Goldfinch 193</t>
  </si>
  <si>
    <t>https://www.munzee.com/m/jaw/2358/map/</t>
  </si>
  <si>
    <t>Iowa Goldfinch 194</t>
  </si>
  <si>
    <t>https://www.munzee.com/m/Whelen/16925/</t>
  </si>
  <si>
    <t>Iowa Goldfinch 195</t>
  </si>
  <si>
    <t>https://www.munzee.com/m/shabs/3525/map/</t>
  </si>
  <si>
    <t>Iowa Goldfinch 196</t>
  </si>
  <si>
    <t>https://www.munzee.com/m/jaw/2353/map/</t>
  </si>
  <si>
    <t>Iowa Goldfinch 197</t>
  </si>
  <si>
    <t>https://www.munzee.com/m/Whelen/16926/</t>
  </si>
  <si>
    <t>Iowa Goldfinch 198</t>
  </si>
  <si>
    <t>https://www.munzee.com/m/shabs/3522/map/</t>
  </si>
  <si>
    <t>Iowa Goldfinch 199</t>
  </si>
  <si>
    <t>https://www.munzee.com/m/MrsMouse/2992/</t>
  </si>
  <si>
    <t>Iowa Goldfinch 200</t>
  </si>
  <si>
    <t>https://www.munzee.com/m/Whelen/16816/</t>
  </si>
  <si>
    <t>Iowa Goldfinch 201</t>
  </si>
  <si>
    <t>https://www.munzee.com/m/shabs/3521/map/</t>
  </si>
  <si>
    <t>Iowa Goldfinch 202</t>
  </si>
  <si>
    <t>https://www.munzee.com/m/jaw/2066/map/</t>
  </si>
  <si>
    <t>Iowa Goldfinch 203</t>
  </si>
  <si>
    <t>geckofreund</t>
  </si>
  <si>
    <t>https://www.munzee.com/m/geckofreund/1886/</t>
  </si>
  <si>
    <t>Iowa Goldfinch 204</t>
  </si>
  <si>
    <t>https://www.munzee.com/m/wemissmo/7625/</t>
  </si>
  <si>
    <t>Iowa Goldfinch 205</t>
  </si>
  <si>
    <t>NoahCache</t>
  </si>
  <si>
    <t>https://www.munzee.com/m/NoahCache/1311/</t>
  </si>
  <si>
    <t>Iowa Goldfinch 206</t>
  </si>
  <si>
    <t>https://www.munzee.com/m/shabs/3518/map/</t>
  </si>
  <si>
    <t>Iowa Goldfinch 207</t>
  </si>
  <si>
    <t>Syrtene</t>
  </si>
  <si>
    <t>https://www.munzee.com/m/Syrtene/1328/</t>
  </si>
  <si>
    <t>Iowa Goldfinch 208</t>
  </si>
  <si>
    <t>https://www.munzee.com/m/molesen/2773/</t>
  </si>
  <si>
    <t>Iowa Goldfinch 209</t>
  </si>
  <si>
    <t xml:space="preserve">Virtual </t>
  </si>
  <si>
    <t>HB31</t>
  </si>
  <si>
    <t>https://www.munzee.com/m/HB31/3703/</t>
  </si>
  <si>
    <t>Iowa Goldfinch 210</t>
  </si>
  <si>
    <t>https://www.munzee.com/m/shabs/3292/map/</t>
  </si>
  <si>
    <t>Iowa Goldfinch 211</t>
  </si>
  <si>
    <t>https://www.munzee.com/m/jaw/2351/map/</t>
  </si>
  <si>
    <t>Iowa Goldfinch 212</t>
  </si>
  <si>
    <t>https://www.munzee.com/m/danielle41101/9213/</t>
  </si>
  <si>
    <t>Iowa Goldfinch 213</t>
  </si>
  <si>
    <t>https://www.munzee.com/m/TURTLE/5350/</t>
  </si>
  <si>
    <t>Iowa Goldfinch 214</t>
  </si>
  <si>
    <t>BrianMoos</t>
  </si>
  <si>
    <t>https://www.munzee.com/m/BrianMoos/1740</t>
  </si>
  <si>
    <t>Iowa Goldfinch 215</t>
  </si>
  <si>
    <t>https://www.munzee.com/m/danielle41101/9160/</t>
  </si>
  <si>
    <t>Iowa Goldfinch 216</t>
  </si>
  <si>
    <t>https://www.munzee.com/m/MetteS/4656/</t>
  </si>
  <si>
    <t>Iowa Goldfinch 217</t>
  </si>
  <si>
    <t>https://www.munzee.com/m/BoMS/6114/</t>
  </si>
  <si>
    <t>Iowa Goldfinch 218</t>
  </si>
  <si>
    <t>https://www.munzee.com/m/danielle41101/9120/</t>
  </si>
  <si>
    <t>Iowa Goldfinch 219</t>
  </si>
  <si>
    <t>MrsHB31</t>
  </si>
  <si>
    <t>https://www.munzee.com/m/MrsHB31/3970/</t>
  </si>
  <si>
    <t>Iowa Goldfinch 220</t>
  </si>
  <si>
    <t>123xilef</t>
  </si>
  <si>
    <t>https://www.munzee.com/m/123xilef/3781/</t>
  </si>
  <si>
    <t>Iowa Goldfinch 221</t>
  </si>
  <si>
    <t>https://www.munzee.com/m/HB31/3701/</t>
  </si>
  <si>
    <t>Iowa Goldfinch 222</t>
  </si>
  <si>
    <t>https://www.munzee.com/m/wemissmo/7331/</t>
  </si>
  <si>
    <t>Iowa Goldfinch 223</t>
  </si>
  <si>
    <t>https://www.munzee.com/m/danielle41101/9118/</t>
  </si>
  <si>
    <t>Iowa Goldfinch 224</t>
  </si>
  <si>
    <t>https://www.munzee.com/m/MetteS/4653/</t>
  </si>
  <si>
    <t>Iowa Goldfinch 225</t>
  </si>
  <si>
    <t>https://www.munzee.com/m/BoMS/6112/</t>
  </si>
  <si>
    <t>Iowa Goldfinch 226</t>
  </si>
  <si>
    <t>https://www.munzee.com/m/danielle41101/9117/</t>
  </si>
  <si>
    <t>Iowa Goldfinch 227</t>
  </si>
  <si>
    <t>https://www.munzee.com/m/JABIE28/2230/</t>
  </si>
  <si>
    <t>Iowa Goldfinch 228</t>
  </si>
  <si>
    <t>https://www.munzee.com/m/hz/3323/</t>
  </si>
  <si>
    <t>Iowa Goldfinch 229</t>
  </si>
  <si>
    <t>https://www.munzee.com/m/danielle41101/9562/</t>
  </si>
  <si>
    <t>Iowa Goldfinch 230</t>
  </si>
  <si>
    <t>https://www.munzee.com/m/DVDNJYC/2549</t>
  </si>
  <si>
    <t>Iowa Goldfinch 231</t>
  </si>
  <si>
    <t>https://www.munzee.com/m/JAL/2557</t>
  </si>
  <si>
    <t>Iowa Goldfinch 232</t>
  </si>
  <si>
    <t>https://www.munzee.com/m/danielle41101/9561/</t>
  </si>
  <si>
    <t>Iowa Goldfinch 233</t>
  </si>
  <si>
    <t>Andremelb</t>
  </si>
  <si>
    <t>https://www.munzee.com/m/Andremelb/1254/</t>
  </si>
  <si>
    <t>Iowa Goldfinch 234</t>
  </si>
  <si>
    <t>https://www.munzee.com/m/RubyRubyDues/1735/</t>
  </si>
  <si>
    <t>Iowa Goldfinch 235</t>
  </si>
  <si>
    <t>https://www.munzee.com/m/danielle41101/9558/</t>
  </si>
  <si>
    <t>Iowa Goldfinch 236</t>
  </si>
  <si>
    <t>https://www.munzee.com/m/Andremelb/1256/</t>
  </si>
  <si>
    <t>Iowa Goldfinch 237</t>
  </si>
  <si>
    <t>https://www.munzee.com/m/JABIE28/2301/</t>
  </si>
  <si>
    <t>Iowa Goldfinch 238</t>
  </si>
  <si>
    <t>https://www.munzee.com/m/RubyRubyDues/1907/</t>
  </si>
  <si>
    <t>Iowa Goldfinch 239</t>
  </si>
  <si>
    <t>https://www.munzee.com/m/rodrico101/4017/</t>
  </si>
  <si>
    <t>Iowa Goldfinch 240</t>
  </si>
  <si>
    <t>https://www.munzee.com/m/Andremelb/1258/</t>
  </si>
  <si>
    <t>Iowa Goldfinch 241</t>
  </si>
  <si>
    <t>https://www.munzee.com/m/FindersGirl/3167/</t>
  </si>
  <si>
    <t>Iowa Goldfinch 242</t>
  </si>
  <si>
    <t>https://www.munzee.com/m/wemissmo/7624/</t>
  </si>
  <si>
    <t>Iowa Goldfinch 243</t>
  </si>
  <si>
    <t>https://www.munzee.com/m/RubyRubyDues/1974/</t>
  </si>
  <si>
    <t>Iowa Goldfinch 244</t>
  </si>
  <si>
    <t>https://www.munzee.com/m/hz/3324/</t>
  </si>
  <si>
    <t>Iowa Goldfinch 245</t>
  </si>
  <si>
    <t>https://www.munzee.com/m/Andremelb/1265/</t>
  </si>
  <si>
    <t>Iowa Goldfinch 246</t>
  </si>
  <si>
    <t>https://www.munzee.com/m/kimdot/9044/</t>
  </si>
  <si>
    <t>Iowa Goldfinch 247</t>
  </si>
  <si>
    <t>https://www.munzee.com/m/hz/3325/</t>
  </si>
  <si>
    <t>Iowa Goldfinch 248</t>
  </si>
  <si>
    <t>https://www.munzee.com/m/JABIE28/2215/</t>
  </si>
  <si>
    <t>Iowa Goldfinch 249</t>
  </si>
  <si>
    <t>Deeralemap</t>
  </si>
  <si>
    <t>https://www.munzee.com/m/deeralemap/3042/</t>
  </si>
  <si>
    <t>Iowa Goldfinch 250</t>
  </si>
  <si>
    <t>https://www.munzee.com/m/Gamsci/4765/</t>
  </si>
  <si>
    <t>Iowa Goldfinch 251</t>
  </si>
  <si>
    <t>https://www.munzee.com/m/Andremelb/1358/</t>
  </si>
  <si>
    <t>Iowa Goldfinch 252</t>
  </si>
  <si>
    <t>SubieChk415</t>
  </si>
  <si>
    <t>https://www.munzee.com/m/SubieChk415/1238/</t>
  </si>
  <si>
    <t>Iowa Goldfinch 253</t>
  </si>
  <si>
    <t>https://www.munzee.com/m/lison55/3341/</t>
  </si>
  <si>
    <t>Iowa Goldfinch 254</t>
  </si>
  <si>
    <t>https://www.munzee.com/m/Andremelb/1359/</t>
  </si>
  <si>
    <t>Iowa Goldfinch 255</t>
  </si>
  <si>
    <t>https://www.munzee.com/m/hz/3326/</t>
  </si>
  <si>
    <t>Iowa Goldfinch 256</t>
  </si>
  <si>
    <t>https://www.munzee.com/m/Nutty1/5651/</t>
  </si>
  <si>
    <t>Iowa Goldfinch 257</t>
  </si>
  <si>
    <t>MeLa</t>
  </si>
  <si>
    <t>https://www.munzee.com/m/MeLa/2638/</t>
  </si>
  <si>
    <t>Iowa Goldfinch 258</t>
  </si>
  <si>
    <t>Reart</t>
  </si>
  <si>
    <t>https://www.munzee.com/m/Reart/12/</t>
  </si>
  <si>
    <t>Iowa Goldfinch 259</t>
  </si>
  <si>
    <t>https://www.munzee.com/m/jangor/2985/</t>
  </si>
  <si>
    <t>Iowa Goldfinch 260</t>
  </si>
  <si>
    <t>https://www.munzee.com/m/HB31/3704/</t>
  </si>
  <si>
    <t>Iowa Goldfinch 261</t>
  </si>
  <si>
    <t>Hercules99</t>
  </si>
  <si>
    <t>https://www.munzee.com/m/Hercules99/675/</t>
  </si>
  <si>
    <t>Iowa Goldfinch 262</t>
  </si>
  <si>
    <t>DaZie62</t>
  </si>
  <si>
    <t>https://www.munzee.com/m/dazie62/4268/</t>
  </si>
  <si>
    <t>Iowa Goldfinch 263</t>
  </si>
  <si>
    <t>https://www.munzee.com/m/DVDNJYC/2547</t>
  </si>
  <si>
    <t>Iowa Goldfinch 264</t>
  </si>
  <si>
    <t>https://www.munzee.com/m/JAL/2556</t>
  </si>
  <si>
    <t>Iowa Goldfinch 265</t>
  </si>
  <si>
    <t>IggiePiggie</t>
  </si>
  <si>
    <t>https://www.munzee.com/m/IggiePiggie/883/</t>
  </si>
  <si>
    <t>Iowa Goldfinch 266</t>
  </si>
  <si>
    <t>https://www.munzee.com/m/MeLa/2640/</t>
  </si>
  <si>
    <t>Iowa Goldfinch 267</t>
  </si>
  <si>
    <t>https://www.munzee.com/m/jangor/2983/</t>
  </si>
  <si>
    <t>Iowa Goldfinch 268</t>
  </si>
  <si>
    <t xml:space="preserve">Cadonkey </t>
  </si>
  <si>
    <t>https://www.munzee.com/m/Cadonkey/</t>
  </si>
  <si>
    <t>Iowa Goldfinch 269</t>
  </si>
  <si>
    <t>janzattic</t>
  </si>
  <si>
    <t>https://www.munzee.com/m/janzattic/5292</t>
  </si>
  <si>
    <t>Iowa Goldfinch 270</t>
  </si>
  <si>
    <t>ponu</t>
  </si>
  <si>
    <t>https://www.munzee.com/m/ponu/5260/</t>
  </si>
  <si>
    <t>Iowa Goldfinch 271</t>
  </si>
  <si>
    <t>https://www.munzee.com/m/MrsMouse/3015/</t>
  </si>
  <si>
    <t>Iowa Goldfinch 272</t>
  </si>
  <si>
    <t>https://www.munzee.com/m/Whelen/16807/</t>
  </si>
  <si>
    <t>Iowa Goldfinch 273</t>
  </si>
  <si>
    <t>https://www.munzee.com/m/jaw/2349/map/</t>
  </si>
  <si>
    <t>Iowa Goldfinch 274</t>
  </si>
  <si>
    <t>https://www.munzee.com/m/magnacharge/1822/</t>
  </si>
  <si>
    <t>Iowa Goldfinch 275</t>
  </si>
  <si>
    <t>https://www.munzee.com/m/Whelen/16810/</t>
  </si>
  <si>
    <t>Iowa Goldfinch 276</t>
  </si>
  <si>
    <t>https://www.munzee.com/m/jaw/2336/map/</t>
  </si>
  <si>
    <t>Iowa Goldfinch 277</t>
  </si>
  <si>
    <t>https://www.munzee.com/m/magnacharge/1819/</t>
  </si>
  <si>
    <t>Iowa Goldfinch 278</t>
  </si>
  <si>
    <t>https://www.munzee.com/m/Whelen/16812/</t>
  </si>
  <si>
    <t>Iowa Goldfinch 279</t>
  </si>
  <si>
    <t>https://www.munzee.com/m/gabbster/886/</t>
  </si>
  <si>
    <t>Iowa Goldfinch 280</t>
  </si>
  <si>
    <t>Jenna2sipz</t>
  </si>
  <si>
    <t>https://www.munzee.com/m/Jenna2sipz/1617/</t>
  </si>
  <si>
    <t>Iowa Goldfinch 281</t>
  </si>
  <si>
    <t>https://www.munzee.com/m/Whelen/16813/</t>
  </si>
  <si>
    <t>Iowa Goldfinch 282</t>
  </si>
  <si>
    <t>https://www.munzee.com/m/gabbster/1743/</t>
  </si>
  <si>
    <t>Iowa Goldfinch 283</t>
  </si>
  <si>
    <t>lalaeu</t>
  </si>
  <si>
    <t>https://www.munzee.com/m/lalaeu/650/</t>
  </si>
  <si>
    <t>Iowa Goldfinch 284</t>
  </si>
  <si>
    <t>https://www.munzee.com/m/Whelen/16814/</t>
  </si>
  <si>
    <t>Iowa Goldfinch 285</t>
  </si>
  <si>
    <t>Viivic</t>
  </si>
  <si>
    <t>https://www.munzee.com/m/Viivic/1362/</t>
  </si>
  <si>
    <t>Iowa Goldfinch 286</t>
  </si>
  <si>
    <t>familyd</t>
  </si>
  <si>
    <t>https://www.munzee.com/m/familyd/3044/</t>
  </si>
  <si>
    <t>Iowa Goldfinch 287</t>
  </si>
  <si>
    <t>https://www.munzee.com/m/Whelen/16862/</t>
  </si>
  <si>
    <t>Iowa Goldfinch 288</t>
  </si>
  <si>
    <t>https://www.munzee.com/m/Whelen/17003/</t>
  </si>
  <si>
    <t>Iowa Goldfinch 289</t>
  </si>
  <si>
    <t>https://www.munzee.com/m/danielle41101/9557/</t>
  </si>
  <si>
    <t>Iowa Goldfinch 290</t>
  </si>
  <si>
    <t>brunosantos</t>
  </si>
  <si>
    <t>https://www.munzee.com/m/brunosantos/387</t>
  </si>
  <si>
    <t>Iowa Goldfinch 291</t>
  </si>
  <si>
    <t>https://www.munzee.com/m/Whelen/17004/</t>
  </si>
  <si>
    <t>Iowa Goldfinch 292</t>
  </si>
  <si>
    <t>shingobee23</t>
  </si>
  <si>
    <t>https://www.munzee.com/m/shingobee23/2577/</t>
  </si>
  <si>
    <t>Iowa Goldfinch 293</t>
  </si>
  <si>
    <t>https://www.munzee.com/m/danielle41101/9083/</t>
  </si>
  <si>
    <t>Iowa Goldfinch 294</t>
  </si>
  <si>
    <t>Vucsi</t>
  </si>
  <si>
    <t>https://www.munzee.com/m/Vucsi/467</t>
  </si>
  <si>
    <t>Iowa Goldfinch 295</t>
  </si>
  <si>
    <t>birdhouse</t>
  </si>
  <si>
    <t>https://www.munzee.com/m/Birdhouse/3313/</t>
  </si>
  <si>
    <t>Iowa Goldfinch 296</t>
  </si>
  <si>
    <t>https://www.munzee.com/m/easterb/1025/</t>
  </si>
  <si>
    <t>Iowa Goldfinch 297</t>
  </si>
  <si>
    <t>https://www.munzee.com/m/danielle41101/9082/</t>
  </si>
  <si>
    <t>Iowa Goldfinch 298</t>
  </si>
  <si>
    <t>Muriabreu</t>
  </si>
  <si>
    <t>https://www.munzee.com/m/Muriabreu/380/</t>
  </si>
  <si>
    <t>Iowa Goldfinch 299</t>
  </si>
  <si>
    <t>https://www.munzee.com/m/lalaeu/649/</t>
  </si>
  <si>
    <t>Iowa Goldfinch 300</t>
  </si>
  <si>
    <t>https://www.munzee.com/m/danielle41101/9081/</t>
  </si>
  <si>
    <t>Iowa Goldfinch 301</t>
  </si>
  <si>
    <t>OHail</t>
  </si>
  <si>
    <t>https://www.munzee.com/m/OHail/15260/</t>
  </si>
  <si>
    <t>Iowa Goldfinch 302</t>
  </si>
  <si>
    <t>Xenia1985</t>
  </si>
  <si>
    <t>https://www.munzee.com/m/xenia1985/189</t>
  </si>
  <si>
    <t>Iowa Goldfinch 303</t>
  </si>
  <si>
    <t>NotNagel</t>
  </si>
  <si>
    <t>https://www.munzee.com/m/NotNagel/763</t>
  </si>
  <si>
    <t>Iowa Goldfinch 304</t>
  </si>
  <si>
    <t>https://www.munzee.com/m/OHail/15261/</t>
  </si>
  <si>
    <t>Iowa Goldfinch 305</t>
  </si>
  <si>
    <t xml:space="preserve">Derlame </t>
  </si>
  <si>
    <t>https://www.munzee.com/m/Derlame/8837/</t>
  </si>
  <si>
    <t>Iowa Goldfinch 306</t>
  </si>
  <si>
    <t>https://www.munzee.com/m/brunosantos/609</t>
  </si>
  <si>
    <t>Iowa Goldfinch 307</t>
  </si>
  <si>
    <t>https://www.munzee.com/m/OHail/15268/</t>
  </si>
  <si>
    <t>Iowa Goldfinch 308</t>
  </si>
  <si>
    <t>dQuest</t>
  </si>
  <si>
    <t>https://www.munzee.com/m/dQuest/4058</t>
  </si>
  <si>
    <t>Iowa Goldfinch 309</t>
  </si>
  <si>
    <t>ChandaBelle</t>
  </si>
  <si>
    <t>https://www.munzee.com/m/ChandaBelle/2164/</t>
  </si>
  <si>
    <t>Iowa Goldfinch 310</t>
  </si>
  <si>
    <t>https://www.munzee.com/m/OHail/15270/</t>
  </si>
  <si>
    <t>Iowa Goldfinch 311</t>
  </si>
  <si>
    <t>Belita</t>
  </si>
  <si>
    <t>https://www.munzee.com/m/Belita/666/</t>
  </si>
  <si>
    <t>Iowa Goldfinch 312</t>
  </si>
  <si>
    <t>zip61348</t>
  </si>
  <si>
    <t>https://www.munzee.com/m/zip61348/1957/</t>
  </si>
  <si>
    <t>Iowa Goldfinch 313</t>
  </si>
  <si>
    <t>https://www.munzee.com/m/DVDNJYC/2544</t>
  </si>
  <si>
    <t>Iowa Goldfinch 314</t>
  </si>
  <si>
    <t>https://www.munzee.com/m/JAL/2555</t>
  </si>
  <si>
    <t>Iowa Goldfinch 315</t>
  </si>
  <si>
    <t>https://www.munzee.com/m/ChandaBelle/2165/</t>
  </si>
  <si>
    <t>Iowa Goldfinch 316</t>
  </si>
  <si>
    <t>1derWoman</t>
  </si>
  <si>
    <t>https://www.munzee.com/m/1derWoman/2188/</t>
  </si>
  <si>
    <t>Iowa Goldfinch 317</t>
  </si>
  <si>
    <t>Hisaccityiowahere</t>
  </si>
  <si>
    <t>https://www.munzee.com/m/hisaccityiowahere/2477/</t>
  </si>
  <si>
    <t>Iowa Goldfinch 318</t>
  </si>
  <si>
    <t>CandyLace</t>
  </si>
  <si>
    <t>https://www.munzee.com/m/CandyLace/1252/</t>
  </si>
  <si>
    <t>Iowa Goldfinch 319</t>
  </si>
  <si>
    <t>https://www.munzee.com/m/1derWoman/2187/</t>
  </si>
  <si>
    <t>Iowa Goldfinch 320</t>
  </si>
  <si>
    <t>https://www.munzee.com/m/hisaccityiowahere/2476/</t>
  </si>
  <si>
    <t>Iowa Goldfinch 321</t>
  </si>
  <si>
    <t>https://www.munzee.com/m/CandyLace/1254/</t>
  </si>
  <si>
    <t>Iowa Goldfinch 322</t>
  </si>
  <si>
    <t>https://www.munzee.com/m/wemissmo/7580/</t>
  </si>
  <si>
    <t>Iowa Goldfinch 323</t>
  </si>
  <si>
    <t>https://www.munzee.com/m/1derWoman/2184/</t>
  </si>
  <si>
    <t>Iowa Goldfinch 324</t>
  </si>
  <si>
    <t>https://www.munzee.com/m/hisaccityiowahere/2474/</t>
  </si>
  <si>
    <t>Iowa Goldfinch 325</t>
  </si>
  <si>
    <t>https://www.munzee.com/m/CandyLace/1258/</t>
  </si>
  <si>
    <t>Iowa Goldfinch 326</t>
  </si>
  <si>
    <t>https://www.munzee.com/m/1derWoman/2182/</t>
  </si>
  <si>
    <t>Iowa Goldfinch 327</t>
  </si>
  <si>
    <t>https://www.munzee.com/m/hisaccityiowahere/2473/</t>
  </si>
  <si>
    <t>Iowa Goldfinch 328</t>
  </si>
  <si>
    <t>https://www.munzee.com/m/CandyLace/1261/</t>
  </si>
  <si>
    <t>Iowa Goldfinch 329</t>
  </si>
  <si>
    <t>https://www.munzee.com/m/1derWoman/2181/</t>
  </si>
  <si>
    <t>Iowa Goldfinch 330</t>
  </si>
  <si>
    <t>https://www.munzee.com/m/hisaccityiowahere/2470/</t>
  </si>
  <si>
    <t>Iowa Goldfinch 331</t>
  </si>
  <si>
    <t>https://www.munzee.com/m/Andremelb/1360/</t>
  </si>
  <si>
    <t>Iowa Goldfinch 332</t>
  </si>
  <si>
    <t>https://www.munzee.com/m/CandyLace/1262/</t>
  </si>
  <si>
    <t>Iowa Goldfinch 333</t>
  </si>
  <si>
    <t>https://www.munzee.com/m/lalaeu/645/</t>
  </si>
  <si>
    <t>Iowa Goldfinch 334</t>
  </si>
  <si>
    <t>https://www.munzee.com/m/Andremelb/1366/</t>
  </si>
  <si>
    <t>Iowa Goldfinch 335</t>
  </si>
  <si>
    <t>Netkaloz</t>
  </si>
  <si>
    <t>https://www.munzee.com/m/Netkaloz/4840/</t>
  </si>
  <si>
    <t>Iowa Goldfinch 336</t>
  </si>
  <si>
    <t>Belinha</t>
  </si>
  <si>
    <t>https://www.munzee.com/m/Belinha/767/</t>
  </si>
  <si>
    <t>Iowa Goldfinch 337</t>
  </si>
  <si>
    <t>https://www.munzee.com/m/Andremelb/1367/</t>
  </si>
  <si>
    <t>Iowa Goldfinch 338</t>
  </si>
  <si>
    <t>https://www.munzee.com/m/janzattic/5339</t>
  </si>
  <si>
    <t>Iowa Goldfinch 339</t>
  </si>
  <si>
    <t>https://www.munzee.com/m/brunosantos/549</t>
  </si>
  <si>
    <t>Iowa Goldfinch 340</t>
  </si>
  <si>
    <t>https://www.munzee.com/m/Andremelb/1369/</t>
  </si>
  <si>
    <t>Iowa Goldfinch 341</t>
  </si>
  <si>
    <t>AngelGirl</t>
  </si>
  <si>
    <t>https://www.munzee.com/m/AngelGirl/2694/</t>
  </si>
  <si>
    <t>Iowa Goldfinch 342</t>
  </si>
  <si>
    <t>https://www.munzee.com/m/MrsDoc29/2227/</t>
  </si>
  <si>
    <t>Iowa Goldfinch 343</t>
  </si>
  <si>
    <t>https://www.munzee.com/m/gabbster/1691/</t>
  </si>
  <si>
    <t>Iowa Goldfinch 344</t>
  </si>
  <si>
    <t>https://www.munzee.com/m/magnacharge/1750/</t>
  </si>
  <si>
    <t>Iowa Goldfinch 345</t>
  </si>
  <si>
    <t>MeanderingMonkeys</t>
  </si>
  <si>
    <t>https://www.munzee.com/m/MeanderingMonkeys/13249/</t>
  </si>
  <si>
    <t>Iowa Goldfinch 346</t>
  </si>
  <si>
    <t>https://www.munzee.com/m/rodrico101/3995/</t>
  </si>
  <si>
    <t>Iowa Goldfinch 347</t>
  </si>
  <si>
    <t>https://www.munzee.com/m/gabbster/1693/</t>
  </si>
  <si>
    <t>Iowa Goldfinch 348</t>
  </si>
  <si>
    <t>https://www.munzee.com/m/MeanderingMonkeys/13250/</t>
  </si>
  <si>
    <t>Iowa Goldfinch 349</t>
  </si>
  <si>
    <t>gargoyle18</t>
  </si>
  <si>
    <t>https://www.munzee.com/m/gargoyle18/2483/</t>
  </si>
  <si>
    <t>Iowa Goldfinch 350</t>
  </si>
  <si>
    <t>https://www.munzee.com/m/magnacharge/1764/</t>
  </si>
  <si>
    <t>Iowa Goldfinch 351</t>
  </si>
  <si>
    <t>https://www.munzee.com/m/rodrico101/3997/</t>
  </si>
  <si>
    <t>Iowa Goldfinch 352</t>
  </si>
  <si>
    <t>https://www.munzee.com/m/MeanderingMonkeys/13251/</t>
  </si>
  <si>
    <t>Iowa Goldfinch 353</t>
  </si>
  <si>
    <t>https://www.munzee.com/m/FindersGirl/3234/</t>
  </si>
  <si>
    <t>Iowa Goldfinch 354</t>
  </si>
  <si>
    <t>https://www.munzee.com/m/rodrico101/3999/</t>
  </si>
  <si>
    <t>Iowa Goldfinch 355</t>
  </si>
  <si>
    <t>https://www.munzee.com/m/MeanderingMonkeys/13252/</t>
  </si>
  <si>
    <t>Iowa Goldfinch 356</t>
  </si>
  <si>
    <t>https://www.munzee.com/m/Whelen/16819/</t>
  </si>
  <si>
    <t>Iowa Goldfinch 357</t>
  </si>
  <si>
    <t>https://www.munzee.com/m/gabbster/1698/</t>
  </si>
  <si>
    <t>Iowa Goldfinch 358</t>
  </si>
  <si>
    <t>https://www.munzee.com/m/MeanderingMonkeys/13253/</t>
  </si>
  <si>
    <t>Iowa Goldfinch 359</t>
  </si>
  <si>
    <t>https://www.munzee.com/m/Whelen/16803/</t>
  </si>
  <si>
    <t>Iowa Goldfinch 360</t>
  </si>
  <si>
    <t>https://www.munzee.com/m/magnacharge/1816/</t>
  </si>
  <si>
    <t>Iowa Goldfinch 361</t>
  </si>
  <si>
    <t>https://www.munzee.com/m/rodrico101/4104/</t>
  </si>
  <si>
    <t>Iowa Goldfinch 362</t>
  </si>
  <si>
    <t>https://www.munzee.com/m/Whelen/16804/</t>
  </si>
  <si>
    <t>Iowa Goldfinch 363</t>
  </si>
  <si>
    <t>https://www.munzee.com/m/1derWoman/2259/</t>
  </si>
  <si>
    <t>Iowa Goldfinch 364</t>
  </si>
  <si>
    <t>hisaccityiowahere</t>
  </si>
  <si>
    <t>https://www.munzee.com/m/hisaccityiowahere/2548/</t>
  </si>
  <si>
    <t>Iowa Goldfinch 365</t>
  </si>
  <si>
    <t>https://www.munzee.com/m/gabbster/1741/</t>
  </si>
  <si>
    <t>Iowa Goldfinch 366</t>
  </si>
  <si>
    <t>https://www.munzee.com/m/1derWoman/2231/</t>
  </si>
  <si>
    <t>Iowa Goldfinch 367</t>
  </si>
  <si>
    <t>https://www.munzee.com/m/hisaccityiowahere/2521/</t>
  </si>
  <si>
    <t>Iowa Goldfinch 368</t>
  </si>
  <si>
    <t>https://www.munzee.com/m/magnacharge/1768/</t>
  </si>
  <si>
    <t>Iowa Goldfinch 369</t>
  </si>
  <si>
    <t>https://www.munzee.com/m/mobility/6087/</t>
  </si>
  <si>
    <t>Iowa Goldfinch 370</t>
  </si>
  <si>
    <t>https://www.munzee.com/m/brunosantos/547</t>
  </si>
  <si>
    <t>Iowa Goldfinch 371</t>
  </si>
  <si>
    <t>Munzip</t>
  </si>
  <si>
    <t>https://www.munzee.com/m/Munzip/137/</t>
  </si>
  <si>
    <t>Iowa Goldfinch 372</t>
  </si>
  <si>
    <t>https://www.munzee.com/m/chaosmanor/699/</t>
  </si>
  <si>
    <t>Iowa Goldfinch 373</t>
  </si>
  <si>
    <t>https://www.munzee.com/m/MrsDoc29/2230/</t>
  </si>
  <si>
    <t>Iowa Goldfinch 374</t>
  </si>
  <si>
    <t>Doc29</t>
  </si>
  <si>
    <t>https://www.munzee.com/m/Doc29/4273/</t>
  </si>
  <si>
    <t>Iowa Goldfinch 375</t>
  </si>
  <si>
    <t>ThreeBars</t>
  </si>
  <si>
    <t>https://www.munzee.com/m/ThreeBars/145/</t>
  </si>
  <si>
    <t>Iowa Goldfinch 376</t>
  </si>
  <si>
    <t>https://www.munzee.com/m/MrsDoc29/2255/</t>
  </si>
  <si>
    <t>Iowa Goldfinch 377</t>
  </si>
  <si>
    <t>https://www.munzee.com/m/OHail/15273/</t>
  </si>
  <si>
    <t>Iowa Goldfinch 378</t>
  </si>
  <si>
    <t>https://www.munzee.com/m/ThreeBars/148/</t>
  </si>
  <si>
    <t>Iowa Goldfinch 379</t>
  </si>
  <si>
    <t>https://www.munzee.com/m/MrsDoc29/2267/</t>
  </si>
  <si>
    <t>Iowa Goldfinch 380</t>
  </si>
  <si>
    <t>https://www.munzee.com/m/OHail/15274/</t>
  </si>
  <si>
    <t>Iowa Goldfinch 381</t>
  </si>
  <si>
    <t>https://www.munzee.com/m/ThreeBars/39/</t>
  </si>
  <si>
    <t>Iowa Goldfinch 382</t>
  </si>
  <si>
    <t>https://www.munzee.com/m/MrsDoc29/2290/</t>
  </si>
  <si>
    <t>Iowa Goldfinch 383</t>
  </si>
  <si>
    <t>https://www.munzee.com/m/OHail/15275/</t>
  </si>
  <si>
    <t>Iowa Goldfinch 384</t>
  </si>
  <si>
    <t>https://www.munzee.com/m/ThreeBars/43/</t>
  </si>
  <si>
    <t>Iowa Goldfinch 385</t>
  </si>
  <si>
    <t>https://www.munzee.com/m/MrsDoc29/2272/</t>
  </si>
  <si>
    <t>Iowa Goldfinch 386</t>
  </si>
  <si>
    <t>https://www.munzee.com/m/OHail/15277/</t>
  </si>
  <si>
    <t>Iowa Goldfinch 387</t>
  </si>
  <si>
    <t>https://www.munzee.com/m/ThreeBars/45/</t>
  </si>
  <si>
    <t>Iowa Goldfinch 388</t>
  </si>
  <si>
    <t>https://www.munzee.com/m/FindersGirl/3165/</t>
  </si>
  <si>
    <t>Iowa Goldfinch 389</t>
  </si>
  <si>
    <t>https://www.munzee.com/m/OHail/15292/</t>
  </si>
  <si>
    <t>Iowa Goldfinch 390</t>
  </si>
  <si>
    <t>https://www.munzee.com/m/Hercules99/699/</t>
  </si>
  <si>
    <t>Iowa Goldfinch 391</t>
  </si>
  <si>
    <t>https://www.munzee.com/m/MrsDoc29/2292/</t>
  </si>
  <si>
    <t>Iowa Goldfinch 392</t>
  </si>
  <si>
    <t>Gdog99</t>
  </si>
  <si>
    <t>https://www.munzee.com/m/GDog99/864/</t>
  </si>
  <si>
    <t>Iowa Goldfinch 393</t>
  </si>
  <si>
    <t>https://www.munzee.com/m/Hercules99/700/</t>
  </si>
  <si>
    <t>Iowa Goldfinch 394</t>
  </si>
  <si>
    <t>https://www.munzee.com/m/ThreeBars/46/</t>
  </si>
  <si>
    <t>Iowa Goldfinch 395</t>
  </si>
  <si>
    <t>https://www.munzee.com/m/Whelen/16790/</t>
  </si>
  <si>
    <t>Iowa Goldfinch 396</t>
  </si>
  <si>
    <t>https://www.munzee.com/m/Hercules99/701/</t>
  </si>
  <si>
    <t>Iowa Goldfinch 397</t>
  </si>
  <si>
    <t>https://www.munzee.com/m/zip61348/1888/</t>
  </si>
  <si>
    <t>Iowa Goldfinch 398</t>
  </si>
  <si>
    <t>https://www.munzee.com/m/Whelen/16842/</t>
  </si>
  <si>
    <t>Iowa Goldfinch 399</t>
  </si>
  <si>
    <t>FRH</t>
  </si>
  <si>
    <t>https://www.munzee.com/m/FRH/915/</t>
  </si>
  <si>
    <t>Iowa Goldfinch 400</t>
  </si>
  <si>
    <t>https://www.munzee.com/m/Munzip/133/</t>
  </si>
  <si>
    <t>Iowa Goldfinch 401</t>
  </si>
  <si>
    <t>https://www.munzee.com/m/Whelen/16844/</t>
  </si>
  <si>
    <t>Iowa Goldfinch 402</t>
  </si>
  <si>
    <t>BonnieB1</t>
  </si>
  <si>
    <t>https://www.munzee.com/m/BonnieB1/2536/</t>
  </si>
  <si>
    <t>Iowa Goldfinch 403</t>
  </si>
  <si>
    <t>https://www.munzee.com/m/Munzip/132/</t>
  </si>
  <si>
    <t>Iowa Goldfinch 404</t>
  </si>
  <si>
    <t>https://www.munzee.com/m/Whelen/16843/</t>
  </si>
  <si>
    <t>Iowa Goldfinch 405</t>
  </si>
  <si>
    <t>https://www.munzee.com/m/1derWoman/2230/</t>
  </si>
  <si>
    <t>Iowa Goldfinch 406</t>
  </si>
  <si>
    <t>https://www.munzee.com/m/hisaccityiowahere/2517/</t>
  </si>
  <si>
    <t>Iowa Goldfinch 407</t>
  </si>
  <si>
    <t>https://www.munzee.com/m/wemissmo/7569/</t>
  </si>
  <si>
    <t>Iowa Goldfinch 408</t>
  </si>
  <si>
    <t>https://www.munzee.com/m/1derWoman/2228/</t>
  </si>
  <si>
    <t>Iowa Goldfinch 409</t>
  </si>
  <si>
    <t>https://www.munzee.com/m/hisaccityiowahere/2516/</t>
  </si>
  <si>
    <t>Iowa Goldfinch 410</t>
  </si>
  <si>
    <t>https://www.munzee.com/m/Munzip/118/</t>
  </si>
  <si>
    <t>Iowa Goldfinch 411</t>
  </si>
  <si>
    <t>https://www.munzee.com/m/1derWoman/2225/</t>
  </si>
  <si>
    <t>Iowa Goldfinch 412</t>
  </si>
  <si>
    <t>https://www.munzee.com/m/hisaccityiowahere/2515/</t>
  </si>
  <si>
    <t>Iowa Goldfinch 413</t>
  </si>
  <si>
    <t>https://www.munzee.com/m/Whelen/16786/</t>
  </si>
  <si>
    <t>Iowa Goldfinch 414</t>
  </si>
  <si>
    <t>https://www.munzee.com/m/AngelGirl/2702/</t>
  </si>
  <si>
    <t>Iowa Goldfinch 415</t>
  </si>
  <si>
    <t>https://www.munzee.com/m/Munzip/79/</t>
  </si>
  <si>
    <t>Iowa Goldfinch 416</t>
  </si>
  <si>
    <t>https://www.munzee.com/m/Doc29/4283/</t>
  </si>
  <si>
    <t>Iowa Goldfinch 417</t>
  </si>
  <si>
    <t>Buck4Big</t>
  </si>
  <si>
    <t>https://www.munzee.com/m/Buck4Big/363/</t>
  </si>
  <si>
    <t>Iowa Goldfinch 418</t>
  </si>
  <si>
    <t>https://www.munzee.com/m/Munzip/81/</t>
  </si>
  <si>
    <t>Iowa Goldfinch 419</t>
  </si>
  <si>
    <t>https://www.munzee.com/m/Whelen/16802/</t>
  </si>
  <si>
    <t>Iowa Goldfinch 420</t>
  </si>
  <si>
    <t>https://www.munzee.com/m/Doc29/4285/</t>
  </si>
  <si>
    <t>Iowa Goldfinch 421</t>
  </si>
  <si>
    <t>lanyasummer</t>
  </si>
  <si>
    <t>https://www.munzee.com/m/Lanyasummer/2866/</t>
  </si>
  <si>
    <t>Iowa Goldfinch 422</t>
  </si>
  <si>
    <t>https://www.munzee.com/m/wemissmo/7581/</t>
  </si>
  <si>
    <t>Iowa Goldfinch 423</t>
  </si>
  <si>
    <t>peachesncream</t>
  </si>
  <si>
    <t>https://www.munzee.com/m/PeachesnCream/2432</t>
  </si>
  <si>
    <t>Iowa Goldfinch 424</t>
  </si>
  <si>
    <t>Anetzet</t>
  </si>
  <si>
    <t>https://www.munzee.com/m/Anetzet/1268/</t>
  </si>
  <si>
    <t>Iowa Goldfinch 425</t>
  </si>
  <si>
    <t>https://www.munzee.com/m/webeon2it/3477/</t>
  </si>
  <si>
    <t>Iowa Goldfinch 426</t>
  </si>
  <si>
    <t>babyw</t>
  </si>
  <si>
    <t>https://www.munzee.com/m/babyw/2164/</t>
  </si>
  <si>
    <t>Iowa Goldfinch 427</t>
  </si>
  <si>
    <t>https://www.munzee.com/m/gabbster/1757/</t>
  </si>
  <si>
    <t>Iowa Goldfinch 428</t>
  </si>
  <si>
    <t>https://www.munzee.com/m/magnacharge/1832/</t>
  </si>
  <si>
    <t>Iowa Goldfinch 429</t>
  </si>
  <si>
    <t>Iowa Goldfinch 430</t>
  </si>
  <si>
    <t>https://www.munzee.com/m/gabbster/1756/</t>
  </si>
  <si>
    <t>Iowa Goldfinch 431</t>
  </si>
  <si>
    <t>https://www.munzee.com/m/magnacharge/1831/</t>
  </si>
  <si>
    <t>Iowa Goldfinch 432</t>
  </si>
  <si>
    <t>Iowa Goldfinch 433</t>
  </si>
  <si>
    <t>https://www.munzee.com/m/Whelen/17002/</t>
  </si>
  <si>
    <t>Iowa Goldfinch 434</t>
  </si>
  <si>
    <t>Shrekmiester</t>
  </si>
  <si>
    <t>https://www.munzee.com/m/shrekmiester/4737</t>
  </si>
  <si>
    <t>Iowa Goldfinch 435</t>
  </si>
  <si>
    <t>Newfruit</t>
  </si>
  <si>
    <t>https://www.munzee.com/m/Newfruit/4445</t>
  </si>
  <si>
    <t>Iowa Goldfinch 436</t>
  </si>
  <si>
    <t>Newbee</t>
  </si>
  <si>
    <t>https://www.munzee.com/m/newbee/5039</t>
  </si>
  <si>
    <t>Iowa Goldfinch 437</t>
  </si>
  <si>
    <t>Jesterjeff007</t>
  </si>
  <si>
    <t>https://www.munzee.com/m/jesterjeff007/1816</t>
  </si>
  <si>
    <t>Iowa Goldfinch 438</t>
  </si>
  <si>
    <t>Barnett4</t>
  </si>
  <si>
    <t>https://www.munzee.com/m/Barnett4/137/</t>
  </si>
  <si>
    <t>Iowa Goldfinch 439</t>
  </si>
  <si>
    <t>https://www.munzee.com/m/Buck4Big/355/</t>
  </si>
  <si>
    <t>Iowa Goldfinch 440</t>
  </si>
  <si>
    <t>https://www.munzee.com/m/GDog99/872/</t>
  </si>
  <si>
    <t>Iowa Goldfinch 441</t>
  </si>
  <si>
    <t>Virtual Raw Sienna</t>
  </si>
  <si>
    <t>raw sienna</t>
  </si>
  <si>
    <t>Iowa Goldfinch 442</t>
  </si>
  <si>
    <t>https://www.munzee.com/m/mobility/6086/</t>
  </si>
  <si>
    <t>Iowa Goldfinch 443</t>
  </si>
  <si>
    <t>Promethium</t>
  </si>
  <si>
    <t>https://www.munzee.com/m/Promethium/1847</t>
  </si>
  <si>
    <t>Iowa Goldfinch 444</t>
  </si>
  <si>
    <t>Iowa Goldfinch 445</t>
  </si>
  <si>
    <t>Fusak</t>
  </si>
  <si>
    <t>https://www.munzee.com/m/Fusak/667/</t>
  </si>
  <si>
    <t>Iowa Goldfinch 446</t>
  </si>
  <si>
    <t>https://www.munzee.com/m/ThreeBars/32/</t>
  </si>
  <si>
    <t>Iowa Goldfinch 447</t>
  </si>
  <si>
    <t>https://www.munzee.com/m/GDog99/865/</t>
  </si>
  <si>
    <t>Iowa Goldfinch 448</t>
  </si>
  <si>
    <t>https://www.munzee.com/m/Fusak/671/</t>
  </si>
  <si>
    <t>Iowa Goldfinch 449</t>
  </si>
  <si>
    <t>Rememberlostisland</t>
  </si>
  <si>
    <t>https://www.munzee.com/m/Rememberlostisland/3493/</t>
  </si>
  <si>
    <t>Iowa Goldfinch 450</t>
  </si>
  <si>
    <t>https://www.munzee.com/m/chaosmanor/438</t>
  </si>
  <si>
    <t>Iowa Goldfinch 451</t>
  </si>
  <si>
    <t>Fusak2</t>
  </si>
  <si>
    <t>https://www.munzee.com/m/fusak2/382/</t>
  </si>
  <si>
    <t>Iowa Goldfinch 452</t>
  </si>
  <si>
    <t>https://www.munzee.com/m/Rememberlostisland/3494/</t>
  </si>
  <si>
    <t>Iowa Goldfinch 453</t>
  </si>
  <si>
    <t>https://www.munzee.com/m/webeon2it/3495/</t>
  </si>
  <si>
    <t>Iowa Goldfinch 454</t>
  </si>
  <si>
    <t>https://www.munzee.com/m/PeachesnCream/2431</t>
  </si>
  <si>
    <t>Iowa Goldfinch 455</t>
  </si>
  <si>
    <t xml:space="preserve">Fusak </t>
  </si>
  <si>
    <t>https://www.munzee.com/m/Fusak/673/</t>
  </si>
  <si>
    <t>Iowa Goldfinch 456</t>
  </si>
  <si>
    <t>https://www.munzee.com/m/Whelen/17001/</t>
  </si>
  <si>
    <t>Iowa Goldfinch 457</t>
  </si>
  <si>
    <t>Virtual Apricot</t>
  </si>
  <si>
    <t>apricot</t>
  </si>
  <si>
    <t>https://www.munzee.com/m/JABIE28/2300/</t>
  </si>
  <si>
    <t>Iowa Goldfinch 458</t>
  </si>
  <si>
    <t>Virtual Tumbleweed</t>
  </si>
  <si>
    <t>tumbleweed</t>
  </si>
  <si>
    <t>https://www.munzee.com/m/MrsMouse/3060/</t>
  </si>
  <si>
    <t>Iowa Goldfinch 459</t>
  </si>
  <si>
    <t>https://www.munzee.com/m/MrsDoc29/2295/</t>
  </si>
  <si>
    <t>Iowa Goldfinch 460</t>
  </si>
  <si>
    <t>https://www.munzee.com/m/fusak2/353/</t>
  </si>
  <si>
    <t>Iowa Goldfinch 461</t>
  </si>
  <si>
    <t>https://www.munzee.com/m/magnacharge/1925/</t>
  </si>
  <si>
    <t>Iowa Goldfinch 462</t>
  </si>
  <si>
    <t>https://www.munzee.com/m/Fusak/675/</t>
  </si>
  <si>
    <t>Iowa Goldfinch 463</t>
  </si>
  <si>
    <t>https://www.munzee.com/m/fusak2/350/</t>
  </si>
  <si>
    <t>Iowa Goldfinch 464</t>
  </si>
  <si>
    <t>https://www.munzee.com/m/Rememberlostisland/3499/</t>
  </si>
  <si>
    <t>Iowa Goldfinch 465</t>
  </si>
  <si>
    <t>https://www.munzee.com/m/MrsMouse/3049/</t>
  </si>
  <si>
    <t>Iowa Goldfinch 466</t>
  </si>
  <si>
    <t>https://www.munzee.com/m/fusak2/348/</t>
  </si>
  <si>
    <t>Iowa Goldfinch 467</t>
  </si>
  <si>
    <t>https://www.munzee.com/m/Fusak/676/</t>
  </si>
  <si>
    <t>Iowa Goldfinch 468</t>
  </si>
  <si>
    <t>https://www.munzee.com/m/Rememberlostisland/3501/</t>
  </si>
  <si>
    <t>Iowa Goldfinch 469</t>
  </si>
  <si>
    <t>https://www.munzee.com/m/fusak2/367/</t>
  </si>
  <si>
    <t>Iowa Goldfinch 470</t>
  </si>
  <si>
    <t>https://www.munzee.com/m/MrsMouse/3061/</t>
  </si>
  <si>
    <t>Iowa Goldfinch 471</t>
  </si>
  <si>
    <t>https://www.munzee.com/m/Rememberlostisland/3502/</t>
  </si>
  <si>
    <t>Iowa Goldfinch 472</t>
  </si>
  <si>
    <t>https://www.munzee.com/m/gabbster/1854/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</si>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</sst>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0000"/>
    </font>
    <font>
      <b/>
      <sz val="11.0"/>
    </font>
    <font>
      <b/>
      <u/>
      <sz val="11.0"/>
      <color rgb="FF0000FF"/>
    </font>
    <font>
      <b/>
      <u/>
      <sz val="11.0"/>
      <color rgb="FF0000FF"/>
    </font>
    <font>
      <b/>
      <u/>
      <color rgb="FF0000FF"/>
    </font>
    <font/>
    <font>
      <u/>
      <color rgb="FF0000FF"/>
    </font>
    <font>
      <b/>
      <sz val="11.0"/>
      <color rgb="FF000000"/>
    </font>
    <font>
      <u/>
      <color rgb="FF1155CC"/>
    </font>
    <font>
      <b/>
    </font>
    <font>
      <u/>
      <color rgb="FF000000"/>
      <name val="Arial"/>
    </font>
    <font>
      <u/>
      <color rgb="FF0000FF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1" fillId="0" fontId="2" numFmtId="0" xfId="0" applyBorder="1" applyFont="1"/>
    <xf borderId="1" fillId="0" fontId="2" numFmtId="10" xfId="0" applyBorder="1" applyFont="1" applyNumberFormat="1"/>
    <xf borderId="1" fillId="0" fontId="2" numFmtId="0" xfId="0" applyBorder="1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6" numFmtId="0" xfId="0" applyAlignment="1" applyFont="1">
      <alignment horizontal="right"/>
    </xf>
    <xf borderId="0" fillId="2" fontId="11" numFmtId="0" xfId="0" applyAlignment="1" applyFill="1" applyFont="1">
      <alignment horizontal="left" readingOrder="0"/>
    </xf>
    <xf borderId="0" fillId="0" fontId="12" numFmtId="0" xfId="0" applyAlignment="1" applyFont="1">
      <alignment horizontal="left" readingOrder="0"/>
    </xf>
    <xf borderId="0" fillId="2" fontId="1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0</xdr:row>
      <xdr:rowOff>95250</xdr:rowOff>
    </xdr:from>
    <xdr:ext cx="5486400" cy="32670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jaw/2359/map/" TargetMode="External"/><Relationship Id="rId194" Type="http://schemas.openxmlformats.org/officeDocument/2006/relationships/hyperlink" Target="https://www.munzee.com/m/Whelen/16925/" TargetMode="External"/><Relationship Id="rId193" Type="http://schemas.openxmlformats.org/officeDocument/2006/relationships/hyperlink" Target="https://www.munzee.com/m/jaw/2358/map/" TargetMode="External"/><Relationship Id="rId192" Type="http://schemas.openxmlformats.org/officeDocument/2006/relationships/hyperlink" Target="https://www.munzee.com/m/shabs/3528/map/" TargetMode="External"/><Relationship Id="rId191" Type="http://schemas.openxmlformats.org/officeDocument/2006/relationships/hyperlink" Target="https://www.munzee.com/m/Whelen/16924/" TargetMode="External"/><Relationship Id="rId187" Type="http://schemas.openxmlformats.org/officeDocument/2006/relationships/hyperlink" Target="https://www.munzee.com/m/hz/3301/" TargetMode="External"/><Relationship Id="rId186" Type="http://schemas.openxmlformats.org/officeDocument/2006/relationships/hyperlink" Target="https://www.munzee.com/m/chaosmanor/460" TargetMode="External"/><Relationship Id="rId185" Type="http://schemas.openxmlformats.org/officeDocument/2006/relationships/hyperlink" Target="https://www.munzee.com/m/RubyRubyDues/1730/" TargetMode="External"/><Relationship Id="rId184" Type="http://schemas.openxmlformats.org/officeDocument/2006/relationships/hyperlink" Target="https://www.munzee.com/m/KobeJasper/435" TargetMode="External"/><Relationship Id="rId189" Type="http://schemas.openxmlformats.org/officeDocument/2006/relationships/hyperlink" Target="https://www.munzee.com/m/shabs/3529/map/" TargetMode="External"/><Relationship Id="rId188" Type="http://schemas.openxmlformats.org/officeDocument/2006/relationships/hyperlink" Target="https://www.munzee.com/m/Whelen/16923/" TargetMode="External"/><Relationship Id="rId183" Type="http://schemas.openxmlformats.org/officeDocument/2006/relationships/hyperlink" Target="https://www.munzee.com/m/MrsMouse/3012/" TargetMode="External"/><Relationship Id="rId182" Type="http://schemas.openxmlformats.org/officeDocument/2006/relationships/hyperlink" Target="https://www.munzee.com/m/FromTheTardis/765/" TargetMode="External"/><Relationship Id="rId181" Type="http://schemas.openxmlformats.org/officeDocument/2006/relationships/hyperlink" Target="https://www.munzee.com/m/RubyRubyDues/1729/" TargetMode="External"/><Relationship Id="rId180" Type="http://schemas.openxmlformats.org/officeDocument/2006/relationships/hyperlink" Target="https://www.munzee.com/m/lison55/3269/" TargetMode="External"/><Relationship Id="rId176" Type="http://schemas.openxmlformats.org/officeDocument/2006/relationships/hyperlink" Target="https://www.munzee.com/m/heathcote07/2218/" TargetMode="External"/><Relationship Id="rId297" Type="http://schemas.openxmlformats.org/officeDocument/2006/relationships/hyperlink" Target="https://www.munzee.com/m/danielle41101/9082/" TargetMode="External"/><Relationship Id="rId175" Type="http://schemas.openxmlformats.org/officeDocument/2006/relationships/hyperlink" Target="https://www.munzee.com/m/rodrico101/4018/" TargetMode="External"/><Relationship Id="rId296" Type="http://schemas.openxmlformats.org/officeDocument/2006/relationships/hyperlink" Target="https://www.munzee.com/m/easterb/1025/" TargetMode="External"/><Relationship Id="rId174" Type="http://schemas.openxmlformats.org/officeDocument/2006/relationships/hyperlink" Target="https://www.munzee.com/m/naturelover/5120/" TargetMode="External"/><Relationship Id="rId295" Type="http://schemas.openxmlformats.org/officeDocument/2006/relationships/hyperlink" Target="https://www.munzee.com/m/Birdhouse/3313/" TargetMode="External"/><Relationship Id="rId173" Type="http://schemas.openxmlformats.org/officeDocument/2006/relationships/hyperlink" Target="https://www.munzee.com/m/OldFruits/5231/" TargetMode="External"/><Relationship Id="rId294" Type="http://schemas.openxmlformats.org/officeDocument/2006/relationships/hyperlink" Target="https://www.munzee.com/m/Vucsi/467" TargetMode="External"/><Relationship Id="rId179" Type="http://schemas.openxmlformats.org/officeDocument/2006/relationships/hyperlink" Target="https://www.munzee.com/m/molesen/3495/" TargetMode="External"/><Relationship Id="rId178" Type="http://schemas.openxmlformats.org/officeDocument/2006/relationships/hyperlink" Target="https://www.munzee.com/m/easterb/1022/" TargetMode="External"/><Relationship Id="rId299" Type="http://schemas.openxmlformats.org/officeDocument/2006/relationships/hyperlink" Target="https://www.munzee.com/m/lalaeu/649/" TargetMode="External"/><Relationship Id="rId177" Type="http://schemas.openxmlformats.org/officeDocument/2006/relationships/hyperlink" Target="https://www.munzee.com/m/MsYB/6669/" TargetMode="External"/><Relationship Id="rId298" Type="http://schemas.openxmlformats.org/officeDocument/2006/relationships/hyperlink" Target="https://www.munzee.com/m/Muriabreu/380/" TargetMode="External"/><Relationship Id="rId198" Type="http://schemas.openxmlformats.org/officeDocument/2006/relationships/hyperlink" Target="https://www.munzee.com/m/shabs/3522/map/" TargetMode="External"/><Relationship Id="rId197" Type="http://schemas.openxmlformats.org/officeDocument/2006/relationships/hyperlink" Target="https://www.munzee.com/m/Whelen/16926/" TargetMode="External"/><Relationship Id="rId196" Type="http://schemas.openxmlformats.org/officeDocument/2006/relationships/hyperlink" Target="https://www.munzee.com/m/jaw/2353/map/" TargetMode="External"/><Relationship Id="rId195" Type="http://schemas.openxmlformats.org/officeDocument/2006/relationships/hyperlink" Target="https://www.munzee.com/m/shabs/3525/map/" TargetMode="External"/><Relationship Id="rId199" Type="http://schemas.openxmlformats.org/officeDocument/2006/relationships/hyperlink" Target="https://www.munzee.com/m/MrsMouse/2992/" TargetMode="External"/><Relationship Id="rId150" Type="http://schemas.openxmlformats.org/officeDocument/2006/relationships/hyperlink" Target="https://www.munzee.com/m/valsey/3068/" TargetMode="External"/><Relationship Id="rId271" Type="http://schemas.openxmlformats.org/officeDocument/2006/relationships/hyperlink" Target="https://www.munzee.com/m/MrsMouse/3015/" TargetMode="External"/><Relationship Id="rId392" Type="http://schemas.openxmlformats.org/officeDocument/2006/relationships/hyperlink" Target="https://www.munzee.com/m/GDog99/864/" TargetMode="External"/><Relationship Id="rId270" Type="http://schemas.openxmlformats.org/officeDocument/2006/relationships/hyperlink" Target="https://www.munzee.com/m/ponu/5260/" TargetMode="External"/><Relationship Id="rId391" Type="http://schemas.openxmlformats.org/officeDocument/2006/relationships/hyperlink" Target="https://www.munzee.com/m/MrsDoc29/2292/" TargetMode="External"/><Relationship Id="rId390" Type="http://schemas.openxmlformats.org/officeDocument/2006/relationships/hyperlink" Target="https://www.munzee.com/m/Hercules99/699/" TargetMode="External"/><Relationship Id="rId1" Type="http://schemas.openxmlformats.org/officeDocument/2006/relationships/hyperlink" Target="https://www.munzee.com/m/rodrico101/4054/" TargetMode="External"/><Relationship Id="rId2" Type="http://schemas.openxmlformats.org/officeDocument/2006/relationships/hyperlink" Target="https://www.munzee.com/m/gabbster/1730/" TargetMode="External"/><Relationship Id="rId3" Type="http://schemas.openxmlformats.org/officeDocument/2006/relationships/hyperlink" Target="https://www.munzee.com/m/magnacharge/1805/" TargetMode="External"/><Relationship Id="rId149" Type="http://schemas.openxmlformats.org/officeDocument/2006/relationships/hyperlink" Target="https://www.munzee.com/m/danielle41101/9224/" TargetMode="External"/><Relationship Id="rId4" Type="http://schemas.openxmlformats.org/officeDocument/2006/relationships/hyperlink" Target="https://www.munzee.com/m/Nutty1/5468/" TargetMode="External"/><Relationship Id="rId148" Type="http://schemas.openxmlformats.org/officeDocument/2006/relationships/hyperlink" Target="https://www.munzee.com/m/denali0407/9464/" TargetMode="External"/><Relationship Id="rId269" Type="http://schemas.openxmlformats.org/officeDocument/2006/relationships/hyperlink" Target="https://www.munzee.com/m/janzattic/5292" TargetMode="External"/><Relationship Id="rId9" Type="http://schemas.openxmlformats.org/officeDocument/2006/relationships/hyperlink" Target="https://www.munzee.com/m/levesund/5132/admin/" TargetMode="External"/><Relationship Id="rId143" Type="http://schemas.openxmlformats.org/officeDocument/2006/relationships/hyperlink" Target="https://www.munzee.com/m/Marock/5849/" TargetMode="External"/><Relationship Id="rId264" Type="http://schemas.openxmlformats.org/officeDocument/2006/relationships/hyperlink" Target="https://www.munzee.com/m/JAL/2556" TargetMode="External"/><Relationship Id="rId385" Type="http://schemas.openxmlformats.org/officeDocument/2006/relationships/hyperlink" Target="https://www.munzee.com/m/MrsDoc29/2272/" TargetMode="External"/><Relationship Id="rId142" Type="http://schemas.openxmlformats.org/officeDocument/2006/relationships/hyperlink" Target="https://www.munzee.com/m/valsey/3055/" TargetMode="External"/><Relationship Id="rId263" Type="http://schemas.openxmlformats.org/officeDocument/2006/relationships/hyperlink" Target="https://www.munzee.com/m/DVDNJYC/2547" TargetMode="External"/><Relationship Id="rId384" Type="http://schemas.openxmlformats.org/officeDocument/2006/relationships/hyperlink" Target="https://www.munzee.com/m/ThreeBars/43/" TargetMode="External"/><Relationship Id="rId141" Type="http://schemas.openxmlformats.org/officeDocument/2006/relationships/hyperlink" Target="https://www.munzee.com/m/JAL/2570" TargetMode="External"/><Relationship Id="rId262" Type="http://schemas.openxmlformats.org/officeDocument/2006/relationships/hyperlink" Target="https://www.munzee.com/m/dazie62/4268/" TargetMode="External"/><Relationship Id="rId383" Type="http://schemas.openxmlformats.org/officeDocument/2006/relationships/hyperlink" Target="https://www.munzee.com/m/OHail/15275/" TargetMode="External"/><Relationship Id="rId140" Type="http://schemas.openxmlformats.org/officeDocument/2006/relationships/hyperlink" Target="https://www.munzee.com/m/Marock/5848/" TargetMode="External"/><Relationship Id="rId261" Type="http://schemas.openxmlformats.org/officeDocument/2006/relationships/hyperlink" Target="https://www.munzee.com/m/Hercules99/675/" TargetMode="External"/><Relationship Id="rId382" Type="http://schemas.openxmlformats.org/officeDocument/2006/relationships/hyperlink" Target="https://www.munzee.com/m/MrsDoc29/2290/" TargetMode="External"/><Relationship Id="rId5" Type="http://schemas.openxmlformats.org/officeDocument/2006/relationships/hyperlink" Target="https://www.munzee.com/m/kwd/4572" TargetMode="External"/><Relationship Id="rId147" Type="http://schemas.openxmlformats.org/officeDocument/2006/relationships/hyperlink" Target="https://www.munzee.com/m/JABIE28/2216/" TargetMode="External"/><Relationship Id="rId268" Type="http://schemas.openxmlformats.org/officeDocument/2006/relationships/hyperlink" Target="https://www.munzee.com/m/Cadonkey/" TargetMode="External"/><Relationship Id="rId389" Type="http://schemas.openxmlformats.org/officeDocument/2006/relationships/hyperlink" Target="https://www.munzee.com/m/OHail/15292/" TargetMode="External"/><Relationship Id="rId6" Type="http://schemas.openxmlformats.org/officeDocument/2006/relationships/hyperlink" Target="https://www.munzee.com/m/webeon2it/3478/" TargetMode="External"/><Relationship Id="rId146" Type="http://schemas.openxmlformats.org/officeDocument/2006/relationships/hyperlink" Target="https://www.munzee.com/m/Gamsci/4777/" TargetMode="External"/><Relationship Id="rId267" Type="http://schemas.openxmlformats.org/officeDocument/2006/relationships/hyperlink" Target="https://www.munzee.com/m/jangor/2983/" TargetMode="External"/><Relationship Id="rId388" Type="http://schemas.openxmlformats.org/officeDocument/2006/relationships/hyperlink" Target="https://www.munzee.com/m/FindersGirl/3165/" TargetMode="External"/><Relationship Id="rId7" Type="http://schemas.openxmlformats.org/officeDocument/2006/relationships/hyperlink" Target="https://www.munzee.com/m/2mctwins/2080/" TargetMode="External"/><Relationship Id="rId145" Type="http://schemas.openxmlformats.org/officeDocument/2006/relationships/hyperlink" Target="https://www.munzee.com/m/danielle41101/9225/" TargetMode="External"/><Relationship Id="rId266" Type="http://schemas.openxmlformats.org/officeDocument/2006/relationships/hyperlink" Target="https://www.munzee.com/m/MeLa/2640/" TargetMode="External"/><Relationship Id="rId387" Type="http://schemas.openxmlformats.org/officeDocument/2006/relationships/hyperlink" Target="https://www.munzee.com/m/ThreeBars/45/" TargetMode="External"/><Relationship Id="rId8" Type="http://schemas.openxmlformats.org/officeDocument/2006/relationships/hyperlink" Target="https://www.munzee.com/m/2mctwins2/2047/" TargetMode="External"/><Relationship Id="rId144" Type="http://schemas.openxmlformats.org/officeDocument/2006/relationships/hyperlink" Target="https://www.munzee.com/m/mobility/6085/" TargetMode="External"/><Relationship Id="rId265" Type="http://schemas.openxmlformats.org/officeDocument/2006/relationships/hyperlink" Target="https://www.munzee.com/m/IggiePiggie/883/" TargetMode="External"/><Relationship Id="rId386" Type="http://schemas.openxmlformats.org/officeDocument/2006/relationships/hyperlink" Target="https://www.munzee.com/m/OHail/15277/" TargetMode="External"/><Relationship Id="rId260" Type="http://schemas.openxmlformats.org/officeDocument/2006/relationships/hyperlink" Target="https://www.munzee.com/m/HB31/3704/" TargetMode="External"/><Relationship Id="rId381" Type="http://schemas.openxmlformats.org/officeDocument/2006/relationships/hyperlink" Target="https://www.munzee.com/m/ThreeBars/39/" TargetMode="External"/><Relationship Id="rId380" Type="http://schemas.openxmlformats.org/officeDocument/2006/relationships/hyperlink" Target="https://www.munzee.com/m/OHail/15274/" TargetMode="External"/><Relationship Id="rId139" Type="http://schemas.openxmlformats.org/officeDocument/2006/relationships/hyperlink" Target="https://www.munzee.com/m/valsey/3054/" TargetMode="External"/><Relationship Id="rId138" Type="http://schemas.openxmlformats.org/officeDocument/2006/relationships/hyperlink" Target="https://www.munzee.com/m/DVDNJYC/2561" TargetMode="External"/><Relationship Id="rId259" Type="http://schemas.openxmlformats.org/officeDocument/2006/relationships/hyperlink" Target="https://www.munzee.com/m/jangor/2985/" TargetMode="External"/><Relationship Id="rId137" Type="http://schemas.openxmlformats.org/officeDocument/2006/relationships/hyperlink" Target="https://www.munzee.com/m/Marock/5718/" TargetMode="External"/><Relationship Id="rId258" Type="http://schemas.openxmlformats.org/officeDocument/2006/relationships/hyperlink" Target="https://www.munzee.com/m/Reart/12/" TargetMode="External"/><Relationship Id="rId379" Type="http://schemas.openxmlformats.org/officeDocument/2006/relationships/hyperlink" Target="https://www.munzee.com/m/MrsDoc29/2267/" TargetMode="External"/><Relationship Id="rId132" Type="http://schemas.openxmlformats.org/officeDocument/2006/relationships/hyperlink" Target="https://www.munzee.com/m/shabs/3534/map/" TargetMode="External"/><Relationship Id="rId253" Type="http://schemas.openxmlformats.org/officeDocument/2006/relationships/hyperlink" Target="https://www.munzee.com/m/lison55/3341/" TargetMode="External"/><Relationship Id="rId374" Type="http://schemas.openxmlformats.org/officeDocument/2006/relationships/hyperlink" Target="https://www.munzee.com/m/Doc29/4273/" TargetMode="External"/><Relationship Id="rId131" Type="http://schemas.openxmlformats.org/officeDocument/2006/relationships/hyperlink" Target="https://www.munzee.com/m/Marock/5716" TargetMode="External"/><Relationship Id="rId252" Type="http://schemas.openxmlformats.org/officeDocument/2006/relationships/hyperlink" Target="https://www.munzee.com/m/SubieChk415/1238/" TargetMode="External"/><Relationship Id="rId373" Type="http://schemas.openxmlformats.org/officeDocument/2006/relationships/hyperlink" Target="https://www.munzee.com/m/MrsDoc29/2230/" TargetMode="External"/><Relationship Id="rId130" Type="http://schemas.openxmlformats.org/officeDocument/2006/relationships/hyperlink" Target="https://www.munzee.com/m/BoMS/6115/" TargetMode="External"/><Relationship Id="rId251" Type="http://schemas.openxmlformats.org/officeDocument/2006/relationships/hyperlink" Target="https://www.munzee.com/m/Andremelb/1358/" TargetMode="External"/><Relationship Id="rId372" Type="http://schemas.openxmlformats.org/officeDocument/2006/relationships/hyperlink" Target="https://www.munzee.com/m/chaosmanor/699/" TargetMode="External"/><Relationship Id="rId250" Type="http://schemas.openxmlformats.org/officeDocument/2006/relationships/hyperlink" Target="https://www.munzee.com/m/Gamsci/4765/" TargetMode="External"/><Relationship Id="rId371" Type="http://schemas.openxmlformats.org/officeDocument/2006/relationships/hyperlink" Target="https://www.munzee.com/m/Munzip/137/" TargetMode="External"/><Relationship Id="rId136" Type="http://schemas.openxmlformats.org/officeDocument/2006/relationships/hyperlink" Target="https://www.munzee.com/m/jaw/2360/map/" TargetMode="External"/><Relationship Id="rId257" Type="http://schemas.openxmlformats.org/officeDocument/2006/relationships/hyperlink" Target="https://www.munzee.com/m/MeLa/2638/" TargetMode="External"/><Relationship Id="rId378" Type="http://schemas.openxmlformats.org/officeDocument/2006/relationships/hyperlink" Target="https://www.munzee.com/m/ThreeBars/148/" TargetMode="External"/><Relationship Id="rId135" Type="http://schemas.openxmlformats.org/officeDocument/2006/relationships/hyperlink" Target="https://www.munzee.com/m/shabs/3530/map/" TargetMode="External"/><Relationship Id="rId256" Type="http://schemas.openxmlformats.org/officeDocument/2006/relationships/hyperlink" Target="https://www.munzee.com/m/Nutty1/5651/" TargetMode="External"/><Relationship Id="rId377" Type="http://schemas.openxmlformats.org/officeDocument/2006/relationships/hyperlink" Target="https://www.munzee.com/m/OHail/15273/" TargetMode="External"/><Relationship Id="rId134" Type="http://schemas.openxmlformats.org/officeDocument/2006/relationships/hyperlink" Target="https://www.munzee.com/m/Marock/5717/" TargetMode="External"/><Relationship Id="rId255" Type="http://schemas.openxmlformats.org/officeDocument/2006/relationships/hyperlink" Target="https://www.munzee.com/m/hz/3326/" TargetMode="External"/><Relationship Id="rId376" Type="http://schemas.openxmlformats.org/officeDocument/2006/relationships/hyperlink" Target="https://www.munzee.com/m/MrsDoc29/2255/" TargetMode="External"/><Relationship Id="rId133" Type="http://schemas.openxmlformats.org/officeDocument/2006/relationships/hyperlink" Target="https://www.munzee.com/m/jaw/2363/map/" TargetMode="External"/><Relationship Id="rId254" Type="http://schemas.openxmlformats.org/officeDocument/2006/relationships/hyperlink" Target="https://www.munzee.com/m/Andremelb/1359/" TargetMode="External"/><Relationship Id="rId375" Type="http://schemas.openxmlformats.org/officeDocument/2006/relationships/hyperlink" Target="https://www.munzee.com/m/ThreeBars/145/" TargetMode="External"/><Relationship Id="rId172" Type="http://schemas.openxmlformats.org/officeDocument/2006/relationships/hyperlink" Target="https://www.munzee.com/m/rodrico101/4019/" TargetMode="External"/><Relationship Id="rId293" Type="http://schemas.openxmlformats.org/officeDocument/2006/relationships/hyperlink" Target="https://www.munzee.com/m/danielle41101/9083/" TargetMode="External"/><Relationship Id="rId171" Type="http://schemas.openxmlformats.org/officeDocument/2006/relationships/hyperlink" Target="http://www.munzee.com/m/Bigskyguy/1799" TargetMode="External"/><Relationship Id="rId292" Type="http://schemas.openxmlformats.org/officeDocument/2006/relationships/hyperlink" Target="https://www.munzee.com/m/shingobee23/2577/" TargetMode="External"/><Relationship Id="rId170" Type="http://schemas.openxmlformats.org/officeDocument/2006/relationships/hyperlink" Target="https://www.munzee.com/m/JAL/2569" TargetMode="External"/><Relationship Id="rId291" Type="http://schemas.openxmlformats.org/officeDocument/2006/relationships/hyperlink" Target="https://www.munzee.com/m/Whelen/17004/" TargetMode="External"/><Relationship Id="rId290" Type="http://schemas.openxmlformats.org/officeDocument/2006/relationships/hyperlink" Target="https://www.munzee.com/m/brunosantos/387" TargetMode="External"/><Relationship Id="rId165" Type="http://schemas.openxmlformats.org/officeDocument/2006/relationships/hyperlink" Target="https://www.munzee.com/m/Bustersblue/1121/" TargetMode="External"/><Relationship Id="rId286" Type="http://schemas.openxmlformats.org/officeDocument/2006/relationships/hyperlink" Target="https://www.munzee.com/m/familyd/3044/" TargetMode="External"/><Relationship Id="rId164" Type="http://schemas.openxmlformats.org/officeDocument/2006/relationships/hyperlink" Target="https://www.munzee.com/m/danielle41101/9369/" TargetMode="External"/><Relationship Id="rId285" Type="http://schemas.openxmlformats.org/officeDocument/2006/relationships/hyperlink" Target="https://www.munzee.com/m/Viivic/1362/" TargetMode="External"/><Relationship Id="rId163" Type="http://schemas.openxmlformats.org/officeDocument/2006/relationships/hyperlink" Target="https://www.munzee.com/m/FindersGirl/3176/" TargetMode="External"/><Relationship Id="rId284" Type="http://schemas.openxmlformats.org/officeDocument/2006/relationships/hyperlink" Target="https://www.munzee.com/m/Whelen/16814/" TargetMode="External"/><Relationship Id="rId162" Type="http://schemas.openxmlformats.org/officeDocument/2006/relationships/hyperlink" Target="https://www.munzee.com/m/TURTLE/5484/" TargetMode="External"/><Relationship Id="rId283" Type="http://schemas.openxmlformats.org/officeDocument/2006/relationships/hyperlink" Target="https://www.munzee.com/m/lalaeu/650/" TargetMode="External"/><Relationship Id="rId169" Type="http://schemas.openxmlformats.org/officeDocument/2006/relationships/hyperlink" Target="https://www.munzee.com/m/DVDNJYC/2559" TargetMode="External"/><Relationship Id="rId168" Type="http://schemas.openxmlformats.org/officeDocument/2006/relationships/hyperlink" Target="https://www.munzee.com/m/magnacharge/1785/" TargetMode="External"/><Relationship Id="rId289" Type="http://schemas.openxmlformats.org/officeDocument/2006/relationships/hyperlink" Target="https://www.munzee.com/m/danielle41101/9557/" TargetMode="External"/><Relationship Id="rId167" Type="http://schemas.openxmlformats.org/officeDocument/2006/relationships/hyperlink" Target="https://www.munzee.com/m/gabbster/1706/" TargetMode="External"/><Relationship Id="rId288" Type="http://schemas.openxmlformats.org/officeDocument/2006/relationships/hyperlink" Target="https://www.munzee.com/m/Whelen/17003/" TargetMode="External"/><Relationship Id="rId166" Type="http://schemas.openxmlformats.org/officeDocument/2006/relationships/hyperlink" Target="https://www.munzee.com/m/rodrico101/4023/" TargetMode="External"/><Relationship Id="rId287" Type="http://schemas.openxmlformats.org/officeDocument/2006/relationships/hyperlink" Target="https://www.munzee.com/m/Whelen/16862/" TargetMode="External"/><Relationship Id="rId161" Type="http://schemas.openxmlformats.org/officeDocument/2006/relationships/hyperlink" Target="https://www.munzee.com/m/danielle41101/9370/" TargetMode="External"/><Relationship Id="rId282" Type="http://schemas.openxmlformats.org/officeDocument/2006/relationships/hyperlink" Target="https://www.munzee.com/m/gabbster/1743/" TargetMode="External"/><Relationship Id="rId160" Type="http://schemas.openxmlformats.org/officeDocument/2006/relationships/hyperlink" Target="https://www.munzee.com/m/Gamsci/4771/" TargetMode="External"/><Relationship Id="rId281" Type="http://schemas.openxmlformats.org/officeDocument/2006/relationships/hyperlink" Target="https://www.munzee.com/m/Whelen/16813/" TargetMode="External"/><Relationship Id="rId280" Type="http://schemas.openxmlformats.org/officeDocument/2006/relationships/hyperlink" Target="https://www.munzee.com/m/Jenna2sipz/1617/" TargetMode="External"/><Relationship Id="rId159" Type="http://schemas.openxmlformats.org/officeDocument/2006/relationships/hyperlink" Target="https://www.munzee.com/m/jangor/2994/" TargetMode="External"/><Relationship Id="rId154" Type="http://schemas.openxmlformats.org/officeDocument/2006/relationships/hyperlink" Target="https://www.munzee.com/m/Gamsci/4773/" TargetMode="External"/><Relationship Id="rId275" Type="http://schemas.openxmlformats.org/officeDocument/2006/relationships/hyperlink" Target="https://www.munzee.com/m/Whelen/16810/" TargetMode="External"/><Relationship Id="rId396" Type="http://schemas.openxmlformats.org/officeDocument/2006/relationships/hyperlink" Target="https://www.munzee.com/m/Hercules99/701/" TargetMode="External"/><Relationship Id="rId153" Type="http://schemas.openxmlformats.org/officeDocument/2006/relationships/hyperlink" Target="https://www.munzee.com/m/Majsan/2775/" TargetMode="External"/><Relationship Id="rId274" Type="http://schemas.openxmlformats.org/officeDocument/2006/relationships/hyperlink" Target="https://www.munzee.com/m/magnacharge/1822/" TargetMode="External"/><Relationship Id="rId395" Type="http://schemas.openxmlformats.org/officeDocument/2006/relationships/hyperlink" Target="https://www.munzee.com/m/Whelen/16790/" TargetMode="External"/><Relationship Id="rId152" Type="http://schemas.openxmlformats.org/officeDocument/2006/relationships/hyperlink" Target="https://www.munzee.com/m/danielle41101/9221/" TargetMode="External"/><Relationship Id="rId273" Type="http://schemas.openxmlformats.org/officeDocument/2006/relationships/hyperlink" Target="https://www.munzee.com/m/jaw/2349/map/" TargetMode="External"/><Relationship Id="rId394" Type="http://schemas.openxmlformats.org/officeDocument/2006/relationships/hyperlink" Target="https://www.munzee.com/m/ThreeBars/46/" TargetMode="External"/><Relationship Id="rId151" Type="http://schemas.openxmlformats.org/officeDocument/2006/relationships/hyperlink" Target="https://www.munzee.com/m/Gamsci/4776/" TargetMode="External"/><Relationship Id="rId272" Type="http://schemas.openxmlformats.org/officeDocument/2006/relationships/hyperlink" Target="https://www.munzee.com/m/Whelen/16807/" TargetMode="External"/><Relationship Id="rId393" Type="http://schemas.openxmlformats.org/officeDocument/2006/relationships/hyperlink" Target="https://www.munzee.com/m/Hercules99/700/" TargetMode="External"/><Relationship Id="rId158" Type="http://schemas.openxmlformats.org/officeDocument/2006/relationships/hyperlink" Target="https://www.munzee.com/m/danielle41101/9371/" TargetMode="External"/><Relationship Id="rId279" Type="http://schemas.openxmlformats.org/officeDocument/2006/relationships/hyperlink" Target="https://www.munzee.com/m/gabbster/886/" TargetMode="External"/><Relationship Id="rId157" Type="http://schemas.openxmlformats.org/officeDocument/2006/relationships/hyperlink" Target="https://www.munzee.com/m/Gamsci/4772/" TargetMode="External"/><Relationship Id="rId278" Type="http://schemas.openxmlformats.org/officeDocument/2006/relationships/hyperlink" Target="https://www.munzee.com/m/Whelen/16812/" TargetMode="External"/><Relationship Id="rId399" Type="http://schemas.openxmlformats.org/officeDocument/2006/relationships/hyperlink" Target="https://www.munzee.com/m/FRH/915/" TargetMode="External"/><Relationship Id="rId156" Type="http://schemas.openxmlformats.org/officeDocument/2006/relationships/hyperlink" Target="https://www.munzee.com/m/driver582/4561" TargetMode="External"/><Relationship Id="rId277" Type="http://schemas.openxmlformats.org/officeDocument/2006/relationships/hyperlink" Target="https://www.munzee.com/m/magnacharge/1819/" TargetMode="External"/><Relationship Id="rId398" Type="http://schemas.openxmlformats.org/officeDocument/2006/relationships/hyperlink" Target="https://www.munzee.com/m/Whelen/16842/" TargetMode="External"/><Relationship Id="rId155" Type="http://schemas.openxmlformats.org/officeDocument/2006/relationships/hyperlink" Target="https://www.munzee.com/m/danielle41101/9214/" TargetMode="External"/><Relationship Id="rId276" Type="http://schemas.openxmlformats.org/officeDocument/2006/relationships/hyperlink" Target="https://www.munzee.com/m/jaw/2336/map/" TargetMode="External"/><Relationship Id="rId397" Type="http://schemas.openxmlformats.org/officeDocument/2006/relationships/hyperlink" Target="https://www.munzee.com/m/zip61348/1888/" TargetMode="External"/><Relationship Id="rId40" Type="http://schemas.openxmlformats.org/officeDocument/2006/relationships/hyperlink" Target="https://www.munzee.com/m/oletimer/1299" TargetMode="External"/><Relationship Id="rId42" Type="http://schemas.openxmlformats.org/officeDocument/2006/relationships/hyperlink" Target="https://www.munzee.com/m/matanome/9538/" TargetMode="External"/><Relationship Id="rId41" Type="http://schemas.openxmlformats.org/officeDocument/2006/relationships/hyperlink" Target="https://www.munzee.com/m/Cachernthesky/1171" TargetMode="External"/><Relationship Id="rId44" Type="http://schemas.openxmlformats.org/officeDocument/2006/relationships/hyperlink" Target="https://www.munzee.com/m/wemissmo/7758/" TargetMode="External"/><Relationship Id="rId43" Type="http://schemas.openxmlformats.org/officeDocument/2006/relationships/hyperlink" Target="https://www.munzee.com/m/Laczy76/2020/" TargetMode="External"/><Relationship Id="rId46" Type="http://schemas.openxmlformats.org/officeDocument/2006/relationships/hyperlink" Target="https://www.munzee.com/m/driver582/4563/" TargetMode="External"/><Relationship Id="rId45" Type="http://schemas.openxmlformats.org/officeDocument/2006/relationships/hyperlink" Target="https://www.munzee.com/m/timandweze/5000" TargetMode="External"/><Relationship Id="rId48" Type="http://schemas.openxmlformats.org/officeDocument/2006/relationships/hyperlink" Target="https://www.munzee.com/m/timandweze/4999" TargetMode="External"/><Relationship Id="rId47" Type="http://schemas.openxmlformats.org/officeDocument/2006/relationships/hyperlink" Target="https://www.munzee.com/m/annabanana/7598/" TargetMode="External"/><Relationship Id="rId49" Type="http://schemas.openxmlformats.org/officeDocument/2006/relationships/hyperlink" Target="https://www.munzee.com/m/Majsan/2747/" TargetMode="External"/><Relationship Id="rId31" Type="http://schemas.openxmlformats.org/officeDocument/2006/relationships/hyperlink" Target="https://www.munzee.com/m/magnacharge/1810/" TargetMode="External"/><Relationship Id="rId30" Type="http://schemas.openxmlformats.org/officeDocument/2006/relationships/hyperlink" Target="https://www.munzee.com/m/gabbster/1735/" TargetMode="External"/><Relationship Id="rId33" Type="http://schemas.openxmlformats.org/officeDocument/2006/relationships/hyperlink" Target="https://www.munzee.com/m/MrsMouse/3059/" TargetMode="External"/><Relationship Id="rId32" Type="http://schemas.openxmlformats.org/officeDocument/2006/relationships/hyperlink" Target="https://www.munzee.com/m/VampGirl32/1564" TargetMode="External"/><Relationship Id="rId35" Type="http://schemas.openxmlformats.org/officeDocument/2006/relationships/hyperlink" Target="https://www.munzee.com/m/KLC/1184/" TargetMode="External"/><Relationship Id="rId34" Type="http://schemas.openxmlformats.org/officeDocument/2006/relationships/hyperlink" Target="https://www.munzee.com/m/oletimer/1302" TargetMode="External"/><Relationship Id="rId37" Type="http://schemas.openxmlformats.org/officeDocument/2006/relationships/hyperlink" Target="https://www.munzee.com/m/oletimer/1186" TargetMode="External"/><Relationship Id="rId36" Type="http://schemas.openxmlformats.org/officeDocument/2006/relationships/hyperlink" Target="https://www.munzee.com/m/DalenBarb/5863/" TargetMode="External"/><Relationship Id="rId39" Type="http://schemas.openxmlformats.org/officeDocument/2006/relationships/hyperlink" Target="https://www.munzee.com/m/Chivasloyal/4998/" TargetMode="External"/><Relationship Id="rId38" Type="http://schemas.openxmlformats.org/officeDocument/2006/relationships/hyperlink" Target="https://www.munzee.com/m/VampGirl32/1565" TargetMode="External"/><Relationship Id="rId20" Type="http://schemas.openxmlformats.org/officeDocument/2006/relationships/hyperlink" Target="https://www.munzee.com/m/KLC/1189/" TargetMode="External"/><Relationship Id="rId22" Type="http://schemas.openxmlformats.org/officeDocument/2006/relationships/hyperlink" Target="https://www.munzee.com/m/monrose/4447/" TargetMode="External"/><Relationship Id="rId21" Type="http://schemas.openxmlformats.org/officeDocument/2006/relationships/hyperlink" Target="https://www.munzee.com/m/kimdot/9004/" TargetMode="External"/><Relationship Id="rId24" Type="http://schemas.openxmlformats.org/officeDocument/2006/relationships/hyperlink" Target="https://www.munzee.com/m/gabbster/1740/" TargetMode="External"/><Relationship Id="rId23" Type="http://schemas.openxmlformats.org/officeDocument/2006/relationships/hyperlink" Target="https://www.munzee.com/m/rodrico101/4067/" TargetMode="External"/><Relationship Id="rId409" Type="http://schemas.openxmlformats.org/officeDocument/2006/relationships/hyperlink" Target="https://www.munzee.com/m/hisaccityiowahere/2516/" TargetMode="External"/><Relationship Id="rId404" Type="http://schemas.openxmlformats.org/officeDocument/2006/relationships/hyperlink" Target="https://www.munzee.com/m/Whelen/16843/" TargetMode="External"/><Relationship Id="rId403" Type="http://schemas.openxmlformats.org/officeDocument/2006/relationships/hyperlink" Target="https://www.munzee.com/m/Munzip/132/" TargetMode="External"/><Relationship Id="rId402" Type="http://schemas.openxmlformats.org/officeDocument/2006/relationships/hyperlink" Target="https://www.munzee.com/m/BonnieB1/2536/" TargetMode="External"/><Relationship Id="rId401" Type="http://schemas.openxmlformats.org/officeDocument/2006/relationships/hyperlink" Target="https://www.munzee.com/m/Whelen/16844/" TargetMode="External"/><Relationship Id="rId408" Type="http://schemas.openxmlformats.org/officeDocument/2006/relationships/hyperlink" Target="https://www.munzee.com/m/1derWoman/2228/" TargetMode="External"/><Relationship Id="rId407" Type="http://schemas.openxmlformats.org/officeDocument/2006/relationships/hyperlink" Target="https://www.munzee.com/m/wemissmo/7569/" TargetMode="External"/><Relationship Id="rId406" Type="http://schemas.openxmlformats.org/officeDocument/2006/relationships/hyperlink" Target="https://www.munzee.com/m/hisaccityiowahere/2517/" TargetMode="External"/><Relationship Id="rId405" Type="http://schemas.openxmlformats.org/officeDocument/2006/relationships/hyperlink" Target="https://www.munzee.com/m/1derWoman/2230/" TargetMode="External"/><Relationship Id="rId26" Type="http://schemas.openxmlformats.org/officeDocument/2006/relationships/hyperlink" Target="https://www.munzee.com/m/rodrico101/4066/" TargetMode="External"/><Relationship Id="rId25" Type="http://schemas.openxmlformats.org/officeDocument/2006/relationships/hyperlink" Target="https://www.munzee.com/m/magnacharge/1813/" TargetMode="External"/><Relationship Id="rId28" Type="http://schemas.openxmlformats.org/officeDocument/2006/relationships/hyperlink" Target="https://www.munzee.com/m/magnacharge/1812/" TargetMode="External"/><Relationship Id="rId27" Type="http://schemas.openxmlformats.org/officeDocument/2006/relationships/hyperlink" Target="https://www.munzee.com/m/gabbster/1739/" TargetMode="External"/><Relationship Id="rId400" Type="http://schemas.openxmlformats.org/officeDocument/2006/relationships/hyperlink" Target="https://www.munzee.com/m/Munzip/133/" TargetMode="External"/><Relationship Id="rId29" Type="http://schemas.openxmlformats.org/officeDocument/2006/relationships/hyperlink" Target="https://www.munzee.com/m/rodrico101/4065/" TargetMode="External"/><Relationship Id="rId11" Type="http://schemas.openxmlformats.org/officeDocument/2006/relationships/hyperlink" Target="https://www.munzee.com/m/nyisutter/5772/" TargetMode="External"/><Relationship Id="rId10" Type="http://schemas.openxmlformats.org/officeDocument/2006/relationships/hyperlink" Target="https://www.munzee.com/m/oletimer/1345" TargetMode="External"/><Relationship Id="rId13" Type="http://schemas.openxmlformats.org/officeDocument/2006/relationships/hyperlink" Target="https://www.munzee.com/m/annabanana/7597/" TargetMode="External"/><Relationship Id="rId12" Type="http://schemas.openxmlformats.org/officeDocument/2006/relationships/hyperlink" Target="https://www.munzee.com/m/denali0407/9460/" TargetMode="External"/><Relationship Id="rId15" Type="http://schemas.openxmlformats.org/officeDocument/2006/relationships/hyperlink" Target="https://www.munzee.com/m/Atrots/871" TargetMode="External"/><Relationship Id="rId14" Type="http://schemas.openxmlformats.org/officeDocument/2006/relationships/hyperlink" Target="https://www.munzee.com/m/Nutty1/5473/" TargetMode="External"/><Relationship Id="rId17" Type="http://schemas.openxmlformats.org/officeDocument/2006/relationships/hyperlink" Target="https://www.munzee.com/m/Aphrael/1266" TargetMode="External"/><Relationship Id="rId16" Type="http://schemas.openxmlformats.org/officeDocument/2006/relationships/hyperlink" Target="https://www.munzee.com/m/kimdot/9002/" TargetMode="External"/><Relationship Id="rId19" Type="http://schemas.openxmlformats.org/officeDocument/2006/relationships/hyperlink" Target="https://www.munzee.com/m/monrose/4448/" TargetMode="External"/><Relationship Id="rId18" Type="http://schemas.openxmlformats.org/officeDocument/2006/relationships/hyperlink" Target="https://www.munzee.com/m/bazfum/5330/" TargetMode="External"/><Relationship Id="rId84" Type="http://schemas.openxmlformats.org/officeDocument/2006/relationships/hyperlink" Target="https://www.munzee.com/m/wvkiwi/6841/" TargetMode="External"/><Relationship Id="rId83" Type="http://schemas.openxmlformats.org/officeDocument/2006/relationships/hyperlink" Target="https://www.munzee.com/m/jaw/2382/map/" TargetMode="External"/><Relationship Id="rId86" Type="http://schemas.openxmlformats.org/officeDocument/2006/relationships/hyperlink" Target="https://www.munzee.com/m/kwd/4570" TargetMode="External"/><Relationship Id="rId85" Type="http://schemas.openxmlformats.org/officeDocument/2006/relationships/hyperlink" Target="https://www.munzee.com/m/WiseOldWizard/3026/" TargetMode="External"/><Relationship Id="rId88" Type="http://schemas.openxmlformats.org/officeDocument/2006/relationships/hyperlink" Target="https://www.munzee.com/m/Rayman/1893/" TargetMode="External"/><Relationship Id="rId87" Type="http://schemas.openxmlformats.org/officeDocument/2006/relationships/hyperlink" Target="https://www.munzee.com/m/redshark78/1699/" TargetMode="External"/><Relationship Id="rId89" Type="http://schemas.openxmlformats.org/officeDocument/2006/relationships/hyperlink" Target="https://www.munzee.com/m/danielle41101/9368/" TargetMode="External"/><Relationship Id="rId80" Type="http://schemas.openxmlformats.org/officeDocument/2006/relationships/hyperlink" Target="https://www.munzee.com/m/tlmeadowlark/2394/" TargetMode="External"/><Relationship Id="rId82" Type="http://schemas.openxmlformats.org/officeDocument/2006/relationships/hyperlink" Target="https://www.munzee.com/m/Nutty1/5676/" TargetMode="External"/><Relationship Id="rId81" Type="http://schemas.openxmlformats.org/officeDocument/2006/relationships/hyperlink" Target="https://www.munzee.com/m/oletimer/1184" TargetMode="External"/><Relationship Id="rId73" Type="http://schemas.openxmlformats.org/officeDocument/2006/relationships/hyperlink" Target="https://www.munzee.com/m/magnacharge/1804/" TargetMode="External"/><Relationship Id="rId72" Type="http://schemas.openxmlformats.org/officeDocument/2006/relationships/hyperlink" Target="https://www.munzee.com/m/gabbster/1717/" TargetMode="External"/><Relationship Id="rId75" Type="http://schemas.openxmlformats.org/officeDocument/2006/relationships/hyperlink" Target="https://www.munzee.com/m/Dg25plus/3236/" TargetMode="External"/><Relationship Id="rId74" Type="http://schemas.openxmlformats.org/officeDocument/2006/relationships/hyperlink" Target="https://www.munzee.com/m/MrsDoc29/2293/" TargetMode="External"/><Relationship Id="rId77" Type="http://schemas.openxmlformats.org/officeDocument/2006/relationships/hyperlink" Target="https://www.munzee.com/m/denali0407/9463/" TargetMode="External"/><Relationship Id="rId76" Type="http://schemas.openxmlformats.org/officeDocument/2006/relationships/hyperlink" Target="https://www.munzee.com/m/MrsMouse/3053/" TargetMode="External"/><Relationship Id="rId79" Type="http://schemas.openxmlformats.org/officeDocument/2006/relationships/hyperlink" Target="https://www.munzee.com/m/geomatrix/7822/" TargetMode="External"/><Relationship Id="rId78" Type="http://schemas.openxmlformats.org/officeDocument/2006/relationships/hyperlink" Target="https://www.munzee.com/m/ClownShoes/2501/" TargetMode="External"/><Relationship Id="rId71" Type="http://schemas.openxmlformats.org/officeDocument/2006/relationships/hyperlink" Target="https://www.munzee.com/m/rodrico101/4039/" TargetMode="External"/><Relationship Id="rId70" Type="http://schemas.openxmlformats.org/officeDocument/2006/relationships/hyperlink" Target="https://www.munzee.com/m/magnacharge/1790/" TargetMode="External"/><Relationship Id="rId62" Type="http://schemas.openxmlformats.org/officeDocument/2006/relationships/hyperlink" Target="https://www.munzee.com/m/rodrico101/4052/" TargetMode="External"/><Relationship Id="rId61" Type="http://schemas.openxmlformats.org/officeDocument/2006/relationships/hyperlink" Target="https://www.munzee.com/m/magnacharge/1803/" TargetMode="External"/><Relationship Id="rId64" Type="http://schemas.openxmlformats.org/officeDocument/2006/relationships/hyperlink" Target="https://www.munzee.com/m/magnacharge/1794/" TargetMode="External"/><Relationship Id="rId63" Type="http://schemas.openxmlformats.org/officeDocument/2006/relationships/hyperlink" Target="https://www.munzee.com/m/gabbster/1725/" TargetMode="External"/><Relationship Id="rId66" Type="http://schemas.openxmlformats.org/officeDocument/2006/relationships/hyperlink" Target="https://www.munzee.com/m/gabbster/1719/" TargetMode="External"/><Relationship Id="rId65" Type="http://schemas.openxmlformats.org/officeDocument/2006/relationships/hyperlink" Target="https://www.munzee.com/m/rodrico101/4051/" TargetMode="External"/><Relationship Id="rId68" Type="http://schemas.openxmlformats.org/officeDocument/2006/relationships/hyperlink" Target="https://www.munzee.com/m/rodrico101/4040/" TargetMode="External"/><Relationship Id="rId67" Type="http://schemas.openxmlformats.org/officeDocument/2006/relationships/hyperlink" Target="https://www.munzee.com/m/magnacharge/1793/" TargetMode="External"/><Relationship Id="rId60" Type="http://schemas.openxmlformats.org/officeDocument/2006/relationships/hyperlink" Target="https://www.munzee.com/m/gabbster/1729/" TargetMode="External"/><Relationship Id="rId69" Type="http://schemas.openxmlformats.org/officeDocument/2006/relationships/hyperlink" Target="https://www.munzee.com/m/gabbster/1718/" TargetMode="External"/><Relationship Id="rId51" Type="http://schemas.openxmlformats.org/officeDocument/2006/relationships/hyperlink" Target="https://www.munzee.com/m/timandweze/4998/" TargetMode="External"/><Relationship Id="rId50" Type="http://schemas.openxmlformats.org/officeDocument/2006/relationships/hyperlink" Target="https://www.munzee.com/m/2mctwins2/2046" TargetMode="External"/><Relationship Id="rId53" Type="http://schemas.openxmlformats.org/officeDocument/2006/relationships/hyperlink" Target="https://www.munzee.com/m/Wildflower82/1397/" TargetMode="External"/><Relationship Id="rId52" Type="http://schemas.openxmlformats.org/officeDocument/2006/relationships/hyperlink" Target="https://www.munzee.com/m/2mctwins/2079/" TargetMode="External"/><Relationship Id="rId55" Type="http://schemas.openxmlformats.org/officeDocument/2006/relationships/hyperlink" Target="https://www.munzee.com/m/Tabata2/5453" TargetMode="External"/><Relationship Id="rId54" Type="http://schemas.openxmlformats.org/officeDocument/2006/relationships/hyperlink" Target="https://www.munzee.com/m/timandweze/4997" TargetMode="External"/><Relationship Id="rId57" Type="http://schemas.openxmlformats.org/officeDocument/2006/relationships/hyperlink" Target="https://www.munzee.com/m/timandweze/4996" TargetMode="External"/><Relationship Id="rId56" Type="http://schemas.openxmlformats.org/officeDocument/2006/relationships/hyperlink" Target="https://www.munzee.com/m/Neta/2891/" TargetMode="External"/><Relationship Id="rId59" Type="http://schemas.openxmlformats.org/officeDocument/2006/relationships/hyperlink" Target="https://www.munzee.com/m/rodrico101/4053/" TargetMode="External"/><Relationship Id="rId58" Type="http://schemas.openxmlformats.org/officeDocument/2006/relationships/hyperlink" Target="https://www.munzee.com/m/kwd/4571/" TargetMode="External"/><Relationship Id="rId107" Type="http://schemas.openxmlformats.org/officeDocument/2006/relationships/hyperlink" Target="https://www.munzee.com/m/gabbster/1716/" TargetMode="External"/><Relationship Id="rId228" Type="http://schemas.openxmlformats.org/officeDocument/2006/relationships/hyperlink" Target="https://www.munzee.com/m/hz/3323/" TargetMode="External"/><Relationship Id="rId349" Type="http://schemas.openxmlformats.org/officeDocument/2006/relationships/hyperlink" Target="https://www.munzee.com/m/gargoyle18/2483/" TargetMode="External"/><Relationship Id="rId106" Type="http://schemas.openxmlformats.org/officeDocument/2006/relationships/hyperlink" Target="https://www.munzee.com/m/rodrico101/4038/" TargetMode="External"/><Relationship Id="rId227" Type="http://schemas.openxmlformats.org/officeDocument/2006/relationships/hyperlink" Target="https://www.munzee.com/m/JABIE28/2230/" TargetMode="External"/><Relationship Id="rId348" Type="http://schemas.openxmlformats.org/officeDocument/2006/relationships/hyperlink" Target="https://www.munzee.com/m/MeanderingMonkeys/13250/" TargetMode="External"/><Relationship Id="rId469" Type="http://schemas.openxmlformats.org/officeDocument/2006/relationships/drawing" Target="../drawings/drawing1.xml"/><Relationship Id="rId105" Type="http://schemas.openxmlformats.org/officeDocument/2006/relationships/hyperlink" Target="https://www.munzee.com/m/jaw/2369/map/" TargetMode="External"/><Relationship Id="rId226" Type="http://schemas.openxmlformats.org/officeDocument/2006/relationships/hyperlink" Target="https://www.munzee.com/m/danielle41101/9117/" TargetMode="External"/><Relationship Id="rId347" Type="http://schemas.openxmlformats.org/officeDocument/2006/relationships/hyperlink" Target="https://www.munzee.com/m/gabbster/1693/" TargetMode="External"/><Relationship Id="rId468" Type="http://schemas.openxmlformats.org/officeDocument/2006/relationships/hyperlink" Target="https://www.munzee.com/m/gabbster/1854/" TargetMode="External"/><Relationship Id="rId104" Type="http://schemas.openxmlformats.org/officeDocument/2006/relationships/hyperlink" Target="https://www.munzee.com/m/danielle41101/9231/" TargetMode="External"/><Relationship Id="rId225" Type="http://schemas.openxmlformats.org/officeDocument/2006/relationships/hyperlink" Target="https://www.munzee.com/m/BoMS/6112/" TargetMode="External"/><Relationship Id="rId346" Type="http://schemas.openxmlformats.org/officeDocument/2006/relationships/hyperlink" Target="https://www.munzee.com/m/rodrico101/3995/" TargetMode="External"/><Relationship Id="rId467" Type="http://schemas.openxmlformats.org/officeDocument/2006/relationships/hyperlink" Target="https://www.munzee.com/m/Rememberlostisland/3502/" TargetMode="External"/><Relationship Id="rId109" Type="http://schemas.openxmlformats.org/officeDocument/2006/relationships/hyperlink" Target="https://www.munzee.com/m/rodrico101/4029/" TargetMode="External"/><Relationship Id="rId108" Type="http://schemas.openxmlformats.org/officeDocument/2006/relationships/hyperlink" Target="https://www.munzee.com/m/magnacharge/1789/" TargetMode="External"/><Relationship Id="rId229" Type="http://schemas.openxmlformats.org/officeDocument/2006/relationships/hyperlink" Target="https://www.munzee.com/m/danielle41101/9562/" TargetMode="External"/><Relationship Id="rId220" Type="http://schemas.openxmlformats.org/officeDocument/2006/relationships/hyperlink" Target="https://www.munzee.com/m/123xilef/3781/" TargetMode="External"/><Relationship Id="rId341" Type="http://schemas.openxmlformats.org/officeDocument/2006/relationships/hyperlink" Target="https://www.munzee.com/m/AngelGirl/2694/" TargetMode="External"/><Relationship Id="rId462" Type="http://schemas.openxmlformats.org/officeDocument/2006/relationships/hyperlink" Target="https://www.munzee.com/m/fusak2/348/" TargetMode="External"/><Relationship Id="rId340" Type="http://schemas.openxmlformats.org/officeDocument/2006/relationships/hyperlink" Target="https://www.munzee.com/m/Andremelb/1369/" TargetMode="External"/><Relationship Id="rId461" Type="http://schemas.openxmlformats.org/officeDocument/2006/relationships/hyperlink" Target="https://www.munzee.com/m/MrsMouse/3049/" TargetMode="External"/><Relationship Id="rId460" Type="http://schemas.openxmlformats.org/officeDocument/2006/relationships/hyperlink" Target="https://www.munzee.com/m/Rememberlostisland/3499/" TargetMode="External"/><Relationship Id="rId103" Type="http://schemas.openxmlformats.org/officeDocument/2006/relationships/hyperlink" Target="https://www.munzee.com/m/shabs/3550/map/" TargetMode="External"/><Relationship Id="rId224" Type="http://schemas.openxmlformats.org/officeDocument/2006/relationships/hyperlink" Target="https://www.munzee.com/m/MetteS/4653/" TargetMode="External"/><Relationship Id="rId345" Type="http://schemas.openxmlformats.org/officeDocument/2006/relationships/hyperlink" Target="https://www.munzee.com/m/MeanderingMonkeys/13249/" TargetMode="External"/><Relationship Id="rId466" Type="http://schemas.openxmlformats.org/officeDocument/2006/relationships/hyperlink" Target="https://www.munzee.com/m/MrsMouse/3061/" TargetMode="External"/><Relationship Id="rId102" Type="http://schemas.openxmlformats.org/officeDocument/2006/relationships/hyperlink" Target="https://www.munzee.com/m/annabanana/7755/" TargetMode="External"/><Relationship Id="rId223" Type="http://schemas.openxmlformats.org/officeDocument/2006/relationships/hyperlink" Target="https://www.munzee.com/m/danielle41101/9118/" TargetMode="External"/><Relationship Id="rId344" Type="http://schemas.openxmlformats.org/officeDocument/2006/relationships/hyperlink" Target="https://www.munzee.com/m/magnacharge/1750/" TargetMode="External"/><Relationship Id="rId465" Type="http://schemas.openxmlformats.org/officeDocument/2006/relationships/hyperlink" Target="https://www.munzee.com/m/fusak2/367/" TargetMode="External"/><Relationship Id="rId101" Type="http://schemas.openxmlformats.org/officeDocument/2006/relationships/hyperlink" Target="https://www.munzee.com/m/danielle41101/9232/" TargetMode="External"/><Relationship Id="rId222" Type="http://schemas.openxmlformats.org/officeDocument/2006/relationships/hyperlink" Target="https://www.munzee.com/m/wemissmo/7331/" TargetMode="External"/><Relationship Id="rId343" Type="http://schemas.openxmlformats.org/officeDocument/2006/relationships/hyperlink" Target="https://www.munzee.com/m/gabbster/1691/" TargetMode="External"/><Relationship Id="rId464" Type="http://schemas.openxmlformats.org/officeDocument/2006/relationships/hyperlink" Target="https://www.munzee.com/m/Rememberlostisland/3501/" TargetMode="External"/><Relationship Id="rId100" Type="http://schemas.openxmlformats.org/officeDocument/2006/relationships/hyperlink" Target="https://www.munzee.com/m/TheEvilPoles/351/" TargetMode="External"/><Relationship Id="rId221" Type="http://schemas.openxmlformats.org/officeDocument/2006/relationships/hyperlink" Target="https://www.munzee.com/m/HB31/3701/" TargetMode="External"/><Relationship Id="rId342" Type="http://schemas.openxmlformats.org/officeDocument/2006/relationships/hyperlink" Target="https://www.munzee.com/m/MrsDoc29/2227/" TargetMode="External"/><Relationship Id="rId463" Type="http://schemas.openxmlformats.org/officeDocument/2006/relationships/hyperlink" Target="https://www.munzee.com/m/Fusak/676/" TargetMode="External"/><Relationship Id="rId217" Type="http://schemas.openxmlformats.org/officeDocument/2006/relationships/hyperlink" Target="https://www.munzee.com/m/BoMS/6114/" TargetMode="External"/><Relationship Id="rId338" Type="http://schemas.openxmlformats.org/officeDocument/2006/relationships/hyperlink" Target="https://www.munzee.com/m/janzattic/5339" TargetMode="External"/><Relationship Id="rId459" Type="http://schemas.openxmlformats.org/officeDocument/2006/relationships/hyperlink" Target="https://www.munzee.com/m/fusak2/350/" TargetMode="External"/><Relationship Id="rId216" Type="http://schemas.openxmlformats.org/officeDocument/2006/relationships/hyperlink" Target="https://www.munzee.com/m/MetteS/4656/" TargetMode="External"/><Relationship Id="rId337" Type="http://schemas.openxmlformats.org/officeDocument/2006/relationships/hyperlink" Target="https://www.munzee.com/m/Andremelb/1367/" TargetMode="External"/><Relationship Id="rId458" Type="http://schemas.openxmlformats.org/officeDocument/2006/relationships/hyperlink" Target="https://www.munzee.com/m/Fusak/675/" TargetMode="External"/><Relationship Id="rId215" Type="http://schemas.openxmlformats.org/officeDocument/2006/relationships/hyperlink" Target="https://www.munzee.com/m/danielle41101/9160/" TargetMode="External"/><Relationship Id="rId336" Type="http://schemas.openxmlformats.org/officeDocument/2006/relationships/hyperlink" Target="https://www.munzee.com/m/Belinha/767/" TargetMode="External"/><Relationship Id="rId457" Type="http://schemas.openxmlformats.org/officeDocument/2006/relationships/hyperlink" Target="https://www.munzee.com/m/magnacharge/1925/" TargetMode="External"/><Relationship Id="rId214" Type="http://schemas.openxmlformats.org/officeDocument/2006/relationships/hyperlink" Target="https://www.munzee.com/m/BrianMoos/1740" TargetMode="External"/><Relationship Id="rId335" Type="http://schemas.openxmlformats.org/officeDocument/2006/relationships/hyperlink" Target="https://www.munzee.com/m/Netkaloz/4840/" TargetMode="External"/><Relationship Id="rId456" Type="http://schemas.openxmlformats.org/officeDocument/2006/relationships/hyperlink" Target="https://www.munzee.com/m/fusak2/353/" TargetMode="External"/><Relationship Id="rId219" Type="http://schemas.openxmlformats.org/officeDocument/2006/relationships/hyperlink" Target="https://www.munzee.com/m/MrsHB31/3970/" TargetMode="External"/><Relationship Id="rId218" Type="http://schemas.openxmlformats.org/officeDocument/2006/relationships/hyperlink" Target="https://www.munzee.com/m/danielle41101/9120/" TargetMode="External"/><Relationship Id="rId339" Type="http://schemas.openxmlformats.org/officeDocument/2006/relationships/hyperlink" Target="https://www.munzee.com/m/brunosantos/549" TargetMode="External"/><Relationship Id="rId330" Type="http://schemas.openxmlformats.org/officeDocument/2006/relationships/hyperlink" Target="https://www.munzee.com/m/hisaccityiowahere/2470/" TargetMode="External"/><Relationship Id="rId451" Type="http://schemas.openxmlformats.org/officeDocument/2006/relationships/hyperlink" Target="https://www.munzee.com/m/Fusak/673/" TargetMode="External"/><Relationship Id="rId450" Type="http://schemas.openxmlformats.org/officeDocument/2006/relationships/hyperlink" Target="https://www.munzee.com/m/PeachesnCream/2431" TargetMode="External"/><Relationship Id="rId213" Type="http://schemas.openxmlformats.org/officeDocument/2006/relationships/hyperlink" Target="https://www.munzee.com/m/TURTLE/5350/" TargetMode="External"/><Relationship Id="rId334" Type="http://schemas.openxmlformats.org/officeDocument/2006/relationships/hyperlink" Target="https://www.munzee.com/m/Andremelb/1366/" TargetMode="External"/><Relationship Id="rId455" Type="http://schemas.openxmlformats.org/officeDocument/2006/relationships/hyperlink" Target="https://www.munzee.com/m/MrsDoc29/2295/" TargetMode="External"/><Relationship Id="rId212" Type="http://schemas.openxmlformats.org/officeDocument/2006/relationships/hyperlink" Target="https://www.munzee.com/m/danielle41101/9213/" TargetMode="External"/><Relationship Id="rId333" Type="http://schemas.openxmlformats.org/officeDocument/2006/relationships/hyperlink" Target="https://www.munzee.com/m/lalaeu/645/" TargetMode="External"/><Relationship Id="rId454" Type="http://schemas.openxmlformats.org/officeDocument/2006/relationships/hyperlink" Target="https://www.munzee.com/m/MrsMouse/3060/" TargetMode="External"/><Relationship Id="rId211" Type="http://schemas.openxmlformats.org/officeDocument/2006/relationships/hyperlink" Target="https://www.munzee.com/m/jaw/2351/map/" TargetMode="External"/><Relationship Id="rId332" Type="http://schemas.openxmlformats.org/officeDocument/2006/relationships/hyperlink" Target="https://www.munzee.com/m/CandyLace/1262/" TargetMode="External"/><Relationship Id="rId453" Type="http://schemas.openxmlformats.org/officeDocument/2006/relationships/hyperlink" Target="https://www.munzee.com/m/JABIE28/2300/" TargetMode="External"/><Relationship Id="rId210" Type="http://schemas.openxmlformats.org/officeDocument/2006/relationships/hyperlink" Target="https://www.munzee.com/m/shabs/3292/map/" TargetMode="External"/><Relationship Id="rId331" Type="http://schemas.openxmlformats.org/officeDocument/2006/relationships/hyperlink" Target="https://www.munzee.com/m/Andremelb/1360/" TargetMode="External"/><Relationship Id="rId452" Type="http://schemas.openxmlformats.org/officeDocument/2006/relationships/hyperlink" Target="https://www.munzee.com/m/Whelen/17001/" TargetMode="External"/><Relationship Id="rId370" Type="http://schemas.openxmlformats.org/officeDocument/2006/relationships/hyperlink" Target="https://www.munzee.com/m/brunosantos/547" TargetMode="External"/><Relationship Id="rId129" Type="http://schemas.openxmlformats.org/officeDocument/2006/relationships/hyperlink" Target="https://www.munzee.com/m/MetteS/4659/" TargetMode="External"/><Relationship Id="rId128" Type="http://schemas.openxmlformats.org/officeDocument/2006/relationships/hyperlink" Target="https://www.munzee.com/m/Marock/5715/" TargetMode="External"/><Relationship Id="rId249" Type="http://schemas.openxmlformats.org/officeDocument/2006/relationships/hyperlink" Target="https://www.munzee.com/m/deeralemap/3042/" TargetMode="External"/><Relationship Id="rId127" Type="http://schemas.openxmlformats.org/officeDocument/2006/relationships/hyperlink" Target="https://www.munzee.com/m/redshark78/1696/" TargetMode="External"/><Relationship Id="rId248" Type="http://schemas.openxmlformats.org/officeDocument/2006/relationships/hyperlink" Target="https://www.munzee.com/m/JABIE28/2215/" TargetMode="External"/><Relationship Id="rId369" Type="http://schemas.openxmlformats.org/officeDocument/2006/relationships/hyperlink" Target="https://www.munzee.com/m/mobility/6087/" TargetMode="External"/><Relationship Id="rId126" Type="http://schemas.openxmlformats.org/officeDocument/2006/relationships/hyperlink" Target="https://www.munzee.com/m/mobility/6084/" TargetMode="External"/><Relationship Id="rId247" Type="http://schemas.openxmlformats.org/officeDocument/2006/relationships/hyperlink" Target="https://www.munzee.com/m/hz/3325/" TargetMode="External"/><Relationship Id="rId368" Type="http://schemas.openxmlformats.org/officeDocument/2006/relationships/hyperlink" Target="https://www.munzee.com/m/magnacharge/1768/" TargetMode="External"/><Relationship Id="rId121" Type="http://schemas.openxmlformats.org/officeDocument/2006/relationships/hyperlink" Target="https://www.munzee.com/m/magnacharge/1778/" TargetMode="External"/><Relationship Id="rId242" Type="http://schemas.openxmlformats.org/officeDocument/2006/relationships/hyperlink" Target="https://www.munzee.com/m/wemissmo/7624/" TargetMode="External"/><Relationship Id="rId363" Type="http://schemas.openxmlformats.org/officeDocument/2006/relationships/hyperlink" Target="https://www.munzee.com/m/1derWoman/2259/" TargetMode="External"/><Relationship Id="rId120" Type="http://schemas.openxmlformats.org/officeDocument/2006/relationships/hyperlink" Target="https://www.munzee.com/m/gabbster/1709/" TargetMode="External"/><Relationship Id="rId241" Type="http://schemas.openxmlformats.org/officeDocument/2006/relationships/hyperlink" Target="https://www.munzee.com/m/FindersGirl/3167/" TargetMode="External"/><Relationship Id="rId362" Type="http://schemas.openxmlformats.org/officeDocument/2006/relationships/hyperlink" Target="https://www.munzee.com/m/Whelen/16804/" TargetMode="External"/><Relationship Id="rId240" Type="http://schemas.openxmlformats.org/officeDocument/2006/relationships/hyperlink" Target="https://www.munzee.com/m/Andremelb/1258/" TargetMode="External"/><Relationship Id="rId361" Type="http://schemas.openxmlformats.org/officeDocument/2006/relationships/hyperlink" Target="https://www.munzee.com/m/rodrico101/4104/" TargetMode="External"/><Relationship Id="rId360" Type="http://schemas.openxmlformats.org/officeDocument/2006/relationships/hyperlink" Target="https://www.munzee.com/m/magnacharge/1816/" TargetMode="External"/><Relationship Id="rId125" Type="http://schemas.openxmlformats.org/officeDocument/2006/relationships/hyperlink" Target="https://www.munzee.com/m/Marock/5714" TargetMode="External"/><Relationship Id="rId246" Type="http://schemas.openxmlformats.org/officeDocument/2006/relationships/hyperlink" Target="https://www.munzee.com/m/kimdot/9044/" TargetMode="External"/><Relationship Id="rId367" Type="http://schemas.openxmlformats.org/officeDocument/2006/relationships/hyperlink" Target="https://www.munzee.com/m/hisaccityiowahere/2521/" TargetMode="External"/><Relationship Id="rId124" Type="http://schemas.openxmlformats.org/officeDocument/2006/relationships/hyperlink" Target="https://www.munzee.com/m/easterb/1015/" TargetMode="External"/><Relationship Id="rId245" Type="http://schemas.openxmlformats.org/officeDocument/2006/relationships/hyperlink" Target="https://www.munzee.com/m/Andremelb/1265/" TargetMode="External"/><Relationship Id="rId366" Type="http://schemas.openxmlformats.org/officeDocument/2006/relationships/hyperlink" Target="https://www.munzee.com/m/1derWoman/2231/" TargetMode="External"/><Relationship Id="rId123" Type="http://schemas.openxmlformats.org/officeDocument/2006/relationships/hyperlink" Target="https://www.munzee.com/m/shabs/3548/map/" TargetMode="External"/><Relationship Id="rId244" Type="http://schemas.openxmlformats.org/officeDocument/2006/relationships/hyperlink" Target="https://www.munzee.com/m/hz/3324/" TargetMode="External"/><Relationship Id="rId365" Type="http://schemas.openxmlformats.org/officeDocument/2006/relationships/hyperlink" Target="https://www.munzee.com/m/gabbster/1741/" TargetMode="External"/><Relationship Id="rId122" Type="http://schemas.openxmlformats.org/officeDocument/2006/relationships/hyperlink" Target="https://www.munzee.com/m/wemissmo/7576/" TargetMode="External"/><Relationship Id="rId243" Type="http://schemas.openxmlformats.org/officeDocument/2006/relationships/hyperlink" Target="https://www.munzee.com/m/RubyRubyDues/1974/" TargetMode="External"/><Relationship Id="rId364" Type="http://schemas.openxmlformats.org/officeDocument/2006/relationships/hyperlink" Target="https://www.munzee.com/m/hisaccityiowahere/2548/" TargetMode="External"/><Relationship Id="rId95" Type="http://schemas.openxmlformats.org/officeDocument/2006/relationships/hyperlink" Target="https://www.munzee.com/m/danielle41101/9366/" TargetMode="External"/><Relationship Id="rId94" Type="http://schemas.openxmlformats.org/officeDocument/2006/relationships/hyperlink" Target="https://www.munzee.com/m/MrsMouse/3052/" TargetMode="External"/><Relationship Id="rId97" Type="http://schemas.openxmlformats.org/officeDocument/2006/relationships/hyperlink" Target="https://www.munzee.com/m/geomatrix/7823/" TargetMode="External"/><Relationship Id="rId96" Type="http://schemas.openxmlformats.org/officeDocument/2006/relationships/hyperlink" Target="https://www.munzee.com/m/mobility/6053/" TargetMode="External"/><Relationship Id="rId99" Type="http://schemas.openxmlformats.org/officeDocument/2006/relationships/hyperlink" Target="https://www.munzee.com/m/annabanana/7754/" TargetMode="External"/><Relationship Id="rId98" Type="http://schemas.openxmlformats.org/officeDocument/2006/relationships/hyperlink" Target="https://www.munzee.com/m/danielle41101/9233/" TargetMode="External"/><Relationship Id="rId91" Type="http://schemas.openxmlformats.org/officeDocument/2006/relationships/hyperlink" Target="https://www.munzee.com/m/shabs/3561/map/" TargetMode="External"/><Relationship Id="rId90" Type="http://schemas.openxmlformats.org/officeDocument/2006/relationships/hyperlink" Target="https://www.munzee.com/m/kelkavcvt/2306/" TargetMode="External"/><Relationship Id="rId93" Type="http://schemas.openxmlformats.org/officeDocument/2006/relationships/hyperlink" Target="https://www.munzee.com/m/jaw/2371/map/" TargetMode="External"/><Relationship Id="rId92" Type="http://schemas.openxmlformats.org/officeDocument/2006/relationships/hyperlink" Target="https://www.munzee.com/m/danielle41101/9367/" TargetMode="External"/><Relationship Id="rId118" Type="http://schemas.openxmlformats.org/officeDocument/2006/relationships/hyperlink" Target="https://www.munzee.com/m/magnacharge/1782/" TargetMode="External"/><Relationship Id="rId239" Type="http://schemas.openxmlformats.org/officeDocument/2006/relationships/hyperlink" Target="https://www.munzee.com/m/rodrico101/4017/" TargetMode="External"/><Relationship Id="rId117" Type="http://schemas.openxmlformats.org/officeDocument/2006/relationships/hyperlink" Target="https://www.munzee.com/m/Whelen/16818/" TargetMode="External"/><Relationship Id="rId238" Type="http://schemas.openxmlformats.org/officeDocument/2006/relationships/hyperlink" Target="https://www.munzee.com/m/RubyRubyDues/1907/" TargetMode="External"/><Relationship Id="rId359" Type="http://schemas.openxmlformats.org/officeDocument/2006/relationships/hyperlink" Target="https://www.munzee.com/m/Whelen/16803/" TargetMode="External"/><Relationship Id="rId116" Type="http://schemas.openxmlformats.org/officeDocument/2006/relationships/hyperlink" Target="https://www.munzee.com/m/gabbster/1710/" TargetMode="External"/><Relationship Id="rId237" Type="http://schemas.openxmlformats.org/officeDocument/2006/relationships/hyperlink" Target="https://www.munzee.com/m/JABIE28/2301/" TargetMode="External"/><Relationship Id="rId358" Type="http://schemas.openxmlformats.org/officeDocument/2006/relationships/hyperlink" Target="https://www.munzee.com/m/MeanderingMonkeys/13253/" TargetMode="External"/><Relationship Id="rId115" Type="http://schemas.openxmlformats.org/officeDocument/2006/relationships/hyperlink" Target="https://www.munzee.com/m/rodrico101/4020/" TargetMode="External"/><Relationship Id="rId236" Type="http://schemas.openxmlformats.org/officeDocument/2006/relationships/hyperlink" Target="https://www.munzee.com/m/Andremelb/1256/" TargetMode="External"/><Relationship Id="rId357" Type="http://schemas.openxmlformats.org/officeDocument/2006/relationships/hyperlink" Target="https://www.munzee.com/m/gabbster/1698/" TargetMode="External"/><Relationship Id="rId119" Type="http://schemas.openxmlformats.org/officeDocument/2006/relationships/hyperlink" Target="https://www.munzee.com/m/rodrico101/4021/" TargetMode="External"/><Relationship Id="rId110" Type="http://schemas.openxmlformats.org/officeDocument/2006/relationships/hyperlink" Target="https://www.munzee.com/m/gabbster/1711/" TargetMode="External"/><Relationship Id="rId231" Type="http://schemas.openxmlformats.org/officeDocument/2006/relationships/hyperlink" Target="https://www.munzee.com/m/JAL/2557" TargetMode="External"/><Relationship Id="rId352" Type="http://schemas.openxmlformats.org/officeDocument/2006/relationships/hyperlink" Target="https://www.munzee.com/m/MeanderingMonkeys/13251/" TargetMode="External"/><Relationship Id="rId230" Type="http://schemas.openxmlformats.org/officeDocument/2006/relationships/hyperlink" Target="https://www.munzee.com/m/DVDNJYC/2549" TargetMode="External"/><Relationship Id="rId351" Type="http://schemas.openxmlformats.org/officeDocument/2006/relationships/hyperlink" Target="https://www.munzee.com/m/rodrico101/3997/" TargetMode="External"/><Relationship Id="rId350" Type="http://schemas.openxmlformats.org/officeDocument/2006/relationships/hyperlink" Target="https://www.munzee.com/m/magnacharge/1764/" TargetMode="External"/><Relationship Id="rId114" Type="http://schemas.openxmlformats.org/officeDocument/2006/relationships/hyperlink" Target="https://www.munzee.com/m/magnacharge/1784/" TargetMode="External"/><Relationship Id="rId235" Type="http://schemas.openxmlformats.org/officeDocument/2006/relationships/hyperlink" Target="https://www.munzee.com/m/danielle41101/9558/" TargetMode="External"/><Relationship Id="rId356" Type="http://schemas.openxmlformats.org/officeDocument/2006/relationships/hyperlink" Target="https://www.munzee.com/m/Whelen/16819/" TargetMode="External"/><Relationship Id="rId113" Type="http://schemas.openxmlformats.org/officeDocument/2006/relationships/hyperlink" Target="https://www.munzee.com/m/gabbster/853/" TargetMode="External"/><Relationship Id="rId234" Type="http://schemas.openxmlformats.org/officeDocument/2006/relationships/hyperlink" Target="https://www.munzee.com/m/RubyRubyDues/1735/" TargetMode="External"/><Relationship Id="rId355" Type="http://schemas.openxmlformats.org/officeDocument/2006/relationships/hyperlink" Target="https://www.munzee.com/m/MeanderingMonkeys/13252/" TargetMode="External"/><Relationship Id="rId112" Type="http://schemas.openxmlformats.org/officeDocument/2006/relationships/hyperlink" Target="https://www.munzee.com/m/rodrico101/4024/" TargetMode="External"/><Relationship Id="rId233" Type="http://schemas.openxmlformats.org/officeDocument/2006/relationships/hyperlink" Target="https://www.munzee.com/m/Andremelb/1254/" TargetMode="External"/><Relationship Id="rId354" Type="http://schemas.openxmlformats.org/officeDocument/2006/relationships/hyperlink" Target="https://www.munzee.com/m/rodrico101/3999/" TargetMode="External"/><Relationship Id="rId111" Type="http://schemas.openxmlformats.org/officeDocument/2006/relationships/hyperlink" Target="https://www.munzee.com/m/magnacharge/1786/" TargetMode="External"/><Relationship Id="rId232" Type="http://schemas.openxmlformats.org/officeDocument/2006/relationships/hyperlink" Target="https://www.munzee.com/m/danielle41101/9561/" TargetMode="External"/><Relationship Id="rId353" Type="http://schemas.openxmlformats.org/officeDocument/2006/relationships/hyperlink" Target="https://www.munzee.com/m/FindersGirl/3234/" TargetMode="External"/><Relationship Id="rId305" Type="http://schemas.openxmlformats.org/officeDocument/2006/relationships/hyperlink" Target="https://www.munzee.com/m/Derlame/8837/" TargetMode="External"/><Relationship Id="rId426" Type="http://schemas.openxmlformats.org/officeDocument/2006/relationships/hyperlink" Target="https://www.munzee.com/m/babyw/2164/" TargetMode="External"/><Relationship Id="rId304" Type="http://schemas.openxmlformats.org/officeDocument/2006/relationships/hyperlink" Target="https://www.munzee.com/m/OHail/15261/" TargetMode="External"/><Relationship Id="rId425" Type="http://schemas.openxmlformats.org/officeDocument/2006/relationships/hyperlink" Target="https://www.munzee.com/m/webeon2it/3477/" TargetMode="External"/><Relationship Id="rId303" Type="http://schemas.openxmlformats.org/officeDocument/2006/relationships/hyperlink" Target="https://www.munzee.com/m/NotNagel/763" TargetMode="External"/><Relationship Id="rId424" Type="http://schemas.openxmlformats.org/officeDocument/2006/relationships/hyperlink" Target="https://www.munzee.com/m/Anetzet/1268/" TargetMode="External"/><Relationship Id="rId302" Type="http://schemas.openxmlformats.org/officeDocument/2006/relationships/hyperlink" Target="https://www.munzee.com/m/xenia1985/189" TargetMode="External"/><Relationship Id="rId423" Type="http://schemas.openxmlformats.org/officeDocument/2006/relationships/hyperlink" Target="https://www.munzee.com/m/PeachesnCream/2432" TargetMode="External"/><Relationship Id="rId309" Type="http://schemas.openxmlformats.org/officeDocument/2006/relationships/hyperlink" Target="https://www.munzee.com/m/ChandaBelle/2164/" TargetMode="External"/><Relationship Id="rId308" Type="http://schemas.openxmlformats.org/officeDocument/2006/relationships/hyperlink" Target="https://www.munzee.com/m/dQuest/4058" TargetMode="External"/><Relationship Id="rId429" Type="http://schemas.openxmlformats.org/officeDocument/2006/relationships/hyperlink" Target="https://www.munzee.com/m/gabbster/1756/" TargetMode="External"/><Relationship Id="rId307" Type="http://schemas.openxmlformats.org/officeDocument/2006/relationships/hyperlink" Target="https://www.munzee.com/m/OHail/15268/" TargetMode="External"/><Relationship Id="rId428" Type="http://schemas.openxmlformats.org/officeDocument/2006/relationships/hyperlink" Target="https://www.munzee.com/m/magnacharge/1832/" TargetMode="External"/><Relationship Id="rId306" Type="http://schemas.openxmlformats.org/officeDocument/2006/relationships/hyperlink" Target="https://www.munzee.com/m/brunosantos/609" TargetMode="External"/><Relationship Id="rId427" Type="http://schemas.openxmlformats.org/officeDocument/2006/relationships/hyperlink" Target="https://www.munzee.com/m/gabbster/1757/" TargetMode="External"/><Relationship Id="rId301" Type="http://schemas.openxmlformats.org/officeDocument/2006/relationships/hyperlink" Target="https://www.munzee.com/m/OHail/15260/" TargetMode="External"/><Relationship Id="rId422" Type="http://schemas.openxmlformats.org/officeDocument/2006/relationships/hyperlink" Target="https://www.munzee.com/m/wemissmo/7581/" TargetMode="External"/><Relationship Id="rId300" Type="http://schemas.openxmlformats.org/officeDocument/2006/relationships/hyperlink" Target="https://www.munzee.com/m/danielle41101/9081/" TargetMode="External"/><Relationship Id="rId421" Type="http://schemas.openxmlformats.org/officeDocument/2006/relationships/hyperlink" Target="https://www.munzee.com/m/Lanyasummer/2866/" TargetMode="External"/><Relationship Id="rId420" Type="http://schemas.openxmlformats.org/officeDocument/2006/relationships/hyperlink" Target="https://www.munzee.com/m/Doc29/4285/" TargetMode="External"/><Relationship Id="rId415" Type="http://schemas.openxmlformats.org/officeDocument/2006/relationships/hyperlink" Target="https://www.munzee.com/m/Munzip/79/" TargetMode="External"/><Relationship Id="rId414" Type="http://schemas.openxmlformats.org/officeDocument/2006/relationships/hyperlink" Target="https://www.munzee.com/m/AngelGirl/2702/" TargetMode="External"/><Relationship Id="rId413" Type="http://schemas.openxmlformats.org/officeDocument/2006/relationships/hyperlink" Target="https://www.munzee.com/m/Whelen/16786/" TargetMode="External"/><Relationship Id="rId412" Type="http://schemas.openxmlformats.org/officeDocument/2006/relationships/hyperlink" Target="https://www.munzee.com/m/hisaccityiowahere/2515/" TargetMode="External"/><Relationship Id="rId419" Type="http://schemas.openxmlformats.org/officeDocument/2006/relationships/hyperlink" Target="https://www.munzee.com/m/Whelen/16802/" TargetMode="External"/><Relationship Id="rId418" Type="http://schemas.openxmlformats.org/officeDocument/2006/relationships/hyperlink" Target="https://www.munzee.com/m/Munzip/81/" TargetMode="External"/><Relationship Id="rId417" Type="http://schemas.openxmlformats.org/officeDocument/2006/relationships/hyperlink" Target="https://www.munzee.com/m/Buck4Big/363/" TargetMode="External"/><Relationship Id="rId416" Type="http://schemas.openxmlformats.org/officeDocument/2006/relationships/hyperlink" Target="https://www.munzee.com/m/Doc29/4283/" TargetMode="External"/><Relationship Id="rId411" Type="http://schemas.openxmlformats.org/officeDocument/2006/relationships/hyperlink" Target="https://www.munzee.com/m/1derWoman/2225/" TargetMode="External"/><Relationship Id="rId410" Type="http://schemas.openxmlformats.org/officeDocument/2006/relationships/hyperlink" Target="https://www.munzee.com/m/Munzip/118/" TargetMode="External"/><Relationship Id="rId206" Type="http://schemas.openxmlformats.org/officeDocument/2006/relationships/hyperlink" Target="https://www.munzee.com/m/shabs/3518/map/" TargetMode="External"/><Relationship Id="rId327" Type="http://schemas.openxmlformats.org/officeDocument/2006/relationships/hyperlink" Target="https://www.munzee.com/m/hisaccityiowahere/2473/" TargetMode="External"/><Relationship Id="rId448" Type="http://schemas.openxmlformats.org/officeDocument/2006/relationships/hyperlink" Target="https://www.munzee.com/m/Rememberlostisland/3494/" TargetMode="External"/><Relationship Id="rId205" Type="http://schemas.openxmlformats.org/officeDocument/2006/relationships/hyperlink" Target="https://www.munzee.com/m/NoahCache/1311/" TargetMode="External"/><Relationship Id="rId326" Type="http://schemas.openxmlformats.org/officeDocument/2006/relationships/hyperlink" Target="https://www.munzee.com/m/1derWoman/2182/" TargetMode="External"/><Relationship Id="rId447" Type="http://schemas.openxmlformats.org/officeDocument/2006/relationships/hyperlink" Target="https://www.munzee.com/m/fusak2/382/" TargetMode="External"/><Relationship Id="rId204" Type="http://schemas.openxmlformats.org/officeDocument/2006/relationships/hyperlink" Target="https://www.munzee.com/m/wemissmo/7625/" TargetMode="External"/><Relationship Id="rId325" Type="http://schemas.openxmlformats.org/officeDocument/2006/relationships/hyperlink" Target="https://www.munzee.com/m/CandyLace/1258/" TargetMode="External"/><Relationship Id="rId446" Type="http://schemas.openxmlformats.org/officeDocument/2006/relationships/hyperlink" Target="https://www.munzee.com/m/chaosmanor/438" TargetMode="External"/><Relationship Id="rId203" Type="http://schemas.openxmlformats.org/officeDocument/2006/relationships/hyperlink" Target="https://www.munzee.com/m/geckofreund/1886/" TargetMode="External"/><Relationship Id="rId324" Type="http://schemas.openxmlformats.org/officeDocument/2006/relationships/hyperlink" Target="https://www.munzee.com/m/hisaccityiowahere/2474/" TargetMode="External"/><Relationship Id="rId445" Type="http://schemas.openxmlformats.org/officeDocument/2006/relationships/hyperlink" Target="https://www.munzee.com/m/Rememberlostisland/3493/" TargetMode="External"/><Relationship Id="rId209" Type="http://schemas.openxmlformats.org/officeDocument/2006/relationships/hyperlink" Target="https://www.munzee.com/m/HB31/3703/" TargetMode="External"/><Relationship Id="rId208" Type="http://schemas.openxmlformats.org/officeDocument/2006/relationships/hyperlink" Target="https://www.munzee.com/m/molesen/2773/" TargetMode="External"/><Relationship Id="rId329" Type="http://schemas.openxmlformats.org/officeDocument/2006/relationships/hyperlink" Target="https://www.munzee.com/m/1derWoman/2181/" TargetMode="External"/><Relationship Id="rId207" Type="http://schemas.openxmlformats.org/officeDocument/2006/relationships/hyperlink" Target="https://www.munzee.com/m/Syrtene/1328/" TargetMode="External"/><Relationship Id="rId328" Type="http://schemas.openxmlformats.org/officeDocument/2006/relationships/hyperlink" Target="https://www.munzee.com/m/CandyLace/1261/" TargetMode="External"/><Relationship Id="rId449" Type="http://schemas.openxmlformats.org/officeDocument/2006/relationships/hyperlink" Target="https://www.munzee.com/m/webeon2it/3495/" TargetMode="External"/><Relationship Id="rId440" Type="http://schemas.openxmlformats.org/officeDocument/2006/relationships/hyperlink" Target="https://www.munzee.com/m/Promethium/1847" TargetMode="External"/><Relationship Id="rId202" Type="http://schemas.openxmlformats.org/officeDocument/2006/relationships/hyperlink" Target="https://www.munzee.com/m/jaw/2066/map/" TargetMode="External"/><Relationship Id="rId323" Type="http://schemas.openxmlformats.org/officeDocument/2006/relationships/hyperlink" Target="https://www.munzee.com/m/1derWoman/2184/" TargetMode="External"/><Relationship Id="rId444" Type="http://schemas.openxmlformats.org/officeDocument/2006/relationships/hyperlink" Target="https://www.munzee.com/m/Fusak/671/" TargetMode="External"/><Relationship Id="rId201" Type="http://schemas.openxmlformats.org/officeDocument/2006/relationships/hyperlink" Target="https://www.munzee.com/m/shabs/3521/map/" TargetMode="External"/><Relationship Id="rId322" Type="http://schemas.openxmlformats.org/officeDocument/2006/relationships/hyperlink" Target="https://www.munzee.com/m/wemissmo/7580/" TargetMode="External"/><Relationship Id="rId443" Type="http://schemas.openxmlformats.org/officeDocument/2006/relationships/hyperlink" Target="https://www.munzee.com/m/GDog99/865/" TargetMode="External"/><Relationship Id="rId200" Type="http://schemas.openxmlformats.org/officeDocument/2006/relationships/hyperlink" Target="https://www.munzee.com/m/Whelen/16816/" TargetMode="External"/><Relationship Id="rId321" Type="http://schemas.openxmlformats.org/officeDocument/2006/relationships/hyperlink" Target="https://www.munzee.com/m/CandyLace/1254/" TargetMode="External"/><Relationship Id="rId442" Type="http://schemas.openxmlformats.org/officeDocument/2006/relationships/hyperlink" Target="https://www.munzee.com/m/ThreeBars/32/" TargetMode="External"/><Relationship Id="rId320" Type="http://schemas.openxmlformats.org/officeDocument/2006/relationships/hyperlink" Target="https://www.munzee.com/m/hisaccityiowahere/2476/" TargetMode="External"/><Relationship Id="rId441" Type="http://schemas.openxmlformats.org/officeDocument/2006/relationships/hyperlink" Target="https://www.munzee.com/m/Fusak/667/" TargetMode="External"/><Relationship Id="rId316" Type="http://schemas.openxmlformats.org/officeDocument/2006/relationships/hyperlink" Target="https://www.munzee.com/m/1derWoman/2188/" TargetMode="External"/><Relationship Id="rId437" Type="http://schemas.openxmlformats.org/officeDocument/2006/relationships/hyperlink" Target="https://www.munzee.com/m/Buck4Big/355/" TargetMode="External"/><Relationship Id="rId315" Type="http://schemas.openxmlformats.org/officeDocument/2006/relationships/hyperlink" Target="https://www.munzee.com/m/ChandaBelle/2165/" TargetMode="External"/><Relationship Id="rId436" Type="http://schemas.openxmlformats.org/officeDocument/2006/relationships/hyperlink" Target="https://www.munzee.com/m/Barnett4/137/" TargetMode="External"/><Relationship Id="rId314" Type="http://schemas.openxmlformats.org/officeDocument/2006/relationships/hyperlink" Target="https://www.munzee.com/m/JAL/2555" TargetMode="External"/><Relationship Id="rId435" Type="http://schemas.openxmlformats.org/officeDocument/2006/relationships/hyperlink" Target="https://www.munzee.com/m/jesterjeff007/1816" TargetMode="External"/><Relationship Id="rId313" Type="http://schemas.openxmlformats.org/officeDocument/2006/relationships/hyperlink" Target="https://www.munzee.com/m/DVDNJYC/2544" TargetMode="External"/><Relationship Id="rId434" Type="http://schemas.openxmlformats.org/officeDocument/2006/relationships/hyperlink" Target="https://www.munzee.com/m/newbee/5039" TargetMode="External"/><Relationship Id="rId319" Type="http://schemas.openxmlformats.org/officeDocument/2006/relationships/hyperlink" Target="https://www.munzee.com/m/1derWoman/2187/" TargetMode="External"/><Relationship Id="rId318" Type="http://schemas.openxmlformats.org/officeDocument/2006/relationships/hyperlink" Target="https://www.munzee.com/m/CandyLace/1252/" TargetMode="External"/><Relationship Id="rId439" Type="http://schemas.openxmlformats.org/officeDocument/2006/relationships/hyperlink" Target="https://www.munzee.com/m/mobility/6086/" TargetMode="External"/><Relationship Id="rId317" Type="http://schemas.openxmlformats.org/officeDocument/2006/relationships/hyperlink" Target="https://www.munzee.com/m/hisaccityiowahere/2477/" TargetMode="External"/><Relationship Id="rId438" Type="http://schemas.openxmlformats.org/officeDocument/2006/relationships/hyperlink" Target="https://www.munzee.com/m/GDog99/872/" TargetMode="External"/><Relationship Id="rId312" Type="http://schemas.openxmlformats.org/officeDocument/2006/relationships/hyperlink" Target="https://www.munzee.com/m/zip61348/1957/" TargetMode="External"/><Relationship Id="rId433" Type="http://schemas.openxmlformats.org/officeDocument/2006/relationships/hyperlink" Target="https://www.munzee.com/m/Newfruit/4445" TargetMode="External"/><Relationship Id="rId311" Type="http://schemas.openxmlformats.org/officeDocument/2006/relationships/hyperlink" Target="https://www.munzee.com/m/Belita/666/" TargetMode="External"/><Relationship Id="rId432" Type="http://schemas.openxmlformats.org/officeDocument/2006/relationships/hyperlink" Target="https://www.munzee.com/m/shrekmiester/4737" TargetMode="External"/><Relationship Id="rId310" Type="http://schemas.openxmlformats.org/officeDocument/2006/relationships/hyperlink" Target="https://www.munzee.com/m/OHail/15270/" TargetMode="External"/><Relationship Id="rId431" Type="http://schemas.openxmlformats.org/officeDocument/2006/relationships/hyperlink" Target="https://www.munzee.com/m/Whelen/17002/" TargetMode="External"/><Relationship Id="rId430" Type="http://schemas.openxmlformats.org/officeDocument/2006/relationships/hyperlink" Target="https://www.munzee.com/m/magnacharge/18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5" max="5" width="15.75"/>
    <col customWidth="1" min="6" max="6" width="17.88"/>
    <col customWidth="1" min="8" max="8" width="25.75"/>
    <col customWidth="1" min="9" max="9" width="43.13"/>
    <col customWidth="1" min="10" max="10" width="16.5"/>
  </cols>
  <sheetData>
    <row r="1">
      <c r="A1" s="1" t="s">
        <v>0</v>
      </c>
    </row>
    <row r="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 t="str">
        <f>HYPERLINK("https://www.munzee.com/m/rodrico101/","By: Rodrico101")</f>
        <v>By: Rodrico101</v>
      </c>
      <c r="H4" s="2" t="s">
        <v>6</v>
      </c>
    </row>
    <row r="5">
      <c r="A5" s="2" t="s">
        <v>7</v>
      </c>
      <c r="B5" s="4">
        <f t="shared" ref="B5:D5" si="1">sum(B6:B14)</f>
        <v>472</v>
      </c>
      <c r="C5" s="4">
        <f t="shared" si="1"/>
        <v>0</v>
      </c>
      <c r="D5" s="4">
        <f t="shared" si="1"/>
        <v>472</v>
      </c>
      <c r="E5" s="5">
        <f t="shared" ref="E5:E14" si="2">SUM(ROUND(D5/B5, 4))</f>
        <v>1</v>
      </c>
    </row>
    <row r="6">
      <c r="A6" s="2" t="s">
        <v>8</v>
      </c>
      <c r="B6" s="6">
        <f>COUNTIF(G22:G493,"black")</f>
        <v>179</v>
      </c>
      <c r="C6" s="4">
        <f>COUNTIFS(H22:H493, "", G22:G493, "black")</f>
        <v>0</v>
      </c>
      <c r="D6" s="4">
        <f t="shared" ref="D6:D14" si="3">sum(B6-C6)</f>
        <v>179</v>
      </c>
      <c r="E6" s="5">
        <f t="shared" si="2"/>
        <v>1</v>
      </c>
      <c r="F6" s="7" t="str">
        <f>HYPERLINK("https://www.munzee.com/map/9zqyb37e3/15.820426799394298","MAP LINK")</f>
        <v>MAP LINK</v>
      </c>
    </row>
    <row r="7">
      <c r="A7" s="2" t="s">
        <v>9</v>
      </c>
      <c r="B7" s="6">
        <f>COUNTIF(G22:G493,"yellow")</f>
        <v>79</v>
      </c>
      <c r="C7" s="4">
        <f>COUNTIFS(H21:H492, "", G21:G492, "yellow")</f>
        <v>0</v>
      </c>
      <c r="D7" s="4">
        <f t="shared" si="3"/>
        <v>79</v>
      </c>
      <c r="E7" s="5">
        <f t="shared" si="2"/>
        <v>1</v>
      </c>
      <c r="H7" s="2" t="s">
        <v>10</v>
      </c>
      <c r="I7" s="7" t="str">
        <f>HYPERLINK("https://www.munzee.com/m/rodrico101/4061/","Social #1")</f>
        <v>Social #1</v>
      </c>
    </row>
    <row r="8">
      <c r="A8" s="2" t="s">
        <v>11</v>
      </c>
      <c r="B8" s="6">
        <f>COUNTIF(G22:G493,"orange")</f>
        <v>12</v>
      </c>
      <c r="C8" s="4">
        <f>COUNTIFS(H21:H492, "", G21:G492, "orange")</f>
        <v>0</v>
      </c>
      <c r="D8" s="4">
        <f t="shared" si="3"/>
        <v>12</v>
      </c>
      <c r="E8" s="5">
        <f t="shared" si="2"/>
        <v>1</v>
      </c>
      <c r="H8" s="2" t="s">
        <v>12</v>
      </c>
      <c r="I8" s="7" t="str">
        <f>HYPERLINK("https://www.munzee.com/m/rodrico101/4060/","Social #2")</f>
        <v>Social #2</v>
      </c>
    </row>
    <row r="9">
      <c r="A9" s="2" t="s">
        <v>13</v>
      </c>
      <c r="B9" s="6">
        <f>COUNTIF(G22:G493,"dandelion")</f>
        <v>147</v>
      </c>
      <c r="C9" s="4">
        <f>COUNTIFS(H21:H492, "", G21:G492, "dandelion")</f>
        <v>0</v>
      </c>
      <c r="D9" s="4">
        <f t="shared" si="3"/>
        <v>147</v>
      </c>
      <c r="E9" s="5">
        <f t="shared" si="2"/>
        <v>1</v>
      </c>
      <c r="H9" s="2" t="s">
        <v>14</v>
      </c>
      <c r="I9" s="7" t="str">
        <f>HYPERLINK("https://www.munzee.com/m/rodrico101/4059/","Social #3")</f>
        <v>Social #3</v>
      </c>
    </row>
    <row r="10">
      <c r="A10" s="2" t="s">
        <v>15</v>
      </c>
      <c r="B10" s="6">
        <f>COUNTIF(G22:G493,"gray")</f>
        <v>10</v>
      </c>
      <c r="C10" s="4">
        <f>COUNTIFS(H21:H492, "", G21:G492, "gray")</f>
        <v>0</v>
      </c>
      <c r="D10" s="4">
        <f t="shared" si="3"/>
        <v>10</v>
      </c>
      <c r="E10" s="5">
        <f t="shared" si="2"/>
        <v>1</v>
      </c>
    </row>
    <row r="11">
      <c r="A11" s="2" t="s">
        <v>16</v>
      </c>
      <c r="B11" s="6">
        <f>COUNTIF(G22:G493,"raw sienna")</f>
        <v>21</v>
      </c>
      <c r="C11" s="4">
        <f>COUNTIFS(H21:H492, "", G21:G492, "raw sienna")</f>
        <v>0</v>
      </c>
      <c r="D11" s="4">
        <f t="shared" si="3"/>
        <v>21</v>
      </c>
      <c r="E11" s="5">
        <f t="shared" si="2"/>
        <v>1</v>
      </c>
    </row>
    <row r="12">
      <c r="A12" s="2" t="s">
        <v>17</v>
      </c>
      <c r="B12" s="6">
        <f>COUNTIF(G23:G493,"tumbleweed")</f>
        <v>2</v>
      </c>
      <c r="C12" s="4">
        <f>COUNTIFS(H21:H492, "", G21:G492, "tumbleweed")</f>
        <v>0</v>
      </c>
      <c r="D12" s="4">
        <f t="shared" si="3"/>
        <v>2</v>
      </c>
      <c r="E12" s="5">
        <f t="shared" si="2"/>
        <v>1</v>
      </c>
    </row>
    <row r="13">
      <c r="A13" s="2" t="s">
        <v>18</v>
      </c>
      <c r="B13" s="6">
        <f>COUNTIF(G22:G493,"apricot")</f>
        <v>3</v>
      </c>
      <c r="C13" s="4">
        <f>COUNTIFS(H21:H493, "", G21:G493, "apricot")</f>
        <v>0</v>
      </c>
      <c r="D13" s="4">
        <f t="shared" si="3"/>
        <v>3</v>
      </c>
      <c r="E13" s="5">
        <f t="shared" si="2"/>
        <v>1</v>
      </c>
    </row>
    <row r="14">
      <c r="A14" s="2" t="s">
        <v>19</v>
      </c>
      <c r="B14" s="6">
        <f>COUNTIF(G21:G492,"white")</f>
        <v>19</v>
      </c>
      <c r="C14" s="4">
        <f>COUNTIFS(H21:H493, "", G21:G493, "white")</f>
        <v>0</v>
      </c>
      <c r="D14" s="4">
        <f t="shared" si="3"/>
        <v>19</v>
      </c>
      <c r="E14" s="5">
        <f t="shared" si="2"/>
        <v>1</v>
      </c>
      <c r="F14" s="2"/>
    </row>
    <row r="15">
      <c r="F15" s="2" t="s">
        <v>20</v>
      </c>
    </row>
    <row r="16">
      <c r="A16" s="2" t="s">
        <v>21</v>
      </c>
      <c r="B16" s="8">
        <f>IFERROR(__xludf.DUMMYFUNCTION("COUNTUNIQUE(H22:H493)"),139.0)</f>
        <v>139</v>
      </c>
      <c r="F16" s="9" t="str">
        <f>HYPERLINK("https://goo.gl/X3xokS","https://goo.gl/X3xokS")</f>
        <v>https://goo.gl/X3xokS</v>
      </c>
    </row>
    <row r="18">
      <c r="A18" s="7" t="str">
        <f>HYPERLINK("https://goo.gl/QOT1hl","ALL CR GARDENS")</f>
        <v>ALL CR GARDENS</v>
      </c>
    </row>
    <row r="21">
      <c r="A21" s="2" t="s">
        <v>22</v>
      </c>
      <c r="B21" s="2" t="s">
        <v>23</v>
      </c>
      <c r="C21" s="2" t="s">
        <v>24</v>
      </c>
      <c r="D21" s="2" t="s">
        <v>25</v>
      </c>
      <c r="E21" s="2" t="s">
        <v>26</v>
      </c>
      <c r="F21" s="2" t="s">
        <v>22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31</v>
      </c>
      <c r="L21" s="2" t="s">
        <v>32</v>
      </c>
    </row>
    <row r="22">
      <c r="A22" s="10" t="s">
        <v>33</v>
      </c>
      <c r="B22" s="10">
        <v>1.0</v>
      </c>
      <c r="C22" s="10">
        <v>6.0</v>
      </c>
      <c r="D22" s="10">
        <v>41.9778472396463</v>
      </c>
      <c r="E22" s="10">
        <v>-91.7422374980315</v>
      </c>
      <c r="F22" s="10" t="s">
        <v>34</v>
      </c>
      <c r="G22" s="10" t="s">
        <v>35</v>
      </c>
      <c r="H22" s="10" t="s">
        <v>36</v>
      </c>
      <c r="I22" s="11" t="s">
        <v>37</v>
      </c>
      <c r="K22" s="12" t="s">
        <v>38</v>
      </c>
      <c r="L22" s="13">
        <f>Countif(username,H22)</f>
        <v>24</v>
      </c>
    </row>
    <row r="23">
      <c r="A23" s="10" t="s">
        <v>39</v>
      </c>
      <c r="B23" s="10">
        <v>1.0</v>
      </c>
      <c r="C23" s="10">
        <v>7.0</v>
      </c>
      <c r="D23" s="10">
        <v>41.9778472394841</v>
      </c>
      <c r="E23" s="10">
        <v>-91.7420441569333</v>
      </c>
      <c r="F23" s="10" t="s">
        <v>34</v>
      </c>
      <c r="G23" s="10" t="s">
        <v>35</v>
      </c>
      <c r="H23" s="10" t="s">
        <v>40</v>
      </c>
      <c r="I23" s="11" t="s">
        <v>41</v>
      </c>
      <c r="K23" s="12" t="s">
        <v>42</v>
      </c>
      <c r="L23" s="13">
        <f>Countif(username,H23)</f>
        <v>24</v>
      </c>
    </row>
    <row r="24">
      <c r="A24" s="10" t="s">
        <v>43</v>
      </c>
      <c r="B24" s="10">
        <v>1.0</v>
      </c>
      <c r="C24" s="10">
        <v>8.0</v>
      </c>
      <c r="D24" s="10">
        <v>41.9778472393219</v>
      </c>
      <c r="E24" s="10">
        <v>-91.7418508158352</v>
      </c>
      <c r="F24" s="10" t="s">
        <v>34</v>
      </c>
      <c r="G24" s="10" t="s">
        <v>35</v>
      </c>
      <c r="H24" s="10" t="s">
        <v>44</v>
      </c>
      <c r="I24" s="11" t="s">
        <v>45</v>
      </c>
      <c r="K24" s="12" t="s">
        <v>42</v>
      </c>
      <c r="L24" s="13">
        <f>Countif(username,H24)</f>
        <v>24</v>
      </c>
    </row>
    <row r="25">
      <c r="A25" s="10" t="s">
        <v>46</v>
      </c>
      <c r="B25" s="10">
        <v>1.0</v>
      </c>
      <c r="C25" s="10">
        <v>9.0</v>
      </c>
      <c r="D25" s="10">
        <v>41.9778472391597</v>
      </c>
      <c r="E25" s="10">
        <v>-91.7416574747371</v>
      </c>
      <c r="F25" s="10" t="s">
        <v>34</v>
      </c>
      <c r="G25" s="10" t="s">
        <v>35</v>
      </c>
      <c r="H25" s="10" t="s">
        <v>47</v>
      </c>
      <c r="I25" s="11" t="s">
        <v>48</v>
      </c>
      <c r="K25" s="12">
        <v>1.0</v>
      </c>
      <c r="L25" s="13">
        <f>Countif(username,H25)</f>
        <v>4</v>
      </c>
    </row>
    <row r="26">
      <c r="A26" s="10" t="s">
        <v>49</v>
      </c>
      <c r="B26" s="10">
        <v>2.0</v>
      </c>
      <c r="C26" s="10">
        <v>4.0</v>
      </c>
      <c r="D26" s="10">
        <v>41.9777035095253</v>
      </c>
      <c r="E26" s="10">
        <v>-91.7426241854641</v>
      </c>
      <c r="F26" s="10" t="s">
        <v>34</v>
      </c>
      <c r="G26" s="10" t="s">
        <v>35</v>
      </c>
      <c r="H26" s="10" t="s">
        <v>50</v>
      </c>
      <c r="I26" s="11" t="s">
        <v>51</v>
      </c>
      <c r="K26" s="12" t="s">
        <v>42</v>
      </c>
      <c r="L26" s="13">
        <f>Countif(username,H26)</f>
        <v>3</v>
      </c>
    </row>
    <row r="27">
      <c r="A27" s="10" t="s">
        <v>52</v>
      </c>
      <c r="B27" s="10">
        <v>2.0</v>
      </c>
      <c r="C27" s="10">
        <v>5.0</v>
      </c>
      <c r="D27" s="10">
        <v>41.9777035093631</v>
      </c>
      <c r="E27" s="10">
        <v>-91.7424308448024</v>
      </c>
      <c r="F27" s="10" t="s">
        <v>34</v>
      </c>
      <c r="G27" s="10" t="s">
        <v>35</v>
      </c>
      <c r="H27" s="10" t="s">
        <v>53</v>
      </c>
      <c r="I27" s="11" t="s">
        <v>54</v>
      </c>
      <c r="K27" s="12" t="s">
        <v>42</v>
      </c>
      <c r="L27" s="13">
        <f>Countif(username,H27)</f>
        <v>3</v>
      </c>
    </row>
    <row r="28">
      <c r="A28" s="10" t="s">
        <v>55</v>
      </c>
      <c r="B28" s="10">
        <v>2.0</v>
      </c>
      <c r="C28" s="10">
        <v>6.0</v>
      </c>
      <c r="D28" s="10">
        <v>41.9777035092009</v>
      </c>
      <c r="E28" s="10">
        <v>-91.7422375041406</v>
      </c>
      <c r="F28" s="10" t="s">
        <v>34</v>
      </c>
      <c r="G28" s="10" t="s">
        <v>35</v>
      </c>
      <c r="H28" s="10" t="s">
        <v>56</v>
      </c>
      <c r="I28" s="11" t="s">
        <v>57</v>
      </c>
      <c r="K28" s="12">
        <v>1.0</v>
      </c>
      <c r="L28" s="13">
        <f>Countif(username,H28)</f>
        <v>2</v>
      </c>
    </row>
    <row r="29">
      <c r="A29" s="10" t="s">
        <v>58</v>
      </c>
      <c r="B29" s="10">
        <v>2.0</v>
      </c>
      <c r="C29" s="10">
        <v>7.0</v>
      </c>
      <c r="D29" s="10">
        <v>41.9777035090387</v>
      </c>
      <c r="E29" s="10">
        <v>-91.7420441634789</v>
      </c>
      <c r="F29" s="10" t="s">
        <v>34</v>
      </c>
      <c r="G29" s="10" t="s">
        <v>35</v>
      </c>
      <c r="H29" s="10" t="s">
        <v>59</v>
      </c>
      <c r="I29" s="11" t="s">
        <v>60</v>
      </c>
      <c r="K29" s="12">
        <v>1.0</v>
      </c>
      <c r="L29" s="13">
        <f>Countif(username,H29)</f>
        <v>2</v>
      </c>
    </row>
    <row r="30">
      <c r="A30" s="10" t="s">
        <v>61</v>
      </c>
      <c r="B30" s="10">
        <v>2.0</v>
      </c>
      <c r="C30" s="10">
        <v>8.0</v>
      </c>
      <c r="D30" s="10">
        <v>41.9777035088765</v>
      </c>
      <c r="E30" s="10">
        <v>-91.7418508228172</v>
      </c>
      <c r="F30" s="10" t="s">
        <v>34</v>
      </c>
      <c r="G30" s="10" t="s">
        <v>35</v>
      </c>
      <c r="H30" s="10" t="s">
        <v>62</v>
      </c>
      <c r="I30" s="11" t="s">
        <v>63</v>
      </c>
      <c r="K30" s="12">
        <v>1.0</v>
      </c>
      <c r="L30" s="13">
        <f>Countif(username,H30)</f>
        <v>1</v>
      </c>
    </row>
    <row r="31">
      <c r="A31" s="10" t="s">
        <v>64</v>
      </c>
      <c r="B31" s="10">
        <v>2.0</v>
      </c>
      <c r="C31" s="10">
        <v>9.0</v>
      </c>
      <c r="D31" s="10">
        <v>41.9777035087143</v>
      </c>
      <c r="E31" s="10">
        <v>-91.7416574821555</v>
      </c>
      <c r="F31" s="10" t="s">
        <v>34</v>
      </c>
      <c r="G31" s="10" t="s">
        <v>35</v>
      </c>
      <c r="H31" s="10" t="s">
        <v>65</v>
      </c>
      <c r="I31" s="11" t="s">
        <v>66</v>
      </c>
      <c r="K31" s="12" t="s">
        <v>67</v>
      </c>
      <c r="L31" s="13">
        <f>Countif(username,H31)</f>
        <v>5</v>
      </c>
    </row>
    <row r="32">
      <c r="A32" s="10" t="s">
        <v>68</v>
      </c>
      <c r="B32" s="10">
        <v>2.0</v>
      </c>
      <c r="C32" s="10">
        <v>10.0</v>
      </c>
      <c r="D32" s="10">
        <v>41.9777035085521</v>
      </c>
      <c r="E32" s="10">
        <v>-91.7414641414938</v>
      </c>
      <c r="F32" s="10" t="s">
        <v>69</v>
      </c>
      <c r="G32" s="10" t="s">
        <v>70</v>
      </c>
      <c r="H32" s="10" t="s">
        <v>71</v>
      </c>
      <c r="I32" s="11" t="s">
        <v>72</v>
      </c>
      <c r="K32" s="12">
        <v>1.0</v>
      </c>
      <c r="L32" s="13">
        <f>Countif(username,H32)</f>
        <v>1</v>
      </c>
    </row>
    <row r="33">
      <c r="A33" s="10" t="s">
        <v>73</v>
      </c>
      <c r="B33" s="10">
        <v>2.0</v>
      </c>
      <c r="C33" s="10">
        <v>11.0</v>
      </c>
      <c r="D33" s="10">
        <v>41.9777035083899</v>
      </c>
      <c r="E33" s="10">
        <v>-91.741270800832</v>
      </c>
      <c r="F33" s="10" t="s">
        <v>69</v>
      </c>
      <c r="G33" s="10" t="s">
        <v>70</v>
      </c>
      <c r="H33" s="10" t="s">
        <v>74</v>
      </c>
      <c r="I33" s="11" t="s">
        <v>75</v>
      </c>
      <c r="K33" s="12">
        <v>1.0</v>
      </c>
      <c r="L33" s="13">
        <f>Countif(username,H33)</f>
        <v>3</v>
      </c>
    </row>
    <row r="34">
      <c r="A34" s="10" t="s">
        <v>76</v>
      </c>
      <c r="B34" s="10">
        <v>3.0</v>
      </c>
      <c r="C34" s="10">
        <v>3.0</v>
      </c>
      <c r="D34" s="10">
        <v>41.9775597792421</v>
      </c>
      <c r="E34" s="10">
        <v>-91.7428175309259</v>
      </c>
      <c r="F34" s="10" t="s">
        <v>34</v>
      </c>
      <c r="G34" s="10" t="s">
        <v>35</v>
      </c>
      <c r="H34" s="10" t="s">
        <v>77</v>
      </c>
      <c r="I34" s="11" t="s">
        <v>78</v>
      </c>
      <c r="K34" s="12">
        <v>1.0</v>
      </c>
      <c r="L34" s="13">
        <f>Countif(username,H34)</f>
        <v>4</v>
      </c>
    </row>
    <row r="35">
      <c r="A35" s="10" t="s">
        <v>79</v>
      </c>
      <c r="B35" s="10">
        <v>3.0</v>
      </c>
      <c r="C35" s="10">
        <v>4.0</v>
      </c>
      <c r="D35" s="10">
        <v>41.9775597790799</v>
      </c>
      <c r="E35" s="10">
        <v>-91.7426241907005</v>
      </c>
      <c r="F35" s="10" t="s">
        <v>80</v>
      </c>
      <c r="G35" s="10" t="s">
        <v>81</v>
      </c>
      <c r="H35" s="10" t="s">
        <v>47</v>
      </c>
      <c r="I35" s="11" t="s">
        <v>82</v>
      </c>
      <c r="K35" s="12">
        <v>1.0</v>
      </c>
      <c r="L35" s="13">
        <f>Countif(username,H35)</f>
        <v>4</v>
      </c>
    </row>
    <row r="36">
      <c r="A36" s="10" t="s">
        <v>83</v>
      </c>
      <c r="B36" s="10">
        <v>3.0</v>
      </c>
      <c r="C36" s="10">
        <v>5.0</v>
      </c>
      <c r="D36" s="10">
        <v>41.9775597789176</v>
      </c>
      <c r="E36" s="10">
        <v>-91.7424308504752</v>
      </c>
      <c r="F36" s="10" t="s">
        <v>34</v>
      </c>
      <c r="G36" s="10" t="s">
        <v>35</v>
      </c>
      <c r="H36" s="10" t="s">
        <v>84</v>
      </c>
      <c r="I36" s="11" t="s">
        <v>85</v>
      </c>
      <c r="K36" s="12">
        <v>1.0</v>
      </c>
      <c r="L36" s="13">
        <f>Countif(username,H36)</f>
        <v>1</v>
      </c>
    </row>
    <row r="37">
      <c r="A37" s="10" t="s">
        <v>86</v>
      </c>
      <c r="B37" s="10">
        <v>3.0</v>
      </c>
      <c r="C37" s="10">
        <v>6.0</v>
      </c>
      <c r="D37" s="10">
        <v>41.9775597787554</v>
      </c>
      <c r="E37" s="10">
        <v>-91.7422375102498</v>
      </c>
      <c r="F37" s="10" t="s">
        <v>34</v>
      </c>
      <c r="G37" s="10" t="s">
        <v>35</v>
      </c>
      <c r="H37" s="10" t="s">
        <v>87</v>
      </c>
      <c r="I37" s="11" t="s">
        <v>88</v>
      </c>
      <c r="K37" s="12">
        <v>1.0</v>
      </c>
      <c r="L37" s="13">
        <f>Countif(username,H37)</f>
        <v>3</v>
      </c>
    </row>
    <row r="38">
      <c r="A38" s="10" t="s">
        <v>89</v>
      </c>
      <c r="B38" s="10">
        <v>3.0</v>
      </c>
      <c r="C38" s="10">
        <v>7.0</v>
      </c>
      <c r="D38" s="10">
        <v>41.9775597785932</v>
      </c>
      <c r="E38" s="10">
        <v>-91.7420441700245</v>
      </c>
      <c r="F38" s="10" t="s">
        <v>90</v>
      </c>
      <c r="G38" s="10" t="s">
        <v>91</v>
      </c>
      <c r="H38" s="10" t="s">
        <v>92</v>
      </c>
      <c r="I38" s="11" t="s">
        <v>93</v>
      </c>
      <c r="K38" s="12">
        <v>1.0</v>
      </c>
      <c r="L38" s="13">
        <f>Countif(username,H38)</f>
        <v>1</v>
      </c>
    </row>
    <row r="39">
      <c r="A39" s="10" t="s">
        <v>94</v>
      </c>
      <c r="B39" s="10">
        <v>3.0</v>
      </c>
      <c r="C39" s="10">
        <v>8.0</v>
      </c>
      <c r="D39" s="10">
        <v>41.977559778431</v>
      </c>
      <c r="E39" s="10">
        <v>-91.7418508297992</v>
      </c>
      <c r="F39" s="10" t="s">
        <v>34</v>
      </c>
      <c r="G39" s="10" t="s">
        <v>35</v>
      </c>
      <c r="H39" s="10" t="s">
        <v>95</v>
      </c>
      <c r="I39" s="11" t="s">
        <v>96</v>
      </c>
      <c r="K39" s="12">
        <v>1.0</v>
      </c>
      <c r="L39" s="13">
        <f>Countif(username,H39)</f>
        <v>1</v>
      </c>
    </row>
    <row r="40">
      <c r="A40" s="10" t="s">
        <v>97</v>
      </c>
      <c r="B40" s="10">
        <v>3.0</v>
      </c>
      <c r="C40" s="10">
        <v>9.0</v>
      </c>
      <c r="D40" s="10">
        <v>41.9775597782688</v>
      </c>
      <c r="E40" s="10">
        <v>-91.7416574895738</v>
      </c>
      <c r="F40" s="10" t="s">
        <v>90</v>
      </c>
      <c r="G40" s="10" t="s">
        <v>91</v>
      </c>
      <c r="H40" s="10" t="s">
        <v>98</v>
      </c>
      <c r="I40" s="11" t="s">
        <v>99</v>
      </c>
      <c r="K40" s="12">
        <v>1.0</v>
      </c>
      <c r="L40" s="13">
        <f>Countif(username,H40)</f>
        <v>2</v>
      </c>
    </row>
    <row r="41">
      <c r="A41" s="10" t="s">
        <v>100</v>
      </c>
      <c r="B41" s="10">
        <v>3.0</v>
      </c>
      <c r="C41" s="10">
        <v>10.0</v>
      </c>
      <c r="D41" s="10">
        <v>41.9775597781066</v>
      </c>
      <c r="E41" s="10">
        <v>-91.7414641493485</v>
      </c>
      <c r="F41" s="10" t="s">
        <v>69</v>
      </c>
      <c r="G41" s="10" t="s">
        <v>70</v>
      </c>
      <c r="H41" s="10" t="s">
        <v>101</v>
      </c>
      <c r="I41" s="11" t="s">
        <v>102</v>
      </c>
      <c r="K41" s="12">
        <v>1.0</v>
      </c>
      <c r="L41" s="13">
        <f>Countif(username,H41)</f>
        <v>2</v>
      </c>
    </row>
    <row r="42">
      <c r="A42" s="10" t="s">
        <v>103</v>
      </c>
      <c r="B42" s="10">
        <v>3.0</v>
      </c>
      <c r="C42" s="10">
        <v>11.0</v>
      </c>
      <c r="D42" s="10">
        <v>41.9775597779444</v>
      </c>
      <c r="E42" s="10">
        <v>-91.7412708091232</v>
      </c>
      <c r="F42" s="10" t="s">
        <v>69</v>
      </c>
      <c r="G42" s="10" t="s">
        <v>70</v>
      </c>
      <c r="H42" s="10" t="s">
        <v>87</v>
      </c>
      <c r="I42" s="11" t="s">
        <v>104</v>
      </c>
      <c r="K42" s="12" t="s">
        <v>42</v>
      </c>
      <c r="L42" s="13">
        <f>Countif(username,H42)</f>
        <v>3</v>
      </c>
    </row>
    <row r="43">
      <c r="A43" s="10" t="s">
        <v>105</v>
      </c>
      <c r="B43" s="10">
        <v>3.0</v>
      </c>
      <c r="C43" s="10">
        <v>12.0</v>
      </c>
      <c r="D43" s="10">
        <v>41.9775597777822</v>
      </c>
      <c r="E43" s="10">
        <v>-91.7410774688978</v>
      </c>
      <c r="F43" s="10" t="s">
        <v>69</v>
      </c>
      <c r="G43" s="10" t="s">
        <v>70</v>
      </c>
      <c r="H43" s="10" t="s">
        <v>98</v>
      </c>
      <c r="I43" s="11" t="s">
        <v>106</v>
      </c>
      <c r="K43" s="12">
        <v>1.0</v>
      </c>
      <c r="L43" s="13">
        <f>Countif(username,H43)</f>
        <v>2</v>
      </c>
    </row>
    <row r="44">
      <c r="A44" s="10" t="s">
        <v>107</v>
      </c>
      <c r="B44" s="10">
        <v>4.0</v>
      </c>
      <c r="C44" s="10">
        <v>3.0</v>
      </c>
      <c r="D44" s="10">
        <v>41.9774160487966</v>
      </c>
      <c r="E44" s="10">
        <v>-91.7428175357257</v>
      </c>
      <c r="F44" s="10" t="s">
        <v>80</v>
      </c>
      <c r="G44" s="10" t="s">
        <v>81</v>
      </c>
      <c r="H44" s="10" t="s">
        <v>36</v>
      </c>
      <c r="I44" s="11" t="s">
        <v>108</v>
      </c>
      <c r="K44" s="12" t="s">
        <v>38</v>
      </c>
      <c r="L44" s="13">
        <f>Countif(username,H44)</f>
        <v>24</v>
      </c>
    </row>
    <row r="45">
      <c r="A45" s="10" t="s">
        <v>109</v>
      </c>
      <c r="B45" s="10">
        <v>4.0</v>
      </c>
      <c r="C45" s="10">
        <v>4.0</v>
      </c>
      <c r="D45" s="10">
        <v>41.9774160486344</v>
      </c>
      <c r="E45" s="10">
        <v>-91.7426241959367</v>
      </c>
      <c r="F45" s="10" t="s">
        <v>80</v>
      </c>
      <c r="G45" s="10" t="s">
        <v>81</v>
      </c>
      <c r="H45" s="10" t="s">
        <v>40</v>
      </c>
      <c r="I45" s="11" t="s">
        <v>110</v>
      </c>
      <c r="K45" s="12" t="s">
        <v>42</v>
      </c>
      <c r="L45" s="13">
        <f>Countif(username,H45)</f>
        <v>24</v>
      </c>
    </row>
    <row r="46">
      <c r="A46" s="10" t="s">
        <v>111</v>
      </c>
      <c r="B46" s="10">
        <v>4.0</v>
      </c>
      <c r="C46" s="10">
        <v>5.0</v>
      </c>
      <c r="D46" s="10">
        <v>41.9774160484722</v>
      </c>
      <c r="E46" s="10">
        <v>-91.7424308561477</v>
      </c>
      <c r="F46" s="10" t="s">
        <v>34</v>
      </c>
      <c r="G46" s="10" t="s">
        <v>35</v>
      </c>
      <c r="H46" s="10" t="s">
        <v>44</v>
      </c>
      <c r="I46" s="11" t="s">
        <v>112</v>
      </c>
      <c r="K46" s="12" t="s">
        <v>42</v>
      </c>
      <c r="L46" s="13">
        <f>Countif(username,H46)</f>
        <v>24</v>
      </c>
    </row>
    <row r="47">
      <c r="A47" s="10" t="s">
        <v>113</v>
      </c>
      <c r="B47" s="10">
        <v>4.0</v>
      </c>
      <c r="C47" s="10">
        <v>6.0</v>
      </c>
      <c r="D47" s="10">
        <v>41.97741604831</v>
      </c>
      <c r="E47" s="10">
        <v>-91.7422375163587</v>
      </c>
      <c r="F47" s="10" t="s">
        <v>34</v>
      </c>
      <c r="G47" s="10" t="s">
        <v>35</v>
      </c>
      <c r="H47" s="10" t="s">
        <v>36</v>
      </c>
      <c r="I47" s="11" t="s">
        <v>114</v>
      </c>
      <c r="K47" s="12" t="s">
        <v>38</v>
      </c>
      <c r="L47" s="13">
        <f>Countif(username,H47)</f>
        <v>24</v>
      </c>
    </row>
    <row r="48">
      <c r="A48" s="10" t="s">
        <v>115</v>
      </c>
      <c r="B48" s="10">
        <v>4.0</v>
      </c>
      <c r="C48" s="10">
        <v>7.0</v>
      </c>
      <c r="D48" s="10">
        <v>41.9774160481478</v>
      </c>
      <c r="E48" s="10">
        <v>-91.7420441765697</v>
      </c>
      <c r="F48" s="10" t="s">
        <v>34</v>
      </c>
      <c r="G48" s="10" t="s">
        <v>35</v>
      </c>
      <c r="H48" s="10" t="s">
        <v>40</v>
      </c>
      <c r="I48" s="11" t="s">
        <v>116</v>
      </c>
      <c r="K48" s="12" t="s">
        <v>42</v>
      </c>
      <c r="L48" s="13">
        <f>Countif(username,H48)</f>
        <v>24</v>
      </c>
    </row>
    <row r="49">
      <c r="A49" s="10" t="s">
        <v>117</v>
      </c>
      <c r="B49" s="10">
        <v>4.0</v>
      </c>
      <c r="C49" s="10">
        <v>8.0</v>
      </c>
      <c r="D49" s="10">
        <v>41.9774160479856</v>
      </c>
      <c r="E49" s="10">
        <v>-91.7418508367807</v>
      </c>
      <c r="F49" s="10" t="s">
        <v>118</v>
      </c>
      <c r="G49" s="10" t="s">
        <v>119</v>
      </c>
      <c r="H49" s="10" t="s">
        <v>44</v>
      </c>
      <c r="I49" s="11" t="s">
        <v>120</v>
      </c>
      <c r="K49" s="12" t="s">
        <v>42</v>
      </c>
      <c r="L49" s="13">
        <f>Countif(username,H49)</f>
        <v>24</v>
      </c>
    </row>
    <row r="50">
      <c r="A50" s="10" t="s">
        <v>121</v>
      </c>
      <c r="B50" s="10">
        <v>4.0</v>
      </c>
      <c r="C50" s="10">
        <v>9.0</v>
      </c>
      <c r="D50" s="10">
        <v>41.9774160478234</v>
      </c>
      <c r="E50" s="10">
        <v>-91.7416574969917</v>
      </c>
      <c r="F50" s="10" t="s">
        <v>34</v>
      </c>
      <c r="G50" s="10" t="s">
        <v>35</v>
      </c>
      <c r="H50" s="10" t="s">
        <v>36</v>
      </c>
      <c r="I50" s="11" t="s">
        <v>122</v>
      </c>
      <c r="K50" s="12" t="s">
        <v>38</v>
      </c>
      <c r="L50" s="13">
        <f>Countif(username,H50)</f>
        <v>24</v>
      </c>
    </row>
    <row r="51">
      <c r="A51" s="10" t="s">
        <v>123</v>
      </c>
      <c r="B51" s="10">
        <v>4.0</v>
      </c>
      <c r="C51" s="10">
        <v>10.0</v>
      </c>
      <c r="D51" s="10">
        <v>41.9774160476612</v>
      </c>
      <c r="E51" s="10">
        <v>-91.7414641572027</v>
      </c>
      <c r="F51" s="10" t="s">
        <v>69</v>
      </c>
      <c r="G51" s="10" t="s">
        <v>70</v>
      </c>
      <c r="H51" s="10" t="s">
        <v>40</v>
      </c>
      <c r="I51" s="11" t="s">
        <v>124</v>
      </c>
      <c r="K51" s="12" t="s">
        <v>67</v>
      </c>
      <c r="L51" s="13">
        <f>Countif(username,H51)</f>
        <v>24</v>
      </c>
    </row>
    <row r="52">
      <c r="A52" s="10" t="s">
        <v>125</v>
      </c>
      <c r="B52" s="10">
        <v>4.0</v>
      </c>
      <c r="C52" s="10">
        <v>11.0</v>
      </c>
      <c r="D52" s="10">
        <v>41.977416047499</v>
      </c>
      <c r="E52" s="10">
        <v>-91.7412708174136</v>
      </c>
      <c r="F52" s="10" t="s">
        <v>69</v>
      </c>
      <c r="G52" s="10" t="s">
        <v>70</v>
      </c>
      <c r="H52" s="10" t="s">
        <v>44</v>
      </c>
      <c r="I52" s="11" t="s">
        <v>126</v>
      </c>
      <c r="K52" s="12" t="s">
        <v>67</v>
      </c>
      <c r="L52" s="13">
        <f>Countif(username,H52)</f>
        <v>24</v>
      </c>
    </row>
    <row r="53">
      <c r="A53" s="10" t="s">
        <v>127</v>
      </c>
      <c r="B53" s="10">
        <v>4.0</v>
      </c>
      <c r="C53" s="10">
        <v>12.0</v>
      </c>
      <c r="D53" s="10">
        <v>41.9774160473367</v>
      </c>
      <c r="E53" s="10">
        <v>-91.7410774776246</v>
      </c>
      <c r="F53" s="10" t="s">
        <v>69</v>
      </c>
      <c r="G53" s="10" t="s">
        <v>70</v>
      </c>
      <c r="H53" s="10" t="s">
        <v>128</v>
      </c>
      <c r="I53" s="11" t="s">
        <v>129</v>
      </c>
      <c r="K53" s="12" t="s">
        <v>42</v>
      </c>
      <c r="L53" s="13">
        <f>Countif(username,H53)</f>
        <v>2</v>
      </c>
    </row>
    <row r="54">
      <c r="A54" s="10" t="s">
        <v>130</v>
      </c>
      <c r="B54" s="10">
        <v>5.0</v>
      </c>
      <c r="C54" s="10">
        <v>2.0</v>
      </c>
      <c r="D54" s="10">
        <v>41.9772723185134</v>
      </c>
      <c r="E54" s="10">
        <v>-91.743010879878</v>
      </c>
      <c r="F54" s="10" t="s">
        <v>80</v>
      </c>
      <c r="G54" s="10" t="s">
        <v>81</v>
      </c>
      <c r="H54" s="10" t="s">
        <v>131</v>
      </c>
      <c r="I54" s="11" t="s">
        <v>132</v>
      </c>
      <c r="K54" s="12" t="s">
        <v>67</v>
      </c>
      <c r="L54" s="13">
        <f>Countif(username,H54)</f>
        <v>9</v>
      </c>
    </row>
    <row r="55">
      <c r="A55" s="10" t="s">
        <v>133</v>
      </c>
      <c r="B55" s="10">
        <v>5.0</v>
      </c>
      <c r="C55" s="10">
        <v>3.0</v>
      </c>
      <c r="D55" s="10">
        <v>41.9772723183512</v>
      </c>
      <c r="E55" s="10">
        <v>-91.7428175405253</v>
      </c>
      <c r="F55" s="10" t="s">
        <v>34</v>
      </c>
      <c r="G55" s="10" t="s">
        <v>35</v>
      </c>
      <c r="H55" s="10" t="s">
        <v>65</v>
      </c>
      <c r="I55" s="11" t="s">
        <v>134</v>
      </c>
      <c r="K55" s="12" t="s">
        <v>67</v>
      </c>
      <c r="L55" s="13">
        <f>Countif(username,H55)</f>
        <v>5</v>
      </c>
    </row>
    <row r="56">
      <c r="A56" s="10" t="s">
        <v>135</v>
      </c>
      <c r="B56" s="10">
        <v>5.0</v>
      </c>
      <c r="C56" s="10">
        <v>4.0</v>
      </c>
      <c r="D56" s="10">
        <v>41.977272318189</v>
      </c>
      <c r="E56" s="10">
        <v>-91.7426242011727</v>
      </c>
      <c r="F56" s="10" t="s">
        <v>34</v>
      </c>
      <c r="G56" s="10" t="s">
        <v>35</v>
      </c>
      <c r="H56" s="10" t="s">
        <v>101</v>
      </c>
      <c r="I56" s="11" t="s">
        <v>136</v>
      </c>
      <c r="K56" s="12">
        <v>1.0</v>
      </c>
      <c r="L56" s="13">
        <f>Countif(username,H56)</f>
        <v>2</v>
      </c>
    </row>
    <row r="57">
      <c r="A57" s="10" t="s">
        <v>137</v>
      </c>
      <c r="B57" s="10">
        <v>5.0</v>
      </c>
      <c r="C57" s="10">
        <v>5.0</v>
      </c>
      <c r="D57" s="10">
        <v>41.9772723180268</v>
      </c>
      <c r="E57" s="10">
        <v>-91.74243086182</v>
      </c>
      <c r="F57" s="10" t="s">
        <v>34</v>
      </c>
      <c r="G57" s="10" t="s">
        <v>35</v>
      </c>
      <c r="H57" s="10" t="s">
        <v>138</v>
      </c>
      <c r="I57" s="11" t="s">
        <v>139</v>
      </c>
      <c r="K57" s="12">
        <v>1.0</v>
      </c>
      <c r="L57" s="13">
        <f>Countif(username,H57)</f>
        <v>1</v>
      </c>
    </row>
    <row r="58">
      <c r="A58" s="10" t="s">
        <v>140</v>
      </c>
      <c r="B58" s="10">
        <v>5.0</v>
      </c>
      <c r="C58" s="10">
        <v>6.0</v>
      </c>
      <c r="D58" s="10">
        <v>41.9772723178646</v>
      </c>
      <c r="E58" s="10">
        <v>-91.7422375224674</v>
      </c>
      <c r="F58" s="10" t="s">
        <v>80</v>
      </c>
      <c r="G58" s="10" t="s">
        <v>81</v>
      </c>
      <c r="H58" s="10" t="s">
        <v>65</v>
      </c>
      <c r="I58" s="11" t="s">
        <v>141</v>
      </c>
      <c r="K58" s="12" t="s">
        <v>67</v>
      </c>
      <c r="L58" s="13">
        <f>Countif(username,H58)</f>
        <v>5</v>
      </c>
    </row>
    <row r="59">
      <c r="A59" s="10" t="s">
        <v>142</v>
      </c>
      <c r="B59" s="10">
        <v>5.0</v>
      </c>
      <c r="C59" s="10">
        <v>7.0</v>
      </c>
      <c r="D59" s="10">
        <v>41.9772723177024</v>
      </c>
      <c r="E59" s="10">
        <v>-91.7420441831147</v>
      </c>
      <c r="F59" s="10" t="s">
        <v>90</v>
      </c>
      <c r="G59" s="10" t="s">
        <v>91</v>
      </c>
      <c r="H59" s="10" t="s">
        <v>128</v>
      </c>
      <c r="I59" s="11" t="s">
        <v>143</v>
      </c>
      <c r="K59" s="12" t="s">
        <v>42</v>
      </c>
      <c r="L59" s="13">
        <f>Countif(username,H59)</f>
        <v>2</v>
      </c>
    </row>
    <row r="60">
      <c r="A60" s="10" t="s">
        <v>144</v>
      </c>
      <c r="B60" s="10">
        <v>5.0</v>
      </c>
      <c r="C60" s="10">
        <v>8.0</v>
      </c>
      <c r="D60" s="10">
        <v>41.9772723175402</v>
      </c>
      <c r="E60" s="10">
        <v>-91.7418508437621</v>
      </c>
      <c r="F60" s="10" t="s">
        <v>34</v>
      </c>
      <c r="G60" s="10" t="s">
        <v>35</v>
      </c>
      <c r="H60" s="10" t="s">
        <v>145</v>
      </c>
      <c r="I60" s="11" t="s">
        <v>146</v>
      </c>
      <c r="K60" s="12">
        <v>1.0</v>
      </c>
      <c r="L60" s="13">
        <f>Countif(username,H60)</f>
        <v>1</v>
      </c>
    </row>
    <row r="61">
      <c r="A61" s="10" t="s">
        <v>147</v>
      </c>
      <c r="B61" s="10">
        <v>5.0</v>
      </c>
      <c r="C61" s="10">
        <v>9.0</v>
      </c>
      <c r="D61" s="10">
        <v>41.977272317378</v>
      </c>
      <c r="E61" s="10">
        <v>-91.7416575044095</v>
      </c>
      <c r="F61" s="10" t="s">
        <v>69</v>
      </c>
      <c r="G61" s="10" t="s">
        <v>70</v>
      </c>
      <c r="H61" s="10" t="s">
        <v>65</v>
      </c>
      <c r="I61" s="11" t="s">
        <v>148</v>
      </c>
      <c r="K61" s="12" t="s">
        <v>67</v>
      </c>
      <c r="L61" s="13">
        <f>Countif(username,H61)</f>
        <v>5</v>
      </c>
    </row>
    <row r="62">
      <c r="A62" s="10" t="s">
        <v>149</v>
      </c>
      <c r="B62" s="10">
        <v>5.0</v>
      </c>
      <c r="C62" s="10">
        <v>10.0</v>
      </c>
      <c r="D62" s="10">
        <v>41.9772723172158</v>
      </c>
      <c r="E62" s="10">
        <v>-91.7414641650569</v>
      </c>
      <c r="F62" s="10" t="s">
        <v>69</v>
      </c>
      <c r="G62" s="10" t="s">
        <v>70</v>
      </c>
      <c r="H62" s="10" t="s">
        <v>150</v>
      </c>
      <c r="I62" s="11" t="s">
        <v>151</v>
      </c>
      <c r="K62" s="12">
        <v>1.0</v>
      </c>
      <c r="L62" s="13">
        <f>Countif(username,H62)</f>
        <v>1</v>
      </c>
    </row>
    <row r="63">
      <c r="A63" s="10" t="s">
        <v>152</v>
      </c>
      <c r="B63" s="10">
        <v>5.0</v>
      </c>
      <c r="C63" s="10">
        <v>11.0</v>
      </c>
      <c r="D63" s="10">
        <v>41.9772723170536</v>
      </c>
      <c r="E63" s="10">
        <v>-91.7412708257043</v>
      </c>
      <c r="F63" s="10" t="s">
        <v>69</v>
      </c>
      <c r="G63" s="10" t="s">
        <v>70</v>
      </c>
      <c r="H63" s="10" t="s">
        <v>153</v>
      </c>
      <c r="I63" s="11" t="s">
        <v>154</v>
      </c>
      <c r="K63" s="12">
        <v>1.0</v>
      </c>
      <c r="L63" s="13">
        <f>Countif(username,H63)</f>
        <v>1</v>
      </c>
    </row>
    <row r="64">
      <c r="A64" s="10" t="s">
        <v>155</v>
      </c>
      <c r="B64" s="10">
        <v>5.0</v>
      </c>
      <c r="C64" s="10">
        <v>12.0</v>
      </c>
      <c r="D64" s="10">
        <v>41.9772723168915</v>
      </c>
      <c r="E64" s="10">
        <v>-91.7410774863516</v>
      </c>
      <c r="F64" s="10" t="s">
        <v>69</v>
      </c>
      <c r="G64" s="10" t="s">
        <v>70</v>
      </c>
      <c r="H64" s="10" t="s">
        <v>156</v>
      </c>
      <c r="I64" s="11" t="s">
        <v>157</v>
      </c>
      <c r="K64" s="12">
        <v>1.0</v>
      </c>
      <c r="L64" s="13">
        <f>Countif(username,H64)</f>
        <v>1</v>
      </c>
    </row>
    <row r="65">
      <c r="A65" s="10" t="s">
        <v>158</v>
      </c>
      <c r="B65" s="10">
        <v>5.0</v>
      </c>
      <c r="C65" s="10">
        <v>13.0</v>
      </c>
      <c r="D65" s="10">
        <v>41.9772723167293</v>
      </c>
      <c r="E65" s="10">
        <v>-91.740884146999</v>
      </c>
      <c r="F65" s="10" t="s">
        <v>69</v>
      </c>
      <c r="G65" s="10" t="s">
        <v>70</v>
      </c>
      <c r="H65" s="10" t="s">
        <v>159</v>
      </c>
      <c r="I65" s="11" t="s">
        <v>160</v>
      </c>
      <c r="K65" s="12" t="s">
        <v>67</v>
      </c>
      <c r="L65" s="13">
        <f>Countif(username,H65)</f>
        <v>8</v>
      </c>
    </row>
    <row r="66">
      <c r="A66" s="10" t="s">
        <v>161</v>
      </c>
      <c r="B66" s="10">
        <v>6.0</v>
      </c>
      <c r="C66" s="10">
        <v>1.0</v>
      </c>
      <c r="D66" s="10">
        <v>41.9771285882301</v>
      </c>
      <c r="E66" s="10">
        <v>-91.7432042231581</v>
      </c>
      <c r="F66" s="10" t="s">
        <v>80</v>
      </c>
      <c r="G66" s="10" t="s">
        <v>81</v>
      </c>
      <c r="H66" s="10" t="s">
        <v>162</v>
      </c>
      <c r="I66" s="11" t="s">
        <v>163</v>
      </c>
      <c r="K66" s="12" t="s">
        <v>67</v>
      </c>
      <c r="L66" s="13">
        <f>Countif(username,H66)</f>
        <v>5</v>
      </c>
    </row>
    <row r="67">
      <c r="A67" s="10" t="s">
        <v>164</v>
      </c>
      <c r="B67" s="10">
        <v>6.0</v>
      </c>
      <c r="C67" s="10">
        <v>2.0</v>
      </c>
      <c r="D67" s="10">
        <v>41.9771285880679</v>
      </c>
      <c r="E67" s="10">
        <v>-91.7430108842418</v>
      </c>
      <c r="F67" s="10" t="s">
        <v>80</v>
      </c>
      <c r="G67" s="10" t="s">
        <v>81</v>
      </c>
      <c r="H67" s="10" t="s">
        <v>165</v>
      </c>
      <c r="I67" s="11" t="s">
        <v>166</v>
      </c>
      <c r="K67" s="12">
        <v>1.0</v>
      </c>
      <c r="L67" s="13">
        <f>Countif(username,H67)</f>
        <v>2</v>
      </c>
    </row>
    <row r="68">
      <c r="A68" s="10" t="s">
        <v>167</v>
      </c>
      <c r="B68" s="10">
        <v>6.0</v>
      </c>
      <c r="C68" s="10">
        <v>3.0</v>
      </c>
      <c r="D68" s="10">
        <v>41.9771285879057</v>
      </c>
      <c r="E68" s="10">
        <v>-91.7428175453255</v>
      </c>
      <c r="F68" s="10" t="s">
        <v>80</v>
      </c>
      <c r="G68" s="10" t="s">
        <v>81</v>
      </c>
      <c r="H68" s="10" t="s">
        <v>77</v>
      </c>
      <c r="I68" s="11" t="s">
        <v>168</v>
      </c>
      <c r="K68" s="12" t="s">
        <v>42</v>
      </c>
      <c r="L68" s="13">
        <f>Countif(username,H68)</f>
        <v>4</v>
      </c>
    </row>
    <row r="69">
      <c r="A69" s="10" t="s">
        <v>169</v>
      </c>
      <c r="B69" s="10">
        <v>6.0</v>
      </c>
      <c r="C69" s="10">
        <v>4.0</v>
      </c>
      <c r="D69" s="10">
        <v>41.9771285877435</v>
      </c>
      <c r="E69" s="10">
        <v>-91.7426242064092</v>
      </c>
      <c r="F69" s="10" t="s">
        <v>80</v>
      </c>
      <c r="G69" s="10" t="s">
        <v>81</v>
      </c>
      <c r="H69" s="10" t="s">
        <v>162</v>
      </c>
      <c r="I69" s="11" t="s">
        <v>170</v>
      </c>
      <c r="K69" s="12" t="s">
        <v>67</v>
      </c>
      <c r="L69" s="13">
        <f>Countif(username,H69)</f>
        <v>5</v>
      </c>
    </row>
    <row r="70">
      <c r="A70" s="10" t="s">
        <v>171</v>
      </c>
      <c r="B70" s="10">
        <v>6.0</v>
      </c>
      <c r="C70" s="10">
        <v>5.0</v>
      </c>
      <c r="D70" s="10">
        <v>41.9771285875813</v>
      </c>
      <c r="E70" s="10">
        <v>-91.742430867493</v>
      </c>
      <c r="F70" s="10" t="s">
        <v>80</v>
      </c>
      <c r="G70" s="10" t="s">
        <v>81</v>
      </c>
      <c r="H70" s="10" t="s">
        <v>172</v>
      </c>
      <c r="I70" s="11" t="s">
        <v>173</v>
      </c>
      <c r="K70" s="12">
        <v>1.0</v>
      </c>
      <c r="L70" s="13">
        <f>Countif(username,H70)</f>
        <v>2</v>
      </c>
    </row>
    <row r="71">
      <c r="A71" s="10" t="s">
        <v>174</v>
      </c>
      <c r="B71" s="10">
        <v>6.0</v>
      </c>
      <c r="C71" s="10">
        <v>6.0</v>
      </c>
      <c r="D71" s="10">
        <v>41.9771285874191</v>
      </c>
      <c r="E71" s="10">
        <v>-91.7422375285767</v>
      </c>
      <c r="F71" s="10" t="s">
        <v>90</v>
      </c>
      <c r="G71" s="10" t="s">
        <v>91</v>
      </c>
      <c r="H71" s="10" t="s">
        <v>59</v>
      </c>
      <c r="I71" s="11" t="s">
        <v>175</v>
      </c>
      <c r="K71" s="12">
        <v>1.0</v>
      </c>
      <c r="L71" s="13">
        <f>Countif(username,H71)</f>
        <v>2</v>
      </c>
    </row>
    <row r="72">
      <c r="A72" s="10" t="s">
        <v>176</v>
      </c>
      <c r="B72" s="10">
        <v>6.0</v>
      </c>
      <c r="C72" s="10">
        <v>7.0</v>
      </c>
      <c r="D72" s="10">
        <v>41.977128587257</v>
      </c>
      <c r="E72" s="10">
        <v>-91.7420441896604</v>
      </c>
      <c r="F72" s="10" t="s">
        <v>90</v>
      </c>
      <c r="G72" s="10" t="s">
        <v>91</v>
      </c>
      <c r="H72" s="10" t="s">
        <v>162</v>
      </c>
      <c r="I72" s="11" t="s">
        <v>177</v>
      </c>
      <c r="K72" s="12" t="s">
        <v>67</v>
      </c>
      <c r="L72" s="13">
        <f>Countif(username,H72)</f>
        <v>5</v>
      </c>
    </row>
    <row r="73">
      <c r="A73" s="10" t="s">
        <v>178</v>
      </c>
      <c r="B73" s="10">
        <v>6.0</v>
      </c>
      <c r="C73" s="10">
        <v>8.0</v>
      </c>
      <c r="D73" s="10">
        <v>41.9771285870948</v>
      </c>
      <c r="E73" s="10">
        <v>-91.7418508507441</v>
      </c>
      <c r="F73" s="10" t="s">
        <v>90</v>
      </c>
      <c r="G73" s="10" t="s">
        <v>91</v>
      </c>
      <c r="H73" s="10" t="s">
        <v>56</v>
      </c>
      <c r="I73" s="11" t="s">
        <v>179</v>
      </c>
      <c r="K73" s="12">
        <v>1.0</v>
      </c>
      <c r="L73" s="13">
        <f>Countif(username,H73)</f>
        <v>2</v>
      </c>
    </row>
    <row r="74">
      <c r="A74" s="10" t="s">
        <v>180</v>
      </c>
      <c r="B74" s="10">
        <v>6.0</v>
      </c>
      <c r="C74" s="10">
        <v>9.0</v>
      </c>
      <c r="D74" s="10">
        <v>41.9771285869326</v>
      </c>
      <c r="E74" s="10">
        <v>-91.7416575118278</v>
      </c>
      <c r="F74" s="10" t="s">
        <v>69</v>
      </c>
      <c r="G74" s="10" t="s">
        <v>70</v>
      </c>
      <c r="H74" s="10" t="s">
        <v>181</v>
      </c>
      <c r="I74" s="11" t="s">
        <v>182</v>
      </c>
      <c r="K74" s="12">
        <v>1.0</v>
      </c>
      <c r="L74" s="13">
        <f>Countif(username,H74)</f>
        <v>1</v>
      </c>
    </row>
    <row r="75">
      <c r="A75" s="10" t="s">
        <v>183</v>
      </c>
      <c r="B75" s="10">
        <v>6.0</v>
      </c>
      <c r="C75" s="10">
        <v>10.0</v>
      </c>
      <c r="D75" s="10">
        <v>41.9771285867704</v>
      </c>
      <c r="E75" s="10">
        <v>-91.7414641729115</v>
      </c>
      <c r="F75" s="10" t="s">
        <v>69</v>
      </c>
      <c r="G75" s="10" t="s">
        <v>70</v>
      </c>
      <c r="H75" s="10" t="s">
        <v>162</v>
      </c>
      <c r="I75" s="11" t="s">
        <v>184</v>
      </c>
      <c r="K75" s="12" t="s">
        <v>67</v>
      </c>
      <c r="L75" s="13">
        <f>Countif(username,H75)</f>
        <v>5</v>
      </c>
    </row>
    <row r="76">
      <c r="A76" s="10" t="s">
        <v>185</v>
      </c>
      <c r="B76" s="10">
        <v>6.0</v>
      </c>
      <c r="C76" s="10">
        <v>11.0</v>
      </c>
      <c r="D76" s="10">
        <v>41.9771285866082</v>
      </c>
      <c r="E76" s="10">
        <v>-91.7412708339952</v>
      </c>
      <c r="F76" s="10" t="s">
        <v>69</v>
      </c>
      <c r="G76" s="10" t="s">
        <v>70</v>
      </c>
      <c r="H76" s="10" t="s">
        <v>186</v>
      </c>
      <c r="I76" s="11" t="s">
        <v>187</v>
      </c>
      <c r="K76" s="12">
        <v>1.0</v>
      </c>
      <c r="L76" s="13">
        <f>Countif(username,H76)</f>
        <v>1</v>
      </c>
    </row>
    <row r="77">
      <c r="A77" s="10" t="s">
        <v>188</v>
      </c>
      <c r="B77" s="10">
        <v>6.0</v>
      </c>
      <c r="C77" s="10">
        <v>12.0</v>
      </c>
      <c r="D77" s="10">
        <v>41.977128586446</v>
      </c>
      <c r="E77" s="10">
        <v>-91.7410774950789</v>
      </c>
      <c r="F77" s="10" t="s">
        <v>69</v>
      </c>
      <c r="G77" s="10" t="s">
        <v>70</v>
      </c>
      <c r="H77" s="10" t="s">
        <v>189</v>
      </c>
      <c r="I77" s="11" t="s">
        <v>190</v>
      </c>
      <c r="K77" s="12">
        <v>1.0</v>
      </c>
      <c r="L77" s="13">
        <f>Countif(username,H77)</f>
        <v>1</v>
      </c>
    </row>
    <row r="78">
      <c r="A78" s="10" t="s">
        <v>191</v>
      </c>
      <c r="B78" s="10">
        <v>6.0</v>
      </c>
      <c r="C78" s="10">
        <v>13.0</v>
      </c>
      <c r="D78" s="10">
        <v>41.9771285862838</v>
      </c>
      <c r="E78" s="10">
        <v>-91.7408841561626</v>
      </c>
      <c r="F78" s="10" t="s">
        <v>69</v>
      </c>
      <c r="G78" s="10" t="s">
        <v>70</v>
      </c>
      <c r="H78" s="10" t="s">
        <v>162</v>
      </c>
      <c r="I78" s="11" t="s">
        <v>192</v>
      </c>
      <c r="K78" s="12" t="s">
        <v>67</v>
      </c>
      <c r="L78" s="13">
        <f>Countif(username,H78)</f>
        <v>5</v>
      </c>
    </row>
    <row r="79">
      <c r="A79" s="10" t="s">
        <v>193</v>
      </c>
      <c r="B79" s="10">
        <v>6.0</v>
      </c>
      <c r="C79" s="10">
        <v>14.0</v>
      </c>
      <c r="D79" s="10">
        <v>41.9771285861216</v>
      </c>
      <c r="E79" s="10">
        <v>-91.7406908172463</v>
      </c>
      <c r="F79" s="10" t="s">
        <v>69</v>
      </c>
      <c r="G79" s="10" t="s">
        <v>70</v>
      </c>
      <c r="H79" s="10" t="s">
        <v>50</v>
      </c>
      <c r="I79" s="11" t="s">
        <v>194</v>
      </c>
      <c r="K79" s="12" t="s">
        <v>42</v>
      </c>
      <c r="L79" s="13">
        <f>Countif(username,H79)</f>
        <v>3</v>
      </c>
    </row>
    <row r="80">
      <c r="A80" s="10" t="s">
        <v>195</v>
      </c>
      <c r="B80" s="10">
        <v>7.0</v>
      </c>
      <c r="C80" s="10">
        <v>3.0</v>
      </c>
      <c r="D80" s="10">
        <v>41.9769848574603</v>
      </c>
      <c r="E80" s="10">
        <v>-91.7428175501252</v>
      </c>
      <c r="F80" s="10" t="s">
        <v>80</v>
      </c>
      <c r="G80" s="10" t="s">
        <v>81</v>
      </c>
      <c r="H80" s="10" t="s">
        <v>36</v>
      </c>
      <c r="I80" s="11" t="s">
        <v>196</v>
      </c>
      <c r="K80" s="12" t="s">
        <v>38</v>
      </c>
      <c r="L80" s="13">
        <f>Countif(username,H80)</f>
        <v>24</v>
      </c>
    </row>
    <row r="81">
      <c r="A81" s="10" t="s">
        <v>197</v>
      </c>
      <c r="B81" s="10">
        <v>7.0</v>
      </c>
      <c r="C81" s="10">
        <v>4.0</v>
      </c>
      <c r="D81" s="10">
        <v>41.9769848572981</v>
      </c>
      <c r="E81" s="10">
        <v>-91.7426242116453</v>
      </c>
      <c r="F81" s="10" t="s">
        <v>80</v>
      </c>
      <c r="G81" s="10" t="s">
        <v>81</v>
      </c>
      <c r="H81" s="10" t="s">
        <v>40</v>
      </c>
      <c r="I81" s="11" t="s">
        <v>198</v>
      </c>
      <c r="K81" s="12" t="s">
        <v>67</v>
      </c>
      <c r="L81" s="13">
        <f>Countif(username,H81)</f>
        <v>24</v>
      </c>
    </row>
    <row r="82">
      <c r="A82" s="10" t="s">
        <v>199</v>
      </c>
      <c r="B82" s="10">
        <v>7.0</v>
      </c>
      <c r="C82" s="10">
        <v>5.0</v>
      </c>
      <c r="D82" s="10">
        <v>41.9769848571359</v>
      </c>
      <c r="E82" s="10">
        <v>-91.7424308731653</v>
      </c>
      <c r="F82" s="10" t="s">
        <v>90</v>
      </c>
      <c r="G82" s="10" t="s">
        <v>91</v>
      </c>
      <c r="H82" s="10" t="s">
        <v>44</v>
      </c>
      <c r="I82" s="11" t="s">
        <v>200</v>
      </c>
      <c r="K82" s="12" t="s">
        <v>67</v>
      </c>
      <c r="L82" s="13">
        <f>Countif(username,H82)</f>
        <v>24</v>
      </c>
    </row>
    <row r="83">
      <c r="A83" s="10" t="s">
        <v>201</v>
      </c>
      <c r="B83" s="10">
        <v>7.0</v>
      </c>
      <c r="C83" s="10">
        <v>6.0</v>
      </c>
      <c r="D83" s="10">
        <v>41.9769848569737</v>
      </c>
      <c r="E83" s="10">
        <v>-91.7422375346853</v>
      </c>
      <c r="F83" s="10" t="s">
        <v>90</v>
      </c>
      <c r="G83" s="10" t="s">
        <v>91</v>
      </c>
      <c r="H83" s="10" t="s">
        <v>36</v>
      </c>
      <c r="I83" s="11" t="s">
        <v>202</v>
      </c>
      <c r="K83" s="12" t="s">
        <v>38</v>
      </c>
      <c r="L83" s="13">
        <f>Countif(username,H83)</f>
        <v>24</v>
      </c>
    </row>
    <row r="84">
      <c r="A84" s="10" t="s">
        <v>203</v>
      </c>
      <c r="B84" s="10">
        <v>7.0</v>
      </c>
      <c r="C84" s="10">
        <v>7.0</v>
      </c>
      <c r="D84" s="10">
        <v>41.9769848568116</v>
      </c>
      <c r="E84" s="10">
        <v>-91.7420441962054</v>
      </c>
      <c r="F84" s="10" t="s">
        <v>90</v>
      </c>
      <c r="G84" s="10" t="s">
        <v>91</v>
      </c>
      <c r="H84" s="10" t="s">
        <v>40</v>
      </c>
      <c r="I84" s="11" t="s">
        <v>204</v>
      </c>
      <c r="K84" s="12" t="s">
        <v>67</v>
      </c>
      <c r="L84" s="13">
        <f>Countif(username,H84)</f>
        <v>24</v>
      </c>
    </row>
    <row r="85">
      <c r="A85" s="10" t="s">
        <v>205</v>
      </c>
      <c r="B85" s="10">
        <v>7.0</v>
      </c>
      <c r="C85" s="10">
        <v>8.0</v>
      </c>
      <c r="D85" s="10">
        <v>41.9769848566494</v>
      </c>
      <c r="E85" s="10">
        <v>-91.7418508577254</v>
      </c>
      <c r="F85" s="10" t="s">
        <v>90</v>
      </c>
      <c r="G85" s="10" t="s">
        <v>91</v>
      </c>
      <c r="H85" s="10" t="s">
        <v>44</v>
      </c>
      <c r="I85" s="11" t="s">
        <v>206</v>
      </c>
      <c r="K85" s="12" t="s">
        <v>67</v>
      </c>
      <c r="L85" s="13">
        <f>Countif(username,H85)</f>
        <v>24</v>
      </c>
    </row>
    <row r="86">
      <c r="A86" s="10" t="s">
        <v>207</v>
      </c>
      <c r="B86" s="10">
        <v>7.0</v>
      </c>
      <c r="C86" s="10">
        <v>9.0</v>
      </c>
      <c r="D86" s="10">
        <v>41.9769848564872</v>
      </c>
      <c r="E86" s="10">
        <v>-91.7416575192455</v>
      </c>
      <c r="F86" s="10" t="s">
        <v>69</v>
      </c>
      <c r="G86" s="10" t="s">
        <v>70</v>
      </c>
      <c r="H86" s="10" t="s">
        <v>36</v>
      </c>
      <c r="I86" s="11" t="s">
        <v>208</v>
      </c>
      <c r="K86" s="12" t="s">
        <v>38</v>
      </c>
      <c r="L86" s="13">
        <f>Countif(username,H86)</f>
        <v>24</v>
      </c>
    </row>
    <row r="87">
      <c r="A87" s="10" t="s">
        <v>209</v>
      </c>
      <c r="B87" s="10">
        <v>7.0</v>
      </c>
      <c r="C87" s="10">
        <v>10.0</v>
      </c>
      <c r="D87" s="10">
        <v>41.976984856325</v>
      </c>
      <c r="E87" s="10">
        <v>-91.7414641807655</v>
      </c>
      <c r="F87" s="10" t="s">
        <v>69</v>
      </c>
      <c r="G87" s="10" t="s">
        <v>70</v>
      </c>
      <c r="H87" s="10" t="s">
        <v>40</v>
      </c>
      <c r="I87" s="11" t="s">
        <v>210</v>
      </c>
      <c r="K87" s="12" t="s">
        <v>67</v>
      </c>
      <c r="L87" s="13">
        <f>Countif(username,H87)</f>
        <v>24</v>
      </c>
    </row>
    <row r="88">
      <c r="A88" s="10" t="s">
        <v>211</v>
      </c>
      <c r="B88" s="10">
        <v>7.0</v>
      </c>
      <c r="C88" s="10">
        <v>11.0</v>
      </c>
      <c r="D88" s="10">
        <v>41.9769848561628</v>
      </c>
      <c r="E88" s="10">
        <v>-91.7412708422855</v>
      </c>
      <c r="F88" s="10" t="s">
        <v>69</v>
      </c>
      <c r="G88" s="10" t="s">
        <v>70</v>
      </c>
      <c r="H88" s="10" t="s">
        <v>44</v>
      </c>
      <c r="I88" s="11" t="s">
        <v>212</v>
      </c>
      <c r="K88" s="12" t="s">
        <v>67</v>
      </c>
      <c r="L88" s="13">
        <f>Countif(username,H88)</f>
        <v>24</v>
      </c>
    </row>
    <row r="89">
      <c r="A89" s="10" t="s">
        <v>213</v>
      </c>
      <c r="B89" s="10">
        <v>7.0</v>
      </c>
      <c r="C89" s="10">
        <v>12.0</v>
      </c>
      <c r="D89" s="10">
        <v>41.9769848560006</v>
      </c>
      <c r="E89" s="10">
        <v>-91.7410775038056</v>
      </c>
      <c r="F89" s="10" t="s">
        <v>69</v>
      </c>
      <c r="G89" s="10" t="s">
        <v>70</v>
      </c>
      <c r="H89" s="10" t="s">
        <v>36</v>
      </c>
      <c r="I89" s="11" t="s">
        <v>214</v>
      </c>
      <c r="K89" s="12" t="s">
        <v>38</v>
      </c>
      <c r="L89" s="13">
        <f>Countif(username,H89)</f>
        <v>24</v>
      </c>
    </row>
    <row r="90">
      <c r="A90" s="10" t="s">
        <v>215</v>
      </c>
      <c r="B90" s="10">
        <v>7.0</v>
      </c>
      <c r="C90" s="10">
        <v>13.0</v>
      </c>
      <c r="D90" s="10">
        <v>41.9769848558384</v>
      </c>
      <c r="E90" s="10">
        <v>-91.7408841653256</v>
      </c>
      <c r="F90" s="10" t="s">
        <v>69</v>
      </c>
      <c r="G90" s="10" t="s">
        <v>70</v>
      </c>
      <c r="H90" s="10" t="s">
        <v>40</v>
      </c>
      <c r="I90" s="11" t="s">
        <v>216</v>
      </c>
      <c r="K90" s="12" t="s">
        <v>67</v>
      </c>
      <c r="L90" s="13">
        <f>Countif(username,H90)</f>
        <v>24</v>
      </c>
    </row>
    <row r="91">
      <c r="A91" s="10" t="s">
        <v>217</v>
      </c>
      <c r="B91" s="10">
        <v>7.0</v>
      </c>
      <c r="C91" s="10">
        <v>14.0</v>
      </c>
      <c r="D91" s="10">
        <v>41.9769848556762</v>
      </c>
      <c r="E91" s="10">
        <v>-91.7406908268457</v>
      </c>
      <c r="F91" s="10" t="s">
        <v>69</v>
      </c>
      <c r="G91" s="10" t="s">
        <v>70</v>
      </c>
      <c r="H91" s="10" t="s">
        <v>44</v>
      </c>
      <c r="I91" s="11" t="s">
        <v>218</v>
      </c>
      <c r="K91" s="12" t="s">
        <v>67</v>
      </c>
      <c r="L91" s="13">
        <f>Countif(username,H91)</f>
        <v>24</v>
      </c>
    </row>
    <row r="92">
      <c r="A92" s="10" t="s">
        <v>219</v>
      </c>
      <c r="B92" s="10">
        <v>7.0</v>
      </c>
      <c r="C92" s="10">
        <v>15.0</v>
      </c>
      <c r="D92" s="10">
        <v>41.976984855514</v>
      </c>
      <c r="E92" s="10">
        <v>-91.7404974883657</v>
      </c>
      <c r="F92" s="10" t="s">
        <v>69</v>
      </c>
      <c r="G92" s="10" t="s">
        <v>70</v>
      </c>
      <c r="H92" s="10" t="s">
        <v>36</v>
      </c>
      <c r="I92" s="11" t="s">
        <v>220</v>
      </c>
      <c r="K92" s="12" t="s">
        <v>38</v>
      </c>
      <c r="L92" s="13">
        <f>Countif(username,H92)</f>
        <v>24</v>
      </c>
    </row>
    <row r="93">
      <c r="A93" s="10" t="s">
        <v>221</v>
      </c>
      <c r="B93" s="10">
        <v>7.0</v>
      </c>
      <c r="C93" s="10">
        <v>16.0</v>
      </c>
      <c r="D93" s="10">
        <v>41.9769848553518</v>
      </c>
      <c r="E93" s="10">
        <v>-91.7403041498857</v>
      </c>
      <c r="F93" s="10" t="s">
        <v>69</v>
      </c>
      <c r="G93" s="10" t="s">
        <v>70</v>
      </c>
      <c r="H93" s="10" t="s">
        <v>40</v>
      </c>
      <c r="I93" s="11" t="s">
        <v>222</v>
      </c>
      <c r="K93" s="12" t="s">
        <v>67</v>
      </c>
      <c r="L93" s="13">
        <f>Countif(username,H93)</f>
        <v>24</v>
      </c>
    </row>
    <row r="94">
      <c r="A94" s="10" t="s">
        <v>223</v>
      </c>
      <c r="B94" s="10">
        <v>7.0</v>
      </c>
      <c r="C94" s="10">
        <v>17.0</v>
      </c>
      <c r="D94" s="10">
        <v>41.9769848551897</v>
      </c>
      <c r="E94" s="10">
        <v>-91.7401108114058</v>
      </c>
      <c r="F94" s="10" t="s">
        <v>69</v>
      </c>
      <c r="G94" s="10" t="s">
        <v>70</v>
      </c>
      <c r="H94" s="10" t="s">
        <v>44</v>
      </c>
      <c r="I94" s="11" t="s">
        <v>224</v>
      </c>
      <c r="K94" s="12" t="s">
        <v>67</v>
      </c>
      <c r="L94" s="13">
        <f>Countif(username,H94)</f>
        <v>24</v>
      </c>
    </row>
    <row r="95">
      <c r="A95" s="10" t="s">
        <v>225</v>
      </c>
      <c r="B95" s="10">
        <v>8.0</v>
      </c>
      <c r="C95" s="10">
        <v>5.0</v>
      </c>
      <c r="D95" s="10">
        <v>41.9768411266905</v>
      </c>
      <c r="E95" s="10">
        <v>-91.7424308788379</v>
      </c>
      <c r="F95" s="10" t="s">
        <v>90</v>
      </c>
      <c r="G95" s="10" t="s">
        <v>91</v>
      </c>
      <c r="H95" s="10" t="s">
        <v>226</v>
      </c>
      <c r="I95" s="11" t="s">
        <v>227</v>
      </c>
      <c r="K95" s="12" t="s">
        <v>67</v>
      </c>
      <c r="L95" s="13">
        <f>Countif(username,H95)</f>
        <v>9</v>
      </c>
    </row>
    <row r="96">
      <c r="A96" s="10" t="s">
        <v>228</v>
      </c>
      <c r="B96" s="10">
        <v>8.0</v>
      </c>
      <c r="C96" s="10">
        <v>6.0</v>
      </c>
      <c r="D96" s="10">
        <v>41.9768411265283</v>
      </c>
      <c r="E96" s="10">
        <v>-91.7422375407943</v>
      </c>
      <c r="F96" s="10" t="s">
        <v>90</v>
      </c>
      <c r="G96" s="10" t="s">
        <v>91</v>
      </c>
      <c r="H96" s="10" t="s">
        <v>229</v>
      </c>
      <c r="I96" s="11" t="s">
        <v>230</v>
      </c>
      <c r="K96" s="12">
        <v>1.0</v>
      </c>
      <c r="L96" s="13">
        <f>Countif(username,H96)</f>
        <v>1</v>
      </c>
    </row>
    <row r="97">
      <c r="A97" s="10" t="s">
        <v>231</v>
      </c>
      <c r="B97" s="10">
        <v>8.0</v>
      </c>
      <c r="C97" s="10">
        <v>7.0</v>
      </c>
      <c r="D97" s="10">
        <v>41.9768411263661</v>
      </c>
      <c r="E97" s="10">
        <v>-91.7420442027507</v>
      </c>
      <c r="F97" s="10" t="s">
        <v>90</v>
      </c>
      <c r="G97" s="10" t="s">
        <v>91</v>
      </c>
      <c r="H97" s="10" t="s">
        <v>131</v>
      </c>
      <c r="I97" s="11" t="s">
        <v>232</v>
      </c>
      <c r="K97" s="12" t="s">
        <v>67</v>
      </c>
      <c r="L97" s="13">
        <f>Countif(username,H97)</f>
        <v>9</v>
      </c>
    </row>
    <row r="98">
      <c r="A98" s="10" t="s">
        <v>233</v>
      </c>
      <c r="B98" s="10">
        <v>8.0</v>
      </c>
      <c r="C98" s="10">
        <v>8.0</v>
      </c>
      <c r="D98" s="10">
        <v>41.9768411262039</v>
      </c>
      <c r="E98" s="10">
        <v>-91.7418508647072</v>
      </c>
      <c r="F98" s="10" t="s">
        <v>90</v>
      </c>
      <c r="G98" s="10" t="s">
        <v>91</v>
      </c>
      <c r="H98" s="10" t="s">
        <v>74</v>
      </c>
      <c r="I98" s="11" t="s">
        <v>234</v>
      </c>
      <c r="K98" s="12">
        <v>1.0</v>
      </c>
      <c r="L98" s="13">
        <f>Countif(username,H111)</f>
        <v>1</v>
      </c>
    </row>
    <row r="99">
      <c r="A99" s="10" t="s">
        <v>235</v>
      </c>
      <c r="B99" s="10">
        <v>8.0</v>
      </c>
      <c r="C99" s="10">
        <v>9.0</v>
      </c>
      <c r="D99" s="10">
        <v>41.9768411260418</v>
      </c>
      <c r="E99" s="10">
        <v>-91.7416575266636</v>
      </c>
      <c r="F99" s="10" t="s">
        <v>90</v>
      </c>
      <c r="G99" s="10" t="s">
        <v>91</v>
      </c>
      <c r="H99" s="10" t="s">
        <v>236</v>
      </c>
      <c r="I99" s="11" t="s">
        <v>237</v>
      </c>
      <c r="K99" s="12">
        <v>1.0</v>
      </c>
      <c r="L99" s="13">
        <f>Countif(username,H99)</f>
        <v>1</v>
      </c>
    </row>
    <row r="100">
      <c r="A100" s="10" t="s">
        <v>238</v>
      </c>
      <c r="B100" s="10">
        <v>8.0</v>
      </c>
      <c r="C100" s="10">
        <v>10.0</v>
      </c>
      <c r="D100" s="10">
        <v>41.9768411258796</v>
      </c>
      <c r="E100" s="10">
        <v>-91.74146418862</v>
      </c>
      <c r="F100" s="10" t="s">
        <v>90</v>
      </c>
      <c r="G100" s="10" t="s">
        <v>91</v>
      </c>
      <c r="H100" s="10" t="s">
        <v>239</v>
      </c>
      <c r="I100" s="11" t="s">
        <v>240</v>
      </c>
      <c r="K100" s="12">
        <v>1.0</v>
      </c>
      <c r="L100" s="13">
        <f>Countif(username,H100)</f>
        <v>2</v>
      </c>
    </row>
    <row r="101">
      <c r="A101" s="10" t="s">
        <v>241</v>
      </c>
      <c r="B101" s="10">
        <v>8.0</v>
      </c>
      <c r="C101" s="10">
        <v>11.0</v>
      </c>
      <c r="D101" s="10">
        <v>41.9768411257174</v>
      </c>
      <c r="E101" s="10">
        <v>-91.7412708505764</v>
      </c>
      <c r="F101" s="10" t="s">
        <v>69</v>
      </c>
      <c r="G101" s="10" t="s">
        <v>70</v>
      </c>
      <c r="H101" s="10" t="s">
        <v>242</v>
      </c>
      <c r="I101" s="11" t="s">
        <v>243</v>
      </c>
      <c r="K101" s="12">
        <v>1.0</v>
      </c>
      <c r="L101" s="13">
        <f>Countif(username,H101)</f>
        <v>1</v>
      </c>
    </row>
    <row r="102">
      <c r="A102" s="10" t="s">
        <v>244</v>
      </c>
      <c r="B102" s="10">
        <v>8.0</v>
      </c>
      <c r="C102" s="10">
        <v>12.0</v>
      </c>
      <c r="D102" s="10">
        <v>41.9768411255552</v>
      </c>
      <c r="E102" s="10">
        <v>-91.7410775125329</v>
      </c>
      <c r="F102" s="10" t="s">
        <v>69</v>
      </c>
      <c r="G102" s="10" t="s">
        <v>70</v>
      </c>
      <c r="H102" s="10" t="s">
        <v>65</v>
      </c>
      <c r="I102" s="11" t="s">
        <v>245</v>
      </c>
      <c r="K102" s="12" t="s">
        <v>67</v>
      </c>
      <c r="L102" s="13">
        <f>Countif(username,H102)</f>
        <v>5</v>
      </c>
    </row>
    <row r="103">
      <c r="A103" s="10" t="s">
        <v>246</v>
      </c>
      <c r="B103" s="10">
        <v>8.0</v>
      </c>
      <c r="C103" s="10">
        <v>13.0</v>
      </c>
      <c r="D103" s="10">
        <v>41.976841125393</v>
      </c>
      <c r="E103" s="10">
        <v>-91.7408841744893</v>
      </c>
      <c r="F103" s="10" t="s">
        <v>69</v>
      </c>
      <c r="G103" s="10" t="s">
        <v>70</v>
      </c>
      <c r="H103" s="10" t="s">
        <v>47</v>
      </c>
      <c r="I103" s="11" t="s">
        <v>247</v>
      </c>
      <c r="K103" s="12" t="s">
        <v>42</v>
      </c>
      <c r="L103" s="13">
        <f>Countif(username,H103)</f>
        <v>4</v>
      </c>
    </row>
    <row r="104">
      <c r="A104" s="10" t="s">
        <v>248</v>
      </c>
      <c r="B104" s="10">
        <v>8.0</v>
      </c>
      <c r="C104" s="10">
        <v>14.0</v>
      </c>
      <c r="D104" s="10">
        <v>41.9768411252308</v>
      </c>
      <c r="E104" s="10">
        <v>-91.7406908364457</v>
      </c>
      <c r="F104" s="10" t="s">
        <v>69</v>
      </c>
      <c r="G104" s="10" t="s">
        <v>70</v>
      </c>
      <c r="H104" s="10" t="s">
        <v>249</v>
      </c>
      <c r="I104" s="11" t="s">
        <v>250</v>
      </c>
      <c r="K104" s="12" t="s">
        <v>67</v>
      </c>
      <c r="L104" s="13">
        <f>Countif(username,H104)</f>
        <v>12</v>
      </c>
    </row>
    <row r="105">
      <c r="A105" s="10" t="s">
        <v>251</v>
      </c>
      <c r="B105" s="10">
        <v>8.0</v>
      </c>
      <c r="C105" s="10">
        <v>15.0</v>
      </c>
      <c r="D105" s="10">
        <v>41.9768411250686</v>
      </c>
      <c r="E105" s="10">
        <v>-91.7404974984021</v>
      </c>
      <c r="F105" s="10" t="s">
        <v>69</v>
      </c>
      <c r="G105" s="10" t="s">
        <v>70</v>
      </c>
      <c r="H105" s="10" t="s">
        <v>252</v>
      </c>
      <c r="I105" s="11" t="s">
        <v>253</v>
      </c>
      <c r="K105" s="12">
        <v>1.0</v>
      </c>
      <c r="L105" s="13">
        <f>Countif(username,H105)</f>
        <v>1</v>
      </c>
    </row>
    <row r="106">
      <c r="A106" s="10" t="s">
        <v>254</v>
      </c>
      <c r="B106" s="10">
        <v>8.0</v>
      </c>
      <c r="C106" s="10">
        <v>16.0</v>
      </c>
      <c r="D106" s="10">
        <v>41.9768411249064</v>
      </c>
      <c r="E106" s="10">
        <v>-91.7403041603586</v>
      </c>
      <c r="F106" s="10" t="s">
        <v>69</v>
      </c>
      <c r="G106" s="10" t="s">
        <v>70</v>
      </c>
      <c r="H106" s="10" t="s">
        <v>255</v>
      </c>
      <c r="I106" s="11" t="s">
        <v>256</v>
      </c>
      <c r="K106" s="12">
        <v>1.0</v>
      </c>
      <c r="L106" s="13">
        <f>Countif(username,H106)</f>
        <v>1</v>
      </c>
    </row>
    <row r="107">
      <c r="A107" s="10" t="s">
        <v>257</v>
      </c>
      <c r="B107" s="10">
        <v>8.0</v>
      </c>
      <c r="C107" s="10">
        <v>17.0</v>
      </c>
      <c r="D107" s="10">
        <v>41.9768411247442</v>
      </c>
      <c r="E107" s="10">
        <v>-91.740110822315</v>
      </c>
      <c r="F107" s="10" t="s">
        <v>69</v>
      </c>
      <c r="G107" s="10" t="s">
        <v>70</v>
      </c>
      <c r="H107" s="10" t="s">
        <v>50</v>
      </c>
      <c r="I107" s="11" t="s">
        <v>258</v>
      </c>
      <c r="K107" s="12" t="s">
        <v>42</v>
      </c>
      <c r="L107" s="13">
        <f>Countif(username,H107)</f>
        <v>3</v>
      </c>
    </row>
    <row r="108">
      <c r="A108" s="10" t="s">
        <v>259</v>
      </c>
      <c r="B108" s="10">
        <v>8.0</v>
      </c>
      <c r="C108" s="10">
        <v>18.0</v>
      </c>
      <c r="D108" s="10">
        <v>41.976841124582</v>
      </c>
      <c r="E108" s="10">
        <v>-91.7399174842714</v>
      </c>
      <c r="F108" s="10" t="s">
        <v>69</v>
      </c>
      <c r="G108" s="10" t="s">
        <v>70</v>
      </c>
      <c r="H108" s="10" t="s">
        <v>260</v>
      </c>
      <c r="I108" s="11" t="s">
        <v>261</v>
      </c>
      <c r="K108" s="12">
        <v>1.0</v>
      </c>
      <c r="L108" s="13">
        <f>Countif(username,H108)</f>
        <v>2</v>
      </c>
    </row>
    <row r="109">
      <c r="A109" s="10" t="s">
        <v>262</v>
      </c>
      <c r="B109" s="10">
        <v>8.0</v>
      </c>
      <c r="C109" s="10">
        <v>19.0</v>
      </c>
      <c r="D109" s="10">
        <v>41.9768411244199</v>
      </c>
      <c r="E109" s="10">
        <v>-91.7397241462279</v>
      </c>
      <c r="F109" s="10" t="s">
        <v>69</v>
      </c>
      <c r="G109" s="10" t="s">
        <v>70</v>
      </c>
      <c r="H109" s="10" t="s">
        <v>263</v>
      </c>
      <c r="I109" s="11" t="s">
        <v>264</v>
      </c>
      <c r="K109" s="12">
        <v>1.0</v>
      </c>
      <c r="L109" s="13">
        <f>Countif(username,H109)</f>
        <v>1</v>
      </c>
    </row>
    <row r="110">
      <c r="A110" s="10" t="s">
        <v>265</v>
      </c>
      <c r="B110" s="10">
        <v>9.0</v>
      </c>
      <c r="C110" s="10">
        <v>5.0</v>
      </c>
      <c r="D110" s="10">
        <v>41.9766973962451</v>
      </c>
      <c r="E110" s="10">
        <v>-91.7424308845106</v>
      </c>
      <c r="F110" s="10" t="s">
        <v>90</v>
      </c>
      <c r="G110" s="10" t="s">
        <v>91</v>
      </c>
      <c r="H110" s="10" t="s">
        <v>266</v>
      </c>
      <c r="I110" s="11" t="s">
        <v>267</v>
      </c>
      <c r="K110" s="12" t="s">
        <v>67</v>
      </c>
      <c r="L110" s="13">
        <f>Countif(username,H110)</f>
        <v>25</v>
      </c>
    </row>
    <row r="111">
      <c r="A111" s="10" t="s">
        <v>268</v>
      </c>
      <c r="B111" s="10">
        <v>9.0</v>
      </c>
      <c r="C111" s="10">
        <v>6.0</v>
      </c>
      <c r="D111" s="10">
        <v>41.9766973960829</v>
      </c>
      <c r="E111" s="10">
        <v>-91.7422375469034</v>
      </c>
      <c r="F111" s="10" t="s">
        <v>90</v>
      </c>
      <c r="G111" s="10" t="s">
        <v>91</v>
      </c>
      <c r="H111" s="10" t="s">
        <v>269</v>
      </c>
      <c r="I111" s="11" t="s">
        <v>270</v>
      </c>
      <c r="J111" s="10" t="s">
        <v>271</v>
      </c>
      <c r="K111" s="12">
        <v>1.0</v>
      </c>
      <c r="L111" s="13">
        <f>Countif(username,H111)</f>
        <v>1</v>
      </c>
    </row>
    <row r="112">
      <c r="A112" s="10" t="s">
        <v>272</v>
      </c>
      <c r="B112" s="10">
        <v>9.0</v>
      </c>
      <c r="C112" s="10">
        <v>7.0</v>
      </c>
      <c r="D112" s="10">
        <v>41.9766973959207</v>
      </c>
      <c r="E112" s="10">
        <v>-91.7420442092961</v>
      </c>
      <c r="F112" s="10" t="s">
        <v>90</v>
      </c>
      <c r="G112" s="10" t="s">
        <v>91</v>
      </c>
      <c r="H112" s="10" t="s">
        <v>273</v>
      </c>
      <c r="I112" s="11" t="s">
        <v>274</v>
      </c>
      <c r="K112" s="12" t="s">
        <v>67</v>
      </c>
      <c r="L112" s="13">
        <f>Countif(username,H112)</f>
        <v>12</v>
      </c>
    </row>
    <row r="113">
      <c r="A113" s="10" t="s">
        <v>275</v>
      </c>
      <c r="B113" s="10">
        <v>9.0</v>
      </c>
      <c r="C113" s="10">
        <v>8.0</v>
      </c>
      <c r="D113" s="10">
        <v>41.9766973957585</v>
      </c>
      <c r="E113" s="10">
        <v>-91.7418508716889</v>
      </c>
      <c r="F113" s="10" t="s">
        <v>90</v>
      </c>
      <c r="G113" s="10" t="s">
        <v>91</v>
      </c>
      <c r="H113" s="10" t="s">
        <v>266</v>
      </c>
      <c r="I113" s="11" t="s">
        <v>276</v>
      </c>
      <c r="K113" s="12" t="s">
        <v>67</v>
      </c>
      <c r="L113" s="13">
        <f>Countif(username,H113)</f>
        <v>25</v>
      </c>
    </row>
    <row r="114">
      <c r="A114" s="10" t="s">
        <v>277</v>
      </c>
      <c r="B114" s="10">
        <v>9.0</v>
      </c>
      <c r="C114" s="10">
        <v>9.0</v>
      </c>
      <c r="D114" s="10">
        <v>41.9766973955963</v>
      </c>
      <c r="E114" s="10">
        <v>-91.7416575340817</v>
      </c>
      <c r="F114" s="10" t="s">
        <v>90</v>
      </c>
      <c r="G114" s="10" t="s">
        <v>91</v>
      </c>
      <c r="H114" s="10" t="s">
        <v>249</v>
      </c>
      <c r="I114" s="11" t="s">
        <v>278</v>
      </c>
      <c r="K114" s="12" t="s">
        <v>67</v>
      </c>
      <c r="L114" s="13">
        <f>Countif(username,H114)</f>
        <v>12</v>
      </c>
    </row>
    <row r="115">
      <c r="A115" s="10" t="s">
        <v>279</v>
      </c>
      <c r="B115" s="10">
        <v>9.0</v>
      </c>
      <c r="C115" s="10">
        <v>10.0</v>
      </c>
      <c r="D115" s="10">
        <v>41.9766973954341</v>
      </c>
      <c r="E115" s="10">
        <v>-91.7414641964744</v>
      </c>
      <c r="F115" s="10" t="s">
        <v>69</v>
      </c>
      <c r="G115" s="10" t="s">
        <v>70</v>
      </c>
      <c r="H115" s="10" t="s">
        <v>131</v>
      </c>
      <c r="I115" s="11" t="s">
        <v>280</v>
      </c>
      <c r="K115" s="12" t="s">
        <v>67</v>
      </c>
      <c r="L115" s="13">
        <f>Countif(username,H115)</f>
        <v>9</v>
      </c>
    </row>
    <row r="116">
      <c r="A116" s="10" t="s">
        <v>281</v>
      </c>
      <c r="B116" s="10">
        <v>9.0</v>
      </c>
      <c r="C116" s="10">
        <v>11.0</v>
      </c>
      <c r="D116" s="10">
        <v>41.9766973952719</v>
      </c>
      <c r="E116" s="10">
        <v>-91.7412708588672</v>
      </c>
      <c r="F116" s="10" t="s">
        <v>69</v>
      </c>
      <c r="G116" s="10" t="s">
        <v>70</v>
      </c>
      <c r="H116" s="10" t="s">
        <v>266</v>
      </c>
      <c r="I116" s="11" t="s">
        <v>282</v>
      </c>
      <c r="K116" s="12" t="s">
        <v>67</v>
      </c>
      <c r="L116" s="13">
        <f>Countif(username,H116)</f>
        <v>25</v>
      </c>
    </row>
    <row r="117">
      <c r="A117" s="10" t="s">
        <v>283</v>
      </c>
      <c r="B117" s="10">
        <v>9.0</v>
      </c>
      <c r="C117" s="10">
        <v>12.0</v>
      </c>
      <c r="D117" s="10">
        <v>41.9766973951097</v>
      </c>
      <c r="E117" s="10">
        <v>-91.7410775212599</v>
      </c>
      <c r="F117" s="10" t="s">
        <v>69</v>
      </c>
      <c r="G117" s="10" t="s">
        <v>70</v>
      </c>
      <c r="H117" s="10" t="s">
        <v>284</v>
      </c>
      <c r="I117" s="11" t="s">
        <v>285</v>
      </c>
      <c r="K117" s="12" t="s">
        <v>67</v>
      </c>
      <c r="L117" s="13">
        <f>Countif(username,H117)</f>
        <v>5</v>
      </c>
    </row>
    <row r="118">
      <c r="A118" s="10" t="s">
        <v>286</v>
      </c>
      <c r="B118" s="10">
        <v>9.0</v>
      </c>
      <c r="C118" s="10">
        <v>13.0</v>
      </c>
      <c r="D118" s="10">
        <v>41.9766973949476</v>
      </c>
      <c r="E118" s="10">
        <v>-91.7408841836527</v>
      </c>
      <c r="F118" s="10" t="s">
        <v>69</v>
      </c>
      <c r="G118" s="10" t="s">
        <v>70</v>
      </c>
      <c r="H118" s="10" t="s">
        <v>239</v>
      </c>
      <c r="I118" s="11" t="s">
        <v>287</v>
      </c>
      <c r="K118" s="12">
        <v>1.0</v>
      </c>
      <c r="L118" s="13">
        <f>Countif(username,H118)</f>
        <v>2</v>
      </c>
    </row>
    <row r="119">
      <c r="A119" s="10" t="s">
        <v>288</v>
      </c>
      <c r="B119" s="10">
        <v>9.0</v>
      </c>
      <c r="C119" s="10">
        <v>14.0</v>
      </c>
      <c r="D119" s="10">
        <v>41.9766973947854</v>
      </c>
      <c r="E119" s="10">
        <v>-91.7406908460454</v>
      </c>
      <c r="F119" s="10" t="s">
        <v>69</v>
      </c>
      <c r="G119" s="10" t="s">
        <v>70</v>
      </c>
      <c r="H119" s="10" t="s">
        <v>266</v>
      </c>
      <c r="I119" s="11" t="s">
        <v>289</v>
      </c>
      <c r="K119" s="12" t="s">
        <v>67</v>
      </c>
      <c r="L119" s="13">
        <f>Countif(username,H119)</f>
        <v>25</v>
      </c>
    </row>
    <row r="120">
      <c r="A120" s="10" t="s">
        <v>290</v>
      </c>
      <c r="B120" s="10">
        <v>9.0</v>
      </c>
      <c r="C120" s="10">
        <v>15.0</v>
      </c>
      <c r="D120" s="10">
        <v>41.9766973946232</v>
      </c>
      <c r="E120" s="10">
        <v>-91.7404975084382</v>
      </c>
      <c r="F120" s="10" t="s">
        <v>69</v>
      </c>
      <c r="G120" s="10" t="s">
        <v>70</v>
      </c>
      <c r="H120" s="10" t="s">
        <v>77</v>
      </c>
      <c r="I120" s="11" t="s">
        <v>291</v>
      </c>
      <c r="K120" s="12" t="s">
        <v>42</v>
      </c>
      <c r="L120" s="13">
        <f>Countif(username,H120)</f>
        <v>4</v>
      </c>
    </row>
    <row r="121">
      <c r="A121" s="10" t="s">
        <v>292</v>
      </c>
      <c r="B121" s="10">
        <v>9.0</v>
      </c>
      <c r="C121" s="10">
        <v>16.0</v>
      </c>
      <c r="D121" s="10">
        <v>41.976697394461</v>
      </c>
      <c r="E121" s="10">
        <v>-91.740304170831</v>
      </c>
      <c r="F121" s="10" t="s">
        <v>69</v>
      </c>
      <c r="G121" s="10" t="s">
        <v>70</v>
      </c>
      <c r="H121" s="10" t="s">
        <v>293</v>
      </c>
      <c r="I121" s="11" t="s">
        <v>294</v>
      </c>
      <c r="K121" s="12">
        <v>1.0</v>
      </c>
      <c r="L121" s="13">
        <f>Countif(username,H121)</f>
        <v>1</v>
      </c>
    </row>
    <row r="122">
      <c r="A122" s="10" t="s">
        <v>295</v>
      </c>
      <c r="B122" s="10">
        <v>9.0</v>
      </c>
      <c r="C122" s="10">
        <v>17.0</v>
      </c>
      <c r="D122" s="10">
        <v>41.9766973942988</v>
      </c>
      <c r="E122" s="10">
        <v>-91.7401108332237</v>
      </c>
      <c r="F122" s="10" t="s">
        <v>69</v>
      </c>
      <c r="G122" s="10" t="s">
        <v>70</v>
      </c>
      <c r="H122" s="10" t="s">
        <v>266</v>
      </c>
      <c r="I122" s="11" t="s">
        <v>296</v>
      </c>
      <c r="K122" s="12" t="s">
        <v>67</v>
      </c>
      <c r="L122" s="13">
        <f>Countif(username,H122)</f>
        <v>25</v>
      </c>
    </row>
    <row r="123">
      <c r="A123" s="10" t="s">
        <v>297</v>
      </c>
      <c r="B123" s="10">
        <v>9.0</v>
      </c>
      <c r="C123" s="10">
        <v>18.0</v>
      </c>
      <c r="D123" s="10">
        <v>41.9766973941366</v>
      </c>
      <c r="E123" s="10">
        <v>-91.7399174956165</v>
      </c>
      <c r="F123" s="10" t="s">
        <v>69</v>
      </c>
      <c r="G123" s="10" t="s">
        <v>70</v>
      </c>
      <c r="H123" s="10" t="s">
        <v>77</v>
      </c>
      <c r="I123" s="11" t="s">
        <v>298</v>
      </c>
      <c r="K123" s="12" t="s">
        <v>42</v>
      </c>
      <c r="L123" s="13">
        <f>Countif(username,H123)</f>
        <v>4</v>
      </c>
    </row>
    <row r="124">
      <c r="A124" s="10" t="s">
        <v>299</v>
      </c>
      <c r="B124" s="10">
        <v>9.0</v>
      </c>
      <c r="C124" s="10">
        <v>19.0</v>
      </c>
      <c r="D124" s="10">
        <v>41.9766973939744</v>
      </c>
      <c r="E124" s="10">
        <v>-91.7397241580092</v>
      </c>
      <c r="F124" s="10" t="s">
        <v>69</v>
      </c>
      <c r="G124" s="10" t="s">
        <v>70</v>
      </c>
      <c r="H124" s="10" t="s">
        <v>273</v>
      </c>
      <c r="I124" s="11" t="s">
        <v>300</v>
      </c>
      <c r="K124" s="12" t="s">
        <v>67</v>
      </c>
      <c r="L124" s="13">
        <f>Countif(username,H124)</f>
        <v>12</v>
      </c>
    </row>
    <row r="125">
      <c r="A125" s="10" t="s">
        <v>301</v>
      </c>
      <c r="B125" s="10">
        <v>9.0</v>
      </c>
      <c r="C125" s="10">
        <v>20.0</v>
      </c>
      <c r="D125" s="10">
        <v>41.9766973938122</v>
      </c>
      <c r="E125" s="10">
        <v>-91.739530820402</v>
      </c>
      <c r="F125" s="10" t="s">
        <v>69</v>
      </c>
      <c r="G125" s="10" t="s">
        <v>70</v>
      </c>
      <c r="H125" s="10" t="s">
        <v>266</v>
      </c>
      <c r="I125" s="11" t="s">
        <v>302</v>
      </c>
      <c r="K125" s="12" t="s">
        <v>67</v>
      </c>
      <c r="L125" s="13">
        <f>Countif(username,H125)</f>
        <v>25</v>
      </c>
    </row>
    <row r="126">
      <c r="A126" s="10" t="s">
        <v>303</v>
      </c>
      <c r="B126" s="10">
        <v>9.0</v>
      </c>
      <c r="C126" s="10">
        <v>21.0</v>
      </c>
      <c r="D126" s="10">
        <v>41.97669739365</v>
      </c>
      <c r="E126" s="10">
        <v>-91.7393374827947</v>
      </c>
      <c r="F126" s="10" t="s">
        <v>69</v>
      </c>
      <c r="G126" s="10" t="s">
        <v>70</v>
      </c>
      <c r="H126" s="10" t="s">
        <v>249</v>
      </c>
      <c r="I126" s="11" t="s">
        <v>304</v>
      </c>
      <c r="K126" s="12" t="s">
        <v>67</v>
      </c>
      <c r="L126" s="13">
        <f>Countif(username,H126)</f>
        <v>12</v>
      </c>
    </row>
    <row r="127">
      <c r="A127" s="10" t="s">
        <v>305</v>
      </c>
      <c r="B127" s="10">
        <v>10.0</v>
      </c>
      <c r="C127" s="10">
        <v>5.0</v>
      </c>
      <c r="D127" s="10">
        <v>41.9765536657996</v>
      </c>
      <c r="E127" s="10">
        <v>-91.7424308901829</v>
      </c>
      <c r="F127" s="10" t="s">
        <v>90</v>
      </c>
      <c r="G127" s="10" t="s">
        <v>91</v>
      </c>
      <c r="H127" s="10" t="s">
        <v>36</v>
      </c>
      <c r="I127" s="11" t="s">
        <v>306</v>
      </c>
      <c r="K127" s="12" t="s">
        <v>38</v>
      </c>
      <c r="L127" s="13">
        <f>Countif(username,H127)</f>
        <v>24</v>
      </c>
    </row>
    <row r="128">
      <c r="A128" s="10" t="s">
        <v>307</v>
      </c>
      <c r="B128" s="10">
        <v>10.0</v>
      </c>
      <c r="C128" s="10">
        <v>6.0</v>
      </c>
      <c r="D128" s="10">
        <v>41.9765536656374</v>
      </c>
      <c r="E128" s="10">
        <v>-91.742237553012</v>
      </c>
      <c r="F128" s="10" t="s">
        <v>90</v>
      </c>
      <c r="G128" s="10" t="s">
        <v>91</v>
      </c>
      <c r="H128" s="10" t="s">
        <v>40</v>
      </c>
      <c r="I128" s="11" t="s">
        <v>308</v>
      </c>
      <c r="K128" s="12" t="s">
        <v>67</v>
      </c>
      <c r="L128" s="13">
        <f>Countif(username,H128)</f>
        <v>24</v>
      </c>
    </row>
    <row r="129">
      <c r="A129" s="10" t="s">
        <v>309</v>
      </c>
      <c r="B129" s="10">
        <v>10.0</v>
      </c>
      <c r="C129" s="10">
        <v>7.0</v>
      </c>
      <c r="D129" s="10">
        <v>41.9765536654752</v>
      </c>
      <c r="E129" s="10">
        <v>-91.7420442158411</v>
      </c>
      <c r="F129" s="10" t="s">
        <v>90</v>
      </c>
      <c r="G129" s="10" t="s">
        <v>91</v>
      </c>
      <c r="H129" s="10" t="s">
        <v>44</v>
      </c>
      <c r="I129" s="11" t="s">
        <v>310</v>
      </c>
      <c r="K129" s="12" t="s">
        <v>67</v>
      </c>
      <c r="L129" s="13">
        <f>Countif(username,H129)</f>
        <v>24</v>
      </c>
    </row>
    <row r="130">
      <c r="A130" s="10" t="s">
        <v>311</v>
      </c>
      <c r="B130" s="10">
        <v>10.0</v>
      </c>
      <c r="C130" s="10">
        <v>8.0</v>
      </c>
      <c r="D130" s="10">
        <v>41.976553665313</v>
      </c>
      <c r="E130" s="10">
        <v>-91.7418508786702</v>
      </c>
      <c r="F130" s="10" t="s">
        <v>90</v>
      </c>
      <c r="G130" s="10" t="s">
        <v>91</v>
      </c>
      <c r="H130" s="10" t="s">
        <v>36</v>
      </c>
      <c r="I130" s="11" t="s">
        <v>312</v>
      </c>
      <c r="K130" s="12" t="s">
        <v>38</v>
      </c>
      <c r="L130" s="13">
        <f>Countif(username,H130)</f>
        <v>24</v>
      </c>
    </row>
    <row r="131">
      <c r="A131" s="10" t="s">
        <v>313</v>
      </c>
      <c r="B131" s="10">
        <v>10.0</v>
      </c>
      <c r="C131" s="10">
        <v>9.0</v>
      </c>
      <c r="D131" s="10">
        <v>41.9765536651508</v>
      </c>
      <c r="E131" s="10">
        <v>-91.7416575414993</v>
      </c>
      <c r="F131" s="10" t="s">
        <v>69</v>
      </c>
      <c r="G131" s="10" t="s">
        <v>70</v>
      </c>
      <c r="H131" s="10" t="s">
        <v>40</v>
      </c>
      <c r="I131" s="11" t="s">
        <v>314</v>
      </c>
      <c r="K131" s="12" t="s">
        <v>67</v>
      </c>
      <c r="L131" s="13">
        <f>Countif(username,H131)</f>
        <v>24</v>
      </c>
    </row>
    <row r="132">
      <c r="A132" s="10" t="s">
        <v>315</v>
      </c>
      <c r="B132" s="10">
        <v>10.0</v>
      </c>
      <c r="C132" s="10">
        <v>10.0</v>
      </c>
      <c r="D132" s="10">
        <v>41.9765536649886</v>
      </c>
      <c r="E132" s="10">
        <v>-91.7414642043284</v>
      </c>
      <c r="F132" s="10" t="s">
        <v>69</v>
      </c>
      <c r="G132" s="10" t="s">
        <v>70</v>
      </c>
      <c r="H132" s="10" t="s">
        <v>44</v>
      </c>
      <c r="I132" s="11" t="s">
        <v>316</v>
      </c>
      <c r="K132" s="12" t="s">
        <v>67</v>
      </c>
      <c r="L132" s="13">
        <f>Countif(username,H132)</f>
        <v>24</v>
      </c>
    </row>
    <row r="133">
      <c r="A133" s="10" t="s">
        <v>317</v>
      </c>
      <c r="B133" s="10">
        <v>10.0</v>
      </c>
      <c r="C133" s="10">
        <v>11.0</v>
      </c>
      <c r="D133" s="10">
        <v>41.9765536648265</v>
      </c>
      <c r="E133" s="10">
        <v>-91.7412708671574</v>
      </c>
      <c r="F133" s="10" t="s">
        <v>69</v>
      </c>
      <c r="G133" s="10" t="s">
        <v>70</v>
      </c>
      <c r="H133" s="10" t="s">
        <v>36</v>
      </c>
      <c r="I133" s="11" t="s">
        <v>318</v>
      </c>
      <c r="K133" s="12" t="s">
        <v>38</v>
      </c>
      <c r="L133" s="13">
        <f>Countif(username,H133)</f>
        <v>24</v>
      </c>
    </row>
    <row r="134">
      <c r="A134" s="10" t="s">
        <v>319</v>
      </c>
      <c r="B134" s="10">
        <v>10.0</v>
      </c>
      <c r="C134" s="10">
        <v>12.0</v>
      </c>
      <c r="D134" s="10">
        <v>41.9765536646643</v>
      </c>
      <c r="E134" s="10">
        <v>-91.7410775299865</v>
      </c>
      <c r="F134" s="10" t="s">
        <v>69</v>
      </c>
      <c r="G134" s="10" t="s">
        <v>70</v>
      </c>
      <c r="H134" s="10" t="s">
        <v>40</v>
      </c>
      <c r="I134" s="11" t="s">
        <v>320</v>
      </c>
      <c r="K134" s="12" t="s">
        <v>67</v>
      </c>
      <c r="L134" s="13">
        <f>Countif(username,H134)</f>
        <v>24</v>
      </c>
    </row>
    <row r="135">
      <c r="A135" s="10" t="s">
        <v>321</v>
      </c>
      <c r="B135" s="10">
        <v>10.0</v>
      </c>
      <c r="C135" s="10">
        <v>13.0</v>
      </c>
      <c r="D135" s="10">
        <v>41.9765536645021</v>
      </c>
      <c r="E135" s="10">
        <v>-91.7408841928156</v>
      </c>
      <c r="F135" s="10" t="s">
        <v>69</v>
      </c>
      <c r="G135" s="10" t="s">
        <v>70</v>
      </c>
      <c r="H135" s="10" t="s">
        <v>44</v>
      </c>
      <c r="I135" s="11" t="s">
        <v>322</v>
      </c>
      <c r="K135" s="12" t="s">
        <v>67</v>
      </c>
      <c r="L135" s="13">
        <f>Countif(username,H135)</f>
        <v>24</v>
      </c>
    </row>
    <row r="136">
      <c r="A136" s="10" t="s">
        <v>323</v>
      </c>
      <c r="B136" s="10">
        <v>10.0</v>
      </c>
      <c r="C136" s="10">
        <v>14.0</v>
      </c>
      <c r="D136" s="10">
        <v>41.9765536643399</v>
      </c>
      <c r="E136" s="10">
        <v>-91.7406908556447</v>
      </c>
      <c r="F136" s="10" t="s">
        <v>69</v>
      </c>
      <c r="G136" s="10" t="s">
        <v>70</v>
      </c>
      <c r="H136" s="10" t="s">
        <v>36</v>
      </c>
      <c r="I136" s="11" t="s">
        <v>324</v>
      </c>
      <c r="K136" s="12" t="s">
        <v>38</v>
      </c>
      <c r="L136" s="13">
        <f>Countif(username,H136)</f>
        <v>24</v>
      </c>
    </row>
    <row r="137">
      <c r="A137" s="10" t="s">
        <v>325</v>
      </c>
      <c r="B137" s="10">
        <v>10.0</v>
      </c>
      <c r="C137" s="10">
        <v>15.0</v>
      </c>
      <c r="D137" s="10">
        <v>41.9765536641777</v>
      </c>
      <c r="E137" s="10">
        <v>-91.7404975184738</v>
      </c>
      <c r="F137" s="10" t="s">
        <v>69</v>
      </c>
      <c r="G137" s="10" t="s">
        <v>70</v>
      </c>
      <c r="H137" s="10" t="s">
        <v>40</v>
      </c>
      <c r="I137" s="11" t="s">
        <v>326</v>
      </c>
      <c r="K137" s="12" t="s">
        <v>67</v>
      </c>
      <c r="L137" s="13">
        <f>Countif(username,H137)</f>
        <v>24</v>
      </c>
    </row>
    <row r="138">
      <c r="A138" s="10" t="s">
        <v>327</v>
      </c>
      <c r="B138" s="10">
        <v>10.0</v>
      </c>
      <c r="C138" s="10">
        <v>16.0</v>
      </c>
      <c r="D138" s="10">
        <v>41.9765536640155</v>
      </c>
      <c r="E138" s="10">
        <v>-91.7403041813029</v>
      </c>
      <c r="F138" s="10" t="s">
        <v>69</v>
      </c>
      <c r="G138" s="10" t="s">
        <v>70</v>
      </c>
      <c r="H138" s="10" t="s">
        <v>328</v>
      </c>
      <c r="I138" s="14" t="s">
        <v>329</v>
      </c>
      <c r="K138" s="12" t="s">
        <v>67</v>
      </c>
      <c r="L138" s="13">
        <f>Countif(username,H138)</f>
        <v>25</v>
      </c>
    </row>
    <row r="139">
      <c r="A139" s="10" t="s">
        <v>330</v>
      </c>
      <c r="B139" s="10">
        <v>10.0</v>
      </c>
      <c r="C139" s="10">
        <v>17.0</v>
      </c>
      <c r="D139" s="10">
        <v>41.9765536638533</v>
      </c>
      <c r="E139" s="10">
        <v>-91.740110844132</v>
      </c>
      <c r="F139" s="10" t="s">
        <v>69</v>
      </c>
      <c r="G139" s="10" t="s">
        <v>70</v>
      </c>
      <c r="H139" s="10" t="s">
        <v>44</v>
      </c>
      <c r="I139" s="11" t="s">
        <v>331</v>
      </c>
      <c r="K139" s="12" t="s">
        <v>67</v>
      </c>
      <c r="L139" s="13">
        <f>Countif(username,H139)</f>
        <v>24</v>
      </c>
    </row>
    <row r="140">
      <c r="A140" s="10" t="s">
        <v>332</v>
      </c>
      <c r="B140" s="10">
        <v>10.0</v>
      </c>
      <c r="C140" s="10">
        <v>18.0</v>
      </c>
      <c r="D140" s="10">
        <v>41.9765536636911</v>
      </c>
      <c r="E140" s="10">
        <v>-91.739917506961</v>
      </c>
      <c r="F140" s="10" t="s">
        <v>69</v>
      </c>
      <c r="G140" s="10" t="s">
        <v>70</v>
      </c>
      <c r="H140" s="10" t="s">
        <v>36</v>
      </c>
      <c r="I140" s="11" t="s">
        <v>333</v>
      </c>
      <c r="K140" s="12" t="s">
        <v>38</v>
      </c>
      <c r="L140" s="13">
        <f>Countif(username,H140)</f>
        <v>24</v>
      </c>
    </row>
    <row r="141">
      <c r="A141" s="10" t="s">
        <v>334</v>
      </c>
      <c r="B141" s="10">
        <v>10.0</v>
      </c>
      <c r="C141" s="10">
        <v>19.0</v>
      </c>
      <c r="D141" s="10">
        <v>41.9765536635289</v>
      </c>
      <c r="E141" s="10">
        <v>-91.7397241697901</v>
      </c>
      <c r="F141" s="10" t="s">
        <v>69</v>
      </c>
      <c r="G141" s="10" t="s">
        <v>70</v>
      </c>
      <c r="H141" s="10" t="s">
        <v>40</v>
      </c>
      <c r="I141" s="11" t="s">
        <v>335</v>
      </c>
      <c r="K141" s="12" t="s">
        <v>67</v>
      </c>
      <c r="L141" s="13">
        <f>Countif(username,H141)</f>
        <v>24</v>
      </c>
    </row>
    <row r="142">
      <c r="A142" s="10" t="s">
        <v>336</v>
      </c>
      <c r="B142" s="10">
        <v>10.0</v>
      </c>
      <c r="C142" s="10">
        <v>20.0</v>
      </c>
      <c r="D142" s="10">
        <v>41.9765536633668</v>
      </c>
      <c r="E142" s="10">
        <v>-91.7395308326192</v>
      </c>
      <c r="F142" s="10" t="s">
        <v>69</v>
      </c>
      <c r="G142" s="10" t="s">
        <v>70</v>
      </c>
      <c r="H142" s="10" t="s">
        <v>44</v>
      </c>
      <c r="I142" s="11" t="s">
        <v>337</v>
      </c>
      <c r="K142" s="12" t="s">
        <v>67</v>
      </c>
      <c r="L142" s="13">
        <f>Countif(username,H142)</f>
        <v>24</v>
      </c>
    </row>
    <row r="143">
      <c r="A143" s="10" t="s">
        <v>338</v>
      </c>
      <c r="B143" s="10">
        <v>10.0</v>
      </c>
      <c r="C143" s="10">
        <v>21.0</v>
      </c>
      <c r="D143" s="10">
        <v>41.9765536632046</v>
      </c>
      <c r="E143" s="10">
        <v>-91.7393374954483</v>
      </c>
      <c r="F143" s="10" t="s">
        <v>69</v>
      </c>
      <c r="G143" s="10" t="s">
        <v>70</v>
      </c>
      <c r="H143" s="10" t="s">
        <v>159</v>
      </c>
      <c r="I143" s="11" t="s">
        <v>339</v>
      </c>
      <c r="K143" s="12" t="s">
        <v>67</v>
      </c>
      <c r="L143" s="13">
        <f>Countif(username,H143)</f>
        <v>8</v>
      </c>
    </row>
    <row r="144">
      <c r="A144" s="10" t="s">
        <v>340</v>
      </c>
      <c r="B144" s="10">
        <v>10.0</v>
      </c>
      <c r="C144" s="10">
        <v>22.0</v>
      </c>
      <c r="D144" s="10">
        <v>41.9765536630424</v>
      </c>
      <c r="E144" s="10">
        <v>-91.7391441582774</v>
      </c>
      <c r="F144" s="10" t="s">
        <v>69</v>
      </c>
      <c r="G144" s="10" t="s">
        <v>70</v>
      </c>
      <c r="H144" s="10" t="s">
        <v>273</v>
      </c>
      <c r="I144" s="11" t="s">
        <v>341</v>
      </c>
      <c r="K144" s="12" t="s">
        <v>67</v>
      </c>
      <c r="L144" s="13">
        <f>Countif(username,H144)</f>
        <v>12</v>
      </c>
    </row>
    <row r="145">
      <c r="A145" s="10" t="s">
        <v>342</v>
      </c>
      <c r="B145" s="10">
        <v>10.0</v>
      </c>
      <c r="C145" s="10">
        <v>23.0</v>
      </c>
      <c r="D145" s="10">
        <v>41.9765536628802</v>
      </c>
      <c r="E145" s="10">
        <v>-91.7389508211065</v>
      </c>
      <c r="F145" s="10" t="s">
        <v>69</v>
      </c>
      <c r="G145" s="10" t="s">
        <v>70</v>
      </c>
      <c r="H145" s="10" t="s">
        <v>343</v>
      </c>
      <c r="I145" s="11" t="s">
        <v>344</v>
      </c>
      <c r="K145" s="12" t="s">
        <v>42</v>
      </c>
      <c r="L145" s="13">
        <f>Countif(username,H145)</f>
        <v>3</v>
      </c>
    </row>
    <row r="146">
      <c r="A146" s="10" t="s">
        <v>345</v>
      </c>
      <c r="B146" s="10">
        <v>11.0</v>
      </c>
      <c r="C146" s="10">
        <v>5.0</v>
      </c>
      <c r="D146" s="10">
        <v>41.9764099353541</v>
      </c>
      <c r="E146" s="10">
        <v>-91.7424308958552</v>
      </c>
      <c r="F146" s="10" t="s">
        <v>90</v>
      </c>
      <c r="G146" s="10" t="s">
        <v>91</v>
      </c>
      <c r="H146" s="10" t="s">
        <v>346</v>
      </c>
      <c r="I146" s="11" t="s">
        <v>347</v>
      </c>
      <c r="K146" s="12" t="s">
        <v>67</v>
      </c>
      <c r="L146" s="13">
        <f>Countif(username,H146)</f>
        <v>7</v>
      </c>
    </row>
    <row r="147">
      <c r="A147" s="10" t="s">
        <v>348</v>
      </c>
      <c r="B147" s="10">
        <v>11.0</v>
      </c>
      <c r="C147" s="10">
        <v>6.0</v>
      </c>
      <c r="D147" s="10">
        <v>41.9764099351919</v>
      </c>
      <c r="E147" s="10">
        <v>-91.7422375591206</v>
      </c>
      <c r="F147" s="10" t="s">
        <v>90</v>
      </c>
      <c r="G147" s="10" t="s">
        <v>91</v>
      </c>
      <c r="H147" s="10" t="s">
        <v>284</v>
      </c>
      <c r="I147" s="11" t="s">
        <v>349</v>
      </c>
      <c r="K147" s="12" t="s">
        <v>67</v>
      </c>
      <c r="L147" s="13">
        <f>Countif(username,H147)</f>
        <v>5</v>
      </c>
    </row>
    <row r="148">
      <c r="A148" s="10" t="s">
        <v>350</v>
      </c>
      <c r="B148" s="10">
        <v>11.0</v>
      </c>
      <c r="C148" s="10">
        <v>7.0</v>
      </c>
      <c r="D148" s="10">
        <v>41.9764099350298</v>
      </c>
      <c r="E148" s="10">
        <v>-91.742044222386</v>
      </c>
      <c r="F148" s="10" t="s">
        <v>90</v>
      </c>
      <c r="G148" s="10" t="s">
        <v>91</v>
      </c>
      <c r="H148" s="10" t="s">
        <v>260</v>
      </c>
      <c r="I148" s="11" t="s">
        <v>351</v>
      </c>
      <c r="K148" s="12">
        <v>1.0</v>
      </c>
      <c r="L148" s="13">
        <f>Countif(username,H148)</f>
        <v>2</v>
      </c>
    </row>
    <row r="149">
      <c r="A149" s="10" t="s">
        <v>352</v>
      </c>
      <c r="B149" s="10">
        <v>11.0</v>
      </c>
      <c r="C149" s="10">
        <v>8.0</v>
      </c>
      <c r="D149" s="10">
        <v>41.9764099348676</v>
      </c>
      <c r="E149" s="10">
        <v>-91.7418508856515</v>
      </c>
      <c r="F149" s="10" t="s">
        <v>34</v>
      </c>
      <c r="G149" s="10" t="s">
        <v>35</v>
      </c>
      <c r="H149" s="10" t="s">
        <v>346</v>
      </c>
      <c r="I149" s="11" t="s">
        <v>353</v>
      </c>
      <c r="K149" s="12" t="s">
        <v>67</v>
      </c>
      <c r="L149" s="13">
        <f>Countif(username,H149)</f>
        <v>7</v>
      </c>
    </row>
    <row r="150">
      <c r="A150" s="10" t="s">
        <v>354</v>
      </c>
      <c r="B150" s="10">
        <v>11.0</v>
      </c>
      <c r="C150" s="10">
        <v>9.0</v>
      </c>
      <c r="D150" s="10">
        <v>41.9764099347054</v>
      </c>
      <c r="E150" s="10">
        <v>-91.7416575489169</v>
      </c>
      <c r="F150" s="10" t="s">
        <v>69</v>
      </c>
      <c r="G150" s="10" t="s">
        <v>70</v>
      </c>
      <c r="H150" s="10" t="s">
        <v>355</v>
      </c>
      <c r="I150" s="11" t="s">
        <v>356</v>
      </c>
      <c r="K150" s="12" t="s">
        <v>42</v>
      </c>
      <c r="L150" s="13">
        <f>Countif(username,H150)</f>
        <v>3</v>
      </c>
    </row>
    <row r="151">
      <c r="A151" s="10" t="s">
        <v>357</v>
      </c>
      <c r="B151" s="10">
        <v>11.0</v>
      </c>
      <c r="C151" s="10">
        <v>10.0</v>
      </c>
      <c r="D151" s="10">
        <v>41.9764099345432</v>
      </c>
      <c r="E151" s="10">
        <v>-91.7414642121823</v>
      </c>
      <c r="F151" s="10" t="s">
        <v>69</v>
      </c>
      <c r="G151" s="10" t="s">
        <v>70</v>
      </c>
      <c r="H151" s="10" t="s">
        <v>358</v>
      </c>
      <c r="I151" s="11" t="s">
        <v>359</v>
      </c>
      <c r="K151" s="12" t="s">
        <v>42</v>
      </c>
      <c r="L151" s="13">
        <f>Countif(username,H151)</f>
        <v>3</v>
      </c>
    </row>
    <row r="152">
      <c r="A152" s="10" t="s">
        <v>360</v>
      </c>
      <c r="B152" s="10">
        <v>11.0</v>
      </c>
      <c r="C152" s="10">
        <v>11.0</v>
      </c>
      <c r="D152" s="10">
        <v>41.976409934381</v>
      </c>
      <c r="E152" s="10">
        <v>-91.7412708754477</v>
      </c>
      <c r="F152" s="10" t="s">
        <v>69</v>
      </c>
      <c r="G152" s="10" t="s">
        <v>70</v>
      </c>
      <c r="H152" s="10" t="s">
        <v>346</v>
      </c>
      <c r="I152" s="11" t="s">
        <v>361</v>
      </c>
      <c r="K152" s="12" t="s">
        <v>67</v>
      </c>
      <c r="L152" s="13">
        <f>Countif(username,H152)</f>
        <v>7</v>
      </c>
    </row>
    <row r="153">
      <c r="A153" s="10" t="s">
        <v>362</v>
      </c>
      <c r="B153" s="10">
        <v>11.0</v>
      </c>
      <c r="C153" s="10">
        <v>12.0</v>
      </c>
      <c r="D153" s="10">
        <v>41.9764099342188</v>
      </c>
      <c r="E153" s="10">
        <v>-91.7410775387131</v>
      </c>
      <c r="F153" s="10" t="s">
        <v>69</v>
      </c>
      <c r="G153" s="10" t="s">
        <v>70</v>
      </c>
      <c r="H153" s="10" t="s">
        <v>273</v>
      </c>
      <c r="I153" s="11" t="s">
        <v>363</v>
      </c>
      <c r="K153" s="12" t="s">
        <v>67</v>
      </c>
      <c r="L153" s="13">
        <f>Countif(username,H153)</f>
        <v>12</v>
      </c>
    </row>
    <row r="154">
      <c r="A154" s="10" t="s">
        <v>364</v>
      </c>
      <c r="B154" s="10">
        <v>11.0</v>
      </c>
      <c r="C154" s="10">
        <v>13.0</v>
      </c>
      <c r="D154" s="10">
        <v>41.9764099340566</v>
      </c>
      <c r="E154" s="10">
        <v>-91.7408842019785</v>
      </c>
      <c r="F154" s="10" t="s">
        <v>69</v>
      </c>
      <c r="G154" s="10" t="s">
        <v>70</v>
      </c>
      <c r="H154" s="10" t="s">
        <v>249</v>
      </c>
      <c r="I154" s="11" t="s">
        <v>365</v>
      </c>
      <c r="K154" s="12" t="s">
        <v>67</v>
      </c>
      <c r="L154" s="13">
        <f>Countif(username,H154)</f>
        <v>12</v>
      </c>
    </row>
    <row r="155">
      <c r="A155" s="10" t="s">
        <v>366</v>
      </c>
      <c r="B155" s="10">
        <v>11.0</v>
      </c>
      <c r="C155" s="10">
        <v>14.0</v>
      </c>
      <c r="D155" s="10">
        <v>41.9764099338944</v>
      </c>
      <c r="E155" s="10">
        <v>-91.740690865244</v>
      </c>
      <c r="F155" s="10" t="s">
        <v>69</v>
      </c>
      <c r="G155" s="10" t="s">
        <v>70</v>
      </c>
      <c r="H155" s="10" t="s">
        <v>346</v>
      </c>
      <c r="I155" s="11" t="s">
        <v>367</v>
      </c>
      <c r="K155" s="12">
        <v>1.0</v>
      </c>
      <c r="L155" s="13">
        <f>Countif(username,H155)</f>
        <v>7</v>
      </c>
    </row>
    <row r="156">
      <c r="A156" s="10" t="s">
        <v>368</v>
      </c>
      <c r="B156" s="10">
        <v>11.0</v>
      </c>
      <c r="C156" s="10">
        <v>15.0</v>
      </c>
      <c r="D156" s="10">
        <v>41.9764099337322</v>
      </c>
      <c r="E156" s="10">
        <v>-91.7404975285094</v>
      </c>
      <c r="F156" s="10" t="s">
        <v>69</v>
      </c>
      <c r="G156" s="10" t="s">
        <v>70</v>
      </c>
      <c r="H156" s="10" t="s">
        <v>273</v>
      </c>
      <c r="I156" s="11" t="s">
        <v>369</v>
      </c>
      <c r="K156" s="12" t="s">
        <v>370</v>
      </c>
      <c r="L156" s="13">
        <f>Countif(username,H156)</f>
        <v>12</v>
      </c>
    </row>
    <row r="157">
      <c r="A157" s="10" t="s">
        <v>371</v>
      </c>
      <c r="B157" s="10">
        <v>11.0</v>
      </c>
      <c r="C157" s="10">
        <v>16.0</v>
      </c>
      <c r="D157" s="10">
        <v>41.9764099335701</v>
      </c>
      <c r="E157" s="10">
        <v>-91.7403041917748</v>
      </c>
      <c r="F157" s="10" t="s">
        <v>69</v>
      </c>
      <c r="G157" s="10" t="s">
        <v>70</v>
      </c>
      <c r="H157" s="10" t="s">
        <v>249</v>
      </c>
      <c r="I157" s="11" t="s">
        <v>372</v>
      </c>
      <c r="K157" s="12" t="s">
        <v>67</v>
      </c>
      <c r="L157" s="13">
        <f>Countif(username,H157)</f>
        <v>12</v>
      </c>
    </row>
    <row r="158">
      <c r="A158" s="10" t="s">
        <v>373</v>
      </c>
      <c r="B158" s="10">
        <v>11.0</v>
      </c>
      <c r="C158" s="10">
        <v>17.0</v>
      </c>
      <c r="D158" s="10">
        <v>41.9764099334079</v>
      </c>
      <c r="E158" s="10">
        <v>-91.7401108550402</v>
      </c>
      <c r="F158" s="10" t="s">
        <v>69</v>
      </c>
      <c r="G158" s="10" t="s">
        <v>70</v>
      </c>
      <c r="H158" s="10" t="s">
        <v>346</v>
      </c>
      <c r="I158" s="11" t="s">
        <v>374</v>
      </c>
      <c r="K158" s="12">
        <v>1.0</v>
      </c>
      <c r="L158" s="13">
        <f>Countif(username,H158)</f>
        <v>7</v>
      </c>
    </row>
    <row r="159">
      <c r="A159" s="10" t="s">
        <v>375</v>
      </c>
      <c r="B159" s="10">
        <v>11.0</v>
      </c>
      <c r="C159" s="10">
        <v>18.0</v>
      </c>
      <c r="D159" s="10">
        <v>41.9764099332457</v>
      </c>
      <c r="E159" s="10">
        <v>-91.7399175183056</v>
      </c>
      <c r="F159" s="10" t="s">
        <v>69</v>
      </c>
      <c r="G159" s="10" t="s">
        <v>70</v>
      </c>
      <c r="H159" s="15" t="s">
        <v>376</v>
      </c>
      <c r="I159" s="11" t="s">
        <v>377</v>
      </c>
      <c r="K159" s="12" t="s">
        <v>67</v>
      </c>
      <c r="L159" s="13">
        <f>Countif(username,H159)</f>
        <v>5</v>
      </c>
    </row>
    <row r="160">
      <c r="A160" s="10" t="s">
        <v>378</v>
      </c>
      <c r="B160" s="10">
        <v>11.0</v>
      </c>
      <c r="C160" s="10">
        <v>19.0</v>
      </c>
      <c r="D160" s="10">
        <v>41.9764099330835</v>
      </c>
      <c r="E160" s="10">
        <v>-91.739724181571</v>
      </c>
      <c r="F160" s="10" t="s">
        <v>34</v>
      </c>
      <c r="G160" s="10" t="s">
        <v>35</v>
      </c>
      <c r="H160" s="10" t="s">
        <v>379</v>
      </c>
      <c r="I160" s="11" t="s">
        <v>380</v>
      </c>
      <c r="K160" s="12" t="s">
        <v>42</v>
      </c>
      <c r="L160" s="13">
        <f>Countif(username,H160)</f>
        <v>3</v>
      </c>
    </row>
    <row r="161">
      <c r="A161" s="10" t="s">
        <v>381</v>
      </c>
      <c r="B161" s="10">
        <v>11.0</v>
      </c>
      <c r="C161" s="10">
        <v>20.0</v>
      </c>
      <c r="D161" s="10">
        <v>41.9764099329213</v>
      </c>
      <c r="E161" s="10">
        <v>-91.7395308448365</v>
      </c>
      <c r="F161" s="10" t="s">
        <v>34</v>
      </c>
      <c r="G161" s="10" t="s">
        <v>35</v>
      </c>
      <c r="H161" s="10" t="s">
        <v>346</v>
      </c>
      <c r="I161" s="11" t="s">
        <v>382</v>
      </c>
      <c r="K161" s="12" t="s">
        <v>67</v>
      </c>
      <c r="L161" s="13">
        <f>Countif(username,H161)</f>
        <v>7</v>
      </c>
    </row>
    <row r="162">
      <c r="A162" s="10" t="s">
        <v>383</v>
      </c>
      <c r="B162" s="10">
        <v>11.0</v>
      </c>
      <c r="C162" s="10">
        <v>21.0</v>
      </c>
      <c r="D162" s="10">
        <v>41.9764099327591</v>
      </c>
      <c r="E162" s="10">
        <v>-91.7393375081019</v>
      </c>
      <c r="F162" s="10" t="s">
        <v>34</v>
      </c>
      <c r="G162" s="10" t="s">
        <v>35</v>
      </c>
      <c r="H162" s="15" t="s">
        <v>384</v>
      </c>
      <c r="I162" s="11" t="s">
        <v>385</v>
      </c>
      <c r="K162" s="12" t="s">
        <v>67</v>
      </c>
      <c r="L162" s="13">
        <f>Countif(username,H162)</f>
        <v>5</v>
      </c>
    </row>
    <row r="163">
      <c r="A163" s="10" t="s">
        <v>386</v>
      </c>
      <c r="B163" s="10">
        <v>11.0</v>
      </c>
      <c r="C163" s="10">
        <v>22.0</v>
      </c>
      <c r="D163" s="10">
        <v>41.9764099325969</v>
      </c>
      <c r="E163" s="10">
        <v>-91.7391441713673</v>
      </c>
      <c r="F163" s="10" t="s">
        <v>34</v>
      </c>
      <c r="G163" s="10" t="s">
        <v>35</v>
      </c>
      <c r="H163" s="10" t="s">
        <v>379</v>
      </c>
      <c r="I163" s="11" t="s">
        <v>387</v>
      </c>
      <c r="K163" s="12" t="s">
        <v>42</v>
      </c>
      <c r="L163" s="13">
        <f>Countif(username,H163)</f>
        <v>3</v>
      </c>
    </row>
    <row r="164">
      <c r="A164" s="10" t="s">
        <v>388</v>
      </c>
      <c r="B164" s="10">
        <v>11.0</v>
      </c>
      <c r="C164" s="10">
        <v>23.0</v>
      </c>
      <c r="D164" s="10">
        <v>41.9764099324347</v>
      </c>
      <c r="E164" s="10">
        <v>-91.7389508346327</v>
      </c>
      <c r="F164" s="10" t="s">
        <v>34</v>
      </c>
      <c r="G164" s="10" t="s">
        <v>35</v>
      </c>
      <c r="H164" s="10" t="s">
        <v>346</v>
      </c>
      <c r="I164" s="11" t="s">
        <v>389</v>
      </c>
      <c r="K164" s="12" t="s">
        <v>67</v>
      </c>
      <c r="L164" s="13">
        <f>Countif(username,H164)</f>
        <v>7</v>
      </c>
    </row>
    <row r="165">
      <c r="A165" s="10" t="s">
        <v>390</v>
      </c>
      <c r="B165" s="10">
        <v>11.0</v>
      </c>
      <c r="C165" s="10">
        <v>24.0</v>
      </c>
      <c r="D165" s="10">
        <v>41.9764099322725</v>
      </c>
      <c r="E165" s="10">
        <v>-91.7387574978981</v>
      </c>
      <c r="F165" s="10" t="s">
        <v>34</v>
      </c>
      <c r="G165" s="10" t="s">
        <v>35</v>
      </c>
      <c r="H165" s="10" t="s">
        <v>284</v>
      </c>
      <c r="I165" s="11" t="s">
        <v>391</v>
      </c>
      <c r="K165" s="12" t="s">
        <v>67</v>
      </c>
      <c r="L165" s="13">
        <f>Countif(username,H165)</f>
        <v>5</v>
      </c>
    </row>
    <row r="166">
      <c r="A166" s="10" t="s">
        <v>392</v>
      </c>
      <c r="B166" s="10">
        <v>12.0</v>
      </c>
      <c r="C166" s="10">
        <v>5.0</v>
      </c>
      <c r="D166" s="10">
        <v>41.9762662049087</v>
      </c>
      <c r="E166" s="10">
        <v>-91.7424309015275</v>
      </c>
      <c r="F166" s="10" t="s">
        <v>90</v>
      </c>
      <c r="G166" s="10" t="s">
        <v>91</v>
      </c>
      <c r="H166" s="10" t="s">
        <v>266</v>
      </c>
      <c r="I166" s="11" t="s">
        <v>393</v>
      </c>
      <c r="K166" s="12" t="s">
        <v>67</v>
      </c>
      <c r="L166" s="13">
        <f>Countif(username,H166)</f>
        <v>25</v>
      </c>
    </row>
    <row r="167">
      <c r="A167" s="10" t="s">
        <v>394</v>
      </c>
      <c r="B167" s="10">
        <v>12.0</v>
      </c>
      <c r="C167" s="10">
        <v>6.0</v>
      </c>
      <c r="D167" s="10">
        <v>41.9762662047465</v>
      </c>
      <c r="E167" s="10">
        <v>-91.7422375652292</v>
      </c>
      <c r="F167" s="10" t="s">
        <v>90</v>
      </c>
      <c r="G167" s="10" t="s">
        <v>91</v>
      </c>
      <c r="H167" s="10" t="s">
        <v>395</v>
      </c>
      <c r="I167" s="11" t="s">
        <v>396</v>
      </c>
      <c r="K167" s="12" t="s">
        <v>67</v>
      </c>
      <c r="L167" s="13">
        <f>Countif(username,H167)</f>
        <v>6</v>
      </c>
    </row>
    <row r="168">
      <c r="A168" s="10" t="s">
        <v>397</v>
      </c>
      <c r="B168" s="10">
        <v>12.0</v>
      </c>
      <c r="C168" s="10">
        <v>7.0</v>
      </c>
      <c r="D168" s="10">
        <v>41.9762662045843</v>
      </c>
      <c r="E168" s="10">
        <v>-91.742044228931</v>
      </c>
      <c r="F168" s="10" t="s">
        <v>90</v>
      </c>
      <c r="G168" s="10" t="s">
        <v>91</v>
      </c>
      <c r="H168" s="10" t="s">
        <v>398</v>
      </c>
      <c r="I168" s="11" t="s">
        <v>399</v>
      </c>
      <c r="K168" s="16"/>
      <c r="L168" s="13">
        <f>Countif(username,H168)</f>
        <v>5</v>
      </c>
    </row>
    <row r="169">
      <c r="A169" s="10" t="s">
        <v>400</v>
      </c>
      <c r="B169" s="10">
        <v>12.0</v>
      </c>
      <c r="C169" s="10">
        <v>8.0</v>
      </c>
      <c r="D169" s="10">
        <v>41.9762662044221</v>
      </c>
      <c r="E169" s="10">
        <v>-91.7418508926327</v>
      </c>
      <c r="F169" s="10" t="s">
        <v>34</v>
      </c>
      <c r="G169" s="10" t="s">
        <v>35</v>
      </c>
      <c r="H169" s="10" t="s">
        <v>74</v>
      </c>
      <c r="I169" s="11" t="s">
        <v>401</v>
      </c>
      <c r="K169" s="16"/>
      <c r="L169" s="13">
        <f>Countif(username,H169)</f>
        <v>3</v>
      </c>
    </row>
    <row r="170">
      <c r="A170" s="10" t="s">
        <v>402</v>
      </c>
      <c r="B170" s="10">
        <v>12.0</v>
      </c>
      <c r="C170" s="10">
        <v>9.0</v>
      </c>
      <c r="D170" s="10">
        <v>41.9762662042599</v>
      </c>
      <c r="E170" s="10">
        <v>-91.7416575563345</v>
      </c>
      <c r="F170" s="10" t="s">
        <v>34</v>
      </c>
      <c r="G170" s="10" t="s">
        <v>35</v>
      </c>
      <c r="H170" s="10" t="s">
        <v>266</v>
      </c>
      <c r="I170" s="11" t="s">
        <v>403</v>
      </c>
      <c r="K170" s="12" t="s">
        <v>67</v>
      </c>
      <c r="L170" s="13">
        <f>Countif(username,H170)</f>
        <v>25</v>
      </c>
    </row>
    <row r="171">
      <c r="A171" s="10" t="s">
        <v>404</v>
      </c>
      <c r="B171" s="10">
        <v>12.0</v>
      </c>
      <c r="C171" s="10">
        <v>10.0</v>
      </c>
      <c r="D171" s="10">
        <v>41.9762662040977</v>
      </c>
      <c r="E171" s="10">
        <v>-91.7414642200362</v>
      </c>
      <c r="F171" s="10" t="s">
        <v>34</v>
      </c>
      <c r="G171" s="10" t="s">
        <v>35</v>
      </c>
      <c r="H171" s="10" t="s">
        <v>379</v>
      </c>
      <c r="I171" s="11" t="s">
        <v>405</v>
      </c>
      <c r="K171" s="12" t="s">
        <v>42</v>
      </c>
      <c r="L171" s="13">
        <f>Countif(username,H171)</f>
        <v>3</v>
      </c>
    </row>
    <row r="172">
      <c r="A172" s="10" t="s">
        <v>406</v>
      </c>
      <c r="B172" s="10">
        <v>12.0</v>
      </c>
      <c r="C172" s="10">
        <v>11.0</v>
      </c>
      <c r="D172" s="10">
        <v>41.9762662039355</v>
      </c>
      <c r="E172" s="10">
        <v>-91.741270883738</v>
      </c>
      <c r="F172" s="10" t="s">
        <v>34</v>
      </c>
      <c r="G172" s="10" t="s">
        <v>35</v>
      </c>
      <c r="H172" s="10" t="s">
        <v>395</v>
      </c>
      <c r="I172" s="11" t="s">
        <v>407</v>
      </c>
      <c r="K172" s="12" t="s">
        <v>67</v>
      </c>
      <c r="L172" s="13">
        <f>Countif(username,H172)</f>
        <v>6</v>
      </c>
    </row>
    <row r="173">
      <c r="A173" s="10" t="s">
        <v>408</v>
      </c>
      <c r="B173" s="10">
        <v>12.0</v>
      </c>
      <c r="C173" s="10">
        <v>12.0</v>
      </c>
      <c r="D173" s="10">
        <v>41.9762662037734</v>
      </c>
      <c r="E173" s="10">
        <v>-91.7410775474397</v>
      </c>
      <c r="F173" s="10" t="s">
        <v>69</v>
      </c>
      <c r="G173" s="10" t="s">
        <v>70</v>
      </c>
      <c r="H173" s="10" t="s">
        <v>266</v>
      </c>
      <c r="I173" s="11" t="s">
        <v>409</v>
      </c>
      <c r="K173" s="12" t="s">
        <v>67</v>
      </c>
      <c r="L173" s="13">
        <f>Countif(username,H173)</f>
        <v>25</v>
      </c>
    </row>
    <row r="174">
      <c r="A174" s="10" t="s">
        <v>410</v>
      </c>
      <c r="B174" s="10">
        <v>12.0</v>
      </c>
      <c r="C174" s="10">
        <v>13.0</v>
      </c>
      <c r="D174" s="10">
        <v>41.9762662036112</v>
      </c>
      <c r="E174" s="10">
        <v>-91.7408842111415</v>
      </c>
      <c r="F174" s="10" t="s">
        <v>34</v>
      </c>
      <c r="G174" s="10" t="s">
        <v>35</v>
      </c>
      <c r="H174" s="10" t="s">
        <v>172</v>
      </c>
      <c r="I174" s="11" t="s">
        <v>411</v>
      </c>
      <c r="K174" s="12">
        <v>1.0</v>
      </c>
      <c r="L174" s="13">
        <f>Countif(username,H174)</f>
        <v>2</v>
      </c>
    </row>
    <row r="175">
      <c r="A175" s="10" t="s">
        <v>412</v>
      </c>
      <c r="B175" s="10">
        <v>12.0</v>
      </c>
      <c r="C175" s="10">
        <v>14.0</v>
      </c>
      <c r="D175" s="10">
        <v>41.976266203449</v>
      </c>
      <c r="E175" s="10">
        <v>-91.7406908748432</v>
      </c>
      <c r="F175" s="10" t="s">
        <v>69</v>
      </c>
      <c r="G175" s="10" t="s">
        <v>70</v>
      </c>
      <c r="H175" s="10" t="s">
        <v>395</v>
      </c>
      <c r="I175" s="11" t="s">
        <v>413</v>
      </c>
      <c r="K175" s="12" t="s">
        <v>67</v>
      </c>
      <c r="L175" s="13">
        <f>Countif(username,H175)</f>
        <v>6</v>
      </c>
    </row>
    <row r="176">
      <c r="A176" s="10" t="s">
        <v>414</v>
      </c>
      <c r="B176" s="10">
        <v>12.0</v>
      </c>
      <c r="C176" s="10">
        <v>15.0</v>
      </c>
      <c r="D176" s="10">
        <v>41.9762662032868</v>
      </c>
      <c r="E176" s="10">
        <v>-91.740497538545</v>
      </c>
      <c r="F176" s="10" t="s">
        <v>69</v>
      </c>
      <c r="G176" s="10" t="s">
        <v>70</v>
      </c>
      <c r="H176" s="10" t="s">
        <v>266</v>
      </c>
      <c r="I176" s="11" t="s">
        <v>415</v>
      </c>
      <c r="K176" s="12" t="s">
        <v>67</v>
      </c>
      <c r="L176" s="13">
        <f>Countif(username,H176)</f>
        <v>25</v>
      </c>
    </row>
    <row r="177">
      <c r="A177" s="10" t="s">
        <v>416</v>
      </c>
      <c r="B177" s="10">
        <v>12.0</v>
      </c>
      <c r="C177" s="10">
        <v>16.0</v>
      </c>
      <c r="D177" s="10">
        <v>41.9762662031246</v>
      </c>
      <c r="E177" s="10">
        <v>-91.7403042022467</v>
      </c>
      <c r="F177" s="10" t="s">
        <v>34</v>
      </c>
      <c r="G177" s="10" t="s">
        <v>35</v>
      </c>
      <c r="H177" s="10" t="s">
        <v>165</v>
      </c>
      <c r="I177" s="11" t="s">
        <v>417</v>
      </c>
      <c r="K177" s="12">
        <v>1.0</v>
      </c>
      <c r="L177" s="13">
        <f>Countif(username,H177)</f>
        <v>2</v>
      </c>
    </row>
    <row r="178">
      <c r="A178" s="10" t="s">
        <v>418</v>
      </c>
      <c r="B178" s="10">
        <v>12.0</v>
      </c>
      <c r="C178" s="10">
        <v>17.0</v>
      </c>
      <c r="D178" s="10">
        <v>41.9762662029624</v>
      </c>
      <c r="E178" s="10">
        <v>-91.7401108659485</v>
      </c>
      <c r="F178" s="10" t="s">
        <v>69</v>
      </c>
      <c r="G178" s="10" t="s">
        <v>70</v>
      </c>
      <c r="H178" s="10" t="s">
        <v>395</v>
      </c>
      <c r="I178" s="11" t="s">
        <v>419</v>
      </c>
      <c r="K178" s="12" t="s">
        <v>67</v>
      </c>
      <c r="L178" s="13">
        <f>Countif(username,H178)</f>
        <v>6</v>
      </c>
    </row>
    <row r="179">
      <c r="A179" s="10" t="s">
        <v>420</v>
      </c>
      <c r="B179" s="10">
        <v>12.0</v>
      </c>
      <c r="C179" s="10">
        <v>18.0</v>
      </c>
      <c r="D179" s="10">
        <v>41.9762662028002</v>
      </c>
      <c r="E179" s="10">
        <v>-91.7399175296502</v>
      </c>
      <c r="F179" s="10" t="s">
        <v>69</v>
      </c>
      <c r="G179" s="10" t="s">
        <v>70</v>
      </c>
      <c r="H179" s="10" t="s">
        <v>266</v>
      </c>
      <c r="I179" s="11" t="s">
        <v>421</v>
      </c>
      <c r="K179" s="12" t="s">
        <v>67</v>
      </c>
      <c r="L179" s="13">
        <f>Countif(username,H179)</f>
        <v>25</v>
      </c>
    </row>
    <row r="180">
      <c r="A180" s="10" t="s">
        <v>422</v>
      </c>
      <c r="B180" s="10">
        <v>12.0</v>
      </c>
      <c r="C180" s="10">
        <v>19.0</v>
      </c>
      <c r="D180" s="10">
        <v>41.976266202638</v>
      </c>
      <c r="E180" s="10">
        <v>-91.739724193352</v>
      </c>
      <c r="F180" s="10" t="s">
        <v>34</v>
      </c>
      <c r="G180" s="10" t="s">
        <v>35</v>
      </c>
      <c r="H180" s="10" t="s">
        <v>423</v>
      </c>
      <c r="I180" s="11" t="s">
        <v>424</v>
      </c>
      <c r="K180" s="16"/>
      <c r="L180" s="13">
        <f>Countif(username,H180)</f>
        <v>3</v>
      </c>
    </row>
    <row r="181">
      <c r="A181" s="10" t="s">
        <v>425</v>
      </c>
      <c r="B181" s="10">
        <v>12.0</v>
      </c>
      <c r="C181" s="10">
        <v>20.0</v>
      </c>
      <c r="D181" s="10">
        <v>41.9762662024758</v>
      </c>
      <c r="E181" s="10">
        <v>-91.7395308570537</v>
      </c>
      <c r="F181" s="10" t="s">
        <v>34</v>
      </c>
      <c r="G181" s="10" t="s">
        <v>35</v>
      </c>
      <c r="H181" s="10" t="s">
        <v>395</v>
      </c>
      <c r="I181" s="11" t="s">
        <v>426</v>
      </c>
      <c r="K181" s="12" t="s">
        <v>67</v>
      </c>
      <c r="L181" s="13">
        <f>Countif(username,H181)</f>
        <v>6</v>
      </c>
    </row>
    <row r="182">
      <c r="A182" s="10" t="s">
        <v>427</v>
      </c>
      <c r="B182" s="10">
        <v>12.0</v>
      </c>
      <c r="C182" s="10">
        <v>21.0</v>
      </c>
      <c r="D182" s="10">
        <v>41.9762662023137</v>
      </c>
      <c r="E182" s="10">
        <v>-91.7393375207555</v>
      </c>
      <c r="F182" s="10" t="s">
        <v>34</v>
      </c>
      <c r="G182" s="10" t="s">
        <v>35</v>
      </c>
      <c r="H182" s="10" t="s">
        <v>266</v>
      </c>
      <c r="I182" s="11" t="s">
        <v>428</v>
      </c>
      <c r="K182" s="12" t="s">
        <v>67</v>
      </c>
      <c r="L182" s="13">
        <f>Countif(username,H182)</f>
        <v>25</v>
      </c>
    </row>
    <row r="183">
      <c r="A183" s="10" t="s">
        <v>429</v>
      </c>
      <c r="B183" s="10">
        <v>12.0</v>
      </c>
      <c r="C183" s="10">
        <v>22.0</v>
      </c>
      <c r="D183" s="10">
        <v>41.9762662021515</v>
      </c>
      <c r="E183" s="10">
        <v>-91.7391441844572</v>
      </c>
      <c r="F183" s="10" t="s">
        <v>34</v>
      </c>
      <c r="G183" s="10" t="s">
        <v>35</v>
      </c>
      <c r="H183" s="10" t="s">
        <v>430</v>
      </c>
      <c r="I183" s="11" t="s">
        <v>431</v>
      </c>
      <c r="K183" s="12">
        <v>1.0</v>
      </c>
      <c r="L183" s="13">
        <f>Countif(username,H183)</f>
        <v>2</v>
      </c>
    </row>
    <row r="184">
      <c r="A184" s="10" t="s">
        <v>432</v>
      </c>
      <c r="B184" s="10">
        <v>12.0</v>
      </c>
      <c r="C184" s="10">
        <v>23.0</v>
      </c>
      <c r="D184" s="10">
        <v>41.9762662019893</v>
      </c>
      <c r="E184" s="10">
        <v>-91.7389508481589</v>
      </c>
      <c r="F184" s="10" t="s">
        <v>34</v>
      </c>
      <c r="G184" s="10" t="s">
        <v>35</v>
      </c>
      <c r="H184" s="10" t="s">
        <v>433</v>
      </c>
      <c r="I184" s="11" t="s">
        <v>434</v>
      </c>
      <c r="K184" s="16"/>
      <c r="L184" s="13">
        <f>Countif(username,H184)</f>
        <v>4</v>
      </c>
    </row>
    <row r="185">
      <c r="A185" s="10" t="s">
        <v>435</v>
      </c>
      <c r="B185" s="10">
        <v>12.0</v>
      </c>
      <c r="C185" s="10">
        <v>24.0</v>
      </c>
      <c r="D185" s="10">
        <v>41.9762662018271</v>
      </c>
      <c r="E185" s="10">
        <v>-91.7387575118607</v>
      </c>
      <c r="F185" s="10" t="s">
        <v>34</v>
      </c>
      <c r="G185" s="10" t="s">
        <v>35</v>
      </c>
      <c r="H185" s="10" t="s">
        <v>266</v>
      </c>
      <c r="I185" s="11" t="s">
        <v>436</v>
      </c>
      <c r="K185" s="12" t="s">
        <v>67</v>
      </c>
      <c r="L185" s="13">
        <f>Countif(username,H185)</f>
        <v>25</v>
      </c>
    </row>
    <row r="186">
      <c r="A186" s="10" t="s">
        <v>437</v>
      </c>
      <c r="B186" s="10">
        <v>12.0</v>
      </c>
      <c r="C186" s="10">
        <v>25.0</v>
      </c>
      <c r="D186" s="10">
        <v>41.9762662016649</v>
      </c>
      <c r="E186" s="10">
        <v>-91.7385641755624</v>
      </c>
      <c r="F186" s="10" t="s">
        <v>34</v>
      </c>
      <c r="G186" s="10" t="s">
        <v>35</v>
      </c>
      <c r="H186" s="10" t="s">
        <v>438</v>
      </c>
      <c r="I186" s="11" t="s">
        <v>439</v>
      </c>
      <c r="K186" s="12">
        <v>1.0</v>
      </c>
      <c r="L186" s="13">
        <f>Countif(username,H186)</f>
        <v>1</v>
      </c>
    </row>
    <row r="187">
      <c r="A187" s="10" t="s">
        <v>440</v>
      </c>
      <c r="B187" s="10">
        <v>13.0</v>
      </c>
      <c r="C187" s="10">
        <v>6.0</v>
      </c>
      <c r="D187" s="10">
        <v>41.9761224743011</v>
      </c>
      <c r="E187" s="10">
        <v>-91.7422375713379</v>
      </c>
      <c r="F187" s="10" t="s">
        <v>90</v>
      </c>
      <c r="G187" s="10" t="s">
        <v>91</v>
      </c>
      <c r="H187" s="10" t="s">
        <v>36</v>
      </c>
      <c r="I187" s="11" t="s">
        <v>441</v>
      </c>
      <c r="K187" s="12" t="s">
        <v>38</v>
      </c>
      <c r="L187" s="13">
        <f>Countif(username,H187)</f>
        <v>24</v>
      </c>
    </row>
    <row r="188">
      <c r="A188" s="10" t="s">
        <v>442</v>
      </c>
      <c r="B188" s="10">
        <v>13.0</v>
      </c>
      <c r="C188" s="10">
        <v>7.0</v>
      </c>
      <c r="D188" s="10">
        <v>41.9761224741389</v>
      </c>
      <c r="E188" s="10">
        <v>-91.7420442354759</v>
      </c>
      <c r="F188" s="10" t="s">
        <v>90</v>
      </c>
      <c r="G188" s="10" t="s">
        <v>91</v>
      </c>
      <c r="H188" s="10" t="s">
        <v>40</v>
      </c>
      <c r="I188" s="11" t="s">
        <v>443</v>
      </c>
      <c r="K188" s="12" t="s">
        <v>67</v>
      </c>
      <c r="L188" s="13">
        <f>Countif(username,H188)</f>
        <v>24</v>
      </c>
    </row>
    <row r="189">
      <c r="A189" s="10" t="s">
        <v>444</v>
      </c>
      <c r="B189" s="10">
        <v>13.0</v>
      </c>
      <c r="C189" s="10">
        <v>8.0</v>
      </c>
      <c r="D189" s="10">
        <v>41.9761224739767</v>
      </c>
      <c r="E189" s="10">
        <v>-91.741850899614</v>
      </c>
      <c r="F189" s="10" t="s">
        <v>90</v>
      </c>
      <c r="G189" s="10" t="s">
        <v>91</v>
      </c>
      <c r="H189" s="10" t="s">
        <v>44</v>
      </c>
      <c r="I189" s="11" t="s">
        <v>445</v>
      </c>
      <c r="K189" s="12" t="s">
        <v>67</v>
      </c>
      <c r="L189" s="13">
        <f>Countif(username,H189)</f>
        <v>24</v>
      </c>
    </row>
    <row r="190">
      <c r="A190" s="10" t="s">
        <v>446</v>
      </c>
      <c r="B190" s="10">
        <v>13.0</v>
      </c>
      <c r="C190" s="10">
        <v>9.0</v>
      </c>
      <c r="D190" s="10">
        <v>41.9761224738145</v>
      </c>
      <c r="E190" s="10">
        <v>-91.7416575637521</v>
      </c>
      <c r="F190" s="10" t="s">
        <v>34</v>
      </c>
      <c r="G190" s="10" t="s">
        <v>35</v>
      </c>
      <c r="H190" s="15" t="s">
        <v>376</v>
      </c>
      <c r="I190" s="11" t="s">
        <v>447</v>
      </c>
      <c r="K190" s="12" t="s">
        <v>67</v>
      </c>
      <c r="L190" s="13">
        <f>Countif(username,H190)</f>
        <v>5</v>
      </c>
    </row>
    <row r="191">
      <c r="A191" s="10" t="s">
        <v>448</v>
      </c>
      <c r="B191" s="10">
        <v>13.0</v>
      </c>
      <c r="C191" s="10">
        <v>10.0</v>
      </c>
      <c r="D191" s="10">
        <v>41.9761224736523</v>
      </c>
      <c r="E191" s="10">
        <v>-91.7414642278902</v>
      </c>
      <c r="F191" s="10" t="s">
        <v>34</v>
      </c>
      <c r="G191" s="10" t="s">
        <v>35</v>
      </c>
      <c r="H191" s="15" t="s">
        <v>384</v>
      </c>
      <c r="I191" s="11" t="s">
        <v>449</v>
      </c>
      <c r="K191" s="12" t="s">
        <v>67</v>
      </c>
      <c r="L191" s="13">
        <f>Countif(username,H191)</f>
        <v>5</v>
      </c>
    </row>
    <row r="192">
      <c r="A192" s="10" t="s">
        <v>450</v>
      </c>
      <c r="B192" s="10">
        <v>13.0</v>
      </c>
      <c r="C192" s="10">
        <v>11.0</v>
      </c>
      <c r="D192" s="10">
        <v>41.9761224734901</v>
      </c>
      <c r="E192" s="10">
        <v>-91.7412708920283</v>
      </c>
      <c r="F192" s="10" t="s">
        <v>34</v>
      </c>
      <c r="G192" s="10" t="s">
        <v>35</v>
      </c>
      <c r="H192" s="10" t="s">
        <v>451</v>
      </c>
      <c r="I192" s="11" t="s">
        <v>452</v>
      </c>
      <c r="K192" s="12">
        <v>1.0</v>
      </c>
      <c r="L192" s="13">
        <f>Countif(username,H192)</f>
        <v>1</v>
      </c>
    </row>
    <row r="193">
      <c r="A193" s="10" t="s">
        <v>453</v>
      </c>
      <c r="B193" s="10">
        <v>13.0</v>
      </c>
      <c r="C193" s="10">
        <v>12.0</v>
      </c>
      <c r="D193" s="10">
        <v>41.9761224733279</v>
      </c>
      <c r="E193" s="10">
        <v>-91.7410775561663</v>
      </c>
      <c r="F193" s="10" t="s">
        <v>34</v>
      </c>
      <c r="G193" s="10" t="s">
        <v>35</v>
      </c>
      <c r="H193" s="10" t="s">
        <v>36</v>
      </c>
      <c r="I193" s="11" t="s">
        <v>454</v>
      </c>
      <c r="K193" s="12" t="s">
        <v>38</v>
      </c>
      <c r="L193" s="13">
        <f>Countif(username,H193)</f>
        <v>24</v>
      </c>
    </row>
    <row r="194">
      <c r="A194" s="10" t="s">
        <v>455</v>
      </c>
      <c r="B194" s="10">
        <v>13.0</v>
      </c>
      <c r="C194" s="10">
        <v>13.0</v>
      </c>
      <c r="D194" s="10">
        <v>41.9761224731657</v>
      </c>
      <c r="E194" s="10">
        <v>-91.7408842203044</v>
      </c>
      <c r="F194" s="10" t="s">
        <v>34</v>
      </c>
      <c r="G194" s="10" t="s">
        <v>35</v>
      </c>
      <c r="H194" s="10" t="s">
        <v>456</v>
      </c>
      <c r="I194" s="11" t="s">
        <v>457</v>
      </c>
      <c r="K194" s="16"/>
      <c r="L194" s="13">
        <f>Countif(username,H194)</f>
        <v>1</v>
      </c>
    </row>
    <row r="195">
      <c r="A195" s="10" t="s">
        <v>458</v>
      </c>
      <c r="B195" s="10">
        <v>13.0</v>
      </c>
      <c r="C195" s="10">
        <v>14.0</v>
      </c>
      <c r="D195" s="10">
        <v>41.9761224730035</v>
      </c>
      <c r="E195" s="10">
        <v>-91.7406908844425</v>
      </c>
      <c r="F195" s="10" t="s">
        <v>34</v>
      </c>
      <c r="G195" s="10" t="s">
        <v>35</v>
      </c>
      <c r="H195" s="10" t="s">
        <v>459</v>
      </c>
      <c r="I195" s="11" t="s">
        <v>460</v>
      </c>
      <c r="K195" s="16"/>
      <c r="L195" s="13">
        <f>Countif(username,H195)</f>
        <v>1</v>
      </c>
    </row>
    <row r="196">
      <c r="A196" s="10" t="s">
        <v>461</v>
      </c>
      <c r="B196" s="10">
        <v>13.0</v>
      </c>
      <c r="C196" s="10">
        <v>15.0</v>
      </c>
      <c r="D196" s="10">
        <v>41.9761224728413</v>
      </c>
      <c r="E196" s="10">
        <v>-91.7404975485806</v>
      </c>
      <c r="F196" s="10" t="s">
        <v>34</v>
      </c>
      <c r="G196" s="10" t="s">
        <v>35</v>
      </c>
      <c r="H196" s="10" t="s">
        <v>36</v>
      </c>
      <c r="I196" s="11" t="s">
        <v>462</v>
      </c>
      <c r="K196" s="12" t="s">
        <v>38</v>
      </c>
      <c r="L196" s="13">
        <f>Countif(username,H196)</f>
        <v>24</v>
      </c>
    </row>
    <row r="197">
      <c r="A197" s="10" t="s">
        <v>463</v>
      </c>
      <c r="B197" s="10">
        <v>13.0</v>
      </c>
      <c r="C197" s="10">
        <v>16.0</v>
      </c>
      <c r="D197" s="10">
        <v>41.9761224726792</v>
      </c>
      <c r="E197" s="10">
        <v>-91.7403042127186</v>
      </c>
      <c r="F197" s="10" t="s">
        <v>34</v>
      </c>
      <c r="G197" s="10" t="s">
        <v>35</v>
      </c>
      <c r="H197" s="10" t="s">
        <v>464</v>
      </c>
      <c r="I197" s="11" t="s">
        <v>465</v>
      </c>
      <c r="K197" s="12">
        <v>1.0</v>
      </c>
      <c r="L197" s="13">
        <f>Countif(username,H197)</f>
        <v>1</v>
      </c>
    </row>
    <row r="198">
      <c r="A198" s="10" t="s">
        <v>466</v>
      </c>
      <c r="B198" s="10">
        <v>13.0</v>
      </c>
      <c r="C198" s="10">
        <v>17.0</v>
      </c>
      <c r="D198" s="10">
        <v>41.976122472517</v>
      </c>
      <c r="E198" s="10">
        <v>-91.7401108768567</v>
      </c>
      <c r="F198" s="10" t="s">
        <v>34</v>
      </c>
      <c r="G198" s="10" t="s">
        <v>35</v>
      </c>
      <c r="H198" s="10" t="s">
        <v>467</v>
      </c>
      <c r="I198" s="11" t="s">
        <v>468</v>
      </c>
      <c r="K198" s="12">
        <v>1.0</v>
      </c>
      <c r="L198" s="13">
        <f>Countif(username,H198)</f>
        <v>1</v>
      </c>
    </row>
    <row r="199">
      <c r="A199" s="10" t="s">
        <v>469</v>
      </c>
      <c r="B199" s="10">
        <v>13.0</v>
      </c>
      <c r="C199" s="10">
        <v>18.0</v>
      </c>
      <c r="D199" s="10">
        <v>41.9761224723548</v>
      </c>
      <c r="E199" s="10">
        <v>-91.7399175409948</v>
      </c>
      <c r="F199" s="10" t="s">
        <v>34</v>
      </c>
      <c r="G199" s="10" t="s">
        <v>35</v>
      </c>
      <c r="H199" s="10" t="s">
        <v>343</v>
      </c>
      <c r="I199" s="11" t="s">
        <v>470</v>
      </c>
      <c r="K199" s="12" t="s">
        <v>42</v>
      </c>
      <c r="L199" s="13">
        <f>Countif(username,H199)</f>
        <v>3</v>
      </c>
    </row>
    <row r="200">
      <c r="A200" s="10" t="s">
        <v>471</v>
      </c>
      <c r="B200" s="10">
        <v>13.0</v>
      </c>
      <c r="C200" s="10">
        <v>19.0</v>
      </c>
      <c r="D200" s="10">
        <v>41.9761224721926</v>
      </c>
      <c r="E200" s="10">
        <v>-91.7397242051329</v>
      </c>
      <c r="F200" s="10" t="s">
        <v>472</v>
      </c>
      <c r="G200" s="10" t="s">
        <v>473</v>
      </c>
      <c r="H200" s="10" t="s">
        <v>474</v>
      </c>
      <c r="I200" s="11" t="s">
        <v>475</v>
      </c>
      <c r="K200" s="12">
        <v>1.0</v>
      </c>
      <c r="L200" s="13">
        <f>Countif(username,H200)</f>
        <v>2</v>
      </c>
    </row>
    <row r="201">
      <c r="A201" s="10" t="s">
        <v>476</v>
      </c>
      <c r="B201" s="10">
        <v>13.0</v>
      </c>
      <c r="C201" s="10">
        <v>20.0</v>
      </c>
      <c r="D201" s="10">
        <v>41.9761224720304</v>
      </c>
      <c r="E201" s="10">
        <v>-91.739530869271</v>
      </c>
      <c r="F201" s="10" t="s">
        <v>34</v>
      </c>
      <c r="G201" s="10" t="s">
        <v>35</v>
      </c>
      <c r="H201" s="10" t="s">
        <v>477</v>
      </c>
      <c r="I201" s="11" t="s">
        <v>478</v>
      </c>
      <c r="K201" s="12">
        <v>1.0</v>
      </c>
      <c r="L201" s="13">
        <f>Countif(username,H201)</f>
        <v>2</v>
      </c>
    </row>
    <row r="202">
      <c r="A202" s="10" t="s">
        <v>479</v>
      </c>
      <c r="B202" s="10">
        <v>13.0</v>
      </c>
      <c r="C202" s="10">
        <v>21.0</v>
      </c>
      <c r="D202" s="10">
        <v>41.9761224718682</v>
      </c>
      <c r="E202" s="10">
        <v>-91.739337533409</v>
      </c>
      <c r="F202" s="10" t="s">
        <v>34</v>
      </c>
      <c r="G202" s="10" t="s">
        <v>35</v>
      </c>
      <c r="H202" s="10" t="s">
        <v>480</v>
      </c>
      <c r="I202" s="11" t="s">
        <v>481</v>
      </c>
      <c r="K202" s="12" t="s">
        <v>67</v>
      </c>
      <c r="L202" s="13">
        <f>Countif(username,H202)</f>
        <v>5</v>
      </c>
    </row>
    <row r="203">
      <c r="A203" s="10" t="s">
        <v>482</v>
      </c>
      <c r="B203" s="10">
        <v>13.0</v>
      </c>
      <c r="C203" s="10">
        <v>22.0</v>
      </c>
      <c r="D203" s="10">
        <v>41.976122471706</v>
      </c>
      <c r="E203" s="10">
        <v>-91.7391441975471</v>
      </c>
      <c r="F203" s="10" t="s">
        <v>472</v>
      </c>
      <c r="G203" s="10" t="s">
        <v>473</v>
      </c>
      <c r="H203" s="10" t="s">
        <v>483</v>
      </c>
      <c r="I203" s="11" t="s">
        <v>484</v>
      </c>
      <c r="K203" s="12">
        <v>1.0</v>
      </c>
      <c r="L203" s="13">
        <f>Countif(username,H203)</f>
        <v>1</v>
      </c>
    </row>
    <row r="204">
      <c r="A204" s="10" t="s">
        <v>485</v>
      </c>
      <c r="B204" s="10">
        <v>13.0</v>
      </c>
      <c r="C204" s="10">
        <v>23.0</v>
      </c>
      <c r="D204" s="10">
        <v>41.9761224715438</v>
      </c>
      <c r="E204" s="10">
        <v>-91.7389508616852</v>
      </c>
      <c r="F204" s="10" t="s">
        <v>472</v>
      </c>
      <c r="G204" s="10" t="s">
        <v>473</v>
      </c>
      <c r="H204" s="10" t="s">
        <v>131</v>
      </c>
      <c r="I204" s="11" t="s">
        <v>486</v>
      </c>
      <c r="K204" s="12" t="s">
        <v>67</v>
      </c>
      <c r="L204" s="13">
        <f>Countif(username,H204)</f>
        <v>9</v>
      </c>
    </row>
    <row r="205">
      <c r="A205" s="10" t="s">
        <v>487</v>
      </c>
      <c r="B205" s="10">
        <v>13.0</v>
      </c>
      <c r="C205" s="10">
        <v>24.0</v>
      </c>
      <c r="D205" s="10">
        <v>41.9761224713816</v>
      </c>
      <c r="E205" s="10">
        <v>-91.7387575258233</v>
      </c>
      <c r="F205" s="10" t="s">
        <v>472</v>
      </c>
      <c r="G205" s="10" t="s">
        <v>473</v>
      </c>
      <c r="H205" s="10" t="s">
        <v>488</v>
      </c>
      <c r="I205" s="11" t="s">
        <v>489</v>
      </c>
      <c r="K205" s="12">
        <v>1.0</v>
      </c>
      <c r="L205" s="13">
        <f>Countif(username,H205)</f>
        <v>1</v>
      </c>
    </row>
    <row r="206">
      <c r="A206" s="10" t="s">
        <v>490</v>
      </c>
      <c r="B206" s="10">
        <v>13.0</v>
      </c>
      <c r="C206" s="10">
        <v>25.0</v>
      </c>
      <c r="D206" s="10">
        <v>41.9761224712195</v>
      </c>
      <c r="E206" s="10">
        <v>-91.7385641899613</v>
      </c>
      <c r="F206" s="10" t="s">
        <v>34</v>
      </c>
      <c r="G206" s="10" t="s">
        <v>35</v>
      </c>
      <c r="H206" s="10" t="s">
        <v>480</v>
      </c>
      <c r="I206" s="11" t="s">
        <v>491</v>
      </c>
      <c r="K206" s="12" t="s">
        <v>67</v>
      </c>
      <c r="L206" s="13">
        <f>Countif(username,H206)</f>
        <v>5</v>
      </c>
    </row>
    <row r="207">
      <c r="A207" s="10" t="s">
        <v>492</v>
      </c>
      <c r="B207" s="10">
        <v>13.0</v>
      </c>
      <c r="C207" s="10">
        <v>26.0</v>
      </c>
      <c r="D207" s="10">
        <v>41.9761224710573</v>
      </c>
      <c r="E207" s="10">
        <v>-91.7383708540994</v>
      </c>
      <c r="F207" s="10" t="s">
        <v>34</v>
      </c>
      <c r="G207" s="10" t="s">
        <v>35</v>
      </c>
      <c r="H207" s="10" t="s">
        <v>493</v>
      </c>
      <c r="I207" s="11" t="s">
        <v>494</v>
      </c>
      <c r="K207" s="12" t="s">
        <v>42</v>
      </c>
      <c r="L207" s="13">
        <f>Countif(username,H207)</f>
        <v>3</v>
      </c>
    </row>
    <row r="208">
      <c r="A208" s="10" t="s">
        <v>495</v>
      </c>
      <c r="B208" s="10">
        <v>13.0</v>
      </c>
      <c r="C208" s="10">
        <v>27.0</v>
      </c>
      <c r="D208" s="10">
        <v>41.9761224708951</v>
      </c>
      <c r="E208" s="10">
        <v>-91.7381775182375</v>
      </c>
      <c r="F208" s="10" t="s">
        <v>34</v>
      </c>
      <c r="G208" s="10" t="s">
        <v>35</v>
      </c>
      <c r="H208" s="10" t="s">
        <v>496</v>
      </c>
      <c r="I208" s="11" t="s">
        <v>497</v>
      </c>
      <c r="K208" s="12" t="s">
        <v>67</v>
      </c>
      <c r="L208" s="13">
        <f>Countif(username,H208)</f>
        <v>5</v>
      </c>
    </row>
    <row r="209">
      <c r="A209" s="10" t="s">
        <v>498</v>
      </c>
      <c r="B209" s="10">
        <v>14.0</v>
      </c>
      <c r="C209" s="10">
        <v>6.0</v>
      </c>
      <c r="D209" s="10">
        <v>41.9759787438556</v>
      </c>
      <c r="E209" s="10">
        <v>-91.7422375774465</v>
      </c>
      <c r="F209" s="10" t="s">
        <v>90</v>
      </c>
      <c r="G209" s="10" t="s">
        <v>91</v>
      </c>
      <c r="H209" s="10" t="s">
        <v>328</v>
      </c>
      <c r="I209" s="11" t="s">
        <v>499</v>
      </c>
      <c r="K209" s="12" t="s">
        <v>67</v>
      </c>
      <c r="L209" s="13">
        <f>Countif(username,H209)</f>
        <v>25</v>
      </c>
    </row>
    <row r="210">
      <c r="A210" s="10" t="s">
        <v>500</v>
      </c>
      <c r="B210" s="10">
        <v>14.0</v>
      </c>
      <c r="C210" s="10">
        <v>7.0</v>
      </c>
      <c r="D210" s="10">
        <v>41.9759787436934</v>
      </c>
      <c r="E210" s="10">
        <v>-91.7420442420209</v>
      </c>
      <c r="F210" s="10" t="s">
        <v>90</v>
      </c>
      <c r="G210" s="10" t="s">
        <v>91</v>
      </c>
      <c r="H210" s="10" t="s">
        <v>273</v>
      </c>
      <c r="I210" s="11" t="s">
        <v>501</v>
      </c>
      <c r="K210" s="12" t="s">
        <v>67</v>
      </c>
      <c r="L210" s="13">
        <f>Countif(username,H210)</f>
        <v>12</v>
      </c>
    </row>
    <row r="211">
      <c r="A211" s="10" t="s">
        <v>502</v>
      </c>
      <c r="B211" s="10">
        <v>14.0</v>
      </c>
      <c r="C211" s="10">
        <v>8.0</v>
      </c>
      <c r="D211" s="10">
        <v>41.9759787435312</v>
      </c>
      <c r="E211" s="10">
        <v>-91.7418509065953</v>
      </c>
      <c r="F211" s="10" t="s">
        <v>90</v>
      </c>
      <c r="G211" s="10" t="s">
        <v>91</v>
      </c>
      <c r="H211" s="10" t="s">
        <v>249</v>
      </c>
      <c r="I211" s="11" t="s">
        <v>503</v>
      </c>
      <c r="K211" s="12" t="s">
        <v>67</v>
      </c>
      <c r="L211" s="13">
        <f>Countif(username,H211)</f>
        <v>12</v>
      </c>
    </row>
    <row r="212">
      <c r="A212" s="10" t="s">
        <v>504</v>
      </c>
      <c r="B212" s="10">
        <v>14.0</v>
      </c>
      <c r="C212" s="10">
        <v>9.0</v>
      </c>
      <c r="D212" s="10">
        <v>41.975978743369</v>
      </c>
      <c r="E212" s="10">
        <v>-91.7416575711697</v>
      </c>
      <c r="F212" s="10" t="s">
        <v>90</v>
      </c>
      <c r="G212" s="10" t="s">
        <v>91</v>
      </c>
      <c r="H212" s="10" t="s">
        <v>328</v>
      </c>
      <c r="I212" s="11" t="s">
        <v>505</v>
      </c>
      <c r="K212" s="12" t="s">
        <v>67</v>
      </c>
      <c r="L212" s="13">
        <f>Countif(username,H212)</f>
        <v>25</v>
      </c>
    </row>
    <row r="213">
      <c r="A213" s="10" t="s">
        <v>506</v>
      </c>
      <c r="B213" s="10">
        <v>14.0</v>
      </c>
      <c r="C213" s="10">
        <v>10.0</v>
      </c>
      <c r="D213" s="10">
        <v>41.9759787432068</v>
      </c>
      <c r="E213" s="10">
        <v>-91.7414642357441</v>
      </c>
      <c r="F213" s="10" t="s">
        <v>34</v>
      </c>
      <c r="G213" s="10" t="s">
        <v>35</v>
      </c>
      <c r="H213" s="10" t="s">
        <v>273</v>
      </c>
      <c r="I213" s="11" t="s">
        <v>507</v>
      </c>
      <c r="K213" s="12" t="s">
        <v>67</v>
      </c>
      <c r="L213" s="13">
        <f>Countif(username,H213)</f>
        <v>12</v>
      </c>
    </row>
    <row r="214">
      <c r="A214" s="10" t="s">
        <v>508</v>
      </c>
      <c r="B214" s="10">
        <v>14.0</v>
      </c>
      <c r="C214" s="10">
        <v>11.0</v>
      </c>
      <c r="D214" s="10">
        <v>41.9759787430447</v>
      </c>
      <c r="E214" s="10">
        <v>-91.7412709003185</v>
      </c>
      <c r="F214" s="10" t="s">
        <v>34</v>
      </c>
      <c r="G214" s="10" t="s">
        <v>35</v>
      </c>
      <c r="H214" s="10" t="s">
        <v>249</v>
      </c>
      <c r="I214" s="11" t="s">
        <v>509</v>
      </c>
      <c r="K214" s="12" t="s">
        <v>67</v>
      </c>
      <c r="L214" s="13">
        <f>Countif(username,H214)</f>
        <v>12</v>
      </c>
    </row>
    <row r="215">
      <c r="A215" s="10" t="s">
        <v>510</v>
      </c>
      <c r="B215" s="10">
        <v>14.0</v>
      </c>
      <c r="C215" s="10">
        <v>12.0</v>
      </c>
      <c r="D215" s="10">
        <v>41.9759787428825</v>
      </c>
      <c r="E215" s="10">
        <v>-91.7410775648929</v>
      </c>
      <c r="F215" s="10" t="s">
        <v>34</v>
      </c>
      <c r="G215" s="10" t="s">
        <v>35</v>
      </c>
      <c r="H215" s="10" t="s">
        <v>328</v>
      </c>
      <c r="I215" s="11" t="s">
        <v>511</v>
      </c>
      <c r="K215" s="12" t="s">
        <v>67</v>
      </c>
      <c r="L215" s="13">
        <f>Countif(username,H215)</f>
        <v>25</v>
      </c>
    </row>
    <row r="216">
      <c r="A216" s="10" t="s">
        <v>512</v>
      </c>
      <c r="B216" s="10">
        <v>14.0</v>
      </c>
      <c r="C216" s="10">
        <v>13.0</v>
      </c>
      <c r="D216" s="10">
        <v>41.9759787427203</v>
      </c>
      <c r="E216" s="10">
        <v>-91.7408842294673</v>
      </c>
      <c r="F216" s="10" t="s">
        <v>34</v>
      </c>
      <c r="G216" s="10" t="s">
        <v>35</v>
      </c>
      <c r="H216" s="10" t="s">
        <v>273</v>
      </c>
      <c r="I216" s="11" t="s">
        <v>513</v>
      </c>
      <c r="K216" s="12" t="s">
        <v>67</v>
      </c>
      <c r="L216" s="13">
        <f>Countif(username,H216)</f>
        <v>12</v>
      </c>
    </row>
    <row r="217">
      <c r="A217" s="10" t="s">
        <v>514</v>
      </c>
      <c r="B217" s="10">
        <v>14.0</v>
      </c>
      <c r="C217" s="10">
        <v>14.0</v>
      </c>
      <c r="D217" s="10">
        <v>41.9759787425581</v>
      </c>
      <c r="E217" s="10">
        <v>-91.7406908940417</v>
      </c>
      <c r="F217" s="10" t="s">
        <v>34</v>
      </c>
      <c r="G217" s="10" t="s">
        <v>35</v>
      </c>
      <c r="H217" s="10" t="s">
        <v>249</v>
      </c>
      <c r="I217" s="11" t="s">
        <v>515</v>
      </c>
      <c r="K217" s="12" t="s">
        <v>67</v>
      </c>
      <c r="L217" s="13">
        <f>Countif(username,H217)</f>
        <v>12</v>
      </c>
    </row>
    <row r="218">
      <c r="A218" s="10" t="s">
        <v>516</v>
      </c>
      <c r="B218" s="10">
        <v>14.0</v>
      </c>
      <c r="C218" s="10">
        <v>15.0</v>
      </c>
      <c r="D218" s="10">
        <v>41.9759787423959</v>
      </c>
      <c r="E218" s="10">
        <v>-91.7404975586162</v>
      </c>
      <c r="F218" s="10" t="s">
        <v>34</v>
      </c>
      <c r="G218" s="10" t="s">
        <v>35</v>
      </c>
      <c r="H218" s="10" t="s">
        <v>328</v>
      </c>
      <c r="I218" s="11" t="s">
        <v>517</v>
      </c>
      <c r="K218" s="12" t="s">
        <v>67</v>
      </c>
      <c r="L218" s="13">
        <f>Countif(username,H218)</f>
        <v>25</v>
      </c>
    </row>
    <row r="219">
      <c r="A219" s="10" t="s">
        <v>518</v>
      </c>
      <c r="B219" s="10">
        <v>14.0</v>
      </c>
      <c r="C219" s="10">
        <v>16.0</v>
      </c>
      <c r="D219" s="10">
        <v>41.9759787422337</v>
      </c>
      <c r="E219" s="10">
        <v>-91.7403042231906</v>
      </c>
      <c r="F219" s="10" t="s">
        <v>34</v>
      </c>
      <c r="G219" s="10" t="s">
        <v>35</v>
      </c>
      <c r="H219" s="10" t="s">
        <v>273</v>
      </c>
      <c r="I219" s="11" t="s">
        <v>519</v>
      </c>
      <c r="K219" s="12" t="s">
        <v>67</v>
      </c>
      <c r="L219" s="13">
        <f>Countif(username,H219)</f>
        <v>12</v>
      </c>
    </row>
    <row r="220">
      <c r="A220" s="10" t="s">
        <v>520</v>
      </c>
      <c r="B220" s="10">
        <v>14.0</v>
      </c>
      <c r="C220" s="10">
        <v>17.0</v>
      </c>
      <c r="D220" s="10">
        <v>41.9759787420715</v>
      </c>
      <c r="E220" s="10">
        <v>-91.740110887765</v>
      </c>
      <c r="F220" s="10" t="s">
        <v>34</v>
      </c>
      <c r="G220" s="10" t="s">
        <v>35</v>
      </c>
      <c r="H220" s="10" t="s">
        <v>131</v>
      </c>
      <c r="I220" s="11" t="s">
        <v>521</v>
      </c>
      <c r="K220" s="12" t="s">
        <v>67</v>
      </c>
      <c r="L220" s="13">
        <f>Countif(username,H220)</f>
        <v>9</v>
      </c>
    </row>
    <row r="221">
      <c r="A221" s="10" t="s">
        <v>522</v>
      </c>
      <c r="B221" s="10">
        <v>14.0</v>
      </c>
      <c r="C221" s="10">
        <v>18.0</v>
      </c>
      <c r="D221" s="10">
        <v>41.9759787419093</v>
      </c>
      <c r="E221" s="10">
        <v>-91.7399175523394</v>
      </c>
      <c r="F221" s="10" t="s">
        <v>472</v>
      </c>
      <c r="G221" s="10" t="s">
        <v>473</v>
      </c>
      <c r="H221" s="10" t="s">
        <v>328</v>
      </c>
      <c r="I221" s="11" t="s">
        <v>523</v>
      </c>
      <c r="K221" s="12" t="s">
        <v>67</v>
      </c>
      <c r="L221" s="13">
        <f>Countif(username,H221)</f>
        <v>25</v>
      </c>
    </row>
    <row r="222">
      <c r="A222" s="10" t="s">
        <v>524</v>
      </c>
      <c r="B222" s="10">
        <v>14.0</v>
      </c>
      <c r="C222" s="10">
        <v>19.0</v>
      </c>
      <c r="D222" s="10">
        <v>41.9759787417472</v>
      </c>
      <c r="E222" s="10">
        <v>-91.7397242169138</v>
      </c>
      <c r="F222" s="10" t="s">
        <v>34</v>
      </c>
      <c r="G222" s="10" t="s">
        <v>35</v>
      </c>
      <c r="H222" s="10" t="s">
        <v>273</v>
      </c>
      <c r="I222" s="11" t="s">
        <v>525</v>
      </c>
      <c r="K222" s="12" t="s">
        <v>67</v>
      </c>
      <c r="L222" s="13">
        <f>Countif(username,H222)</f>
        <v>12</v>
      </c>
    </row>
    <row r="223">
      <c r="A223" s="10" t="s">
        <v>526</v>
      </c>
      <c r="B223" s="10">
        <v>14.0</v>
      </c>
      <c r="C223" s="10">
        <v>20.0</v>
      </c>
      <c r="D223" s="10">
        <v>41.975978741585</v>
      </c>
      <c r="E223" s="10">
        <v>-91.7395308814882</v>
      </c>
      <c r="F223" s="10" t="s">
        <v>34</v>
      </c>
      <c r="G223" s="10" t="s">
        <v>35</v>
      </c>
      <c r="H223" s="10" t="s">
        <v>249</v>
      </c>
      <c r="I223" s="11" t="s">
        <v>527</v>
      </c>
      <c r="K223" s="12" t="s">
        <v>67</v>
      </c>
      <c r="L223" s="13">
        <f>Countif(username,H223)</f>
        <v>12</v>
      </c>
    </row>
    <row r="224">
      <c r="A224" s="10" t="s">
        <v>528</v>
      </c>
      <c r="B224" s="10">
        <v>14.0</v>
      </c>
      <c r="C224" s="10">
        <v>21.0</v>
      </c>
      <c r="D224" s="10">
        <v>41.9759787414228</v>
      </c>
      <c r="E224" s="10">
        <v>-91.7393375460626</v>
      </c>
      <c r="F224" s="10" t="s">
        <v>472</v>
      </c>
      <c r="G224" s="10" t="s">
        <v>473</v>
      </c>
      <c r="H224" s="10" t="s">
        <v>529</v>
      </c>
      <c r="I224" s="11" t="s">
        <v>530</v>
      </c>
      <c r="K224" s="12">
        <v>1.0</v>
      </c>
      <c r="L224" s="13">
        <f>Countif(username,H224)</f>
        <v>1</v>
      </c>
    </row>
    <row r="225">
      <c r="A225" s="10" t="s">
        <v>531</v>
      </c>
      <c r="B225" s="10">
        <v>14.0</v>
      </c>
      <c r="C225" s="10">
        <v>22.0</v>
      </c>
      <c r="D225" s="10">
        <v>41.9759787412606</v>
      </c>
      <c r="E225" s="10">
        <v>-91.739144210637</v>
      </c>
      <c r="F225" s="10" t="s">
        <v>34</v>
      </c>
      <c r="G225" s="10" t="s">
        <v>35</v>
      </c>
      <c r="H225" s="10" t="s">
        <v>159</v>
      </c>
      <c r="I225" s="11" t="s">
        <v>532</v>
      </c>
      <c r="K225" s="12" t="s">
        <v>67</v>
      </c>
      <c r="L225" s="13">
        <f>Countif(username,H225)</f>
        <v>8</v>
      </c>
    </row>
    <row r="226">
      <c r="A226" s="10" t="s">
        <v>533</v>
      </c>
      <c r="B226" s="10">
        <v>14.0</v>
      </c>
      <c r="C226" s="10">
        <v>23.0</v>
      </c>
      <c r="D226" s="10">
        <v>41.9759787410984</v>
      </c>
      <c r="E226" s="10">
        <v>-91.7389508752114</v>
      </c>
      <c r="F226" s="10" t="s">
        <v>472</v>
      </c>
      <c r="G226" s="10" t="s">
        <v>473</v>
      </c>
      <c r="H226" s="10" t="s">
        <v>534</v>
      </c>
      <c r="I226" s="11" t="s">
        <v>535</v>
      </c>
      <c r="K226" s="12">
        <v>1.0</v>
      </c>
      <c r="L226" s="13">
        <f>Countif(username,H226)</f>
        <v>1</v>
      </c>
    </row>
    <row r="227">
      <c r="A227" s="10" t="s">
        <v>536</v>
      </c>
      <c r="B227" s="10">
        <v>14.0</v>
      </c>
      <c r="C227" s="10">
        <v>24.0</v>
      </c>
      <c r="D227" s="10">
        <v>41.9759787409362</v>
      </c>
      <c r="E227" s="10">
        <v>-91.7387575397858</v>
      </c>
      <c r="F227" s="10" t="s">
        <v>34</v>
      </c>
      <c r="G227" s="10" t="s">
        <v>35</v>
      </c>
      <c r="H227" s="10" t="s">
        <v>273</v>
      </c>
      <c r="I227" s="11" t="s">
        <v>537</v>
      </c>
      <c r="K227" s="12" t="s">
        <v>67</v>
      </c>
      <c r="L227" s="13">
        <f>Countif(username,H227)</f>
        <v>12</v>
      </c>
    </row>
    <row r="228">
      <c r="A228" s="10" t="s">
        <v>538</v>
      </c>
      <c r="B228" s="10">
        <v>14.0</v>
      </c>
      <c r="C228" s="10">
        <v>25.0</v>
      </c>
      <c r="D228" s="10">
        <v>41.975978740774</v>
      </c>
      <c r="E228" s="10">
        <v>-91.7385642043602</v>
      </c>
      <c r="F228" s="10" t="s">
        <v>472</v>
      </c>
      <c r="G228" s="10" t="s">
        <v>473</v>
      </c>
      <c r="H228" s="10" t="s">
        <v>539</v>
      </c>
      <c r="I228" s="11" t="s">
        <v>540</v>
      </c>
      <c r="K228" s="12">
        <v>1.0</v>
      </c>
      <c r="L228" s="13">
        <f>Countif(username,H228)</f>
        <v>1</v>
      </c>
    </row>
    <row r="229">
      <c r="A229" s="10" t="s">
        <v>541</v>
      </c>
      <c r="B229" s="10">
        <v>14.0</v>
      </c>
      <c r="C229" s="10">
        <v>26.0</v>
      </c>
      <c r="D229" s="10">
        <v>41.9759787406118</v>
      </c>
      <c r="E229" s="10">
        <v>-91.7383708689346</v>
      </c>
      <c r="F229" s="10" t="s">
        <v>472</v>
      </c>
      <c r="G229" s="10" t="s">
        <v>473</v>
      </c>
      <c r="H229" s="10" t="s">
        <v>474</v>
      </c>
      <c r="I229" s="11" t="s">
        <v>542</v>
      </c>
      <c r="K229" s="12">
        <v>1.0</v>
      </c>
      <c r="L229" s="13">
        <f>Countif(username,H229)</f>
        <v>2</v>
      </c>
    </row>
    <row r="230">
      <c r="A230" s="10" t="s">
        <v>543</v>
      </c>
      <c r="B230" s="10">
        <v>14.0</v>
      </c>
      <c r="C230" s="10">
        <v>27.0</v>
      </c>
      <c r="D230" s="10">
        <v>41.9759787404496</v>
      </c>
      <c r="E230" s="10">
        <v>-91.738177533509</v>
      </c>
      <c r="F230" s="10" t="s">
        <v>544</v>
      </c>
      <c r="G230" s="10" t="s">
        <v>473</v>
      </c>
      <c r="H230" s="10" t="s">
        <v>545</v>
      </c>
      <c r="I230" s="11" t="s">
        <v>546</v>
      </c>
      <c r="K230" s="12" t="s">
        <v>42</v>
      </c>
      <c r="L230" s="13">
        <f>Countif(username,H230)</f>
        <v>3</v>
      </c>
    </row>
    <row r="231">
      <c r="A231" s="10" t="s">
        <v>547</v>
      </c>
      <c r="B231" s="10">
        <v>14.0</v>
      </c>
      <c r="C231" s="10">
        <v>28.0</v>
      </c>
      <c r="D231" s="10">
        <v>41.9759787402875</v>
      </c>
      <c r="E231" s="10">
        <v>-91.7379841980835</v>
      </c>
      <c r="F231" s="10" t="s">
        <v>34</v>
      </c>
      <c r="G231" s="10" t="s">
        <v>35</v>
      </c>
      <c r="H231" s="10" t="s">
        <v>273</v>
      </c>
      <c r="I231" s="11" t="s">
        <v>548</v>
      </c>
      <c r="K231" s="12" t="s">
        <v>67</v>
      </c>
      <c r="L231" s="13">
        <f>Countif(username,H231)</f>
        <v>12</v>
      </c>
    </row>
    <row r="232">
      <c r="A232" s="10" t="s">
        <v>549</v>
      </c>
      <c r="B232" s="10">
        <v>14.0</v>
      </c>
      <c r="C232" s="10">
        <v>29.0</v>
      </c>
      <c r="D232" s="10">
        <v>41.9759787401253</v>
      </c>
      <c r="E232" s="10">
        <v>-91.7377908626579</v>
      </c>
      <c r="F232" s="10" t="s">
        <v>118</v>
      </c>
      <c r="G232" s="10" t="s">
        <v>119</v>
      </c>
      <c r="H232" s="10" t="s">
        <v>249</v>
      </c>
      <c r="I232" s="11" t="s">
        <v>550</v>
      </c>
      <c r="K232" s="12" t="s">
        <v>67</v>
      </c>
      <c r="L232" s="13">
        <f>Countif(username,H232)</f>
        <v>12</v>
      </c>
    </row>
    <row r="233">
      <c r="A233" s="10" t="s">
        <v>551</v>
      </c>
      <c r="B233" s="10">
        <v>15.0</v>
      </c>
      <c r="C233" s="10">
        <v>6.0</v>
      </c>
      <c r="D233" s="10">
        <v>41.9758350134101</v>
      </c>
      <c r="E233" s="10">
        <v>-91.7422375835551</v>
      </c>
      <c r="F233" s="10" t="s">
        <v>90</v>
      </c>
      <c r="G233" s="10" t="s">
        <v>91</v>
      </c>
      <c r="H233" s="10" t="s">
        <v>266</v>
      </c>
      <c r="I233" s="11" t="s">
        <v>552</v>
      </c>
      <c r="K233" s="12" t="s">
        <v>67</v>
      </c>
      <c r="L233" s="13">
        <f>Countif(username,H233)</f>
        <v>25</v>
      </c>
    </row>
    <row r="234">
      <c r="A234" s="10" t="s">
        <v>553</v>
      </c>
      <c r="B234" s="10">
        <v>15.0</v>
      </c>
      <c r="C234" s="10">
        <v>7.0</v>
      </c>
      <c r="D234" s="10">
        <v>41.9758350132479</v>
      </c>
      <c r="E234" s="10">
        <v>-91.7420442485658</v>
      </c>
      <c r="F234" s="10" t="s">
        <v>90</v>
      </c>
      <c r="G234" s="10" t="s">
        <v>91</v>
      </c>
      <c r="H234" s="10" t="s">
        <v>430</v>
      </c>
      <c r="I234" s="11" t="s">
        <v>554</v>
      </c>
      <c r="K234" s="12">
        <v>1.0</v>
      </c>
      <c r="L234" s="13">
        <f>Countif(username,H234)</f>
        <v>2</v>
      </c>
    </row>
    <row r="235">
      <c r="A235" s="10" t="s">
        <v>555</v>
      </c>
      <c r="B235" s="10">
        <v>15.0</v>
      </c>
      <c r="C235" s="10">
        <v>8.0</v>
      </c>
      <c r="D235" s="10">
        <v>41.9758350130858</v>
      </c>
      <c r="E235" s="10">
        <v>-91.7418509135766</v>
      </c>
      <c r="F235" s="10" t="s">
        <v>90</v>
      </c>
      <c r="G235" s="10" t="s">
        <v>91</v>
      </c>
      <c r="H235" s="10" t="s">
        <v>556</v>
      </c>
      <c r="I235" s="11" t="s">
        <v>557</v>
      </c>
      <c r="K235" s="12">
        <v>1.0</v>
      </c>
      <c r="L235" s="13">
        <f>Countif(username,H235)</f>
        <v>1</v>
      </c>
    </row>
    <row r="236">
      <c r="A236" s="10" t="s">
        <v>558</v>
      </c>
      <c r="B236" s="10">
        <v>15.0</v>
      </c>
      <c r="C236" s="10">
        <v>9.0</v>
      </c>
      <c r="D236" s="10">
        <v>41.9758350129236</v>
      </c>
      <c r="E236" s="10">
        <v>-91.7416575785873</v>
      </c>
      <c r="F236" s="10" t="s">
        <v>90</v>
      </c>
      <c r="G236" s="10" t="s">
        <v>91</v>
      </c>
      <c r="H236" s="10" t="s">
        <v>266</v>
      </c>
      <c r="I236" s="11" t="s">
        <v>559</v>
      </c>
      <c r="K236" s="12" t="s">
        <v>67</v>
      </c>
      <c r="L236" s="13">
        <f>Countif(username,H236)</f>
        <v>25</v>
      </c>
    </row>
    <row r="237">
      <c r="A237" s="10" t="s">
        <v>560</v>
      </c>
      <c r="B237" s="10">
        <v>15.0</v>
      </c>
      <c r="C237" s="10">
        <v>10.0</v>
      </c>
      <c r="D237" s="10">
        <v>41.9758350127614</v>
      </c>
      <c r="E237" s="10">
        <v>-91.7414642435981</v>
      </c>
      <c r="F237" s="10" t="s">
        <v>90</v>
      </c>
      <c r="G237" s="10" t="s">
        <v>91</v>
      </c>
      <c r="H237" s="10" t="s">
        <v>355</v>
      </c>
      <c r="I237" s="11" t="s">
        <v>561</v>
      </c>
      <c r="K237" s="12" t="s">
        <v>42</v>
      </c>
      <c r="L237" s="13">
        <f>Countif(username,H237)</f>
        <v>3</v>
      </c>
    </row>
    <row r="238">
      <c r="A238" s="10" t="s">
        <v>562</v>
      </c>
      <c r="B238" s="10">
        <v>15.0</v>
      </c>
      <c r="C238" s="10">
        <v>11.0</v>
      </c>
      <c r="D238" s="10">
        <v>41.9758350125992</v>
      </c>
      <c r="E238" s="10">
        <v>-91.7412709086088</v>
      </c>
      <c r="F238" s="10" t="s">
        <v>34</v>
      </c>
      <c r="G238" s="10" t="s">
        <v>35</v>
      </c>
      <c r="H238" s="10" t="s">
        <v>358</v>
      </c>
      <c r="I238" s="11" t="s">
        <v>563</v>
      </c>
      <c r="K238" s="12" t="s">
        <v>42</v>
      </c>
      <c r="L238" s="13">
        <f>Countif(username,H238)</f>
        <v>3</v>
      </c>
    </row>
    <row r="239">
      <c r="A239" s="10" t="s">
        <v>564</v>
      </c>
      <c r="B239" s="10">
        <v>15.0</v>
      </c>
      <c r="C239" s="10">
        <v>12.0</v>
      </c>
      <c r="D239" s="10">
        <v>41.975835012437</v>
      </c>
      <c r="E239" s="10">
        <v>-91.7410775736195</v>
      </c>
      <c r="F239" s="10" t="s">
        <v>34</v>
      </c>
      <c r="G239" s="10" t="s">
        <v>35</v>
      </c>
      <c r="H239" s="10" t="s">
        <v>266</v>
      </c>
      <c r="I239" s="11" t="s">
        <v>565</v>
      </c>
      <c r="K239" s="12" t="s">
        <v>67</v>
      </c>
      <c r="L239" s="13">
        <f>Countif(username,H239)</f>
        <v>25</v>
      </c>
    </row>
    <row r="240">
      <c r="A240" s="10" t="s">
        <v>566</v>
      </c>
      <c r="B240" s="10">
        <v>15.0</v>
      </c>
      <c r="C240" s="10">
        <v>13.0</v>
      </c>
      <c r="D240" s="10">
        <v>41.9758350122748</v>
      </c>
      <c r="E240" s="10">
        <v>-91.7408842386303</v>
      </c>
      <c r="F240" s="10" t="s">
        <v>472</v>
      </c>
      <c r="G240" s="10" t="s">
        <v>473</v>
      </c>
      <c r="H240" s="10" t="s">
        <v>567</v>
      </c>
      <c r="I240" s="11" t="s">
        <v>568</v>
      </c>
      <c r="K240" s="12">
        <v>1.0</v>
      </c>
      <c r="L240" s="13">
        <f>Countif(username,H240)</f>
        <v>1</v>
      </c>
    </row>
    <row r="241">
      <c r="A241" s="10" t="s">
        <v>569</v>
      </c>
      <c r="B241" s="10">
        <v>15.0</v>
      </c>
      <c r="C241" s="10">
        <v>14.0</v>
      </c>
      <c r="D241" s="10">
        <v>41.9758350121126</v>
      </c>
      <c r="E241" s="10">
        <v>-91.740690903641</v>
      </c>
      <c r="F241" s="10" t="s">
        <v>118</v>
      </c>
      <c r="G241" s="10" t="s">
        <v>119</v>
      </c>
      <c r="H241" s="10" t="s">
        <v>570</v>
      </c>
      <c r="I241" s="11" t="s">
        <v>571</v>
      </c>
      <c r="K241" s="12">
        <v>1.0</v>
      </c>
      <c r="L241" s="13">
        <f>Countif(username,H241)</f>
        <v>1</v>
      </c>
    </row>
    <row r="242">
      <c r="A242" s="10" t="s">
        <v>572</v>
      </c>
      <c r="B242" s="10">
        <v>15.0</v>
      </c>
      <c r="C242" s="10">
        <v>15.0</v>
      </c>
      <c r="D242" s="10">
        <v>41.9758350119505</v>
      </c>
      <c r="E242" s="10">
        <v>-91.7404975686517</v>
      </c>
      <c r="F242" s="10" t="s">
        <v>472</v>
      </c>
      <c r="G242" s="10" t="s">
        <v>473</v>
      </c>
      <c r="H242" s="10" t="s">
        <v>545</v>
      </c>
      <c r="I242" s="11" t="s">
        <v>573</v>
      </c>
      <c r="K242" s="12" t="s">
        <v>42</v>
      </c>
      <c r="L242" s="13">
        <f>Countif(username,H242)</f>
        <v>3</v>
      </c>
    </row>
    <row r="243">
      <c r="A243" s="10" t="s">
        <v>574</v>
      </c>
      <c r="B243" s="10">
        <v>15.0</v>
      </c>
      <c r="C243" s="10">
        <v>16.0</v>
      </c>
      <c r="D243" s="10">
        <v>41.9758350117883</v>
      </c>
      <c r="E243" s="10">
        <v>-91.7403042336625</v>
      </c>
      <c r="F243" s="10" t="s">
        <v>34</v>
      </c>
      <c r="G243" s="10" t="s">
        <v>35</v>
      </c>
      <c r="H243" s="10" t="s">
        <v>159</v>
      </c>
      <c r="I243" s="11" t="s">
        <v>575</v>
      </c>
      <c r="K243" s="12" t="s">
        <v>67</v>
      </c>
      <c r="L243" s="13">
        <f>Countif(username,H243)</f>
        <v>8</v>
      </c>
    </row>
    <row r="244">
      <c r="A244" s="10" t="s">
        <v>576</v>
      </c>
      <c r="B244" s="10">
        <v>15.0</v>
      </c>
      <c r="C244" s="10">
        <v>17.0</v>
      </c>
      <c r="D244" s="10">
        <v>41.9758350116261</v>
      </c>
      <c r="E244" s="10">
        <v>-91.7401108986732</v>
      </c>
      <c r="F244" s="10" t="s">
        <v>34</v>
      </c>
      <c r="G244" s="10" t="s">
        <v>35</v>
      </c>
      <c r="H244" s="10" t="s">
        <v>266</v>
      </c>
      <c r="I244" s="11" t="s">
        <v>577</v>
      </c>
      <c r="K244" s="12" t="s">
        <v>67</v>
      </c>
      <c r="L244" s="13">
        <f>Countif(username,H244)</f>
        <v>25</v>
      </c>
    </row>
    <row r="245">
      <c r="A245" s="10" t="s">
        <v>578</v>
      </c>
      <c r="B245" s="10">
        <v>15.0</v>
      </c>
      <c r="C245" s="10">
        <v>18.0</v>
      </c>
      <c r="D245" s="10">
        <v>41.9758350114639</v>
      </c>
      <c r="E245" s="10">
        <v>-91.739917563684</v>
      </c>
      <c r="F245" s="10" t="s">
        <v>34</v>
      </c>
      <c r="G245" s="10" t="s">
        <v>35</v>
      </c>
      <c r="H245" s="10" t="s">
        <v>355</v>
      </c>
      <c r="I245" s="11" t="s">
        <v>579</v>
      </c>
      <c r="K245" s="12" t="s">
        <v>42</v>
      </c>
      <c r="L245" s="13">
        <f>Countif(username,H245)</f>
        <v>3</v>
      </c>
    </row>
    <row r="246">
      <c r="A246" s="10" t="s">
        <v>580</v>
      </c>
      <c r="B246" s="10">
        <v>15.0</v>
      </c>
      <c r="C246" s="10">
        <v>19.0</v>
      </c>
      <c r="D246" s="10">
        <v>41.9758350113017</v>
      </c>
      <c r="E246" s="10">
        <v>-91.7397242286947</v>
      </c>
      <c r="F246" s="10" t="s">
        <v>34</v>
      </c>
      <c r="G246" s="10" t="s">
        <v>35</v>
      </c>
      <c r="H246" s="10" t="s">
        <v>358</v>
      </c>
      <c r="I246" s="11" t="s">
        <v>581</v>
      </c>
      <c r="K246" s="12" t="s">
        <v>42</v>
      </c>
      <c r="L246" s="13">
        <f>Countif(username,H246)</f>
        <v>3</v>
      </c>
    </row>
    <row r="247">
      <c r="A247" s="10" t="s">
        <v>582</v>
      </c>
      <c r="B247" s="10">
        <v>15.0</v>
      </c>
      <c r="C247" s="10">
        <v>20.0</v>
      </c>
      <c r="D247" s="10">
        <v>41.9758350111395</v>
      </c>
      <c r="E247" s="10">
        <v>-91.7395308937054</v>
      </c>
      <c r="F247" s="10" t="s">
        <v>34</v>
      </c>
      <c r="G247" s="10" t="s">
        <v>35</v>
      </c>
      <c r="H247" s="10" t="s">
        <v>266</v>
      </c>
      <c r="I247" s="11" t="s">
        <v>583</v>
      </c>
      <c r="K247" s="12" t="s">
        <v>67</v>
      </c>
      <c r="L247" s="13">
        <f>Countif(username,H247)</f>
        <v>25</v>
      </c>
    </row>
    <row r="248">
      <c r="A248" s="10" t="s">
        <v>584</v>
      </c>
      <c r="B248" s="10">
        <v>15.0</v>
      </c>
      <c r="C248" s="10">
        <v>21.0</v>
      </c>
      <c r="D248" s="10">
        <v>41.9758350109773</v>
      </c>
      <c r="E248" s="10">
        <v>-91.7393375587162</v>
      </c>
      <c r="F248" s="10" t="s">
        <v>118</v>
      </c>
      <c r="G248" s="10" t="s">
        <v>119</v>
      </c>
      <c r="H248" s="10" t="s">
        <v>398</v>
      </c>
      <c r="I248" s="11" t="s">
        <v>585</v>
      </c>
      <c r="K248" s="12">
        <v>1.0</v>
      </c>
      <c r="L248" s="13">
        <f>Countif(username,H248)</f>
        <v>5</v>
      </c>
    </row>
    <row r="249">
      <c r="A249" s="10" t="s">
        <v>586</v>
      </c>
      <c r="B249" s="10">
        <v>15.0</v>
      </c>
      <c r="C249" s="10">
        <v>22.0</v>
      </c>
      <c r="D249" s="10">
        <v>41.9758350108151</v>
      </c>
      <c r="E249" s="10">
        <v>-91.7391442237269</v>
      </c>
      <c r="F249" s="10" t="s">
        <v>34</v>
      </c>
      <c r="G249" s="10" t="s">
        <v>35</v>
      </c>
      <c r="H249" s="10" t="s">
        <v>496</v>
      </c>
      <c r="I249" s="11" t="s">
        <v>587</v>
      </c>
      <c r="K249" s="12" t="s">
        <v>67</v>
      </c>
      <c r="L249" s="13">
        <f>Countif(username,H249)</f>
        <v>5</v>
      </c>
    </row>
    <row r="250">
      <c r="A250" s="10" t="s">
        <v>588</v>
      </c>
      <c r="B250" s="10">
        <v>15.0</v>
      </c>
      <c r="C250" s="10">
        <v>23.0</v>
      </c>
      <c r="D250" s="10">
        <v>41.975835010653</v>
      </c>
      <c r="E250" s="10">
        <v>-91.7389508887376</v>
      </c>
      <c r="F250" s="10" t="s">
        <v>34</v>
      </c>
      <c r="G250" s="10" t="s">
        <v>35</v>
      </c>
      <c r="H250" s="10" t="s">
        <v>266</v>
      </c>
      <c r="I250" s="11" t="s">
        <v>589</v>
      </c>
      <c r="K250" s="12" t="s">
        <v>67</v>
      </c>
      <c r="L250" s="13">
        <f>Countif(username,H250)</f>
        <v>25</v>
      </c>
    </row>
    <row r="251">
      <c r="A251" s="10" t="s">
        <v>590</v>
      </c>
      <c r="B251" s="10">
        <v>15.0</v>
      </c>
      <c r="C251" s="10">
        <v>24.0</v>
      </c>
      <c r="D251" s="10">
        <v>41.9758350104908</v>
      </c>
      <c r="E251" s="10">
        <v>-91.7387575537484</v>
      </c>
      <c r="F251" s="10" t="s">
        <v>472</v>
      </c>
      <c r="G251" s="10" t="s">
        <v>473</v>
      </c>
      <c r="H251" s="15" t="s">
        <v>376</v>
      </c>
      <c r="I251" s="11" t="s">
        <v>591</v>
      </c>
      <c r="K251" s="12" t="s">
        <v>67</v>
      </c>
      <c r="L251" s="13">
        <f>Countif(username,H251)</f>
        <v>5</v>
      </c>
    </row>
    <row r="252">
      <c r="A252" s="10" t="s">
        <v>592</v>
      </c>
      <c r="B252" s="10">
        <v>15.0</v>
      </c>
      <c r="C252" s="10">
        <v>25.0</v>
      </c>
      <c r="D252" s="10">
        <v>41.9758350103286</v>
      </c>
      <c r="E252" s="10">
        <v>-91.7385642187591</v>
      </c>
      <c r="F252" s="10" t="s">
        <v>472</v>
      </c>
      <c r="G252" s="10" t="s">
        <v>473</v>
      </c>
      <c r="H252" s="15" t="s">
        <v>384</v>
      </c>
      <c r="I252" s="11" t="s">
        <v>593</v>
      </c>
      <c r="K252" s="12" t="s">
        <v>67</v>
      </c>
      <c r="L252" s="13">
        <f>Countif(username,H252)</f>
        <v>5</v>
      </c>
    </row>
    <row r="253">
      <c r="A253" s="10" t="s">
        <v>594</v>
      </c>
      <c r="B253" s="10">
        <v>15.0</v>
      </c>
      <c r="C253" s="10">
        <v>26.0</v>
      </c>
      <c r="D253" s="10">
        <v>41.9758350101664</v>
      </c>
      <c r="E253" s="10">
        <v>-91.7383708837699</v>
      </c>
      <c r="F253" s="10" t="s">
        <v>34</v>
      </c>
      <c r="G253" s="10" t="s">
        <v>35</v>
      </c>
      <c r="H253" s="10" t="s">
        <v>266</v>
      </c>
      <c r="I253" s="11" t="s">
        <v>595</v>
      </c>
      <c r="K253" s="12" t="s">
        <v>67</v>
      </c>
      <c r="L253" s="13">
        <f>Countif(username,H253)</f>
        <v>25</v>
      </c>
    </row>
    <row r="254">
      <c r="A254" s="10" t="s">
        <v>596</v>
      </c>
      <c r="B254" s="10">
        <v>15.0</v>
      </c>
      <c r="C254" s="10">
        <v>27.0</v>
      </c>
      <c r="D254" s="10">
        <v>41.9758350100042</v>
      </c>
      <c r="E254" s="10">
        <v>-91.7381775487806</v>
      </c>
      <c r="F254" s="10" t="s">
        <v>34</v>
      </c>
      <c r="G254" s="10" t="s">
        <v>35</v>
      </c>
      <c r="H254" s="10" t="s">
        <v>597</v>
      </c>
      <c r="I254" s="11" t="s">
        <v>598</v>
      </c>
      <c r="K254" s="12" t="s">
        <v>67</v>
      </c>
      <c r="L254" s="13">
        <f>Countif(username,H254)</f>
        <v>10</v>
      </c>
    </row>
    <row r="255">
      <c r="A255" s="10" t="s">
        <v>599</v>
      </c>
      <c r="B255" s="10">
        <v>15.0</v>
      </c>
      <c r="C255" s="10">
        <v>28.0</v>
      </c>
      <c r="D255" s="10">
        <v>41.975835009842</v>
      </c>
      <c r="E255" s="10">
        <v>-91.7379842137913</v>
      </c>
      <c r="F255" s="10" t="s">
        <v>34</v>
      </c>
      <c r="G255" s="10" t="s">
        <v>35</v>
      </c>
      <c r="H255" s="10" t="s">
        <v>480</v>
      </c>
      <c r="I255" s="11" t="s">
        <v>600</v>
      </c>
      <c r="K255" s="12" t="s">
        <v>67</v>
      </c>
      <c r="L255" s="13">
        <f>Countif(username,H255)</f>
        <v>5</v>
      </c>
    </row>
    <row r="256">
      <c r="A256" s="10" t="s">
        <v>601</v>
      </c>
      <c r="B256" s="10">
        <v>15.0</v>
      </c>
      <c r="C256" s="10">
        <v>29.0</v>
      </c>
      <c r="D256" s="10">
        <v>41.9758350096798</v>
      </c>
      <c r="E256" s="10">
        <v>-91.7377908788021</v>
      </c>
      <c r="F256" s="10" t="s">
        <v>34</v>
      </c>
      <c r="G256" s="10" t="s">
        <v>35</v>
      </c>
      <c r="H256" s="10" t="s">
        <v>266</v>
      </c>
      <c r="I256" s="11" t="s">
        <v>602</v>
      </c>
      <c r="K256" s="12" t="s">
        <v>67</v>
      </c>
      <c r="L256" s="13">
        <f>Countif(username,H256)</f>
        <v>25</v>
      </c>
    </row>
    <row r="257">
      <c r="A257" s="10" t="s">
        <v>603</v>
      </c>
      <c r="B257" s="10">
        <v>15.0</v>
      </c>
      <c r="C257" s="10">
        <v>30.0</v>
      </c>
      <c r="D257" s="10">
        <v>41.9758350095176</v>
      </c>
      <c r="E257" s="10">
        <v>-91.7375975438128</v>
      </c>
      <c r="F257" s="10" t="s">
        <v>34</v>
      </c>
      <c r="G257" s="10" t="s">
        <v>35</v>
      </c>
      <c r="H257" s="10" t="s">
        <v>597</v>
      </c>
      <c r="I257" s="11" t="s">
        <v>604</v>
      </c>
      <c r="K257" s="12" t="s">
        <v>67</v>
      </c>
      <c r="L257" s="13">
        <f>Countif(username,H257)</f>
        <v>10</v>
      </c>
    </row>
    <row r="258">
      <c r="A258" s="10" t="s">
        <v>605</v>
      </c>
      <c r="B258" s="10">
        <v>16.0</v>
      </c>
      <c r="C258" s="10">
        <v>7.0</v>
      </c>
      <c r="D258" s="10">
        <v>41.9756912828025</v>
      </c>
      <c r="E258" s="10">
        <v>-91.7420442551101</v>
      </c>
      <c r="F258" s="10" t="s">
        <v>90</v>
      </c>
      <c r="G258" s="10" t="s">
        <v>91</v>
      </c>
      <c r="H258" s="10" t="s">
        <v>398</v>
      </c>
      <c r="I258" s="17" t="s">
        <v>606</v>
      </c>
      <c r="K258" s="16"/>
      <c r="L258" s="13">
        <f>Countif(username,H258)</f>
        <v>5</v>
      </c>
    </row>
    <row r="259">
      <c r="A259" s="10" t="s">
        <v>607</v>
      </c>
      <c r="B259" s="10">
        <v>16.0</v>
      </c>
      <c r="C259" s="10">
        <v>8.0</v>
      </c>
      <c r="D259" s="10">
        <v>41.9756912826403</v>
      </c>
      <c r="E259" s="10">
        <v>-91.7418509205571</v>
      </c>
      <c r="F259" s="10" t="s">
        <v>90</v>
      </c>
      <c r="G259" s="10" t="s">
        <v>91</v>
      </c>
      <c r="H259" s="10" t="s">
        <v>480</v>
      </c>
      <c r="I259" s="11" t="s">
        <v>608</v>
      </c>
      <c r="K259" s="12" t="s">
        <v>67</v>
      </c>
      <c r="L259" s="13">
        <f>Countif(username,H259)</f>
        <v>5</v>
      </c>
    </row>
    <row r="260">
      <c r="A260" s="10" t="s">
        <v>609</v>
      </c>
      <c r="B260" s="10">
        <v>16.0</v>
      </c>
      <c r="C260" s="10">
        <v>9.0</v>
      </c>
      <c r="D260" s="10">
        <v>41.9756912824781</v>
      </c>
      <c r="E260" s="10">
        <v>-91.7416575860041</v>
      </c>
      <c r="F260" s="10" t="s">
        <v>90</v>
      </c>
      <c r="G260" s="10" t="s">
        <v>91</v>
      </c>
      <c r="H260" s="10" t="s">
        <v>36</v>
      </c>
      <c r="I260" s="11" t="s">
        <v>610</v>
      </c>
      <c r="K260" s="12" t="s">
        <v>38</v>
      </c>
      <c r="L260" s="13">
        <f>Countif(username,H260)</f>
        <v>24</v>
      </c>
    </row>
    <row r="261">
      <c r="A261" s="10" t="s">
        <v>611</v>
      </c>
      <c r="B261" s="10">
        <v>16.0</v>
      </c>
      <c r="C261" s="10">
        <v>10.0</v>
      </c>
      <c r="D261" s="10">
        <v>41.9756912823159</v>
      </c>
      <c r="E261" s="10">
        <v>-91.7414642514512</v>
      </c>
      <c r="F261" s="10" t="s">
        <v>90</v>
      </c>
      <c r="G261" s="10" t="s">
        <v>91</v>
      </c>
      <c r="H261" s="10" t="s">
        <v>597</v>
      </c>
      <c r="I261" s="11" t="s">
        <v>612</v>
      </c>
      <c r="K261" s="12" t="s">
        <v>67</v>
      </c>
      <c r="L261" s="13">
        <f>Countif(username,H261)</f>
        <v>10</v>
      </c>
    </row>
    <row r="262">
      <c r="A262" s="10" t="s">
        <v>613</v>
      </c>
      <c r="B262" s="10">
        <v>16.0</v>
      </c>
      <c r="C262" s="10">
        <v>11.0</v>
      </c>
      <c r="D262" s="10">
        <v>41.9756912821537</v>
      </c>
      <c r="E262" s="10">
        <v>-91.7412709168983</v>
      </c>
      <c r="F262" s="10" t="s">
        <v>90</v>
      </c>
      <c r="G262" s="10" t="s">
        <v>91</v>
      </c>
      <c r="H262" s="10" t="s">
        <v>433</v>
      </c>
      <c r="I262" s="11" t="s">
        <v>614</v>
      </c>
      <c r="K262" s="12" t="s">
        <v>42</v>
      </c>
      <c r="L262" s="13">
        <f>Countif(username,H262)</f>
        <v>4</v>
      </c>
    </row>
    <row r="263">
      <c r="A263" s="10" t="s">
        <v>615</v>
      </c>
      <c r="B263" s="10">
        <v>16.0</v>
      </c>
      <c r="C263" s="10">
        <v>12.0</v>
      </c>
      <c r="D263" s="10">
        <v>41.9756912819915</v>
      </c>
      <c r="E263" s="10">
        <v>-91.7410775823453</v>
      </c>
      <c r="F263" s="10" t="s">
        <v>90</v>
      </c>
      <c r="G263" s="10" t="s">
        <v>91</v>
      </c>
      <c r="H263" s="10" t="s">
        <v>159</v>
      </c>
      <c r="I263" s="11" t="s">
        <v>616</v>
      </c>
      <c r="K263" s="12" t="s">
        <v>67</v>
      </c>
      <c r="L263" s="13">
        <f>Countif(username,H263)</f>
        <v>8</v>
      </c>
    </row>
    <row r="264">
      <c r="A264" s="10" t="s">
        <v>617</v>
      </c>
      <c r="B264" s="10">
        <v>16.0</v>
      </c>
      <c r="C264" s="10">
        <v>13.0</v>
      </c>
      <c r="D264" s="10">
        <v>41.9756912818293</v>
      </c>
      <c r="E264" s="10">
        <v>-91.7408842477924</v>
      </c>
      <c r="F264" s="10" t="s">
        <v>34</v>
      </c>
      <c r="G264" s="10" t="s">
        <v>35</v>
      </c>
      <c r="H264" s="10" t="s">
        <v>480</v>
      </c>
      <c r="I264" s="11" t="s">
        <v>618</v>
      </c>
      <c r="K264" s="12" t="s">
        <v>67</v>
      </c>
      <c r="L264" s="13">
        <f>Countif(username,H264)</f>
        <v>5</v>
      </c>
    </row>
    <row r="265">
      <c r="A265" s="10" t="s">
        <v>619</v>
      </c>
      <c r="B265" s="10">
        <v>16.0</v>
      </c>
      <c r="C265" s="10">
        <v>14.0</v>
      </c>
      <c r="D265" s="10">
        <v>41.9756912816672</v>
      </c>
      <c r="E265" s="10">
        <v>-91.7406909132395</v>
      </c>
      <c r="F265" s="10" t="s">
        <v>34</v>
      </c>
      <c r="G265" s="10" t="s">
        <v>35</v>
      </c>
      <c r="H265" s="10" t="s">
        <v>496</v>
      </c>
      <c r="I265" s="11" t="s">
        <v>620</v>
      </c>
      <c r="K265" s="12" t="s">
        <v>67</v>
      </c>
      <c r="L265" s="13">
        <f>Countif(username,H265)</f>
        <v>5</v>
      </c>
    </row>
    <row r="266">
      <c r="A266" s="10" t="s">
        <v>621</v>
      </c>
      <c r="B266" s="10">
        <v>16.0</v>
      </c>
      <c r="C266" s="10">
        <v>15.0</v>
      </c>
      <c r="D266" s="10">
        <v>41.975691281505</v>
      </c>
      <c r="E266" s="10">
        <v>-91.7404975786865</v>
      </c>
      <c r="F266" s="10" t="s">
        <v>34</v>
      </c>
      <c r="G266" s="10" t="s">
        <v>35</v>
      </c>
      <c r="H266" s="10" t="s">
        <v>597</v>
      </c>
      <c r="I266" s="11" t="s">
        <v>622</v>
      </c>
      <c r="K266" s="12" t="s">
        <v>67</v>
      </c>
      <c r="L266" s="13">
        <f>Countif(username,H266)</f>
        <v>10</v>
      </c>
    </row>
    <row r="267">
      <c r="A267" s="10" t="s">
        <v>623</v>
      </c>
      <c r="B267" s="10">
        <v>16.0</v>
      </c>
      <c r="C267" s="10">
        <v>16.0</v>
      </c>
      <c r="D267" s="10">
        <v>41.9756912813428</v>
      </c>
      <c r="E267" s="10">
        <v>-91.7403042441336</v>
      </c>
      <c r="F267" s="10" t="s">
        <v>34</v>
      </c>
      <c r="G267" s="10" t="s">
        <v>35</v>
      </c>
      <c r="H267" s="10" t="s">
        <v>87</v>
      </c>
      <c r="I267" s="11" t="s">
        <v>624</v>
      </c>
      <c r="K267" s="12" t="s">
        <v>42</v>
      </c>
      <c r="L267" s="13">
        <f>Countif(username,H267)</f>
        <v>3</v>
      </c>
    </row>
    <row r="268">
      <c r="A268" s="10" t="s">
        <v>625</v>
      </c>
      <c r="B268" s="10">
        <v>16.0</v>
      </c>
      <c r="C268" s="10">
        <v>17.0</v>
      </c>
      <c r="D268" s="10">
        <v>41.9756912811806</v>
      </c>
      <c r="E268" s="10">
        <v>-91.7401109095807</v>
      </c>
      <c r="F268" s="10" t="s">
        <v>34</v>
      </c>
      <c r="G268" s="10" t="s">
        <v>35</v>
      </c>
      <c r="H268" s="10" t="s">
        <v>496</v>
      </c>
      <c r="I268" s="11" t="s">
        <v>626</v>
      </c>
      <c r="K268" s="12" t="s">
        <v>67</v>
      </c>
      <c r="L268" s="13">
        <f>Countif(username,H268)</f>
        <v>5</v>
      </c>
    </row>
    <row r="269">
      <c r="A269" s="10" t="s">
        <v>627</v>
      </c>
      <c r="B269" s="10">
        <v>16.0</v>
      </c>
      <c r="C269" s="10">
        <v>18.0</v>
      </c>
      <c r="D269" s="10">
        <v>41.9756912810184</v>
      </c>
      <c r="E269" s="10">
        <v>-91.7399175750277</v>
      </c>
      <c r="F269" s="10" t="s">
        <v>118</v>
      </c>
      <c r="G269" s="10" t="s">
        <v>119</v>
      </c>
      <c r="H269" s="10" t="s">
        <v>398</v>
      </c>
      <c r="I269" s="17" t="s">
        <v>628</v>
      </c>
      <c r="K269" s="16"/>
      <c r="L269" s="13">
        <f>Countif(username,H269)</f>
        <v>5</v>
      </c>
    </row>
    <row r="270">
      <c r="A270" s="10" t="s">
        <v>629</v>
      </c>
      <c r="B270" s="10">
        <v>16.0</v>
      </c>
      <c r="C270" s="10">
        <v>19.0</v>
      </c>
      <c r="D270" s="10">
        <v>41.9756912808562</v>
      </c>
      <c r="E270" s="10">
        <v>-91.7397242404748</v>
      </c>
      <c r="F270" s="10" t="s">
        <v>472</v>
      </c>
      <c r="G270" s="10" t="s">
        <v>473</v>
      </c>
      <c r="H270" s="10" t="s">
        <v>630</v>
      </c>
      <c r="I270" s="11" t="s">
        <v>631</v>
      </c>
      <c r="K270" s="12">
        <v>1.0</v>
      </c>
      <c r="L270" s="13">
        <f>Countif(username,H270)</f>
        <v>1</v>
      </c>
    </row>
    <row r="271">
      <c r="A271" s="10" t="s">
        <v>632</v>
      </c>
      <c r="B271" s="10">
        <v>16.0</v>
      </c>
      <c r="C271" s="10">
        <v>20.0</v>
      </c>
      <c r="D271" s="10">
        <v>41.975691280694</v>
      </c>
      <c r="E271" s="10">
        <v>-91.7395309059219</v>
      </c>
      <c r="F271" s="10" t="s">
        <v>472</v>
      </c>
      <c r="G271" s="10" t="s">
        <v>473</v>
      </c>
      <c r="H271" s="10" t="s">
        <v>395</v>
      </c>
      <c r="I271" s="11" t="s">
        <v>633</v>
      </c>
      <c r="K271" s="12" t="s">
        <v>67</v>
      </c>
      <c r="L271" s="13">
        <f>Countif(username,H271)</f>
        <v>6</v>
      </c>
    </row>
    <row r="272">
      <c r="A272" s="10" t="s">
        <v>634</v>
      </c>
      <c r="B272" s="10">
        <v>16.0</v>
      </c>
      <c r="C272" s="10">
        <v>21.0</v>
      </c>
      <c r="D272" s="10">
        <v>41.9756912805319</v>
      </c>
      <c r="E272" s="10">
        <v>-91.7393375713689</v>
      </c>
      <c r="F272" s="10" t="s">
        <v>34</v>
      </c>
      <c r="G272" s="10" t="s">
        <v>35</v>
      </c>
      <c r="H272" s="10" t="s">
        <v>597</v>
      </c>
      <c r="I272" s="11" t="s">
        <v>635</v>
      </c>
      <c r="K272" s="12" t="s">
        <v>67</v>
      </c>
      <c r="L272" s="13">
        <f>Countif(username,H272)</f>
        <v>10</v>
      </c>
    </row>
    <row r="273">
      <c r="A273" s="10" t="s">
        <v>636</v>
      </c>
      <c r="B273" s="10">
        <v>16.0</v>
      </c>
      <c r="C273" s="10">
        <v>22.0</v>
      </c>
      <c r="D273" s="10">
        <v>41.9756912803697</v>
      </c>
      <c r="E273" s="10">
        <v>-91.739144236816</v>
      </c>
      <c r="F273" s="10" t="s">
        <v>34</v>
      </c>
      <c r="G273" s="10" t="s">
        <v>35</v>
      </c>
      <c r="H273" s="10" t="s">
        <v>637</v>
      </c>
      <c r="I273" s="11" t="s">
        <v>638</v>
      </c>
      <c r="K273" s="12">
        <v>1.0</v>
      </c>
      <c r="L273" s="13">
        <f>Countif(username,H273)</f>
        <v>1</v>
      </c>
    </row>
    <row r="274">
      <c r="A274" s="10" t="s">
        <v>639</v>
      </c>
      <c r="B274" s="10">
        <v>16.0</v>
      </c>
      <c r="C274" s="10">
        <v>23.0</v>
      </c>
      <c r="D274" s="10">
        <v>41.9756912802075</v>
      </c>
      <c r="E274" s="10">
        <v>-91.7389509022631</v>
      </c>
      <c r="F274" s="10" t="s">
        <v>34</v>
      </c>
      <c r="G274" s="10" t="s">
        <v>35</v>
      </c>
      <c r="H274" s="10" t="s">
        <v>477</v>
      </c>
      <c r="I274" s="11" t="s">
        <v>640</v>
      </c>
      <c r="K274" s="16"/>
      <c r="L274" s="13">
        <f>Countif(username,H274)</f>
        <v>2</v>
      </c>
    </row>
    <row r="275">
      <c r="A275" s="10" t="s">
        <v>641</v>
      </c>
      <c r="B275" s="10">
        <v>16.0</v>
      </c>
      <c r="C275" s="10">
        <v>24.0</v>
      </c>
      <c r="D275" s="10">
        <v>41.9756912800453</v>
      </c>
      <c r="E275" s="10">
        <v>-91.7387575677102</v>
      </c>
      <c r="F275" s="10" t="s">
        <v>34</v>
      </c>
      <c r="G275" s="10" t="s">
        <v>35</v>
      </c>
      <c r="H275" s="10" t="s">
        <v>597</v>
      </c>
      <c r="I275" s="11" t="s">
        <v>642</v>
      </c>
      <c r="K275" s="12" t="s">
        <v>67</v>
      </c>
      <c r="L275" s="13">
        <f>Countif(username,H275)</f>
        <v>10</v>
      </c>
    </row>
    <row r="276">
      <c r="A276" s="10" t="s">
        <v>643</v>
      </c>
      <c r="B276" s="10">
        <v>16.0</v>
      </c>
      <c r="C276" s="10">
        <v>25.0</v>
      </c>
      <c r="D276" s="10">
        <v>41.9756912798831</v>
      </c>
      <c r="E276" s="10">
        <v>-91.7385642331572</v>
      </c>
      <c r="F276" s="10" t="s">
        <v>34</v>
      </c>
      <c r="G276" s="10" t="s">
        <v>35</v>
      </c>
      <c r="H276" s="10" t="s">
        <v>496</v>
      </c>
      <c r="I276" s="11" t="s">
        <v>644</v>
      </c>
      <c r="K276" s="12" t="s">
        <v>67</v>
      </c>
      <c r="L276" s="13">
        <f>Countif(username,H276)</f>
        <v>5</v>
      </c>
    </row>
    <row r="277">
      <c r="A277" s="10" t="s">
        <v>645</v>
      </c>
      <c r="B277" s="10">
        <v>16.0</v>
      </c>
      <c r="C277" s="10">
        <v>26.0</v>
      </c>
      <c r="D277" s="10">
        <v>41.9756912797209</v>
      </c>
      <c r="E277" s="10">
        <v>-91.7383708986043</v>
      </c>
      <c r="F277" s="10" t="s">
        <v>34</v>
      </c>
      <c r="G277" s="10" t="s">
        <v>35</v>
      </c>
      <c r="H277" s="10" t="s">
        <v>47</v>
      </c>
      <c r="I277" s="11" t="s">
        <v>646</v>
      </c>
      <c r="K277" s="12" t="s">
        <v>42</v>
      </c>
      <c r="L277" s="13">
        <f>Countif(username,H277)</f>
        <v>4</v>
      </c>
    </row>
    <row r="278">
      <c r="A278" s="10" t="s">
        <v>647</v>
      </c>
      <c r="B278" s="10">
        <v>16.0</v>
      </c>
      <c r="C278" s="10">
        <v>27.0</v>
      </c>
      <c r="D278" s="10">
        <v>41.9756912795587</v>
      </c>
      <c r="E278" s="10">
        <v>-91.7381775640514</v>
      </c>
      <c r="F278" s="10" t="s">
        <v>34</v>
      </c>
      <c r="G278" s="10" t="s">
        <v>35</v>
      </c>
      <c r="H278" s="10" t="s">
        <v>648</v>
      </c>
      <c r="I278" s="11" t="s">
        <v>649</v>
      </c>
      <c r="K278" s="12">
        <v>1.0</v>
      </c>
      <c r="L278" s="13">
        <f>Countif(username,H278)</f>
        <v>2</v>
      </c>
    </row>
    <row r="279">
      <c r="A279" s="10" t="s">
        <v>650</v>
      </c>
      <c r="B279" s="10">
        <v>16.0</v>
      </c>
      <c r="C279" s="10">
        <v>28.0</v>
      </c>
      <c r="D279" s="10">
        <v>41.9756912793965</v>
      </c>
      <c r="E279" s="10">
        <v>-91.7379842294984</v>
      </c>
      <c r="F279" s="10" t="s">
        <v>472</v>
      </c>
      <c r="G279" s="10" t="s">
        <v>473</v>
      </c>
      <c r="H279" s="10" t="s">
        <v>651</v>
      </c>
      <c r="I279" s="11" t="s">
        <v>652</v>
      </c>
      <c r="K279" s="12">
        <v>1.0</v>
      </c>
      <c r="L279" s="13">
        <f>Countif(username,H279)</f>
        <v>1</v>
      </c>
    </row>
    <row r="280">
      <c r="A280" s="10" t="s">
        <v>653</v>
      </c>
      <c r="B280" s="10">
        <v>16.0</v>
      </c>
      <c r="C280" s="10">
        <v>29.0</v>
      </c>
      <c r="D280" s="10">
        <v>41.9756912792343</v>
      </c>
      <c r="E280" s="10">
        <v>-91.7377908949455</v>
      </c>
      <c r="F280" s="10" t="s">
        <v>472</v>
      </c>
      <c r="G280" s="10" t="s">
        <v>473</v>
      </c>
      <c r="H280" s="10" t="s">
        <v>423</v>
      </c>
      <c r="I280" s="11" t="s">
        <v>654</v>
      </c>
      <c r="K280" s="12" t="s">
        <v>42</v>
      </c>
      <c r="L280" s="13">
        <f>Countif(username,H280)</f>
        <v>3</v>
      </c>
    </row>
    <row r="281">
      <c r="A281" s="10" t="s">
        <v>655</v>
      </c>
      <c r="B281" s="10">
        <v>16.0</v>
      </c>
      <c r="C281" s="10">
        <v>30.0</v>
      </c>
      <c r="D281" s="10">
        <v>41.9756912790721</v>
      </c>
      <c r="E281" s="10">
        <v>-91.7375975603926</v>
      </c>
      <c r="F281" s="10" t="s">
        <v>472</v>
      </c>
      <c r="G281" s="10" t="s">
        <v>473</v>
      </c>
      <c r="H281" s="10" t="s">
        <v>545</v>
      </c>
      <c r="I281" s="11" t="s">
        <v>656</v>
      </c>
      <c r="K281" s="12" t="s">
        <v>42</v>
      </c>
      <c r="L281" s="13">
        <f>Countif(username,H281)</f>
        <v>3</v>
      </c>
    </row>
    <row r="282">
      <c r="A282" s="10" t="s">
        <v>657</v>
      </c>
      <c r="B282" s="10">
        <v>16.0</v>
      </c>
      <c r="C282" s="10">
        <v>31.0</v>
      </c>
      <c r="D282" s="10">
        <v>41.97569127891</v>
      </c>
      <c r="E282" s="10">
        <v>-91.7374042258396</v>
      </c>
      <c r="F282" s="10" t="s">
        <v>34</v>
      </c>
      <c r="G282" s="10" t="s">
        <v>35</v>
      </c>
      <c r="H282" s="10" t="s">
        <v>658</v>
      </c>
      <c r="I282" s="11" t="s">
        <v>659</v>
      </c>
      <c r="K282" s="16"/>
      <c r="L282" s="13">
        <f>Countif(username,H282)</f>
        <v>4</v>
      </c>
    </row>
    <row r="283">
      <c r="A283" s="10" t="s">
        <v>660</v>
      </c>
      <c r="B283" s="10">
        <v>17.0</v>
      </c>
      <c r="C283" s="10">
        <v>8.0</v>
      </c>
      <c r="D283" s="10">
        <v>41.9755475521948</v>
      </c>
      <c r="E283" s="10">
        <v>-91.7418509275384</v>
      </c>
      <c r="F283" s="10" t="s">
        <v>90</v>
      </c>
      <c r="G283" s="10" t="s">
        <v>91</v>
      </c>
      <c r="H283" s="10" t="s">
        <v>661</v>
      </c>
      <c r="I283" s="11" t="s">
        <v>662</v>
      </c>
      <c r="K283" s="12">
        <v>1.0</v>
      </c>
      <c r="L283" s="13">
        <f>Countif(username,H283)</f>
        <v>1</v>
      </c>
    </row>
    <row r="284">
      <c r="A284" s="10" t="s">
        <v>663</v>
      </c>
      <c r="B284" s="10">
        <v>17.0</v>
      </c>
      <c r="C284" s="10">
        <v>9.0</v>
      </c>
      <c r="D284" s="10">
        <v>41.9755475520326</v>
      </c>
      <c r="E284" s="10">
        <v>-91.7416575934217</v>
      </c>
      <c r="F284" s="10" t="s">
        <v>90</v>
      </c>
      <c r="G284" s="10" t="s">
        <v>91</v>
      </c>
      <c r="H284" s="15" t="s">
        <v>376</v>
      </c>
      <c r="I284" s="11" t="s">
        <v>664</v>
      </c>
      <c r="K284" s="12" t="s">
        <v>67</v>
      </c>
      <c r="L284" s="13">
        <f>Countif(username,H284)</f>
        <v>5</v>
      </c>
    </row>
    <row r="285">
      <c r="A285" s="10" t="s">
        <v>665</v>
      </c>
      <c r="B285" s="10">
        <v>17.0</v>
      </c>
      <c r="C285" s="10">
        <v>10.0</v>
      </c>
      <c r="D285" s="10">
        <v>41.9755475518705</v>
      </c>
      <c r="E285" s="10">
        <v>-91.741464259305</v>
      </c>
      <c r="F285" s="10" t="s">
        <v>90</v>
      </c>
      <c r="G285" s="10" t="s">
        <v>91</v>
      </c>
      <c r="H285" s="15" t="s">
        <v>384</v>
      </c>
      <c r="I285" s="11" t="s">
        <v>666</v>
      </c>
      <c r="K285" s="12" t="s">
        <v>67</v>
      </c>
      <c r="L285" s="13">
        <f>Countif(username,H285)</f>
        <v>5</v>
      </c>
    </row>
    <row r="286">
      <c r="A286" s="10" t="s">
        <v>667</v>
      </c>
      <c r="B286" s="10">
        <v>17.0</v>
      </c>
      <c r="C286" s="10">
        <v>11.0</v>
      </c>
      <c r="D286" s="10">
        <v>41.9755475517083</v>
      </c>
      <c r="E286" s="10">
        <v>-91.7412709251884</v>
      </c>
      <c r="F286" s="10" t="s">
        <v>90</v>
      </c>
      <c r="G286" s="10" t="s">
        <v>91</v>
      </c>
      <c r="H286" s="10" t="s">
        <v>668</v>
      </c>
      <c r="I286" s="11" t="s">
        <v>669</v>
      </c>
      <c r="K286" s="12">
        <v>1.0</v>
      </c>
      <c r="L286" s="13">
        <f>Countif(username,H286)</f>
        <v>1</v>
      </c>
    </row>
    <row r="287">
      <c r="A287" s="10" t="s">
        <v>670</v>
      </c>
      <c r="B287" s="10">
        <v>17.0</v>
      </c>
      <c r="C287" s="10">
        <v>12.0</v>
      </c>
      <c r="D287" s="10">
        <v>41.9755475515461</v>
      </c>
      <c r="E287" s="10">
        <v>-91.7410775910717</v>
      </c>
      <c r="F287" s="10" t="s">
        <v>90</v>
      </c>
      <c r="G287" s="10" t="s">
        <v>91</v>
      </c>
      <c r="H287" s="10" t="s">
        <v>648</v>
      </c>
      <c r="I287" s="11" t="s">
        <v>671</v>
      </c>
      <c r="K287" s="12">
        <v>1.0</v>
      </c>
      <c r="L287" s="13">
        <f>Countif(username,H287)</f>
        <v>2</v>
      </c>
    </row>
    <row r="288">
      <c r="A288" s="10" t="s">
        <v>672</v>
      </c>
      <c r="B288" s="10">
        <v>17.0</v>
      </c>
      <c r="C288" s="10">
        <v>13.0</v>
      </c>
      <c r="D288" s="10">
        <v>41.9755475513839</v>
      </c>
      <c r="E288" s="10">
        <v>-91.7408842569551</v>
      </c>
      <c r="F288" s="10" t="s">
        <v>90</v>
      </c>
      <c r="G288" s="10" t="s">
        <v>91</v>
      </c>
      <c r="H288" s="10" t="s">
        <v>423</v>
      </c>
      <c r="I288" s="11" t="s">
        <v>673</v>
      </c>
      <c r="K288" s="12" t="s">
        <v>42</v>
      </c>
      <c r="L288" s="13">
        <f>Countif(username,H288)</f>
        <v>3</v>
      </c>
    </row>
    <row r="289">
      <c r="A289" s="10" t="s">
        <v>674</v>
      </c>
      <c r="B289" s="10">
        <v>17.0</v>
      </c>
      <c r="C289" s="10">
        <v>14.0</v>
      </c>
      <c r="D289" s="10">
        <v>41.9755475512217</v>
      </c>
      <c r="E289" s="10">
        <v>-91.7406909228385</v>
      </c>
      <c r="F289" s="10" t="s">
        <v>90</v>
      </c>
      <c r="G289" s="10" t="s">
        <v>91</v>
      </c>
      <c r="H289" s="10" t="s">
        <v>675</v>
      </c>
      <c r="I289" s="11" t="s">
        <v>676</v>
      </c>
      <c r="K289" s="12">
        <v>1.0</v>
      </c>
      <c r="L289" s="13">
        <f>Countif(username,H289)</f>
        <v>1</v>
      </c>
    </row>
    <row r="290">
      <c r="A290" s="10" t="s">
        <v>677</v>
      </c>
      <c r="B290" s="10">
        <v>17.0</v>
      </c>
      <c r="C290" s="10">
        <v>15.0</v>
      </c>
      <c r="D290" s="10">
        <v>41.9755475510595</v>
      </c>
      <c r="E290" s="10">
        <v>-91.7404975887218</v>
      </c>
      <c r="F290" s="10" t="s">
        <v>90</v>
      </c>
      <c r="G290" s="10" t="s">
        <v>91</v>
      </c>
      <c r="H290" s="10" t="s">
        <v>678</v>
      </c>
      <c r="I290" s="11" t="s">
        <v>679</v>
      </c>
      <c r="K290" s="12">
        <v>1.0</v>
      </c>
      <c r="L290" s="13">
        <f>Countif(username,H290)</f>
        <v>2</v>
      </c>
    </row>
    <row r="291">
      <c r="A291" s="10" t="s">
        <v>680</v>
      </c>
      <c r="B291" s="10">
        <v>17.0</v>
      </c>
      <c r="C291" s="10">
        <v>16.0</v>
      </c>
      <c r="D291" s="10">
        <v>41.9755475508973</v>
      </c>
      <c r="E291" s="10">
        <v>-91.7403042546052</v>
      </c>
      <c r="F291" s="10" t="s">
        <v>90</v>
      </c>
      <c r="G291" s="10" t="s">
        <v>91</v>
      </c>
      <c r="H291" s="10" t="s">
        <v>681</v>
      </c>
      <c r="I291" s="11" t="s">
        <v>682</v>
      </c>
      <c r="K291" s="12">
        <v>1.0</v>
      </c>
      <c r="L291" s="13">
        <f>Countif(username,H291)</f>
        <v>1</v>
      </c>
    </row>
    <row r="292">
      <c r="A292" s="10" t="s">
        <v>683</v>
      </c>
      <c r="B292" s="10">
        <v>17.0</v>
      </c>
      <c r="C292" s="10">
        <v>17.0</v>
      </c>
      <c r="D292" s="10">
        <v>41.9755475507351</v>
      </c>
      <c r="E292" s="10">
        <v>-91.7401109204886</v>
      </c>
      <c r="F292" s="10" t="s">
        <v>118</v>
      </c>
      <c r="G292" s="10" t="s">
        <v>119</v>
      </c>
      <c r="H292" s="10" t="s">
        <v>131</v>
      </c>
      <c r="I292" s="11" t="s">
        <v>684</v>
      </c>
      <c r="K292" s="12" t="s">
        <v>67</v>
      </c>
      <c r="L292" s="13">
        <f>Countif(username,H292)</f>
        <v>9</v>
      </c>
    </row>
    <row r="293">
      <c r="A293" s="10" t="s">
        <v>685</v>
      </c>
      <c r="B293" s="10">
        <v>17.0</v>
      </c>
      <c r="C293" s="10">
        <v>18.0</v>
      </c>
      <c r="D293" s="10">
        <v>41.975547550573</v>
      </c>
      <c r="E293" s="10">
        <v>-91.7399175863719</v>
      </c>
      <c r="F293" s="10" t="s">
        <v>34</v>
      </c>
      <c r="G293" s="10" t="s">
        <v>35</v>
      </c>
      <c r="H293" s="10" t="s">
        <v>328</v>
      </c>
      <c r="I293" s="11" t="s">
        <v>686</v>
      </c>
      <c r="K293" s="12" t="s">
        <v>67</v>
      </c>
      <c r="L293" s="13">
        <f>Countif(username,H293)</f>
        <v>25</v>
      </c>
    </row>
    <row r="294">
      <c r="A294" s="10" t="s">
        <v>687</v>
      </c>
      <c r="B294" s="10">
        <v>17.0</v>
      </c>
      <c r="C294" s="10">
        <v>19.0</v>
      </c>
      <c r="D294" s="10">
        <v>41.9755475504108</v>
      </c>
      <c r="E294" s="10">
        <v>-91.7397242522553</v>
      </c>
      <c r="F294" s="10" t="s">
        <v>34</v>
      </c>
      <c r="G294" s="10" t="s">
        <v>35</v>
      </c>
      <c r="H294" s="10" t="s">
        <v>249</v>
      </c>
      <c r="I294" s="11" t="s">
        <v>688</v>
      </c>
      <c r="K294" s="12" t="s">
        <v>67</v>
      </c>
      <c r="L294" s="13">
        <f>Countif(username,H294)</f>
        <v>12</v>
      </c>
    </row>
    <row r="295">
      <c r="A295" s="10" t="s">
        <v>689</v>
      </c>
      <c r="B295" s="10">
        <v>17.0</v>
      </c>
      <c r="C295" s="10">
        <v>20.0</v>
      </c>
      <c r="D295" s="10">
        <v>41.9755475502486</v>
      </c>
      <c r="E295" s="10">
        <v>-91.7395309181387</v>
      </c>
      <c r="F295" s="10" t="s">
        <v>34</v>
      </c>
      <c r="G295" s="10" t="s">
        <v>35</v>
      </c>
      <c r="H295" s="10" t="s">
        <v>44</v>
      </c>
      <c r="I295" s="11" t="s">
        <v>690</v>
      </c>
      <c r="K295" s="12" t="s">
        <v>67</v>
      </c>
      <c r="L295" s="13">
        <f>Countif(username,H295)</f>
        <v>24</v>
      </c>
    </row>
    <row r="296">
      <c r="A296" s="10" t="s">
        <v>691</v>
      </c>
      <c r="B296" s="10">
        <v>17.0</v>
      </c>
      <c r="C296" s="10">
        <v>21.0</v>
      </c>
      <c r="D296" s="10">
        <v>41.9755475500864</v>
      </c>
      <c r="E296" s="10">
        <v>-91.7393375840221</v>
      </c>
      <c r="F296" s="10" t="s">
        <v>34</v>
      </c>
      <c r="G296" s="10" t="s">
        <v>35</v>
      </c>
      <c r="H296" s="10" t="s">
        <v>328</v>
      </c>
      <c r="I296" s="11" t="s">
        <v>692</v>
      </c>
      <c r="K296" s="12" t="s">
        <v>67</v>
      </c>
      <c r="L296" s="13">
        <f>Countif(username,H296)</f>
        <v>25</v>
      </c>
    </row>
    <row r="297">
      <c r="A297" s="10" t="s">
        <v>693</v>
      </c>
      <c r="B297" s="10">
        <v>17.0</v>
      </c>
      <c r="C297" s="10">
        <v>22.0</v>
      </c>
      <c r="D297" s="10">
        <v>41.9755475499242</v>
      </c>
      <c r="E297" s="10">
        <v>-91.7391442499054</v>
      </c>
      <c r="F297" s="10" t="s">
        <v>34</v>
      </c>
      <c r="G297" s="10" t="s">
        <v>35</v>
      </c>
      <c r="H297" s="10" t="s">
        <v>249</v>
      </c>
      <c r="I297" s="11" t="s">
        <v>694</v>
      </c>
      <c r="K297" s="12" t="s">
        <v>67</v>
      </c>
      <c r="L297" s="13">
        <f>Countif(username,H297)</f>
        <v>12</v>
      </c>
    </row>
    <row r="298">
      <c r="A298" s="10" t="s">
        <v>695</v>
      </c>
      <c r="B298" s="10">
        <v>17.0</v>
      </c>
      <c r="C298" s="10">
        <v>23.0</v>
      </c>
      <c r="D298" s="10">
        <v>41.975547549762</v>
      </c>
      <c r="E298" s="10">
        <v>-91.7389509157887</v>
      </c>
      <c r="F298" s="10" t="s">
        <v>34</v>
      </c>
      <c r="G298" s="10" t="s">
        <v>35</v>
      </c>
      <c r="H298" s="10" t="s">
        <v>44</v>
      </c>
      <c r="I298" s="11" t="s">
        <v>696</v>
      </c>
      <c r="K298" s="12" t="s">
        <v>67</v>
      </c>
      <c r="L298" s="13">
        <f>Countif(username,H298)</f>
        <v>24</v>
      </c>
    </row>
    <row r="299">
      <c r="A299" s="10" t="s">
        <v>697</v>
      </c>
      <c r="B299" s="10">
        <v>17.0</v>
      </c>
      <c r="C299" s="10">
        <v>24.0</v>
      </c>
      <c r="D299" s="10">
        <v>41.9755475495998</v>
      </c>
      <c r="E299" s="10">
        <v>-91.7387575816721</v>
      </c>
      <c r="F299" s="10" t="s">
        <v>34</v>
      </c>
      <c r="G299" s="10" t="s">
        <v>35</v>
      </c>
      <c r="H299" s="10" t="s">
        <v>328</v>
      </c>
      <c r="I299" s="11" t="s">
        <v>698</v>
      </c>
      <c r="K299" s="12" t="s">
        <v>67</v>
      </c>
      <c r="L299" s="13">
        <f>Countif(username,H299)</f>
        <v>25</v>
      </c>
    </row>
    <row r="300">
      <c r="A300" s="10" t="s">
        <v>699</v>
      </c>
      <c r="B300" s="10">
        <v>17.0</v>
      </c>
      <c r="C300" s="10">
        <v>25.0</v>
      </c>
      <c r="D300" s="10">
        <v>41.9755475494376</v>
      </c>
      <c r="E300" s="10">
        <v>-91.7385642475555</v>
      </c>
      <c r="F300" s="10" t="s">
        <v>34</v>
      </c>
      <c r="G300" s="10" t="s">
        <v>35</v>
      </c>
      <c r="H300" s="10" t="s">
        <v>40</v>
      </c>
      <c r="I300" s="11" t="s">
        <v>700</v>
      </c>
      <c r="K300" s="12" t="s">
        <v>67</v>
      </c>
      <c r="L300" s="13">
        <f>Countif(username,H300)</f>
        <v>24</v>
      </c>
    </row>
    <row r="301">
      <c r="A301" s="10" t="s">
        <v>701</v>
      </c>
      <c r="B301" s="10">
        <v>17.0</v>
      </c>
      <c r="C301" s="10">
        <v>26.0</v>
      </c>
      <c r="D301" s="10">
        <v>41.9755475492755</v>
      </c>
      <c r="E301" s="10">
        <v>-91.7383709134389</v>
      </c>
      <c r="F301" s="10" t="s">
        <v>34</v>
      </c>
      <c r="G301" s="10" t="s">
        <v>35</v>
      </c>
      <c r="H301" s="10" t="s">
        <v>702</v>
      </c>
      <c r="I301" s="11" t="s">
        <v>703</v>
      </c>
      <c r="K301" s="12">
        <v>1.0</v>
      </c>
      <c r="L301" s="13">
        <f>Countif(username,H301)</f>
        <v>1</v>
      </c>
    </row>
    <row r="302">
      <c r="A302" s="10" t="s">
        <v>704</v>
      </c>
      <c r="B302" s="10">
        <v>17.0</v>
      </c>
      <c r="C302" s="10">
        <v>27.0</v>
      </c>
      <c r="D302" s="10">
        <v>41.9755475491133</v>
      </c>
      <c r="E302" s="10">
        <v>-91.7381775793222</v>
      </c>
      <c r="F302" s="10" t="s">
        <v>34</v>
      </c>
      <c r="G302" s="10" t="s">
        <v>35</v>
      </c>
      <c r="H302" s="10" t="s">
        <v>328</v>
      </c>
      <c r="I302" s="11" t="s">
        <v>705</v>
      </c>
      <c r="K302" s="12" t="s">
        <v>67</v>
      </c>
      <c r="L302" s="13">
        <f>Countif(username,H302)</f>
        <v>25</v>
      </c>
    </row>
    <row r="303">
      <c r="A303" s="10" t="s">
        <v>706</v>
      </c>
      <c r="B303" s="10">
        <v>17.0</v>
      </c>
      <c r="C303" s="10">
        <v>28.0</v>
      </c>
      <c r="D303" s="10">
        <v>41.9755475489511</v>
      </c>
      <c r="E303" s="10">
        <v>-91.7379842452056</v>
      </c>
      <c r="F303" s="10" t="s">
        <v>34</v>
      </c>
      <c r="G303" s="10" t="s">
        <v>35</v>
      </c>
      <c r="H303" s="10" t="s">
        <v>40</v>
      </c>
      <c r="I303" s="11" t="s">
        <v>707</v>
      </c>
      <c r="K303" s="12" t="s">
        <v>67</v>
      </c>
      <c r="L303" s="13">
        <f>Countif(username,H303)</f>
        <v>24</v>
      </c>
    </row>
    <row r="304">
      <c r="A304" s="10" t="s">
        <v>708</v>
      </c>
      <c r="B304" s="10">
        <v>17.0</v>
      </c>
      <c r="C304" s="10">
        <v>29.0</v>
      </c>
      <c r="D304" s="10">
        <v>41.9755475487889</v>
      </c>
      <c r="E304" s="10">
        <v>-91.737790911089</v>
      </c>
      <c r="F304" s="10" t="s">
        <v>34</v>
      </c>
      <c r="G304" s="10" t="s">
        <v>35</v>
      </c>
      <c r="H304" s="10" t="s">
        <v>709</v>
      </c>
      <c r="I304" s="11" t="s">
        <v>710</v>
      </c>
      <c r="K304" s="16"/>
      <c r="L304" s="13">
        <f>Countif(username,H304)</f>
        <v>3</v>
      </c>
    </row>
    <row r="305">
      <c r="A305" s="10" t="s">
        <v>711</v>
      </c>
      <c r="B305" s="10">
        <v>17.0</v>
      </c>
      <c r="C305" s="10">
        <v>30.0</v>
      </c>
      <c r="D305" s="10">
        <v>41.9755475486267</v>
      </c>
      <c r="E305" s="10">
        <v>-91.7375975769723</v>
      </c>
      <c r="F305" s="10" t="s">
        <v>34</v>
      </c>
      <c r="G305" s="10" t="s">
        <v>35</v>
      </c>
      <c r="H305" s="10" t="s">
        <v>328</v>
      </c>
      <c r="I305" s="11" t="s">
        <v>712</v>
      </c>
      <c r="K305" s="12" t="s">
        <v>67</v>
      </c>
      <c r="L305" s="13">
        <f>Countif(username,H305)</f>
        <v>25</v>
      </c>
    </row>
    <row r="306">
      <c r="A306" s="10" t="s">
        <v>713</v>
      </c>
      <c r="B306" s="10">
        <v>17.0</v>
      </c>
      <c r="C306" s="10">
        <v>31.0</v>
      </c>
      <c r="D306" s="10">
        <v>41.9755475484645</v>
      </c>
      <c r="E306" s="10">
        <v>-91.7374042428557</v>
      </c>
      <c r="F306" s="10" t="s">
        <v>34</v>
      </c>
      <c r="G306" s="10" t="s">
        <v>35</v>
      </c>
      <c r="H306" s="10" t="s">
        <v>714</v>
      </c>
      <c r="I306" s="11" t="s">
        <v>715</v>
      </c>
      <c r="K306" s="12">
        <v>1.0</v>
      </c>
      <c r="L306" s="13">
        <f>Countif(username,H306)</f>
        <v>1</v>
      </c>
    </row>
    <row r="307">
      <c r="A307" s="10" t="s">
        <v>716</v>
      </c>
      <c r="B307" s="10">
        <v>17.0</v>
      </c>
      <c r="C307" s="10">
        <v>32.0</v>
      </c>
      <c r="D307" s="10">
        <v>41.9755475483023</v>
      </c>
      <c r="E307" s="10">
        <v>-91.7372109087391</v>
      </c>
      <c r="F307" s="10" t="s">
        <v>34</v>
      </c>
      <c r="G307" s="10" t="s">
        <v>35</v>
      </c>
      <c r="H307" s="10" t="s">
        <v>717</v>
      </c>
      <c r="I307" s="11" t="s">
        <v>718</v>
      </c>
      <c r="K307" s="12">
        <v>1.0</v>
      </c>
      <c r="L307" s="13">
        <f>Countif(username,H307)</f>
        <v>1</v>
      </c>
    </row>
    <row r="308">
      <c r="A308" s="10" t="s">
        <v>719</v>
      </c>
      <c r="B308" s="10">
        <v>17.0</v>
      </c>
      <c r="C308" s="10">
        <v>33.0</v>
      </c>
      <c r="D308" s="10">
        <v>41.9755475481402</v>
      </c>
      <c r="E308" s="10">
        <v>-91.7370175746224</v>
      </c>
      <c r="F308" s="10" t="s">
        <v>118</v>
      </c>
      <c r="G308" s="10" t="s">
        <v>119</v>
      </c>
      <c r="H308" s="10" t="s">
        <v>328</v>
      </c>
      <c r="I308" s="11" t="s">
        <v>720</v>
      </c>
      <c r="K308" s="12" t="s">
        <v>67</v>
      </c>
      <c r="L308" s="13">
        <f>Countif(username,H308)</f>
        <v>25</v>
      </c>
    </row>
    <row r="309">
      <c r="A309" s="10" t="s">
        <v>721</v>
      </c>
      <c r="B309" s="10">
        <v>18.0</v>
      </c>
      <c r="C309" s="10">
        <v>8.0</v>
      </c>
      <c r="D309" s="10">
        <v>41.9754038217494</v>
      </c>
      <c r="E309" s="10">
        <v>-91.7418509345195</v>
      </c>
      <c r="F309" s="10" t="s">
        <v>90</v>
      </c>
      <c r="G309" s="10" t="s">
        <v>91</v>
      </c>
      <c r="H309" s="10" t="s">
        <v>328</v>
      </c>
      <c r="I309" s="11" t="s">
        <v>722</v>
      </c>
      <c r="K309" s="12" t="s">
        <v>67</v>
      </c>
      <c r="L309" s="13">
        <f>Countif(username,H309)</f>
        <v>25</v>
      </c>
    </row>
    <row r="310">
      <c r="A310" s="10" t="s">
        <v>723</v>
      </c>
      <c r="B310" s="10">
        <v>18.0</v>
      </c>
      <c r="C310" s="10">
        <v>9.0</v>
      </c>
      <c r="D310" s="10">
        <v>41.9754038215872</v>
      </c>
      <c r="E310" s="10">
        <v>-91.7416576008392</v>
      </c>
      <c r="F310" s="10" t="s">
        <v>90</v>
      </c>
      <c r="G310" s="10" t="s">
        <v>91</v>
      </c>
      <c r="H310" s="10" t="s">
        <v>266</v>
      </c>
      <c r="I310" s="11" t="s">
        <v>724</v>
      </c>
      <c r="K310" s="12" t="s">
        <v>67</v>
      </c>
      <c r="L310" s="13">
        <f>Countif(username,H310)</f>
        <v>25</v>
      </c>
    </row>
    <row r="311">
      <c r="A311" s="10" t="s">
        <v>725</v>
      </c>
      <c r="B311" s="10">
        <v>18.0</v>
      </c>
      <c r="C311" s="10">
        <v>10.0</v>
      </c>
      <c r="D311" s="10">
        <v>41.975403821425</v>
      </c>
      <c r="E311" s="10">
        <v>-91.7414642671589</v>
      </c>
      <c r="F311" s="10" t="s">
        <v>90</v>
      </c>
      <c r="G311" s="10" t="s">
        <v>91</v>
      </c>
      <c r="H311" s="10" t="s">
        <v>726</v>
      </c>
      <c r="I311" s="11" t="s">
        <v>727</v>
      </c>
      <c r="K311" s="16"/>
      <c r="L311" s="13">
        <f>Countif(username,H311)</f>
        <v>4</v>
      </c>
    </row>
    <row r="312">
      <c r="A312" s="10" t="s">
        <v>728</v>
      </c>
      <c r="B312" s="10">
        <v>18.0</v>
      </c>
      <c r="C312" s="10">
        <v>11.0</v>
      </c>
      <c r="D312" s="10">
        <v>41.9754038212628</v>
      </c>
      <c r="E312" s="10">
        <v>-91.7412709334785</v>
      </c>
      <c r="F312" s="10" t="s">
        <v>90</v>
      </c>
      <c r="G312" s="10" t="s">
        <v>91</v>
      </c>
      <c r="H312" s="10" t="s">
        <v>328</v>
      </c>
      <c r="I312" s="11" t="s">
        <v>729</v>
      </c>
      <c r="K312" s="12" t="s">
        <v>67</v>
      </c>
      <c r="L312" s="13">
        <f>Countif(username,H312)</f>
        <v>25</v>
      </c>
    </row>
    <row r="313">
      <c r="A313" s="10" t="s">
        <v>730</v>
      </c>
      <c r="B313" s="10">
        <v>18.0</v>
      </c>
      <c r="C313" s="10">
        <v>12.0</v>
      </c>
      <c r="D313" s="10">
        <v>41.9754038211006</v>
      </c>
      <c r="E313" s="10">
        <v>-91.7410775997982</v>
      </c>
      <c r="F313" s="10" t="s">
        <v>90</v>
      </c>
      <c r="G313" s="10" t="s">
        <v>91</v>
      </c>
      <c r="H313" s="10" t="s">
        <v>731</v>
      </c>
      <c r="I313" s="11" t="s">
        <v>732</v>
      </c>
      <c r="K313" s="12">
        <v>1.0</v>
      </c>
      <c r="L313" s="13">
        <f>Countif(username,H313)</f>
        <v>1</v>
      </c>
    </row>
    <row r="314">
      <c r="A314" s="10" t="s">
        <v>733</v>
      </c>
      <c r="B314" s="10">
        <v>18.0</v>
      </c>
      <c r="C314" s="10">
        <v>13.0</v>
      </c>
      <c r="D314" s="10">
        <v>41.9754038209384</v>
      </c>
      <c r="E314" s="10">
        <v>-91.7408842661179</v>
      </c>
      <c r="F314" s="10" t="s">
        <v>90</v>
      </c>
      <c r="G314" s="10" t="s">
        <v>91</v>
      </c>
      <c r="H314" s="10" t="s">
        <v>266</v>
      </c>
      <c r="I314" s="11" t="s">
        <v>734</v>
      </c>
      <c r="K314" s="12" t="s">
        <v>67</v>
      </c>
      <c r="L314" s="13">
        <f>Countif(username,H314)</f>
        <v>25</v>
      </c>
    </row>
    <row r="315">
      <c r="A315" s="10" t="s">
        <v>735</v>
      </c>
      <c r="B315" s="10">
        <v>18.0</v>
      </c>
      <c r="C315" s="10">
        <v>14.0</v>
      </c>
      <c r="D315" s="10">
        <v>41.9754038207762</v>
      </c>
      <c r="E315" s="10">
        <v>-91.7406909324375</v>
      </c>
      <c r="F315" s="10" t="s">
        <v>90</v>
      </c>
      <c r="G315" s="10" t="s">
        <v>91</v>
      </c>
      <c r="H315" s="10" t="s">
        <v>736</v>
      </c>
      <c r="I315" s="11" t="s">
        <v>737</v>
      </c>
      <c r="K315" s="12">
        <v>1.0</v>
      </c>
      <c r="L315" s="13">
        <f>Countif(username,H315)</f>
        <v>1</v>
      </c>
    </row>
    <row r="316">
      <c r="A316" s="10" t="s">
        <v>738</v>
      </c>
      <c r="B316" s="10">
        <v>18.0</v>
      </c>
      <c r="C316" s="10">
        <v>15.0</v>
      </c>
      <c r="D316" s="10">
        <v>41.9754038206141</v>
      </c>
      <c r="E316" s="10">
        <v>-91.7404975987572</v>
      </c>
      <c r="F316" s="10" t="s">
        <v>90</v>
      </c>
      <c r="G316" s="10" t="s">
        <v>91</v>
      </c>
      <c r="H316" s="10" t="s">
        <v>739</v>
      </c>
      <c r="I316" s="11" t="s">
        <v>740</v>
      </c>
      <c r="K316" s="12">
        <v>1.0</v>
      </c>
      <c r="L316" s="13">
        <f>Countif(username,H316)</f>
        <v>1</v>
      </c>
    </row>
    <row r="317">
      <c r="A317" s="10" t="s">
        <v>741</v>
      </c>
      <c r="B317" s="10">
        <v>18.0</v>
      </c>
      <c r="C317" s="10">
        <v>16.0</v>
      </c>
      <c r="D317" s="10">
        <v>41.9754038204519</v>
      </c>
      <c r="E317" s="10">
        <v>-91.7403042650769</v>
      </c>
      <c r="F317" s="10" t="s">
        <v>90</v>
      </c>
      <c r="G317" s="10" t="s">
        <v>91</v>
      </c>
      <c r="H317" s="10" t="s">
        <v>343</v>
      </c>
      <c r="I317" s="11" t="s">
        <v>742</v>
      </c>
      <c r="K317" s="12" t="s">
        <v>42</v>
      </c>
      <c r="L317" s="13">
        <f>Countif(username,H317)</f>
        <v>3</v>
      </c>
    </row>
    <row r="318">
      <c r="A318" s="10" t="s">
        <v>743</v>
      </c>
      <c r="B318" s="10">
        <v>18.0</v>
      </c>
      <c r="C318" s="10">
        <v>17.0</v>
      </c>
      <c r="D318" s="10">
        <v>41.9754038202897</v>
      </c>
      <c r="E318" s="10">
        <v>-91.7401109313966</v>
      </c>
      <c r="F318" s="10" t="s">
        <v>90</v>
      </c>
      <c r="G318" s="10" t="s">
        <v>91</v>
      </c>
      <c r="H318" s="10" t="s">
        <v>266</v>
      </c>
      <c r="I318" s="11" t="s">
        <v>744</v>
      </c>
      <c r="K318" s="12" t="s">
        <v>67</v>
      </c>
      <c r="L318" s="13">
        <f>Countif(username,H318)</f>
        <v>25</v>
      </c>
    </row>
    <row r="319">
      <c r="A319" s="10" t="s">
        <v>745</v>
      </c>
      <c r="B319" s="10">
        <v>18.0</v>
      </c>
      <c r="C319" s="10">
        <v>18.0</v>
      </c>
      <c r="D319" s="10">
        <v>41.9754038201275</v>
      </c>
      <c r="E319" s="10">
        <v>-91.7399175977162</v>
      </c>
      <c r="F319" s="10" t="s">
        <v>90</v>
      </c>
      <c r="G319" s="10" t="s">
        <v>91</v>
      </c>
      <c r="H319" s="10" t="s">
        <v>746</v>
      </c>
      <c r="I319" s="11" t="s">
        <v>747</v>
      </c>
      <c r="K319" s="12">
        <v>1.0</v>
      </c>
      <c r="L319" s="13">
        <f>Countif(username,H319)</f>
        <v>1</v>
      </c>
    </row>
    <row r="320">
      <c r="A320" s="10" t="s">
        <v>748</v>
      </c>
      <c r="B320" s="10">
        <v>18.0</v>
      </c>
      <c r="C320" s="10">
        <v>19.0</v>
      </c>
      <c r="D320" s="10">
        <v>41.9754038199653</v>
      </c>
      <c r="E320" s="10">
        <v>-91.7397242640359</v>
      </c>
      <c r="F320" s="10" t="s">
        <v>90</v>
      </c>
      <c r="G320" s="10" t="s">
        <v>91</v>
      </c>
      <c r="H320" s="10" t="s">
        <v>709</v>
      </c>
      <c r="I320" s="11" t="s">
        <v>749</v>
      </c>
      <c r="K320" s="16"/>
      <c r="L320" s="13">
        <f>Countif(username,H320)</f>
        <v>3</v>
      </c>
    </row>
    <row r="321">
      <c r="A321" s="10" t="s">
        <v>750</v>
      </c>
      <c r="B321" s="10">
        <v>18.0</v>
      </c>
      <c r="C321" s="10">
        <v>20.0</v>
      </c>
      <c r="D321" s="10">
        <v>41.9754038198031</v>
      </c>
      <c r="E321" s="10">
        <v>-91.7395309303556</v>
      </c>
      <c r="F321" s="10" t="s">
        <v>34</v>
      </c>
      <c r="G321" s="10" t="s">
        <v>35</v>
      </c>
      <c r="H321" s="10" t="s">
        <v>266</v>
      </c>
      <c r="I321" s="11" t="s">
        <v>751</v>
      </c>
      <c r="K321" s="12" t="s">
        <v>67</v>
      </c>
      <c r="L321" s="13">
        <f>Countif(username,H321)</f>
        <v>25</v>
      </c>
    </row>
    <row r="322">
      <c r="A322" s="10" t="s">
        <v>752</v>
      </c>
      <c r="B322" s="10">
        <v>18.0</v>
      </c>
      <c r="C322" s="10">
        <v>21.0</v>
      </c>
      <c r="D322" s="10">
        <v>41.9754038196409</v>
      </c>
      <c r="E322" s="10">
        <v>-91.7393375966752</v>
      </c>
      <c r="F322" s="10" t="s">
        <v>34</v>
      </c>
      <c r="G322" s="10" t="s">
        <v>35</v>
      </c>
      <c r="H322" s="10" t="s">
        <v>753</v>
      </c>
      <c r="I322" s="11" t="s">
        <v>754</v>
      </c>
      <c r="K322" s="12">
        <v>1.0</v>
      </c>
      <c r="L322" s="13">
        <f>Countif(username,H322)</f>
        <v>11</v>
      </c>
    </row>
    <row r="323">
      <c r="A323" s="10" t="s">
        <v>755</v>
      </c>
      <c r="B323" s="10">
        <v>18.0</v>
      </c>
      <c r="C323" s="10">
        <v>22.0</v>
      </c>
      <c r="D323" s="10">
        <v>41.9754038194788</v>
      </c>
      <c r="E323" s="10">
        <v>-91.7391442629949</v>
      </c>
      <c r="F323" s="10" t="s">
        <v>34</v>
      </c>
      <c r="G323" s="10" t="s">
        <v>35</v>
      </c>
      <c r="H323" s="10" t="s">
        <v>756</v>
      </c>
      <c r="I323" s="11" t="s">
        <v>757</v>
      </c>
      <c r="K323" s="12">
        <v>1.0</v>
      </c>
      <c r="L323" s="13">
        <f>Countif(username,H323)</f>
        <v>1</v>
      </c>
    </row>
    <row r="324">
      <c r="A324" s="10" t="s">
        <v>758</v>
      </c>
      <c r="B324" s="10">
        <v>18.0</v>
      </c>
      <c r="C324" s="10">
        <v>23.0</v>
      </c>
      <c r="D324" s="10">
        <v>41.9754038193166</v>
      </c>
      <c r="E324" s="10">
        <v>-91.7389509293146</v>
      </c>
      <c r="F324" s="10" t="s">
        <v>34</v>
      </c>
      <c r="G324" s="10" t="s">
        <v>35</v>
      </c>
      <c r="H324" s="10" t="s">
        <v>759</v>
      </c>
      <c r="I324" s="11" t="s">
        <v>760</v>
      </c>
      <c r="K324" s="12">
        <v>1.0</v>
      </c>
      <c r="L324" s="13">
        <f>Countif(username,H324)</f>
        <v>1</v>
      </c>
    </row>
    <row r="325">
      <c r="A325" s="10" t="s">
        <v>761</v>
      </c>
      <c r="B325" s="10">
        <v>18.0</v>
      </c>
      <c r="C325" s="10">
        <v>24.0</v>
      </c>
      <c r="D325" s="10">
        <v>41.9754038191544</v>
      </c>
      <c r="E325" s="10">
        <v>-91.7387575956343</v>
      </c>
      <c r="F325" s="10" t="s">
        <v>34</v>
      </c>
      <c r="G325" s="10" t="s">
        <v>35</v>
      </c>
      <c r="H325" s="10" t="s">
        <v>753</v>
      </c>
      <c r="I325" s="11" t="s">
        <v>762</v>
      </c>
      <c r="K325" s="16"/>
      <c r="L325" s="13">
        <f>Countif(username,H325)</f>
        <v>11</v>
      </c>
    </row>
    <row r="326">
      <c r="A326" s="10" t="s">
        <v>763</v>
      </c>
      <c r="B326" s="10">
        <v>18.0</v>
      </c>
      <c r="C326" s="10">
        <v>25.0</v>
      </c>
      <c r="D326" s="10">
        <v>41.9754038189922</v>
      </c>
      <c r="E326" s="10">
        <v>-91.7385642619539</v>
      </c>
      <c r="F326" s="10" t="s">
        <v>34</v>
      </c>
      <c r="G326" s="10" t="s">
        <v>35</v>
      </c>
      <c r="H326" s="10" t="s">
        <v>764</v>
      </c>
      <c r="I326" s="11" t="s">
        <v>765</v>
      </c>
      <c r="K326" s="12">
        <v>1.0</v>
      </c>
      <c r="L326" s="13">
        <f>Countif(username,H326)</f>
        <v>1</v>
      </c>
    </row>
    <row r="327">
      <c r="A327" s="10" t="s">
        <v>766</v>
      </c>
      <c r="B327" s="10">
        <v>18.0</v>
      </c>
      <c r="C327" s="10">
        <v>26.0</v>
      </c>
      <c r="D327" s="10">
        <v>41.97540381883</v>
      </c>
      <c r="E327" s="10">
        <v>-91.7383709282736</v>
      </c>
      <c r="F327" s="10" t="s">
        <v>34</v>
      </c>
      <c r="G327" s="10" t="s">
        <v>35</v>
      </c>
      <c r="H327" s="10" t="s">
        <v>726</v>
      </c>
      <c r="I327" s="11" t="s">
        <v>767</v>
      </c>
      <c r="K327" s="16"/>
      <c r="L327" s="13">
        <f>Countif(username,H327)</f>
        <v>4</v>
      </c>
    </row>
    <row r="328">
      <c r="A328" s="10" t="s">
        <v>768</v>
      </c>
      <c r="B328" s="10">
        <v>18.0</v>
      </c>
      <c r="C328" s="10">
        <v>27.0</v>
      </c>
      <c r="D328" s="10">
        <v>41.9754038186678</v>
      </c>
      <c r="E328" s="10">
        <v>-91.7381775945933</v>
      </c>
      <c r="F328" s="10" t="s">
        <v>34</v>
      </c>
      <c r="G328" s="10" t="s">
        <v>35</v>
      </c>
      <c r="H328" s="10" t="s">
        <v>753</v>
      </c>
      <c r="I328" s="11" t="s">
        <v>769</v>
      </c>
      <c r="K328" s="16"/>
      <c r="L328" s="13">
        <f>Countif(username,H328)</f>
        <v>11</v>
      </c>
    </row>
    <row r="329">
      <c r="A329" s="10" t="s">
        <v>770</v>
      </c>
      <c r="B329" s="10">
        <v>18.0</v>
      </c>
      <c r="C329" s="10">
        <v>28.0</v>
      </c>
      <c r="D329" s="10">
        <v>41.9754038185056</v>
      </c>
      <c r="E329" s="10">
        <v>-91.7379842609129</v>
      </c>
      <c r="F329" s="10" t="s">
        <v>34</v>
      </c>
      <c r="G329" s="10" t="s">
        <v>35</v>
      </c>
      <c r="H329" s="10" t="s">
        <v>771</v>
      </c>
      <c r="I329" s="11" t="s">
        <v>772</v>
      </c>
      <c r="K329" s="12">
        <v>1.0</v>
      </c>
      <c r="L329" s="13">
        <f>Countif(username,H329)</f>
        <v>1</v>
      </c>
    </row>
    <row r="330">
      <c r="A330" s="10" t="s">
        <v>773</v>
      </c>
      <c r="B330" s="10">
        <v>18.0</v>
      </c>
      <c r="C330" s="10">
        <v>29.0</v>
      </c>
      <c r="D330" s="10">
        <v>41.9754038183434</v>
      </c>
      <c r="E330" s="10">
        <v>-91.7377909272326</v>
      </c>
      <c r="F330" s="10" t="s">
        <v>34</v>
      </c>
      <c r="G330" s="10" t="s">
        <v>35</v>
      </c>
      <c r="H330" s="10" t="s">
        <v>774</v>
      </c>
      <c r="I330" s="11" t="s">
        <v>775</v>
      </c>
      <c r="K330" s="12">
        <v>1.0</v>
      </c>
      <c r="L330" s="13">
        <f>Countif(username,H330)</f>
        <v>2</v>
      </c>
    </row>
    <row r="331">
      <c r="A331" s="10" t="s">
        <v>776</v>
      </c>
      <c r="B331" s="10">
        <v>18.0</v>
      </c>
      <c r="C331" s="10">
        <v>30.0</v>
      </c>
      <c r="D331" s="10">
        <v>41.9754038181813</v>
      </c>
      <c r="E331" s="10">
        <v>-91.7375975935523</v>
      </c>
      <c r="F331" s="10" t="s">
        <v>34</v>
      </c>
      <c r="G331" s="10" t="s">
        <v>35</v>
      </c>
      <c r="H331" s="10" t="s">
        <v>753</v>
      </c>
      <c r="I331" s="11" t="s">
        <v>777</v>
      </c>
      <c r="K331" s="16"/>
      <c r="L331" s="13">
        <f>Countif(username,H331)</f>
        <v>11</v>
      </c>
    </row>
    <row r="332">
      <c r="A332" s="10" t="s">
        <v>778</v>
      </c>
      <c r="B332" s="10">
        <v>18.0</v>
      </c>
      <c r="C332" s="10">
        <v>31.0</v>
      </c>
      <c r="D332" s="10">
        <v>41.9754038180191</v>
      </c>
      <c r="E332" s="10">
        <v>-91.737404259872</v>
      </c>
      <c r="F332" s="10" t="s">
        <v>34</v>
      </c>
      <c r="G332" s="10" t="s">
        <v>35</v>
      </c>
      <c r="H332" s="10" t="s">
        <v>779</v>
      </c>
      <c r="I332" s="11" t="s">
        <v>780</v>
      </c>
      <c r="K332" s="12">
        <v>1.0</v>
      </c>
      <c r="L332" s="13">
        <f>Countif(username,H332)</f>
        <v>1</v>
      </c>
    </row>
    <row r="333">
      <c r="A333" s="10" t="s">
        <v>781</v>
      </c>
      <c r="B333" s="10">
        <v>18.0</v>
      </c>
      <c r="C333" s="10">
        <v>32.0</v>
      </c>
      <c r="D333" s="10">
        <v>41.9754038178569</v>
      </c>
      <c r="E333" s="10">
        <v>-91.7372109261916</v>
      </c>
      <c r="F333" s="10" t="s">
        <v>34</v>
      </c>
      <c r="G333" s="10" t="s">
        <v>35</v>
      </c>
      <c r="H333" s="10" t="s">
        <v>782</v>
      </c>
      <c r="I333" s="11" t="s">
        <v>783</v>
      </c>
      <c r="K333" s="12">
        <v>1.0</v>
      </c>
      <c r="L333" s="13">
        <f>Countif(username,H333)</f>
        <v>2</v>
      </c>
    </row>
    <row r="334">
      <c r="A334" s="10" t="s">
        <v>784</v>
      </c>
      <c r="B334" s="10">
        <v>18.0</v>
      </c>
      <c r="C334" s="10">
        <v>33.0</v>
      </c>
      <c r="D334" s="10">
        <v>41.9754038176947</v>
      </c>
      <c r="E334" s="10">
        <v>-91.7370175925113</v>
      </c>
      <c r="F334" s="10" t="s">
        <v>34</v>
      </c>
      <c r="G334" s="10" t="s">
        <v>35</v>
      </c>
      <c r="H334" s="15" t="s">
        <v>376</v>
      </c>
      <c r="I334" s="11" t="s">
        <v>785</v>
      </c>
      <c r="K334" s="12" t="s">
        <v>67</v>
      </c>
      <c r="L334" s="13">
        <f>Countif(username,H334)</f>
        <v>5</v>
      </c>
    </row>
    <row r="335">
      <c r="A335" s="10" t="s">
        <v>786</v>
      </c>
      <c r="B335" s="10">
        <v>18.0</v>
      </c>
      <c r="C335" s="10">
        <v>34.0</v>
      </c>
      <c r="D335" s="10">
        <v>41.9754038175325</v>
      </c>
      <c r="E335" s="10">
        <v>-91.736824258831</v>
      </c>
      <c r="F335" s="10" t="s">
        <v>34</v>
      </c>
      <c r="G335" s="10" t="s">
        <v>35</v>
      </c>
      <c r="H335" s="15" t="s">
        <v>384</v>
      </c>
      <c r="I335" s="11" t="s">
        <v>787</v>
      </c>
      <c r="K335" s="12" t="s">
        <v>67</v>
      </c>
      <c r="L335" s="13">
        <f>Countif(username,H335)</f>
        <v>5</v>
      </c>
    </row>
    <row r="336">
      <c r="A336" s="10" t="s">
        <v>788</v>
      </c>
      <c r="B336" s="10">
        <v>18.0</v>
      </c>
      <c r="C336" s="10">
        <v>35.0</v>
      </c>
      <c r="D336" s="10">
        <v>41.9754038173703</v>
      </c>
      <c r="E336" s="10">
        <v>-91.7366309251506</v>
      </c>
      <c r="F336" s="10" t="s">
        <v>34</v>
      </c>
      <c r="G336" s="10" t="s">
        <v>35</v>
      </c>
      <c r="H336" s="10" t="s">
        <v>774</v>
      </c>
      <c r="I336" s="11" t="s">
        <v>789</v>
      </c>
      <c r="K336" s="12">
        <v>1.0</v>
      </c>
      <c r="L336" s="13">
        <f>Countif(username,H336)</f>
        <v>2</v>
      </c>
    </row>
    <row r="337">
      <c r="A337" s="10" t="s">
        <v>790</v>
      </c>
      <c r="B337" s="10">
        <v>19.0</v>
      </c>
      <c r="C337" s="10">
        <v>9.0</v>
      </c>
      <c r="D337" s="10">
        <v>41.9752600911417</v>
      </c>
      <c r="E337" s="10">
        <v>-91.7416576082558</v>
      </c>
      <c r="F337" s="10" t="s">
        <v>90</v>
      </c>
      <c r="G337" s="10" t="s">
        <v>91</v>
      </c>
      <c r="H337" s="10" t="s">
        <v>791</v>
      </c>
      <c r="I337" s="11" t="s">
        <v>792</v>
      </c>
      <c r="K337" s="12" t="s">
        <v>67</v>
      </c>
      <c r="L337" s="13">
        <f>Countif(username,H337)</f>
        <v>10</v>
      </c>
    </row>
    <row r="338">
      <c r="A338" s="10" t="s">
        <v>793</v>
      </c>
      <c r="B338" s="10">
        <v>19.0</v>
      </c>
      <c r="C338" s="10">
        <v>10.0</v>
      </c>
      <c r="D338" s="10">
        <v>41.9752600909795</v>
      </c>
      <c r="E338" s="10">
        <v>-91.7414642750118</v>
      </c>
      <c r="F338" s="10" t="s">
        <v>90</v>
      </c>
      <c r="G338" s="10" t="s">
        <v>91</v>
      </c>
      <c r="H338" s="10" t="s">
        <v>794</v>
      </c>
      <c r="I338" s="11" t="s">
        <v>795</v>
      </c>
      <c r="K338" s="12" t="s">
        <v>67</v>
      </c>
      <c r="L338" s="13">
        <f>Countif(username,H338)</f>
        <v>10</v>
      </c>
    </row>
    <row r="339">
      <c r="A339" s="10" t="s">
        <v>796</v>
      </c>
      <c r="B339" s="10">
        <v>19.0</v>
      </c>
      <c r="C339" s="10">
        <v>11.0</v>
      </c>
      <c r="D339" s="10">
        <v>41.9752600908173</v>
      </c>
      <c r="E339" s="10">
        <v>-91.7412709417678</v>
      </c>
      <c r="F339" s="10" t="s">
        <v>90</v>
      </c>
      <c r="G339" s="10" t="s">
        <v>91</v>
      </c>
      <c r="H339" s="10" t="s">
        <v>797</v>
      </c>
      <c r="I339" s="11" t="s">
        <v>798</v>
      </c>
      <c r="K339" s="12" t="s">
        <v>67</v>
      </c>
      <c r="L339" s="13">
        <f>Countif(username,H339)</f>
        <v>5</v>
      </c>
    </row>
    <row r="340">
      <c r="A340" s="10" t="s">
        <v>799</v>
      </c>
      <c r="B340" s="10">
        <v>19.0</v>
      </c>
      <c r="C340" s="10">
        <v>12.0</v>
      </c>
      <c r="D340" s="10">
        <v>41.9752600906552</v>
      </c>
      <c r="E340" s="10">
        <v>-91.7410776085238</v>
      </c>
      <c r="F340" s="10" t="s">
        <v>90</v>
      </c>
      <c r="G340" s="10" t="s">
        <v>91</v>
      </c>
      <c r="H340" s="10" t="s">
        <v>791</v>
      </c>
      <c r="I340" s="11" t="s">
        <v>800</v>
      </c>
      <c r="K340" s="12" t="s">
        <v>67</v>
      </c>
      <c r="L340" s="13">
        <f>Countif(username,H340)</f>
        <v>10</v>
      </c>
    </row>
    <row r="341">
      <c r="A341" s="10" t="s">
        <v>801</v>
      </c>
      <c r="B341" s="10">
        <v>19.0</v>
      </c>
      <c r="C341" s="10">
        <v>13.0</v>
      </c>
      <c r="D341" s="10">
        <v>41.975260090493</v>
      </c>
      <c r="E341" s="10">
        <v>-91.7408842752798</v>
      </c>
      <c r="F341" s="10" t="s">
        <v>90</v>
      </c>
      <c r="G341" s="10" t="s">
        <v>91</v>
      </c>
      <c r="H341" s="10" t="s">
        <v>794</v>
      </c>
      <c r="I341" s="11" t="s">
        <v>802</v>
      </c>
      <c r="K341" s="12" t="s">
        <v>67</v>
      </c>
      <c r="L341" s="13">
        <f>Countif(username,H341)</f>
        <v>10</v>
      </c>
    </row>
    <row r="342">
      <c r="A342" s="10" t="s">
        <v>803</v>
      </c>
      <c r="B342" s="10">
        <v>19.0</v>
      </c>
      <c r="C342" s="10">
        <v>14.0</v>
      </c>
      <c r="D342" s="10">
        <v>41.9752600903308</v>
      </c>
      <c r="E342" s="10">
        <v>-91.7406909420358</v>
      </c>
      <c r="F342" s="10" t="s">
        <v>90</v>
      </c>
      <c r="G342" s="10" t="s">
        <v>91</v>
      </c>
      <c r="H342" s="10" t="s">
        <v>797</v>
      </c>
      <c r="I342" s="11" t="s">
        <v>804</v>
      </c>
      <c r="K342" s="12" t="s">
        <v>67</v>
      </c>
      <c r="L342" s="13">
        <f>Countif(username,H342)</f>
        <v>5</v>
      </c>
    </row>
    <row r="343">
      <c r="A343" s="10" t="s">
        <v>805</v>
      </c>
      <c r="B343" s="10">
        <v>19.0</v>
      </c>
      <c r="C343" s="10">
        <v>15.0</v>
      </c>
      <c r="D343" s="10">
        <v>41.9752600901686</v>
      </c>
      <c r="E343" s="10">
        <v>-91.7404976087918</v>
      </c>
      <c r="F343" s="10" t="s">
        <v>90</v>
      </c>
      <c r="G343" s="10" t="s">
        <v>91</v>
      </c>
      <c r="H343" s="10" t="s">
        <v>159</v>
      </c>
      <c r="I343" s="11" t="s">
        <v>806</v>
      </c>
      <c r="K343" s="12" t="s">
        <v>67</v>
      </c>
      <c r="L343" s="13">
        <f>Countif(username,H343)</f>
        <v>8</v>
      </c>
    </row>
    <row r="344">
      <c r="A344" s="10" t="s">
        <v>807</v>
      </c>
      <c r="B344" s="10">
        <v>19.0</v>
      </c>
      <c r="C344" s="10">
        <v>16.0</v>
      </c>
      <c r="D344" s="10">
        <v>41.9752600900064</v>
      </c>
      <c r="E344" s="10">
        <v>-91.7403042755478</v>
      </c>
      <c r="F344" s="10" t="s">
        <v>90</v>
      </c>
      <c r="G344" s="10" t="s">
        <v>91</v>
      </c>
      <c r="H344" s="10" t="s">
        <v>791</v>
      </c>
      <c r="I344" s="11" t="s">
        <v>808</v>
      </c>
      <c r="K344" s="12" t="s">
        <v>67</v>
      </c>
      <c r="L344" s="13">
        <f>Countif(username,H344)</f>
        <v>10</v>
      </c>
    </row>
    <row r="345">
      <c r="A345" s="10" t="s">
        <v>809</v>
      </c>
      <c r="B345" s="10">
        <v>19.0</v>
      </c>
      <c r="C345" s="10">
        <v>17.0</v>
      </c>
      <c r="D345" s="10">
        <v>41.9752600898442</v>
      </c>
      <c r="E345" s="10">
        <v>-91.7401109423038</v>
      </c>
      <c r="F345" s="10" t="s">
        <v>90</v>
      </c>
      <c r="G345" s="10" t="s">
        <v>91</v>
      </c>
      <c r="H345" s="10" t="s">
        <v>794</v>
      </c>
      <c r="I345" s="11" t="s">
        <v>810</v>
      </c>
      <c r="K345" s="12" t="s">
        <v>67</v>
      </c>
      <c r="L345" s="13">
        <f>Countif(username,H345)</f>
        <v>10</v>
      </c>
    </row>
    <row r="346">
      <c r="A346" s="10" t="s">
        <v>811</v>
      </c>
      <c r="B346" s="10">
        <v>19.0</v>
      </c>
      <c r="C346" s="10">
        <v>18.0</v>
      </c>
      <c r="D346" s="10">
        <v>41.975260089682</v>
      </c>
      <c r="E346" s="10">
        <v>-91.7399176090598</v>
      </c>
      <c r="F346" s="10" t="s">
        <v>90</v>
      </c>
      <c r="G346" s="10" t="s">
        <v>91</v>
      </c>
      <c r="H346" s="10" t="s">
        <v>797</v>
      </c>
      <c r="I346" s="11" t="s">
        <v>812</v>
      </c>
      <c r="K346" s="12" t="s">
        <v>67</v>
      </c>
      <c r="L346" s="13">
        <f>Countif(username,H346)</f>
        <v>5</v>
      </c>
    </row>
    <row r="347">
      <c r="A347" s="10" t="s">
        <v>813</v>
      </c>
      <c r="B347" s="10">
        <v>19.0</v>
      </c>
      <c r="C347" s="10">
        <v>19.0</v>
      </c>
      <c r="D347" s="10">
        <v>41.9752600895199</v>
      </c>
      <c r="E347" s="10">
        <v>-91.7397242758158</v>
      </c>
      <c r="F347" s="10" t="s">
        <v>90</v>
      </c>
      <c r="G347" s="10" t="s">
        <v>91</v>
      </c>
      <c r="H347" s="10" t="s">
        <v>791</v>
      </c>
      <c r="I347" s="11" t="s">
        <v>814</v>
      </c>
      <c r="K347" s="12" t="s">
        <v>67</v>
      </c>
      <c r="L347" s="13">
        <f>Countif(username,H347)</f>
        <v>10</v>
      </c>
    </row>
    <row r="348">
      <c r="A348" s="10" t="s">
        <v>815</v>
      </c>
      <c r="B348" s="10">
        <v>19.0</v>
      </c>
      <c r="C348" s="10">
        <v>20.0</v>
      </c>
      <c r="D348" s="10">
        <v>41.9752600893577</v>
      </c>
      <c r="E348" s="10">
        <v>-91.7395309425718</v>
      </c>
      <c r="F348" s="10" t="s">
        <v>90</v>
      </c>
      <c r="G348" s="10" t="s">
        <v>91</v>
      </c>
      <c r="H348" s="10" t="s">
        <v>794</v>
      </c>
      <c r="I348" s="11" t="s">
        <v>816</v>
      </c>
      <c r="K348" s="12" t="s">
        <v>67</v>
      </c>
      <c r="L348" s="13">
        <f>Countif(username,H348)</f>
        <v>10</v>
      </c>
    </row>
    <row r="349">
      <c r="A349" s="10" t="s">
        <v>817</v>
      </c>
      <c r="B349" s="10">
        <v>19.0</v>
      </c>
      <c r="C349" s="10">
        <v>21.0</v>
      </c>
      <c r="D349" s="10">
        <v>41.9752600891955</v>
      </c>
      <c r="E349" s="10">
        <v>-91.7393376093278</v>
      </c>
      <c r="F349" s="10" t="s">
        <v>90</v>
      </c>
      <c r="G349" s="10" t="s">
        <v>91</v>
      </c>
      <c r="H349" s="10" t="s">
        <v>797</v>
      </c>
      <c r="I349" s="11" t="s">
        <v>818</v>
      </c>
      <c r="K349" s="12" t="s">
        <v>67</v>
      </c>
      <c r="L349" s="13">
        <f>Countif(username,H349)</f>
        <v>5</v>
      </c>
    </row>
    <row r="350">
      <c r="A350" s="10" t="s">
        <v>819</v>
      </c>
      <c r="B350" s="10">
        <v>19.0</v>
      </c>
      <c r="C350" s="10">
        <v>22.0</v>
      </c>
      <c r="D350" s="10">
        <v>41.9752600890333</v>
      </c>
      <c r="E350" s="10">
        <v>-91.7391442760838</v>
      </c>
      <c r="F350" s="10" t="s">
        <v>90</v>
      </c>
      <c r="G350" s="10" t="s">
        <v>91</v>
      </c>
      <c r="H350" s="10" t="s">
        <v>791</v>
      </c>
      <c r="I350" s="11" t="s">
        <v>820</v>
      </c>
      <c r="K350" s="12" t="s">
        <v>67</v>
      </c>
      <c r="L350" s="13">
        <f>Countif(username,H350)</f>
        <v>10</v>
      </c>
    </row>
    <row r="351">
      <c r="A351" s="10" t="s">
        <v>821</v>
      </c>
      <c r="B351" s="10">
        <v>19.0</v>
      </c>
      <c r="C351" s="10">
        <v>23.0</v>
      </c>
      <c r="D351" s="10">
        <v>41.9752600888711</v>
      </c>
      <c r="E351" s="10">
        <v>-91.7389509428398</v>
      </c>
      <c r="F351" s="10" t="s">
        <v>90</v>
      </c>
      <c r="G351" s="10" t="s">
        <v>91</v>
      </c>
      <c r="H351" s="10" t="s">
        <v>794</v>
      </c>
      <c r="I351" s="11" t="s">
        <v>822</v>
      </c>
      <c r="K351" s="12" t="s">
        <v>67</v>
      </c>
      <c r="L351" s="13">
        <f>Countif(username,H351)</f>
        <v>10</v>
      </c>
    </row>
    <row r="352">
      <c r="A352" s="10" t="s">
        <v>823</v>
      </c>
      <c r="B352" s="10">
        <v>19.0</v>
      </c>
      <c r="C352" s="10">
        <v>24.0</v>
      </c>
      <c r="D352" s="10">
        <v>41.9752600887089</v>
      </c>
      <c r="E352" s="10">
        <v>-91.7387576095959</v>
      </c>
      <c r="F352" s="10" t="s">
        <v>34</v>
      </c>
      <c r="G352" s="10" t="s">
        <v>35</v>
      </c>
      <c r="H352" s="10" t="s">
        <v>597</v>
      </c>
      <c r="I352" s="11" t="s">
        <v>824</v>
      </c>
      <c r="K352" s="12" t="s">
        <v>67</v>
      </c>
      <c r="L352" s="13">
        <f>Countif(username,H352)</f>
        <v>10</v>
      </c>
    </row>
    <row r="353">
      <c r="A353" s="10" t="s">
        <v>825</v>
      </c>
      <c r="B353" s="10">
        <v>19.0</v>
      </c>
      <c r="C353" s="10">
        <v>25.0</v>
      </c>
      <c r="D353" s="10">
        <v>41.9752600885467</v>
      </c>
      <c r="E353" s="10">
        <v>-91.7385642763519</v>
      </c>
      <c r="F353" s="10" t="s">
        <v>34</v>
      </c>
      <c r="G353" s="10" t="s">
        <v>35</v>
      </c>
      <c r="H353" s="10" t="s">
        <v>797</v>
      </c>
      <c r="I353" s="14" t="s">
        <v>826</v>
      </c>
      <c r="K353" s="12" t="s">
        <v>67</v>
      </c>
      <c r="L353" s="13">
        <f>Countif(username,H353)</f>
        <v>5</v>
      </c>
    </row>
    <row r="354">
      <c r="A354" s="10" t="s">
        <v>827</v>
      </c>
      <c r="B354" s="10">
        <v>19.0</v>
      </c>
      <c r="C354" s="10">
        <v>26.0</v>
      </c>
      <c r="D354" s="10">
        <v>41.9752600883845</v>
      </c>
      <c r="E354" s="10">
        <v>-91.7383709431079</v>
      </c>
      <c r="F354" s="10" t="s">
        <v>34</v>
      </c>
      <c r="G354" s="10" t="s">
        <v>35</v>
      </c>
      <c r="H354" s="10" t="s">
        <v>709</v>
      </c>
      <c r="I354" s="11" t="s">
        <v>828</v>
      </c>
      <c r="K354" s="16"/>
      <c r="L354" s="13">
        <f>Countif(username,H354)</f>
        <v>3</v>
      </c>
    </row>
    <row r="355">
      <c r="A355" s="10" t="s">
        <v>829</v>
      </c>
      <c r="B355" s="10">
        <v>19.0</v>
      </c>
      <c r="C355" s="10">
        <v>27.0</v>
      </c>
      <c r="D355" s="10">
        <v>41.9752600882224</v>
      </c>
      <c r="E355" s="10">
        <v>-91.7381776098639</v>
      </c>
      <c r="F355" s="10" t="s">
        <v>34</v>
      </c>
      <c r="G355" s="10" t="s">
        <v>35</v>
      </c>
      <c r="H355" s="10" t="s">
        <v>597</v>
      </c>
      <c r="I355" s="11" t="s">
        <v>830</v>
      </c>
      <c r="K355" s="12" t="s">
        <v>67</v>
      </c>
      <c r="L355" s="13">
        <f>Countif(username,H355)</f>
        <v>10</v>
      </c>
    </row>
    <row r="356">
      <c r="A356" s="10" t="s">
        <v>831</v>
      </c>
      <c r="B356" s="10">
        <v>19.0</v>
      </c>
      <c r="C356" s="10">
        <v>28.0</v>
      </c>
      <c r="D356" s="10">
        <v>41.9752600880602</v>
      </c>
      <c r="E356" s="10">
        <v>-91.7379842766199</v>
      </c>
      <c r="F356" s="10" t="s">
        <v>34</v>
      </c>
      <c r="G356" s="10" t="s">
        <v>35</v>
      </c>
      <c r="H356" s="10" t="s">
        <v>832</v>
      </c>
      <c r="I356" s="11" t="s">
        <v>833</v>
      </c>
      <c r="K356" s="12">
        <v>1.0</v>
      </c>
      <c r="L356" s="13">
        <f>Countif(username,H356)</f>
        <v>1</v>
      </c>
    </row>
    <row r="357">
      <c r="A357" s="10" t="s">
        <v>834</v>
      </c>
      <c r="B357" s="10">
        <v>19.0</v>
      </c>
      <c r="C357" s="10">
        <v>29.0</v>
      </c>
      <c r="D357" s="10">
        <v>41.975260087898</v>
      </c>
      <c r="E357" s="10">
        <v>-91.7377909433759</v>
      </c>
      <c r="F357" s="10" t="s">
        <v>34</v>
      </c>
      <c r="G357" s="10" t="s">
        <v>35</v>
      </c>
      <c r="H357" s="10" t="s">
        <v>835</v>
      </c>
      <c r="I357" s="11" t="s">
        <v>836</v>
      </c>
      <c r="K357" s="16"/>
      <c r="L357" s="13">
        <f>Countif(username,H357)</f>
        <v>1</v>
      </c>
    </row>
    <row r="358">
      <c r="A358" s="10" t="s">
        <v>837</v>
      </c>
      <c r="B358" s="10">
        <v>19.0</v>
      </c>
      <c r="C358" s="10">
        <v>30.0</v>
      </c>
      <c r="D358" s="10">
        <v>41.9752600877358</v>
      </c>
      <c r="E358" s="10">
        <v>-91.7375976101319</v>
      </c>
      <c r="F358" s="10" t="s">
        <v>34</v>
      </c>
      <c r="G358" s="10" t="s">
        <v>35</v>
      </c>
      <c r="H358" s="10" t="s">
        <v>597</v>
      </c>
      <c r="I358" s="11" t="s">
        <v>838</v>
      </c>
      <c r="K358" s="12" t="s">
        <v>67</v>
      </c>
      <c r="L358" s="13">
        <f>Countif(username,H358)</f>
        <v>10</v>
      </c>
    </row>
    <row r="359">
      <c r="A359" s="10" t="s">
        <v>839</v>
      </c>
      <c r="B359" s="10">
        <v>19.0</v>
      </c>
      <c r="C359" s="10">
        <v>31.0</v>
      </c>
      <c r="D359" s="10">
        <v>41.9752600875736</v>
      </c>
      <c r="E359" s="10">
        <v>-91.7374042768879</v>
      </c>
      <c r="F359" s="10" t="s">
        <v>34</v>
      </c>
      <c r="G359" s="10" t="s">
        <v>35</v>
      </c>
      <c r="H359" s="10" t="s">
        <v>678</v>
      </c>
      <c r="I359" s="11" t="s">
        <v>840</v>
      </c>
      <c r="K359" s="16"/>
      <c r="L359" s="13">
        <f>Countif(username,H359)</f>
        <v>2</v>
      </c>
    </row>
    <row r="360">
      <c r="A360" s="10" t="s">
        <v>841</v>
      </c>
      <c r="B360" s="10">
        <v>19.0</v>
      </c>
      <c r="C360" s="10">
        <v>32.0</v>
      </c>
      <c r="D360" s="10">
        <v>41.9752600874114</v>
      </c>
      <c r="E360" s="10">
        <v>-91.7372109436439</v>
      </c>
      <c r="F360" s="10" t="s">
        <v>34</v>
      </c>
      <c r="G360" s="10" t="s">
        <v>35</v>
      </c>
      <c r="H360" s="10" t="s">
        <v>726</v>
      </c>
      <c r="I360" s="11" t="s">
        <v>842</v>
      </c>
      <c r="K360" s="16"/>
      <c r="L360" s="13">
        <f>Countif(username,H360)</f>
        <v>4</v>
      </c>
    </row>
    <row r="361">
      <c r="A361" s="10" t="s">
        <v>843</v>
      </c>
      <c r="B361" s="10">
        <v>19.0</v>
      </c>
      <c r="C361" s="10">
        <v>33.0</v>
      </c>
      <c r="D361" s="10">
        <v>41.9752600872492</v>
      </c>
      <c r="E361" s="10">
        <v>-91.7370176103999</v>
      </c>
      <c r="F361" s="10" t="s">
        <v>34</v>
      </c>
      <c r="G361" s="10" t="s">
        <v>35</v>
      </c>
      <c r="H361" s="10" t="s">
        <v>597</v>
      </c>
      <c r="I361" s="11" t="s">
        <v>844</v>
      </c>
      <c r="K361" s="12" t="s">
        <v>67</v>
      </c>
      <c r="L361" s="13">
        <f>Countif(username,H361)</f>
        <v>10</v>
      </c>
    </row>
    <row r="362">
      <c r="A362" s="10" t="s">
        <v>845</v>
      </c>
      <c r="B362" s="10">
        <v>19.0</v>
      </c>
      <c r="C362" s="10">
        <v>34.0</v>
      </c>
      <c r="D362" s="10">
        <v>41.9752600870871</v>
      </c>
      <c r="E362" s="10">
        <v>-91.7368242771559</v>
      </c>
      <c r="F362" s="10" t="s">
        <v>34</v>
      </c>
      <c r="G362" s="10" t="s">
        <v>35</v>
      </c>
      <c r="H362" s="10" t="s">
        <v>846</v>
      </c>
      <c r="I362" s="11" t="s">
        <v>847</v>
      </c>
      <c r="K362" s="16"/>
      <c r="L362" s="13">
        <f>Countif(username,H362)</f>
        <v>2</v>
      </c>
    </row>
    <row r="363">
      <c r="A363" s="10" t="s">
        <v>848</v>
      </c>
      <c r="B363" s="10">
        <v>19.0</v>
      </c>
      <c r="C363" s="10">
        <v>35.0</v>
      </c>
      <c r="D363" s="10">
        <v>41.9752600869249</v>
      </c>
      <c r="E363" s="10">
        <v>-91.7366309439118</v>
      </c>
      <c r="F363" s="10" t="s">
        <v>34</v>
      </c>
      <c r="G363" s="10" t="s">
        <v>35</v>
      </c>
      <c r="H363" s="10" t="s">
        <v>226</v>
      </c>
      <c r="I363" s="11" t="s">
        <v>849</v>
      </c>
      <c r="K363" s="16"/>
      <c r="L363" s="13">
        <f>Countif(username,H363)</f>
        <v>9</v>
      </c>
    </row>
    <row r="364">
      <c r="A364" s="10" t="s">
        <v>850</v>
      </c>
      <c r="B364" s="10">
        <v>20.0</v>
      </c>
      <c r="C364" s="10">
        <v>10.0</v>
      </c>
      <c r="D364" s="10">
        <v>41.9751163605341</v>
      </c>
      <c r="E364" s="10">
        <v>-91.7414642828657</v>
      </c>
      <c r="F364" s="10" t="s">
        <v>90</v>
      </c>
      <c r="G364" s="10" t="s">
        <v>91</v>
      </c>
      <c r="H364" s="10" t="s">
        <v>40</v>
      </c>
      <c r="I364" s="11" t="s">
        <v>851</v>
      </c>
      <c r="K364" s="12" t="s">
        <v>67</v>
      </c>
      <c r="L364" s="13">
        <f>Countif(username,H364)</f>
        <v>24</v>
      </c>
    </row>
    <row r="365">
      <c r="A365" s="10" t="s">
        <v>852</v>
      </c>
      <c r="B365" s="10">
        <v>20.0</v>
      </c>
      <c r="C365" s="10">
        <v>11.0</v>
      </c>
      <c r="D365" s="10">
        <v>41.9751163603719</v>
      </c>
      <c r="E365" s="10">
        <v>-91.741270950058</v>
      </c>
      <c r="F365" s="10" t="s">
        <v>90</v>
      </c>
      <c r="G365" s="10" t="s">
        <v>91</v>
      </c>
      <c r="H365" s="10" t="s">
        <v>44</v>
      </c>
      <c r="I365" s="11" t="s">
        <v>853</v>
      </c>
      <c r="K365" s="12" t="s">
        <v>67</v>
      </c>
      <c r="L365" s="13">
        <f>Countif(username,H365)</f>
        <v>24</v>
      </c>
    </row>
    <row r="366">
      <c r="A366" s="10" t="s">
        <v>854</v>
      </c>
      <c r="B366" s="10">
        <v>20.0</v>
      </c>
      <c r="C366" s="10">
        <v>12.0</v>
      </c>
      <c r="D366" s="10">
        <v>41.9751163602097</v>
      </c>
      <c r="E366" s="10">
        <v>-91.7410776172503</v>
      </c>
      <c r="F366" s="10" t="s">
        <v>90</v>
      </c>
      <c r="G366" s="10" t="s">
        <v>91</v>
      </c>
      <c r="H366" s="10" t="s">
        <v>855</v>
      </c>
      <c r="I366" s="11" t="s">
        <v>856</v>
      </c>
      <c r="K366" s="16"/>
      <c r="L366" s="13">
        <f>Countif(username,H366)</f>
        <v>5</v>
      </c>
    </row>
    <row r="367">
      <c r="A367" s="10" t="s">
        <v>857</v>
      </c>
      <c r="B367" s="10">
        <v>20.0</v>
      </c>
      <c r="C367" s="10">
        <v>13.0</v>
      </c>
      <c r="D367" s="10">
        <v>41.9751163600475</v>
      </c>
      <c r="E367" s="10">
        <v>-91.7408842844425</v>
      </c>
      <c r="F367" s="10" t="s">
        <v>90</v>
      </c>
      <c r="G367" s="10" t="s">
        <v>91</v>
      </c>
      <c r="H367" s="10" t="s">
        <v>36</v>
      </c>
      <c r="I367" s="11" t="s">
        <v>858</v>
      </c>
      <c r="K367" s="12" t="s">
        <v>38</v>
      </c>
      <c r="L367" s="13">
        <f>Countif(username,H367)</f>
        <v>24</v>
      </c>
    </row>
    <row r="368">
      <c r="A368" s="10" t="s">
        <v>859</v>
      </c>
      <c r="B368" s="10">
        <v>20.0</v>
      </c>
      <c r="C368" s="10">
        <v>14.0</v>
      </c>
      <c r="D368" s="10">
        <v>41.9751163598853</v>
      </c>
      <c r="E368" s="10">
        <v>-91.7406909516348</v>
      </c>
      <c r="F368" s="10" t="s">
        <v>90</v>
      </c>
      <c r="G368" s="10" t="s">
        <v>91</v>
      </c>
      <c r="H368" s="10" t="s">
        <v>40</v>
      </c>
      <c r="I368" s="11" t="s">
        <v>860</v>
      </c>
      <c r="K368" s="12" t="s">
        <v>67</v>
      </c>
      <c r="L368" s="13">
        <f>Countif(username,H368)</f>
        <v>24</v>
      </c>
    </row>
    <row r="369">
      <c r="A369" s="10" t="s">
        <v>861</v>
      </c>
      <c r="B369" s="10">
        <v>20.0</v>
      </c>
      <c r="C369" s="10">
        <v>15.0</v>
      </c>
      <c r="D369" s="10">
        <v>41.9751163597231</v>
      </c>
      <c r="E369" s="10">
        <v>-91.7404976188271</v>
      </c>
      <c r="F369" s="10" t="s">
        <v>90</v>
      </c>
      <c r="G369" s="10" t="s">
        <v>91</v>
      </c>
      <c r="H369" s="10" t="s">
        <v>855</v>
      </c>
      <c r="I369" s="11" t="s">
        <v>862</v>
      </c>
      <c r="K369" s="16"/>
      <c r="L369" s="13">
        <f>Countif(username,H369)</f>
        <v>5</v>
      </c>
    </row>
    <row r="370">
      <c r="A370" s="10" t="s">
        <v>863</v>
      </c>
      <c r="B370" s="10">
        <v>20.0</v>
      </c>
      <c r="C370" s="10">
        <v>16.0</v>
      </c>
      <c r="D370" s="10">
        <v>41.975116359561</v>
      </c>
      <c r="E370" s="10">
        <v>-91.7403042860194</v>
      </c>
      <c r="F370" s="10" t="s">
        <v>90</v>
      </c>
      <c r="G370" s="10" t="s">
        <v>91</v>
      </c>
      <c r="H370" s="10" t="s">
        <v>864</v>
      </c>
      <c r="I370" s="11" t="s">
        <v>865</v>
      </c>
      <c r="K370" s="12">
        <v>1.0</v>
      </c>
      <c r="L370" s="13">
        <f>Countif(username,H370)</f>
        <v>1</v>
      </c>
    </row>
    <row r="371">
      <c r="A371" s="10" t="s">
        <v>866</v>
      </c>
      <c r="B371" s="10">
        <v>20.0</v>
      </c>
      <c r="C371" s="10">
        <v>17.0</v>
      </c>
      <c r="D371" s="10">
        <v>41.9751163593988</v>
      </c>
      <c r="E371" s="10">
        <v>-91.7401109532116</v>
      </c>
      <c r="F371" s="10" t="s">
        <v>90</v>
      </c>
      <c r="G371" s="10" t="s">
        <v>91</v>
      </c>
      <c r="H371" s="10" t="s">
        <v>44</v>
      </c>
      <c r="I371" s="11" t="s">
        <v>867</v>
      </c>
      <c r="K371" s="12" t="s">
        <v>67</v>
      </c>
      <c r="L371" s="13">
        <f>Countif(username,H371)</f>
        <v>24</v>
      </c>
    </row>
    <row r="372">
      <c r="A372" s="10" t="s">
        <v>868</v>
      </c>
      <c r="B372" s="10">
        <v>20.0</v>
      </c>
      <c r="C372" s="10">
        <v>18.0</v>
      </c>
      <c r="D372" s="10">
        <v>41.9751163592366</v>
      </c>
      <c r="E372" s="10">
        <v>-91.7399176204039</v>
      </c>
      <c r="F372" s="10" t="s">
        <v>90</v>
      </c>
      <c r="G372" s="10" t="s">
        <v>91</v>
      </c>
      <c r="H372" s="10" t="s">
        <v>36</v>
      </c>
      <c r="I372" s="11" t="s">
        <v>869</v>
      </c>
      <c r="K372" s="12" t="s">
        <v>38</v>
      </c>
      <c r="L372" s="13">
        <f>Countif(username,H372)</f>
        <v>24</v>
      </c>
    </row>
    <row r="373">
      <c r="A373" s="10" t="s">
        <v>870</v>
      </c>
      <c r="B373" s="10">
        <v>20.0</v>
      </c>
      <c r="C373" s="10">
        <v>19.0</v>
      </c>
      <c r="D373" s="10">
        <v>41.9751163590744</v>
      </c>
      <c r="E373" s="10">
        <v>-91.7397242875962</v>
      </c>
      <c r="F373" s="10" t="s">
        <v>90</v>
      </c>
      <c r="G373" s="10" t="s">
        <v>91</v>
      </c>
      <c r="H373" s="10" t="s">
        <v>855</v>
      </c>
      <c r="I373" s="11" t="s">
        <v>871</v>
      </c>
      <c r="K373" s="16"/>
      <c r="L373" s="13">
        <f>Countif(username,H373)</f>
        <v>5</v>
      </c>
    </row>
    <row r="374">
      <c r="A374" s="10" t="s">
        <v>872</v>
      </c>
      <c r="B374" s="10">
        <v>20.0</v>
      </c>
      <c r="C374" s="10">
        <v>20.0</v>
      </c>
      <c r="D374" s="10">
        <v>41.9751163589122</v>
      </c>
      <c r="E374" s="10">
        <v>-91.7395309547885</v>
      </c>
      <c r="F374" s="10" t="s">
        <v>90</v>
      </c>
      <c r="G374" s="10" t="s">
        <v>91</v>
      </c>
      <c r="H374" s="10" t="s">
        <v>433</v>
      </c>
      <c r="I374" s="11" t="s">
        <v>873</v>
      </c>
      <c r="K374" s="16"/>
      <c r="L374" s="13">
        <f>Countif(username,H374)</f>
        <v>4</v>
      </c>
    </row>
    <row r="375">
      <c r="A375" s="10" t="s">
        <v>874</v>
      </c>
      <c r="B375" s="10">
        <v>20.0</v>
      </c>
      <c r="C375" s="10">
        <v>21.0</v>
      </c>
      <c r="D375" s="10">
        <v>41.97511635875</v>
      </c>
      <c r="E375" s="10">
        <v>-91.7393376219807</v>
      </c>
      <c r="F375" s="10" t="s">
        <v>90</v>
      </c>
      <c r="G375" s="10" t="s">
        <v>91</v>
      </c>
      <c r="H375" s="10" t="s">
        <v>36</v>
      </c>
      <c r="I375" s="11" t="s">
        <v>875</v>
      </c>
      <c r="K375" s="12" t="s">
        <v>38</v>
      </c>
      <c r="L375" s="13">
        <f>Countif(username,H375)</f>
        <v>24</v>
      </c>
    </row>
    <row r="376">
      <c r="A376" s="10" t="s">
        <v>876</v>
      </c>
      <c r="B376" s="10">
        <v>20.0</v>
      </c>
      <c r="C376" s="10">
        <v>22.0</v>
      </c>
      <c r="D376" s="10">
        <v>41.9751163585878</v>
      </c>
      <c r="E376" s="10">
        <v>-91.739144289173</v>
      </c>
      <c r="F376" s="10" t="s">
        <v>90</v>
      </c>
      <c r="G376" s="10" t="s">
        <v>91</v>
      </c>
      <c r="H376" s="10" t="s">
        <v>855</v>
      </c>
      <c r="I376" s="11" t="s">
        <v>877</v>
      </c>
      <c r="K376" s="16"/>
      <c r="L376" s="13">
        <f>Countif(username,H376)</f>
        <v>5</v>
      </c>
    </row>
    <row r="377">
      <c r="A377" s="10" t="s">
        <v>878</v>
      </c>
      <c r="B377" s="10">
        <v>20.0</v>
      </c>
      <c r="C377" s="10">
        <v>23.0</v>
      </c>
      <c r="D377" s="10">
        <v>41.9751163584256</v>
      </c>
      <c r="E377" s="10">
        <v>-91.7389509563653</v>
      </c>
      <c r="F377" s="10" t="s">
        <v>90</v>
      </c>
      <c r="G377" s="10" t="s">
        <v>91</v>
      </c>
      <c r="H377" s="10" t="s">
        <v>328</v>
      </c>
      <c r="I377" s="11" t="s">
        <v>879</v>
      </c>
      <c r="K377" s="12" t="s">
        <v>67</v>
      </c>
      <c r="L377" s="13">
        <f>Countif(username,H377)</f>
        <v>25</v>
      </c>
    </row>
    <row r="378">
      <c r="A378" s="10" t="s">
        <v>880</v>
      </c>
      <c r="B378" s="10">
        <v>20.0</v>
      </c>
      <c r="C378" s="10">
        <v>24.0</v>
      </c>
      <c r="D378" s="10">
        <v>41.9751163582635</v>
      </c>
      <c r="E378" s="10">
        <v>-91.7387576235576</v>
      </c>
      <c r="F378" s="10" t="s">
        <v>90</v>
      </c>
      <c r="G378" s="10" t="s">
        <v>91</v>
      </c>
      <c r="H378" s="10" t="s">
        <v>40</v>
      </c>
      <c r="I378" s="11" t="s">
        <v>881</v>
      </c>
      <c r="K378" s="12" t="s">
        <v>67</v>
      </c>
      <c r="L378" s="13">
        <f>Countif(username,H378)</f>
        <v>24</v>
      </c>
    </row>
    <row r="379">
      <c r="A379" s="10" t="s">
        <v>882</v>
      </c>
      <c r="B379" s="10">
        <v>20.0</v>
      </c>
      <c r="C379" s="10">
        <v>25.0</v>
      </c>
      <c r="D379" s="10">
        <v>41.9751163581013</v>
      </c>
      <c r="E379" s="10">
        <v>-91.7385642907498</v>
      </c>
      <c r="F379" s="10" t="s">
        <v>90</v>
      </c>
      <c r="G379" s="10" t="s">
        <v>91</v>
      </c>
      <c r="H379" s="10" t="s">
        <v>855</v>
      </c>
      <c r="I379" s="11" t="s">
        <v>883</v>
      </c>
      <c r="K379" s="16"/>
      <c r="L379" s="13">
        <f>Countif(username,H379)</f>
        <v>5</v>
      </c>
    </row>
    <row r="380">
      <c r="A380" s="10" t="s">
        <v>884</v>
      </c>
      <c r="B380" s="10">
        <v>20.0</v>
      </c>
      <c r="C380" s="10">
        <v>26.0</v>
      </c>
      <c r="D380" s="10">
        <v>41.9751163579391</v>
      </c>
      <c r="E380" s="10">
        <v>-91.7383709579421</v>
      </c>
      <c r="F380" s="10" t="s">
        <v>34</v>
      </c>
      <c r="G380" s="10" t="s">
        <v>35</v>
      </c>
      <c r="H380" s="10" t="s">
        <v>328</v>
      </c>
      <c r="I380" s="11" t="s">
        <v>885</v>
      </c>
      <c r="K380" s="12" t="s">
        <v>67</v>
      </c>
      <c r="L380" s="13">
        <f>Countif(username,H380)</f>
        <v>25</v>
      </c>
    </row>
    <row r="381">
      <c r="A381" s="10" t="s">
        <v>886</v>
      </c>
      <c r="B381" s="10">
        <v>20.0</v>
      </c>
      <c r="C381" s="10">
        <v>27.0</v>
      </c>
      <c r="D381" s="10">
        <v>41.9751163577769</v>
      </c>
      <c r="E381" s="10">
        <v>-91.7381776251344</v>
      </c>
      <c r="F381" s="10" t="s">
        <v>34</v>
      </c>
      <c r="G381" s="10" t="s">
        <v>35</v>
      </c>
      <c r="H381" s="10" t="s">
        <v>44</v>
      </c>
      <c r="I381" s="11" t="s">
        <v>887</v>
      </c>
      <c r="K381" s="12" t="s">
        <v>67</v>
      </c>
      <c r="L381" s="13">
        <f>Countif(username,H381)</f>
        <v>24</v>
      </c>
    </row>
    <row r="382">
      <c r="A382" s="10" t="s">
        <v>888</v>
      </c>
      <c r="B382" s="10">
        <v>20.0</v>
      </c>
      <c r="C382" s="10">
        <v>28.0</v>
      </c>
      <c r="D382" s="10">
        <v>41.9751163576147</v>
      </c>
      <c r="E382" s="10">
        <v>-91.7379842923267</v>
      </c>
      <c r="F382" s="10" t="s">
        <v>34</v>
      </c>
      <c r="G382" s="10" t="s">
        <v>35</v>
      </c>
      <c r="H382" s="10" t="s">
        <v>36</v>
      </c>
      <c r="I382" s="11" t="s">
        <v>889</v>
      </c>
      <c r="K382" s="12" t="s">
        <v>38</v>
      </c>
      <c r="L382" s="13">
        <f>Countif(username,H382)</f>
        <v>24</v>
      </c>
    </row>
    <row r="383">
      <c r="A383" s="10" t="s">
        <v>890</v>
      </c>
      <c r="B383" s="10">
        <v>20.0</v>
      </c>
      <c r="C383" s="10">
        <v>29.0</v>
      </c>
      <c r="D383" s="10">
        <v>41.9751163574525</v>
      </c>
      <c r="E383" s="10">
        <v>-91.7377909595189</v>
      </c>
      <c r="F383" s="10" t="s">
        <v>34</v>
      </c>
      <c r="G383" s="10" t="s">
        <v>35</v>
      </c>
      <c r="H383" s="10" t="s">
        <v>328</v>
      </c>
      <c r="I383" s="11" t="s">
        <v>891</v>
      </c>
      <c r="K383" s="12" t="s">
        <v>67</v>
      </c>
      <c r="L383" s="13">
        <f>Countif(username,H383)</f>
        <v>25</v>
      </c>
    </row>
    <row r="384">
      <c r="A384" s="10" t="s">
        <v>892</v>
      </c>
      <c r="B384" s="10">
        <v>20.0</v>
      </c>
      <c r="C384" s="10">
        <v>30.0</v>
      </c>
      <c r="D384" s="10">
        <v>41.9751163572903</v>
      </c>
      <c r="E384" s="10">
        <v>-91.7375976267112</v>
      </c>
      <c r="F384" s="10" t="s">
        <v>34</v>
      </c>
      <c r="G384" s="10" t="s">
        <v>35</v>
      </c>
      <c r="H384" s="10" t="s">
        <v>791</v>
      </c>
      <c r="I384" s="11" t="s">
        <v>893</v>
      </c>
      <c r="K384" s="12" t="s">
        <v>67</v>
      </c>
      <c r="L384" s="13">
        <f>Countif(username,H384)</f>
        <v>10</v>
      </c>
    </row>
    <row r="385">
      <c r="A385" s="10" t="s">
        <v>894</v>
      </c>
      <c r="B385" s="10">
        <v>20.0</v>
      </c>
      <c r="C385" s="10">
        <v>31.0</v>
      </c>
      <c r="D385" s="10">
        <v>41.9751163571282</v>
      </c>
      <c r="E385" s="10">
        <v>-91.7374042939035</v>
      </c>
      <c r="F385" s="10" t="s">
        <v>34</v>
      </c>
      <c r="G385" s="10" t="s">
        <v>35</v>
      </c>
      <c r="H385" s="10" t="s">
        <v>895</v>
      </c>
      <c r="I385" s="11" t="s">
        <v>896</v>
      </c>
      <c r="K385" s="12" t="s">
        <v>67</v>
      </c>
      <c r="L385" s="13">
        <f>Countif(username,H385)</f>
        <v>10</v>
      </c>
    </row>
    <row r="386">
      <c r="A386" s="10" t="s">
        <v>897</v>
      </c>
      <c r="B386" s="10">
        <v>20.0</v>
      </c>
      <c r="C386" s="10">
        <v>32.0</v>
      </c>
      <c r="D386" s="10">
        <v>41.975116356966</v>
      </c>
      <c r="E386" s="10">
        <v>-91.7372109610958</v>
      </c>
      <c r="F386" s="10" t="s">
        <v>34</v>
      </c>
      <c r="G386" s="10" t="s">
        <v>35</v>
      </c>
      <c r="H386" s="10" t="s">
        <v>40</v>
      </c>
      <c r="I386" s="11" t="s">
        <v>898</v>
      </c>
      <c r="K386" s="12" t="s">
        <v>67</v>
      </c>
      <c r="L386" s="13">
        <f>Countif(username,H386)</f>
        <v>24</v>
      </c>
    </row>
    <row r="387">
      <c r="A387" s="10" t="s">
        <v>899</v>
      </c>
      <c r="B387" s="10">
        <v>20.0</v>
      </c>
      <c r="C387" s="10">
        <v>33.0</v>
      </c>
      <c r="D387" s="10">
        <v>41.9751163568038</v>
      </c>
      <c r="E387" s="10">
        <v>-91.7370176282881</v>
      </c>
      <c r="F387" s="10" t="s">
        <v>34</v>
      </c>
      <c r="G387" s="10" t="s">
        <v>35</v>
      </c>
      <c r="H387" s="10" t="s">
        <v>791</v>
      </c>
      <c r="I387" s="11" t="s">
        <v>900</v>
      </c>
      <c r="K387" s="12" t="s">
        <v>67</v>
      </c>
      <c r="L387" s="13">
        <f>Countif(username,H387)</f>
        <v>10</v>
      </c>
    </row>
    <row r="388">
      <c r="A388" s="10" t="s">
        <v>901</v>
      </c>
      <c r="B388" s="10">
        <v>20.0</v>
      </c>
      <c r="C388" s="10">
        <v>34.0</v>
      </c>
      <c r="D388" s="10">
        <v>41.9751163566416</v>
      </c>
      <c r="E388" s="10">
        <v>-91.7368242954804</v>
      </c>
      <c r="F388" s="10" t="s">
        <v>34</v>
      </c>
      <c r="G388" s="10" t="s">
        <v>35</v>
      </c>
      <c r="H388" s="10" t="s">
        <v>895</v>
      </c>
      <c r="I388" s="11" t="s">
        <v>902</v>
      </c>
      <c r="K388" s="12" t="s">
        <v>67</v>
      </c>
      <c r="L388" s="13">
        <f>Countif(username,H388)</f>
        <v>10</v>
      </c>
    </row>
    <row r="389">
      <c r="A389" s="10" t="s">
        <v>903</v>
      </c>
      <c r="B389" s="10">
        <v>20.0</v>
      </c>
      <c r="C389" s="10">
        <v>35.0</v>
      </c>
      <c r="D389" s="10">
        <v>41.9751163564794</v>
      </c>
      <c r="E389" s="10">
        <v>-91.7366309626726</v>
      </c>
      <c r="F389" s="10" t="s">
        <v>34</v>
      </c>
      <c r="G389" s="10" t="s">
        <v>35</v>
      </c>
      <c r="H389" s="10" t="s">
        <v>44</v>
      </c>
      <c r="I389" s="11" t="s">
        <v>904</v>
      </c>
      <c r="K389" s="12" t="s">
        <v>67</v>
      </c>
      <c r="L389" s="13">
        <f>Countif(username,H389)</f>
        <v>24</v>
      </c>
    </row>
    <row r="390">
      <c r="A390" s="10" t="s">
        <v>905</v>
      </c>
      <c r="B390" s="10">
        <v>20.0</v>
      </c>
      <c r="C390" s="10">
        <v>36.0</v>
      </c>
      <c r="D390" s="10">
        <v>41.9751163563172</v>
      </c>
      <c r="E390" s="10">
        <v>-91.7364376298649</v>
      </c>
      <c r="F390" s="10" t="s">
        <v>118</v>
      </c>
      <c r="G390" s="10" t="s">
        <v>119</v>
      </c>
      <c r="H390" s="10" t="s">
        <v>284</v>
      </c>
      <c r="I390" s="11" t="s">
        <v>906</v>
      </c>
      <c r="K390" s="12" t="s">
        <v>67</v>
      </c>
      <c r="L390" s="13">
        <f>Countif(username,H390)</f>
        <v>5</v>
      </c>
    </row>
    <row r="391">
      <c r="A391" s="10" t="s">
        <v>907</v>
      </c>
      <c r="B391" s="10">
        <v>21.0</v>
      </c>
      <c r="C391" s="10">
        <v>11.0</v>
      </c>
      <c r="D391" s="10">
        <v>41.9749726299264</v>
      </c>
      <c r="E391" s="10">
        <v>-91.7412709583482</v>
      </c>
      <c r="F391" s="10" t="s">
        <v>90</v>
      </c>
      <c r="G391" s="10" t="s">
        <v>91</v>
      </c>
      <c r="H391" s="10" t="s">
        <v>726</v>
      </c>
      <c r="I391" s="11" t="s">
        <v>908</v>
      </c>
      <c r="K391" s="16"/>
      <c r="L391" s="13">
        <f>Countif(username,H391)</f>
        <v>4</v>
      </c>
    </row>
    <row r="392">
      <c r="A392" s="10" t="s">
        <v>909</v>
      </c>
      <c r="B392" s="10">
        <v>21.0</v>
      </c>
      <c r="C392" s="10">
        <v>12.0</v>
      </c>
      <c r="D392" s="10">
        <v>41.9749726297642</v>
      </c>
      <c r="E392" s="10">
        <v>-91.7410776259768</v>
      </c>
      <c r="F392" s="10" t="s">
        <v>90</v>
      </c>
      <c r="G392" s="10" t="s">
        <v>91</v>
      </c>
      <c r="H392" s="10" t="s">
        <v>910</v>
      </c>
      <c r="I392" s="11" t="s">
        <v>911</v>
      </c>
      <c r="K392" s="16"/>
      <c r="L392" s="13">
        <f>Countif(username,H392)</f>
        <v>6</v>
      </c>
    </row>
    <row r="393">
      <c r="A393" s="10" t="s">
        <v>912</v>
      </c>
      <c r="B393" s="10">
        <v>21.0</v>
      </c>
      <c r="C393" s="10">
        <v>13.0</v>
      </c>
      <c r="D393" s="10">
        <v>41.9749726296021</v>
      </c>
      <c r="E393" s="10">
        <v>-91.7408842936054</v>
      </c>
      <c r="F393" s="10" t="s">
        <v>90</v>
      </c>
      <c r="G393" s="10" t="s">
        <v>91</v>
      </c>
      <c r="H393" s="10" t="s">
        <v>493</v>
      </c>
      <c r="I393" s="11" t="s">
        <v>913</v>
      </c>
      <c r="K393" s="16"/>
      <c r="L393" s="13">
        <f>Countif(username,H393)</f>
        <v>3</v>
      </c>
    </row>
    <row r="394">
      <c r="A394" s="10" t="s">
        <v>914</v>
      </c>
      <c r="B394" s="10">
        <v>21.0</v>
      </c>
      <c r="C394" s="10">
        <v>14.0</v>
      </c>
      <c r="D394" s="10">
        <v>41.9749726294399</v>
      </c>
      <c r="E394" s="10">
        <v>-91.740690961234</v>
      </c>
      <c r="F394" s="10" t="s">
        <v>90</v>
      </c>
      <c r="G394" s="10" t="s">
        <v>91</v>
      </c>
      <c r="H394" s="10" t="s">
        <v>226</v>
      </c>
      <c r="I394" s="11" t="s">
        <v>915</v>
      </c>
      <c r="K394" s="16"/>
      <c r="L394" s="13">
        <f>Countif(username,H394)</f>
        <v>9</v>
      </c>
    </row>
    <row r="395">
      <c r="A395" s="10" t="s">
        <v>916</v>
      </c>
      <c r="B395" s="10">
        <v>21.0</v>
      </c>
      <c r="C395" s="10">
        <v>15.0</v>
      </c>
      <c r="D395" s="10">
        <v>41.9749726292777</v>
      </c>
      <c r="E395" s="10">
        <v>-91.7404976288626</v>
      </c>
      <c r="F395" s="10" t="s">
        <v>90</v>
      </c>
      <c r="G395" s="10" t="s">
        <v>91</v>
      </c>
      <c r="H395" s="10" t="s">
        <v>917</v>
      </c>
      <c r="I395" s="11" t="s">
        <v>918</v>
      </c>
      <c r="K395" s="16"/>
      <c r="L395" s="13">
        <f>Countif(username,H395)</f>
        <v>3</v>
      </c>
    </row>
    <row r="396">
      <c r="A396" s="10" t="s">
        <v>919</v>
      </c>
      <c r="B396" s="10">
        <v>21.0</v>
      </c>
      <c r="C396" s="10">
        <v>16.0</v>
      </c>
      <c r="D396" s="10">
        <v>41.9749726291155</v>
      </c>
      <c r="E396" s="10">
        <v>-91.7403042964912</v>
      </c>
      <c r="F396" s="10" t="s">
        <v>90</v>
      </c>
      <c r="G396" s="10" t="s">
        <v>91</v>
      </c>
      <c r="H396" s="10" t="s">
        <v>920</v>
      </c>
      <c r="I396" s="11" t="s">
        <v>921</v>
      </c>
      <c r="K396" s="16"/>
      <c r="L396" s="13">
        <f>Countif(username,H396)</f>
        <v>7</v>
      </c>
    </row>
    <row r="397">
      <c r="A397" s="10" t="s">
        <v>922</v>
      </c>
      <c r="B397" s="10">
        <v>21.0</v>
      </c>
      <c r="C397" s="10">
        <v>17.0</v>
      </c>
      <c r="D397" s="10">
        <v>41.9749726289533</v>
      </c>
      <c r="E397" s="10">
        <v>-91.7401109641198</v>
      </c>
      <c r="F397" s="10" t="s">
        <v>90</v>
      </c>
      <c r="G397" s="10" t="s">
        <v>91</v>
      </c>
      <c r="H397" s="10" t="s">
        <v>226</v>
      </c>
      <c r="I397" s="11" t="s">
        <v>923</v>
      </c>
      <c r="K397" s="16"/>
      <c r="L397" s="13">
        <f>Countif(username,H397)</f>
        <v>9</v>
      </c>
    </row>
    <row r="398">
      <c r="A398" s="10" t="s">
        <v>924</v>
      </c>
      <c r="B398" s="10">
        <v>21.0</v>
      </c>
      <c r="C398" s="10">
        <v>18.0</v>
      </c>
      <c r="D398" s="10">
        <v>41.9749726287911</v>
      </c>
      <c r="E398" s="10">
        <v>-91.7399176317484</v>
      </c>
      <c r="F398" s="10" t="s">
        <v>90</v>
      </c>
      <c r="G398" s="10" t="s">
        <v>91</v>
      </c>
      <c r="H398" s="10" t="s">
        <v>753</v>
      </c>
      <c r="I398" s="11" t="s">
        <v>925</v>
      </c>
      <c r="K398" s="12" t="s">
        <v>67</v>
      </c>
      <c r="L398" s="13">
        <f>Countif(username,H398)</f>
        <v>11</v>
      </c>
    </row>
    <row r="399">
      <c r="A399" s="10" t="s">
        <v>926</v>
      </c>
      <c r="B399" s="10">
        <v>21.0</v>
      </c>
      <c r="C399" s="10">
        <v>19.0</v>
      </c>
      <c r="D399" s="10">
        <v>41.9749726286289</v>
      </c>
      <c r="E399" s="10">
        <v>-91.739724299377</v>
      </c>
      <c r="F399" s="10" t="s">
        <v>90</v>
      </c>
      <c r="G399" s="10" t="s">
        <v>91</v>
      </c>
      <c r="H399" s="10" t="s">
        <v>920</v>
      </c>
      <c r="I399" s="11" t="s">
        <v>927</v>
      </c>
      <c r="K399" s="16"/>
      <c r="L399" s="13">
        <f>Countif(username,H399)</f>
        <v>7</v>
      </c>
    </row>
    <row r="400">
      <c r="A400" s="10" t="s">
        <v>928</v>
      </c>
      <c r="B400" s="10">
        <v>21.0</v>
      </c>
      <c r="C400" s="10">
        <v>20.0</v>
      </c>
      <c r="D400" s="10">
        <v>41.9749726284667</v>
      </c>
      <c r="E400" s="10">
        <v>-91.7395309670056</v>
      </c>
      <c r="F400" s="10" t="s">
        <v>90</v>
      </c>
      <c r="G400" s="10" t="s">
        <v>91</v>
      </c>
      <c r="H400" s="10" t="s">
        <v>226</v>
      </c>
      <c r="I400" s="11" t="s">
        <v>929</v>
      </c>
      <c r="K400" s="16"/>
      <c r="L400" s="13">
        <f>Countif(username,H400)</f>
        <v>9</v>
      </c>
    </row>
    <row r="401">
      <c r="A401" s="10" t="s">
        <v>930</v>
      </c>
      <c r="B401" s="10">
        <v>21.0</v>
      </c>
      <c r="C401" s="10">
        <v>21.0</v>
      </c>
      <c r="D401" s="10">
        <v>41.9749726283046</v>
      </c>
      <c r="E401" s="10">
        <v>-91.7393376346342</v>
      </c>
      <c r="F401" s="10" t="s">
        <v>90</v>
      </c>
      <c r="G401" s="10" t="s">
        <v>91</v>
      </c>
      <c r="H401" s="10" t="s">
        <v>753</v>
      </c>
      <c r="I401" s="11" t="s">
        <v>931</v>
      </c>
      <c r="K401" s="12" t="s">
        <v>67</v>
      </c>
      <c r="L401" s="13">
        <f>Countif(username,H401)</f>
        <v>11</v>
      </c>
    </row>
    <row r="402">
      <c r="A402" s="10" t="s">
        <v>932</v>
      </c>
      <c r="B402" s="10">
        <v>21.0</v>
      </c>
      <c r="C402" s="10">
        <v>22.0</v>
      </c>
      <c r="D402" s="10">
        <v>41.9749726281424</v>
      </c>
      <c r="E402" s="10">
        <v>-91.7391443022628</v>
      </c>
      <c r="F402" s="10" t="s">
        <v>90</v>
      </c>
      <c r="G402" s="10" t="s">
        <v>91</v>
      </c>
      <c r="H402" s="10" t="s">
        <v>920</v>
      </c>
      <c r="I402" s="11" t="s">
        <v>933</v>
      </c>
      <c r="K402" s="16"/>
      <c r="L402" s="13">
        <f>Countif(username,H402)</f>
        <v>7</v>
      </c>
    </row>
    <row r="403">
      <c r="A403" s="10" t="s">
        <v>934</v>
      </c>
      <c r="B403" s="10">
        <v>21.0</v>
      </c>
      <c r="C403" s="10">
        <v>23.0</v>
      </c>
      <c r="D403" s="10">
        <v>41.9749726279802</v>
      </c>
      <c r="E403" s="10">
        <v>-91.7389509698914</v>
      </c>
      <c r="F403" s="10" t="s">
        <v>90</v>
      </c>
      <c r="G403" s="10" t="s">
        <v>91</v>
      </c>
      <c r="H403" s="10" t="s">
        <v>226</v>
      </c>
      <c r="I403" s="11" t="s">
        <v>935</v>
      </c>
      <c r="K403" s="16"/>
      <c r="L403" s="13">
        <f>Countif(username,H403)</f>
        <v>9</v>
      </c>
    </row>
    <row r="404">
      <c r="A404" s="10" t="s">
        <v>936</v>
      </c>
      <c r="B404" s="10">
        <v>21.0</v>
      </c>
      <c r="C404" s="10">
        <v>24.0</v>
      </c>
      <c r="D404" s="10">
        <v>41.974972627818</v>
      </c>
      <c r="E404" s="10">
        <v>-91.73875763752</v>
      </c>
      <c r="F404" s="10" t="s">
        <v>90</v>
      </c>
      <c r="G404" s="10" t="s">
        <v>91</v>
      </c>
      <c r="H404" s="10" t="s">
        <v>753</v>
      </c>
      <c r="I404" s="11" t="s">
        <v>937</v>
      </c>
      <c r="K404" s="12" t="s">
        <v>67</v>
      </c>
      <c r="L404" s="13">
        <f>Countif(username,H404)</f>
        <v>11</v>
      </c>
    </row>
    <row r="405">
      <c r="A405" s="10" t="s">
        <v>938</v>
      </c>
      <c r="B405" s="10">
        <v>21.0</v>
      </c>
      <c r="C405" s="10">
        <v>25.0</v>
      </c>
      <c r="D405" s="10">
        <v>41.9749726276558</v>
      </c>
      <c r="E405" s="10">
        <v>-91.7385643051486</v>
      </c>
      <c r="F405" s="10" t="s">
        <v>90</v>
      </c>
      <c r="G405" s="10" t="s">
        <v>91</v>
      </c>
      <c r="H405" s="10" t="s">
        <v>920</v>
      </c>
      <c r="I405" s="11" t="s">
        <v>939</v>
      </c>
      <c r="K405" s="16"/>
      <c r="L405" s="13">
        <f>Countif(username,H405)</f>
        <v>7</v>
      </c>
    </row>
    <row r="406">
      <c r="A406" s="10" t="s">
        <v>940</v>
      </c>
      <c r="B406" s="10">
        <v>21.0</v>
      </c>
      <c r="C406" s="10">
        <v>26.0</v>
      </c>
      <c r="D406" s="10">
        <v>41.9749726274936</v>
      </c>
      <c r="E406" s="10">
        <v>-91.7383709727772</v>
      </c>
      <c r="F406" s="10" t="s">
        <v>90</v>
      </c>
      <c r="G406" s="10" t="s">
        <v>91</v>
      </c>
      <c r="H406" s="10" t="s">
        <v>226</v>
      </c>
      <c r="I406" s="11" t="s">
        <v>941</v>
      </c>
      <c r="K406" s="16"/>
      <c r="L406" s="13">
        <f>Countif(username,H406)</f>
        <v>9</v>
      </c>
    </row>
    <row r="407">
      <c r="A407" s="10" t="s">
        <v>942</v>
      </c>
      <c r="B407" s="10">
        <v>21.0</v>
      </c>
      <c r="C407" s="10">
        <v>27.0</v>
      </c>
      <c r="D407" s="10">
        <v>41.9749726273314</v>
      </c>
      <c r="E407" s="10">
        <v>-91.7381776404058</v>
      </c>
      <c r="F407" s="10" t="s">
        <v>90</v>
      </c>
      <c r="G407" s="10" t="s">
        <v>91</v>
      </c>
      <c r="H407" s="10" t="s">
        <v>753</v>
      </c>
      <c r="I407" s="11" t="s">
        <v>943</v>
      </c>
      <c r="K407" s="12" t="s">
        <v>67</v>
      </c>
      <c r="L407" s="13">
        <f>Countif(username,H407)</f>
        <v>11</v>
      </c>
    </row>
    <row r="408">
      <c r="A408" s="10" t="s">
        <v>944</v>
      </c>
      <c r="B408" s="10">
        <v>21.0</v>
      </c>
      <c r="C408" s="10">
        <v>28.0</v>
      </c>
      <c r="D408" s="10">
        <v>41.9749726271692</v>
      </c>
      <c r="E408" s="10">
        <v>-91.7379843080344</v>
      </c>
      <c r="F408" s="10" t="s">
        <v>90</v>
      </c>
      <c r="G408" s="10" t="s">
        <v>91</v>
      </c>
      <c r="H408" s="10" t="s">
        <v>920</v>
      </c>
      <c r="I408" s="11" t="s">
        <v>945</v>
      </c>
      <c r="K408" s="16"/>
      <c r="L408" s="13">
        <f>Countif(username,H408)</f>
        <v>7</v>
      </c>
    </row>
    <row r="409">
      <c r="A409" s="10" t="s">
        <v>946</v>
      </c>
      <c r="B409" s="10">
        <v>21.0</v>
      </c>
      <c r="C409" s="10">
        <v>29.0</v>
      </c>
      <c r="D409" s="10">
        <v>41.974972627007</v>
      </c>
      <c r="E409" s="10">
        <v>-91.737790975663</v>
      </c>
      <c r="F409" s="10" t="s">
        <v>118</v>
      </c>
      <c r="G409" s="10" t="s">
        <v>119</v>
      </c>
      <c r="H409" s="10" t="s">
        <v>433</v>
      </c>
      <c r="I409" s="11" t="s">
        <v>947</v>
      </c>
      <c r="K409" s="16"/>
      <c r="L409" s="13">
        <f>Countif(username,H409)</f>
        <v>4</v>
      </c>
    </row>
    <row r="410">
      <c r="A410" s="10" t="s">
        <v>948</v>
      </c>
      <c r="B410" s="10">
        <v>21.0</v>
      </c>
      <c r="C410" s="10">
        <v>30.0</v>
      </c>
      <c r="D410" s="10">
        <v>41.9749726268449</v>
      </c>
      <c r="E410" s="10">
        <v>-91.7375976432916</v>
      </c>
      <c r="F410" s="10" t="s">
        <v>34</v>
      </c>
      <c r="G410" s="10" t="s">
        <v>35</v>
      </c>
      <c r="H410" s="10" t="s">
        <v>753</v>
      </c>
      <c r="I410" s="11" t="s">
        <v>949</v>
      </c>
      <c r="K410" s="12" t="s">
        <v>67</v>
      </c>
      <c r="L410" s="13">
        <f>Countif(username,H410)</f>
        <v>11</v>
      </c>
    </row>
    <row r="411">
      <c r="A411" s="10" t="s">
        <v>950</v>
      </c>
      <c r="B411" s="10">
        <v>21.0</v>
      </c>
      <c r="C411" s="10">
        <v>31.0</v>
      </c>
      <c r="D411" s="10">
        <v>41.9749726266827</v>
      </c>
      <c r="E411" s="10">
        <v>-91.7374043109202</v>
      </c>
      <c r="F411" s="10" t="s">
        <v>34</v>
      </c>
      <c r="G411" s="10" t="s">
        <v>35</v>
      </c>
      <c r="H411" s="10" t="s">
        <v>658</v>
      </c>
      <c r="I411" s="11" t="s">
        <v>951</v>
      </c>
      <c r="K411" s="16"/>
      <c r="L411" s="13">
        <f>Countif(username,H411)</f>
        <v>4</v>
      </c>
    </row>
    <row r="412">
      <c r="A412" s="10" t="s">
        <v>952</v>
      </c>
      <c r="B412" s="10">
        <v>21.0</v>
      </c>
      <c r="C412" s="10">
        <v>32.0</v>
      </c>
      <c r="D412" s="10">
        <v>41.9749726265205</v>
      </c>
      <c r="E412" s="10">
        <v>-91.7372109785488</v>
      </c>
      <c r="F412" s="10" t="s">
        <v>34</v>
      </c>
      <c r="G412" s="10" t="s">
        <v>35</v>
      </c>
      <c r="H412" s="10" t="s">
        <v>226</v>
      </c>
      <c r="I412" s="11" t="s">
        <v>953</v>
      </c>
      <c r="K412" s="16"/>
      <c r="L412" s="13">
        <f>Countif(username,H412)</f>
        <v>9</v>
      </c>
    </row>
    <row r="413">
      <c r="A413" s="10" t="s">
        <v>954</v>
      </c>
      <c r="B413" s="10">
        <v>21.0</v>
      </c>
      <c r="C413" s="10">
        <v>33.0</v>
      </c>
      <c r="D413" s="10">
        <v>41.9749726263583</v>
      </c>
      <c r="E413" s="10">
        <v>-91.7370176461774</v>
      </c>
      <c r="F413" s="10" t="s">
        <v>34</v>
      </c>
      <c r="G413" s="10" t="s">
        <v>35</v>
      </c>
      <c r="H413" s="10" t="s">
        <v>955</v>
      </c>
      <c r="I413" s="11" t="s">
        <v>956</v>
      </c>
      <c r="K413" s="16"/>
      <c r="L413" s="13">
        <f>Countif(username,H413)</f>
        <v>3</v>
      </c>
    </row>
    <row r="414">
      <c r="A414" s="10" t="s">
        <v>957</v>
      </c>
      <c r="B414" s="10">
        <v>21.0</v>
      </c>
      <c r="C414" s="10">
        <v>34.0</v>
      </c>
      <c r="D414" s="10">
        <v>41.9749726261961</v>
      </c>
      <c r="E414" s="10">
        <v>-91.7368243138061</v>
      </c>
      <c r="F414" s="10" t="s">
        <v>34</v>
      </c>
      <c r="G414" s="10" t="s">
        <v>35</v>
      </c>
      <c r="H414" s="10" t="s">
        <v>658</v>
      </c>
      <c r="I414" s="11" t="s">
        <v>958</v>
      </c>
      <c r="K414" s="16"/>
      <c r="L414" s="13">
        <f>Countif(username,H414)</f>
        <v>4</v>
      </c>
    </row>
    <row r="415">
      <c r="A415" s="10" t="s">
        <v>959</v>
      </c>
      <c r="B415" s="10">
        <v>21.0</v>
      </c>
      <c r="C415" s="10">
        <v>35.0</v>
      </c>
      <c r="D415" s="10">
        <v>41.9749726260339</v>
      </c>
      <c r="E415" s="10">
        <v>-91.7366309814347</v>
      </c>
      <c r="F415" s="10" t="s">
        <v>34</v>
      </c>
      <c r="G415" s="10" t="s">
        <v>35</v>
      </c>
      <c r="H415" s="10" t="s">
        <v>920</v>
      </c>
      <c r="I415" s="11" t="s">
        <v>960</v>
      </c>
      <c r="K415" s="16"/>
      <c r="L415" s="13">
        <f>Countif(username,H415)</f>
        <v>7</v>
      </c>
    </row>
    <row r="416">
      <c r="A416" s="10" t="s">
        <v>961</v>
      </c>
      <c r="B416" s="10">
        <v>21.0</v>
      </c>
      <c r="C416" s="10">
        <v>36.0</v>
      </c>
      <c r="D416" s="10">
        <v>41.9749726258717</v>
      </c>
      <c r="E416" s="10">
        <v>-91.7364376490633</v>
      </c>
      <c r="F416" s="10" t="s">
        <v>34</v>
      </c>
      <c r="G416" s="10" t="s">
        <v>35</v>
      </c>
      <c r="H416" s="10" t="s">
        <v>328</v>
      </c>
      <c r="I416" s="11" t="s">
        <v>962</v>
      </c>
      <c r="K416" s="16"/>
      <c r="L416" s="13">
        <f>Countif(username,H416)</f>
        <v>25</v>
      </c>
    </row>
    <row r="417">
      <c r="A417" s="10" t="s">
        <v>963</v>
      </c>
      <c r="B417" s="10">
        <v>21.0</v>
      </c>
      <c r="C417" s="10">
        <v>37.0</v>
      </c>
      <c r="D417" s="10">
        <v>41.9749726257095</v>
      </c>
      <c r="E417" s="10">
        <v>-91.7362443166919</v>
      </c>
      <c r="F417" s="10" t="s">
        <v>34</v>
      </c>
      <c r="G417" s="10" t="s">
        <v>35</v>
      </c>
      <c r="H417" s="10" t="s">
        <v>658</v>
      </c>
      <c r="I417" s="11" t="s">
        <v>964</v>
      </c>
      <c r="K417" s="16"/>
      <c r="L417" s="13">
        <f>Countif(username,H417)</f>
        <v>4</v>
      </c>
    </row>
    <row r="418">
      <c r="A418" s="10" t="s">
        <v>965</v>
      </c>
      <c r="B418" s="10">
        <v>21.0</v>
      </c>
      <c r="C418" s="10">
        <v>38.0</v>
      </c>
      <c r="D418" s="10">
        <v>41.9749726255474</v>
      </c>
      <c r="E418" s="10">
        <v>-91.7360509843205</v>
      </c>
      <c r="F418" s="10" t="s">
        <v>118</v>
      </c>
      <c r="G418" s="10" t="s">
        <v>119</v>
      </c>
      <c r="H418" s="10" t="s">
        <v>782</v>
      </c>
      <c r="I418" s="11" t="s">
        <v>966</v>
      </c>
      <c r="K418" s="12">
        <v>1.0</v>
      </c>
      <c r="L418" s="13">
        <f>Countif(username,H418)</f>
        <v>2</v>
      </c>
    </row>
    <row r="419">
      <c r="A419" s="10" t="s">
        <v>967</v>
      </c>
      <c r="B419" s="10">
        <v>22.0</v>
      </c>
      <c r="C419" s="10">
        <v>13.0</v>
      </c>
      <c r="D419" s="10">
        <v>41.9748288991566</v>
      </c>
      <c r="E419" s="10">
        <v>-91.7408843027674</v>
      </c>
      <c r="F419" s="10" t="s">
        <v>90</v>
      </c>
      <c r="G419" s="10" t="s">
        <v>91</v>
      </c>
      <c r="H419" s="10" t="s">
        <v>328</v>
      </c>
      <c r="I419" s="11" t="s">
        <v>968</v>
      </c>
      <c r="K419" s="12" t="s">
        <v>67</v>
      </c>
      <c r="L419" s="13">
        <f>Countif(username,H419)</f>
        <v>25</v>
      </c>
    </row>
    <row r="420">
      <c r="A420" s="10" t="s">
        <v>969</v>
      </c>
      <c r="B420" s="10">
        <v>22.0</v>
      </c>
      <c r="C420" s="10">
        <v>14.0</v>
      </c>
      <c r="D420" s="10">
        <v>41.9748288989944</v>
      </c>
      <c r="E420" s="10">
        <v>-91.7406909708323</v>
      </c>
      <c r="F420" s="10" t="s">
        <v>90</v>
      </c>
      <c r="G420" s="10" t="s">
        <v>91</v>
      </c>
      <c r="H420" s="10" t="s">
        <v>970</v>
      </c>
      <c r="I420" s="11" t="s">
        <v>971</v>
      </c>
      <c r="K420" s="12">
        <v>1.0</v>
      </c>
      <c r="L420" s="13">
        <f>Countif(username,H420)</f>
        <v>1</v>
      </c>
    </row>
    <row r="421">
      <c r="A421" s="10" t="s">
        <v>972</v>
      </c>
      <c r="B421" s="10">
        <v>22.0</v>
      </c>
      <c r="C421" s="10">
        <v>15.0</v>
      </c>
      <c r="D421" s="10">
        <v>41.9748288988322</v>
      </c>
      <c r="E421" s="10">
        <v>-91.7404976388971</v>
      </c>
      <c r="F421" s="10" t="s">
        <v>90</v>
      </c>
      <c r="G421" s="10" t="s">
        <v>91</v>
      </c>
      <c r="H421" s="10" t="s">
        <v>910</v>
      </c>
      <c r="I421" s="11" t="s">
        <v>973</v>
      </c>
      <c r="K421" s="16"/>
      <c r="L421" s="13">
        <f>Countif(username,H421)</f>
        <v>6</v>
      </c>
    </row>
    <row r="422">
      <c r="A422" s="10" t="s">
        <v>974</v>
      </c>
      <c r="B422" s="10">
        <v>22.0</v>
      </c>
      <c r="C422" s="10">
        <v>16.0</v>
      </c>
      <c r="D422" s="10">
        <v>41.97482889867</v>
      </c>
      <c r="E422" s="10">
        <v>-91.7403043069621</v>
      </c>
      <c r="F422" s="10" t="s">
        <v>90</v>
      </c>
      <c r="G422" s="10" t="s">
        <v>91</v>
      </c>
      <c r="H422" s="10" t="s">
        <v>328</v>
      </c>
      <c r="I422" s="11" t="s">
        <v>975</v>
      </c>
      <c r="K422" s="12" t="s">
        <v>67</v>
      </c>
      <c r="L422" s="13">
        <f>Countif(username,H422)</f>
        <v>25</v>
      </c>
    </row>
    <row r="423">
      <c r="A423" s="10" t="s">
        <v>976</v>
      </c>
      <c r="B423" s="10">
        <v>22.0</v>
      </c>
      <c r="C423" s="10">
        <v>17.0</v>
      </c>
      <c r="D423" s="10">
        <v>41.9748288985078</v>
      </c>
      <c r="E423" s="10">
        <v>-91.740110975027</v>
      </c>
      <c r="F423" s="10" t="s">
        <v>90</v>
      </c>
      <c r="G423" s="10" t="s">
        <v>91</v>
      </c>
      <c r="H423" s="10" t="s">
        <v>977</v>
      </c>
      <c r="I423" s="11" t="s">
        <v>978</v>
      </c>
      <c r="K423" s="12">
        <v>1.0</v>
      </c>
      <c r="L423" s="13">
        <f>Countif(username,H423)</f>
        <v>1</v>
      </c>
    </row>
    <row r="424">
      <c r="A424" s="10" t="s">
        <v>979</v>
      </c>
      <c r="B424" s="10">
        <v>22.0</v>
      </c>
      <c r="C424" s="10">
        <v>18.0</v>
      </c>
      <c r="D424" s="10">
        <v>41.9748288983457</v>
      </c>
      <c r="E424" s="10">
        <v>-91.7399176430918</v>
      </c>
      <c r="F424" s="10" t="s">
        <v>90</v>
      </c>
      <c r="G424" s="10" t="s">
        <v>91</v>
      </c>
      <c r="H424" s="10" t="s">
        <v>910</v>
      </c>
      <c r="I424" s="11" t="s">
        <v>980</v>
      </c>
      <c r="K424" s="16"/>
      <c r="L424" s="13">
        <f>Countif(username,H424)</f>
        <v>6</v>
      </c>
    </row>
    <row r="425">
      <c r="A425" s="10" t="s">
        <v>981</v>
      </c>
      <c r="B425" s="10">
        <v>22.0</v>
      </c>
      <c r="C425" s="10">
        <v>19.0</v>
      </c>
      <c r="D425" s="10">
        <v>41.9748288981835</v>
      </c>
      <c r="E425" s="10">
        <v>-91.7397243111567</v>
      </c>
      <c r="F425" s="10" t="s">
        <v>90</v>
      </c>
      <c r="G425" s="10" t="s">
        <v>91</v>
      </c>
      <c r="H425" s="10" t="s">
        <v>328</v>
      </c>
      <c r="I425" s="11" t="s">
        <v>982</v>
      </c>
      <c r="K425" s="12" t="s">
        <v>67</v>
      </c>
      <c r="L425" s="13">
        <f>Countif(username,H425)</f>
        <v>25</v>
      </c>
    </row>
    <row r="426">
      <c r="A426" s="10" t="s">
        <v>983</v>
      </c>
      <c r="B426" s="10">
        <v>22.0</v>
      </c>
      <c r="C426" s="10">
        <v>20.0</v>
      </c>
      <c r="D426" s="10">
        <v>41.9748288980213</v>
      </c>
      <c r="E426" s="10">
        <v>-91.7395309792216</v>
      </c>
      <c r="F426" s="10" t="s">
        <v>90</v>
      </c>
      <c r="G426" s="10" t="s">
        <v>91</v>
      </c>
      <c r="H426" s="10" t="s">
        <v>791</v>
      </c>
      <c r="I426" s="11" t="s">
        <v>984</v>
      </c>
      <c r="K426" s="12" t="s">
        <v>67</v>
      </c>
      <c r="L426" s="13">
        <f>Countif(username,H426)</f>
        <v>10</v>
      </c>
    </row>
    <row r="427">
      <c r="A427" s="10" t="s">
        <v>985</v>
      </c>
      <c r="B427" s="10">
        <v>22.0</v>
      </c>
      <c r="C427" s="10">
        <v>21.0</v>
      </c>
      <c r="D427" s="10">
        <v>41.9748288978591</v>
      </c>
      <c r="E427" s="10">
        <v>-91.7393376472865</v>
      </c>
      <c r="F427" s="10" t="s">
        <v>90</v>
      </c>
      <c r="G427" s="10" t="s">
        <v>91</v>
      </c>
      <c r="H427" s="10" t="s">
        <v>895</v>
      </c>
      <c r="I427" s="11" t="s">
        <v>986</v>
      </c>
      <c r="K427" s="12" t="s">
        <v>67</v>
      </c>
      <c r="L427" s="13">
        <f>Countif(username,H427)</f>
        <v>10</v>
      </c>
    </row>
    <row r="428">
      <c r="A428" s="10" t="s">
        <v>987</v>
      </c>
      <c r="B428" s="10">
        <v>22.0</v>
      </c>
      <c r="C428" s="10">
        <v>22.0</v>
      </c>
      <c r="D428" s="10">
        <v>41.9748288976969</v>
      </c>
      <c r="E428" s="10">
        <v>-91.7391443153514</v>
      </c>
      <c r="F428" s="10" t="s">
        <v>90</v>
      </c>
      <c r="G428" s="10" t="s">
        <v>91</v>
      </c>
      <c r="H428" s="10" t="s">
        <v>159</v>
      </c>
      <c r="I428" s="11" t="s">
        <v>988</v>
      </c>
      <c r="K428" s="12" t="s">
        <v>67</v>
      </c>
      <c r="L428" s="13">
        <f>Countif(username,H428)</f>
        <v>8</v>
      </c>
    </row>
    <row r="429">
      <c r="A429" s="10" t="s">
        <v>989</v>
      </c>
      <c r="B429" s="10">
        <v>22.0</v>
      </c>
      <c r="C429" s="10">
        <v>23.0</v>
      </c>
      <c r="D429" s="10">
        <v>41.9748288975347</v>
      </c>
      <c r="E429" s="10">
        <v>-91.7389509834163</v>
      </c>
      <c r="F429" s="10" t="s">
        <v>90</v>
      </c>
      <c r="G429" s="10" t="s">
        <v>91</v>
      </c>
      <c r="H429" s="10" t="s">
        <v>791</v>
      </c>
      <c r="I429" s="11" t="s">
        <v>990</v>
      </c>
      <c r="K429" s="12" t="s">
        <v>67</v>
      </c>
      <c r="L429" s="13">
        <f>Countif(username,H429)</f>
        <v>10</v>
      </c>
    </row>
    <row r="430">
      <c r="A430" s="10" t="s">
        <v>991</v>
      </c>
      <c r="B430" s="10">
        <v>22.0</v>
      </c>
      <c r="C430" s="10">
        <v>24.0</v>
      </c>
      <c r="D430" s="10">
        <v>41.9748288973725</v>
      </c>
      <c r="E430" s="10">
        <v>-91.7387576514812</v>
      </c>
      <c r="F430" s="10" t="s">
        <v>90</v>
      </c>
      <c r="G430" s="10" t="s">
        <v>91</v>
      </c>
      <c r="H430" s="10" t="s">
        <v>895</v>
      </c>
      <c r="I430" s="11" t="s">
        <v>992</v>
      </c>
      <c r="K430" s="12" t="s">
        <v>67</v>
      </c>
      <c r="L430" s="13">
        <f>Countif(username,H430)</f>
        <v>10</v>
      </c>
    </row>
    <row r="431">
      <c r="A431" s="10" t="s">
        <v>993</v>
      </c>
      <c r="B431" s="10">
        <v>22.0</v>
      </c>
      <c r="C431" s="10">
        <v>25.0</v>
      </c>
      <c r="D431" s="10">
        <v>41.9748288972104</v>
      </c>
      <c r="E431" s="10">
        <v>-91.738564319546</v>
      </c>
      <c r="F431" s="10" t="s">
        <v>90</v>
      </c>
      <c r="G431" s="10" t="s">
        <v>91</v>
      </c>
      <c r="H431" s="10" t="s">
        <v>910</v>
      </c>
      <c r="I431" s="11" t="s">
        <v>994</v>
      </c>
      <c r="K431" s="16"/>
      <c r="L431" s="13">
        <f>Countif(username,H431)</f>
        <v>6</v>
      </c>
    </row>
    <row r="432">
      <c r="A432" s="10" t="s">
        <v>995</v>
      </c>
      <c r="B432" s="10">
        <v>22.0</v>
      </c>
      <c r="C432" s="10">
        <v>26.0</v>
      </c>
      <c r="D432" s="10">
        <v>41.9748288970482</v>
      </c>
      <c r="E432" s="10">
        <v>-91.738370987611</v>
      </c>
      <c r="F432" s="10" t="s">
        <v>90</v>
      </c>
      <c r="G432" s="10" t="s">
        <v>91</v>
      </c>
      <c r="H432" s="10" t="s">
        <v>791</v>
      </c>
      <c r="I432" s="11" t="s">
        <v>996</v>
      </c>
      <c r="K432" s="12" t="s">
        <v>67</v>
      </c>
      <c r="L432" s="13">
        <f>Countif(username,H432)</f>
        <v>10</v>
      </c>
    </row>
    <row r="433">
      <c r="A433" s="10" t="s">
        <v>997</v>
      </c>
      <c r="B433" s="10">
        <v>22.0</v>
      </c>
      <c r="C433" s="10">
        <v>27.0</v>
      </c>
      <c r="D433" s="10">
        <v>41.974828896886</v>
      </c>
      <c r="E433" s="10">
        <v>-91.7381776556758</v>
      </c>
      <c r="F433" s="10" t="s">
        <v>90</v>
      </c>
      <c r="G433" s="10" t="s">
        <v>91</v>
      </c>
      <c r="H433" s="10" t="s">
        <v>895</v>
      </c>
      <c r="I433" s="11" t="s">
        <v>998</v>
      </c>
      <c r="K433" s="12" t="s">
        <v>67</v>
      </c>
      <c r="L433" s="13">
        <f>Countif(username,H433)</f>
        <v>10</v>
      </c>
    </row>
    <row r="434">
      <c r="A434" s="10" t="s">
        <v>999</v>
      </c>
      <c r="B434" s="10">
        <v>22.0</v>
      </c>
      <c r="C434" s="10">
        <v>33.0</v>
      </c>
      <c r="D434" s="10">
        <v>41.9748288959129</v>
      </c>
      <c r="E434" s="10">
        <v>-91.7370176640652</v>
      </c>
      <c r="F434" s="10" t="s">
        <v>34</v>
      </c>
      <c r="G434" s="10" t="s">
        <v>35</v>
      </c>
      <c r="H434" s="10" t="s">
        <v>328</v>
      </c>
      <c r="I434" s="11" t="s">
        <v>1000</v>
      </c>
      <c r="K434" s="12" t="s">
        <v>67</v>
      </c>
      <c r="L434" s="13">
        <f>Countif(username,H434)</f>
        <v>25</v>
      </c>
    </row>
    <row r="435">
      <c r="A435" s="10" t="s">
        <v>1001</v>
      </c>
      <c r="B435" s="10">
        <v>22.0</v>
      </c>
      <c r="C435" s="10">
        <v>34.0</v>
      </c>
      <c r="D435" s="10">
        <v>41.9748288957507</v>
      </c>
      <c r="E435" s="10">
        <v>-91.73682433213</v>
      </c>
      <c r="F435" s="10" t="s">
        <v>34</v>
      </c>
      <c r="G435" s="10" t="s">
        <v>35</v>
      </c>
      <c r="H435" s="10" t="s">
        <v>846</v>
      </c>
      <c r="I435" s="11" t="s">
        <v>1002</v>
      </c>
      <c r="K435" s="16"/>
      <c r="L435" s="13">
        <f>Countif(username,H435)</f>
        <v>2</v>
      </c>
    </row>
    <row r="436">
      <c r="A436" s="10" t="s">
        <v>1003</v>
      </c>
      <c r="B436" s="10">
        <v>22.0</v>
      </c>
      <c r="C436" s="10">
        <v>35.0</v>
      </c>
      <c r="D436" s="10">
        <v>41.9748288955885</v>
      </c>
      <c r="E436" s="10">
        <v>-91.7366310001949</v>
      </c>
      <c r="F436" s="10" t="s">
        <v>34</v>
      </c>
      <c r="G436" s="10" t="s">
        <v>35</v>
      </c>
      <c r="H436" s="10" t="s">
        <v>910</v>
      </c>
      <c r="I436" s="11" t="s">
        <v>1004</v>
      </c>
      <c r="K436" s="16"/>
      <c r="L436" s="13">
        <f>Countif(username,H436)</f>
        <v>6</v>
      </c>
    </row>
    <row r="437">
      <c r="A437" s="10" t="s">
        <v>1005</v>
      </c>
      <c r="B437" s="10">
        <v>22.0</v>
      </c>
      <c r="C437" s="10">
        <v>36.0</v>
      </c>
      <c r="D437" s="10">
        <v>41.9748288954263</v>
      </c>
      <c r="E437" s="10">
        <v>-91.7364376682599</v>
      </c>
      <c r="F437" s="10" t="s">
        <v>34</v>
      </c>
      <c r="G437" s="10" t="s">
        <v>35</v>
      </c>
      <c r="H437" s="10" t="s">
        <v>917</v>
      </c>
      <c r="I437" s="11" t="s">
        <v>1006</v>
      </c>
      <c r="K437" s="12" t="s">
        <v>67</v>
      </c>
      <c r="L437" s="13">
        <f>Countif(username,H437)</f>
        <v>3</v>
      </c>
    </row>
    <row r="438">
      <c r="A438" s="10" t="s">
        <v>1007</v>
      </c>
      <c r="B438" s="10">
        <v>22.0</v>
      </c>
      <c r="C438" s="10">
        <v>37.0</v>
      </c>
      <c r="D438" s="10">
        <v>41.9748288952641</v>
      </c>
      <c r="E438" s="10">
        <v>-91.7362443363247</v>
      </c>
      <c r="F438" s="10" t="s">
        <v>34</v>
      </c>
      <c r="G438" s="10" t="s">
        <v>35</v>
      </c>
      <c r="H438" s="10" t="s">
        <v>1008</v>
      </c>
      <c r="I438" s="11" t="s">
        <v>1009</v>
      </c>
      <c r="K438" s="16"/>
      <c r="L438" s="13">
        <f>Countif(username,H438)</f>
        <v>2</v>
      </c>
    </row>
    <row r="439">
      <c r="A439" s="10" t="s">
        <v>1010</v>
      </c>
      <c r="B439" s="10">
        <v>22.0</v>
      </c>
      <c r="C439" s="10">
        <v>38.0</v>
      </c>
      <c r="D439" s="10">
        <v>41.9748288951019</v>
      </c>
      <c r="E439" s="10">
        <v>-91.7360510043896</v>
      </c>
      <c r="F439" s="10" t="s">
        <v>34</v>
      </c>
      <c r="G439" s="10" t="s">
        <v>35</v>
      </c>
      <c r="H439" s="10" t="s">
        <v>910</v>
      </c>
      <c r="I439" s="11" t="s">
        <v>1011</v>
      </c>
      <c r="K439" s="16"/>
      <c r="L439" s="13">
        <f>Countif(username,H439)</f>
        <v>6</v>
      </c>
    </row>
    <row r="440">
      <c r="A440" s="10" t="s">
        <v>1012</v>
      </c>
      <c r="B440" s="10">
        <v>22.0</v>
      </c>
      <c r="C440" s="10">
        <v>39.0</v>
      </c>
      <c r="D440" s="10">
        <v>41.9748288949397</v>
      </c>
      <c r="E440" s="10">
        <v>-91.7358576724545</v>
      </c>
      <c r="F440" s="10" t="s">
        <v>34</v>
      </c>
      <c r="G440" s="10" t="s">
        <v>35</v>
      </c>
      <c r="H440" s="10" t="s">
        <v>328</v>
      </c>
      <c r="I440" s="11" t="s">
        <v>1013</v>
      </c>
      <c r="K440" s="12" t="s">
        <v>67</v>
      </c>
      <c r="L440" s="13">
        <f>Countif(username,H440)</f>
        <v>25</v>
      </c>
    </row>
    <row r="441">
      <c r="A441" s="10" t="s">
        <v>1014</v>
      </c>
      <c r="B441" s="10">
        <v>22.0</v>
      </c>
      <c r="C441" s="10">
        <v>40.0</v>
      </c>
      <c r="D441" s="10">
        <v>41.9748288947775</v>
      </c>
      <c r="E441" s="10">
        <v>-91.7356643405194</v>
      </c>
      <c r="F441" s="10" t="s">
        <v>34</v>
      </c>
      <c r="G441" s="10" t="s">
        <v>35</v>
      </c>
      <c r="H441" s="10" t="s">
        <v>917</v>
      </c>
      <c r="I441" s="11" t="s">
        <v>1015</v>
      </c>
      <c r="K441" s="16"/>
      <c r="L441" s="13">
        <f>Countif(username,H441)</f>
        <v>3</v>
      </c>
    </row>
    <row r="442">
      <c r="A442" s="10" t="s">
        <v>1016</v>
      </c>
      <c r="B442" s="10">
        <v>23.0</v>
      </c>
      <c r="C442" s="10">
        <v>15.0</v>
      </c>
      <c r="D442" s="10">
        <v>41.9746851683867</v>
      </c>
      <c r="E442" s="10">
        <v>-91.7404976489315</v>
      </c>
      <c r="F442" s="10" t="s">
        <v>90</v>
      </c>
      <c r="G442" s="10" t="s">
        <v>91</v>
      </c>
      <c r="H442" s="10" t="s">
        <v>1017</v>
      </c>
      <c r="I442" s="11" t="s">
        <v>1018</v>
      </c>
      <c r="K442" s="12">
        <v>1.0</v>
      </c>
      <c r="L442" s="13">
        <f>Countif(username,H442)</f>
        <v>1</v>
      </c>
    </row>
    <row r="443">
      <c r="A443" s="10" t="s">
        <v>1019</v>
      </c>
      <c r="B443" s="10">
        <v>23.0</v>
      </c>
      <c r="C443" s="10">
        <v>16.0</v>
      </c>
      <c r="D443" s="10">
        <v>41.9746851682246</v>
      </c>
      <c r="E443" s="10">
        <v>-91.7403043174327</v>
      </c>
      <c r="F443" s="10" t="s">
        <v>90</v>
      </c>
      <c r="G443" s="10" t="s">
        <v>91</v>
      </c>
      <c r="H443" s="10" t="s">
        <v>159</v>
      </c>
      <c r="I443" s="11" t="s">
        <v>1020</v>
      </c>
      <c r="K443" s="12" t="s">
        <v>67</v>
      </c>
      <c r="L443" s="13">
        <f>Countif(username,H443)</f>
        <v>8</v>
      </c>
    </row>
    <row r="444">
      <c r="A444" s="10" t="s">
        <v>1021</v>
      </c>
      <c r="B444" s="10">
        <v>23.0</v>
      </c>
      <c r="C444" s="10">
        <v>17.0</v>
      </c>
      <c r="D444" s="10">
        <v>41.9746851680624</v>
      </c>
      <c r="E444" s="10">
        <v>-91.7401109859339</v>
      </c>
      <c r="F444" s="10" t="s">
        <v>90</v>
      </c>
      <c r="G444" s="10" t="s">
        <v>91</v>
      </c>
      <c r="H444" s="10" t="s">
        <v>1022</v>
      </c>
      <c r="I444" s="11" t="s">
        <v>1023</v>
      </c>
      <c r="K444" s="12">
        <v>1.0</v>
      </c>
      <c r="L444" s="13">
        <f>Countif(username,H444)</f>
        <v>2</v>
      </c>
    </row>
    <row r="445">
      <c r="A445" s="10" t="s">
        <v>1024</v>
      </c>
      <c r="B445" s="10">
        <v>23.0</v>
      </c>
      <c r="C445" s="10">
        <v>18.0</v>
      </c>
      <c r="D445" s="10">
        <v>41.9746851679002</v>
      </c>
      <c r="E445" s="10">
        <v>-91.7399176544351</v>
      </c>
      <c r="F445" s="10" t="s">
        <v>90</v>
      </c>
      <c r="G445" s="10" t="s">
        <v>91</v>
      </c>
      <c r="H445" s="10" t="s">
        <v>1025</v>
      </c>
      <c r="I445" s="11" t="s">
        <v>1026</v>
      </c>
      <c r="K445" s="12">
        <v>1.0</v>
      </c>
      <c r="L445" s="13">
        <f>Countif(username,H445)</f>
        <v>1</v>
      </c>
    </row>
    <row r="446">
      <c r="A446" s="10" t="s">
        <v>1027</v>
      </c>
      <c r="B446" s="10">
        <v>23.0</v>
      </c>
      <c r="C446" s="10">
        <v>19.0</v>
      </c>
      <c r="D446" s="10">
        <v>41.974685167738</v>
      </c>
      <c r="E446" s="10">
        <v>-91.7397243229363</v>
      </c>
      <c r="F446" s="10" t="s">
        <v>90</v>
      </c>
      <c r="G446" s="10" t="s">
        <v>91</v>
      </c>
      <c r="H446" s="10" t="s">
        <v>53</v>
      </c>
      <c r="I446" s="11" t="s">
        <v>1028</v>
      </c>
      <c r="K446" s="12" t="s">
        <v>42</v>
      </c>
      <c r="L446" s="13">
        <f>Countif(username,H446)</f>
        <v>3</v>
      </c>
    </row>
    <row r="447">
      <c r="A447" s="10" t="s">
        <v>1029</v>
      </c>
      <c r="B447" s="10">
        <v>23.0</v>
      </c>
      <c r="C447" s="10">
        <v>20.0</v>
      </c>
      <c r="D447" s="10">
        <v>41.9746851675758</v>
      </c>
      <c r="E447" s="10">
        <v>-91.7395309914375</v>
      </c>
      <c r="F447" s="10" t="s">
        <v>90</v>
      </c>
      <c r="G447" s="10" t="s">
        <v>91</v>
      </c>
      <c r="H447" s="10" t="s">
        <v>1030</v>
      </c>
      <c r="I447" s="18" t="s">
        <v>1031</v>
      </c>
      <c r="K447" s="12">
        <v>1.0</v>
      </c>
      <c r="L447" s="13">
        <f>Countif(username,H447)</f>
        <v>1</v>
      </c>
    </row>
    <row r="448">
      <c r="A448" s="10" t="s">
        <v>1032</v>
      </c>
      <c r="B448" s="10">
        <v>23.0</v>
      </c>
      <c r="C448" s="10">
        <v>21.0</v>
      </c>
      <c r="D448" s="10">
        <v>41.9746851674136</v>
      </c>
      <c r="E448" s="10">
        <v>-91.7393376599387</v>
      </c>
      <c r="F448" s="10" t="s">
        <v>90</v>
      </c>
      <c r="G448" s="10" t="s">
        <v>91</v>
      </c>
      <c r="H448" s="10" t="s">
        <v>40</v>
      </c>
      <c r="I448" s="11" t="s">
        <v>1033</v>
      </c>
      <c r="K448" s="12" t="s">
        <v>67</v>
      </c>
      <c r="L448" s="13">
        <f>Countif(username,H448)</f>
        <v>24</v>
      </c>
    </row>
    <row r="449">
      <c r="A449" s="10" t="s">
        <v>1034</v>
      </c>
      <c r="B449" s="10">
        <v>23.0</v>
      </c>
      <c r="C449" s="10">
        <v>22.0</v>
      </c>
      <c r="D449" s="10">
        <v>41.9746851672514</v>
      </c>
      <c r="E449" s="10">
        <v>-91.7391443284399</v>
      </c>
      <c r="F449" s="10" t="s">
        <v>90</v>
      </c>
      <c r="G449" s="10" t="s">
        <v>91</v>
      </c>
      <c r="H449" s="10" t="s">
        <v>44</v>
      </c>
      <c r="I449" s="11" t="s">
        <v>1035</v>
      </c>
      <c r="K449" s="12" t="s">
        <v>67</v>
      </c>
      <c r="L449" s="13">
        <f>Countif(username,H449)</f>
        <v>24</v>
      </c>
    </row>
    <row r="450">
      <c r="A450" s="10" t="s">
        <v>1036</v>
      </c>
      <c r="B450" s="10">
        <v>23.0</v>
      </c>
      <c r="C450" s="10">
        <v>23.0</v>
      </c>
      <c r="D450" s="10">
        <v>41.9746851670893</v>
      </c>
      <c r="E450" s="10">
        <v>-91.7389509969411</v>
      </c>
      <c r="F450" s="10" t="s">
        <v>90</v>
      </c>
      <c r="G450" s="10" t="s">
        <v>91</v>
      </c>
      <c r="H450" s="10" t="s">
        <v>36</v>
      </c>
      <c r="K450" s="16"/>
      <c r="L450" s="13">
        <f>Countif(username,H450)</f>
        <v>24</v>
      </c>
    </row>
    <row r="451">
      <c r="A451" s="10" t="s">
        <v>1037</v>
      </c>
      <c r="B451" s="10">
        <v>23.0</v>
      </c>
      <c r="C451" s="10">
        <v>24.0</v>
      </c>
      <c r="D451" s="10">
        <v>41.9746851669271</v>
      </c>
      <c r="E451" s="10">
        <v>-91.7387576654423</v>
      </c>
      <c r="F451" s="10" t="s">
        <v>90</v>
      </c>
      <c r="G451" s="10" t="s">
        <v>91</v>
      </c>
      <c r="H451" s="10" t="s">
        <v>40</v>
      </c>
      <c r="I451" s="11" t="s">
        <v>1038</v>
      </c>
      <c r="K451" s="12" t="s">
        <v>67</v>
      </c>
      <c r="L451" s="13">
        <f>Countif(username,H451)</f>
        <v>24</v>
      </c>
    </row>
    <row r="452">
      <c r="A452" s="10" t="s">
        <v>1039</v>
      </c>
      <c r="B452" s="10">
        <v>23.0</v>
      </c>
      <c r="C452" s="10">
        <v>25.0</v>
      </c>
      <c r="D452" s="10">
        <v>41.9746851667649</v>
      </c>
      <c r="E452" s="10">
        <v>-91.7385643339436</v>
      </c>
      <c r="F452" s="10" t="s">
        <v>90</v>
      </c>
      <c r="G452" s="10" t="s">
        <v>91</v>
      </c>
      <c r="H452" s="10" t="s">
        <v>44</v>
      </c>
      <c r="I452" s="11" t="s">
        <v>1040</v>
      </c>
      <c r="K452" s="12" t="s">
        <v>67</v>
      </c>
      <c r="L452" s="13">
        <f>Countif(username,H452)</f>
        <v>24</v>
      </c>
    </row>
    <row r="453">
      <c r="A453" s="10" t="s">
        <v>1041</v>
      </c>
      <c r="B453" s="10">
        <v>23.0</v>
      </c>
      <c r="C453" s="10">
        <v>26.0</v>
      </c>
      <c r="D453" s="10">
        <v>41.9746851666027</v>
      </c>
      <c r="E453" s="10">
        <v>-91.7383710024448</v>
      </c>
      <c r="F453" s="10" t="s">
        <v>90</v>
      </c>
      <c r="G453" s="10" t="s">
        <v>91</v>
      </c>
      <c r="H453" s="10" t="s">
        <v>36</v>
      </c>
      <c r="K453" s="16"/>
      <c r="L453" s="13">
        <f>Countif(username,H453)</f>
        <v>24</v>
      </c>
    </row>
    <row r="454">
      <c r="A454" s="10" t="s">
        <v>1042</v>
      </c>
      <c r="B454" s="10">
        <v>23.0</v>
      </c>
      <c r="C454" s="10">
        <v>27.0</v>
      </c>
      <c r="D454" s="10">
        <v>41.9746851664405</v>
      </c>
      <c r="E454" s="10">
        <v>-91.738177670946</v>
      </c>
      <c r="F454" s="10" t="s">
        <v>90</v>
      </c>
      <c r="G454" s="10" t="s">
        <v>91</v>
      </c>
      <c r="H454" s="10" t="s">
        <v>328</v>
      </c>
      <c r="I454" s="11" t="s">
        <v>1043</v>
      </c>
      <c r="K454" s="12" t="s">
        <v>67</v>
      </c>
      <c r="L454" s="13">
        <f>Countif(username,H454)</f>
        <v>25</v>
      </c>
    </row>
    <row r="455">
      <c r="A455" s="10" t="s">
        <v>1044</v>
      </c>
      <c r="B455" s="10">
        <v>23.0</v>
      </c>
      <c r="C455" s="10">
        <v>35.0</v>
      </c>
      <c r="D455" s="10">
        <v>41.974685165143</v>
      </c>
      <c r="E455" s="10">
        <v>-91.7366310189556</v>
      </c>
      <c r="F455" s="10" t="s">
        <v>34</v>
      </c>
      <c r="G455" s="10" t="s">
        <v>35</v>
      </c>
      <c r="H455" s="10" t="s">
        <v>1045</v>
      </c>
      <c r="I455" s="11" t="s">
        <v>1046</v>
      </c>
      <c r="K455" s="12">
        <v>1.0</v>
      </c>
      <c r="L455" s="13">
        <f>Countif(username,H455)</f>
        <v>1</v>
      </c>
    </row>
    <row r="456">
      <c r="A456" s="10" t="s">
        <v>1047</v>
      </c>
      <c r="B456" s="10">
        <v>23.0</v>
      </c>
      <c r="C456" s="10">
        <v>36.0</v>
      </c>
      <c r="D456" s="10">
        <v>41.9746851649808</v>
      </c>
      <c r="E456" s="10">
        <v>-91.7364376874568</v>
      </c>
      <c r="F456" s="10" t="s">
        <v>34</v>
      </c>
      <c r="G456" s="10" t="s">
        <v>35</v>
      </c>
      <c r="H456" s="10" t="s">
        <v>1048</v>
      </c>
      <c r="I456" s="11" t="s">
        <v>1049</v>
      </c>
      <c r="K456" s="12">
        <v>1.0</v>
      </c>
      <c r="L456" s="13">
        <f>Countif(username,H456)</f>
        <v>1</v>
      </c>
    </row>
    <row r="457">
      <c r="A457" s="10" t="s">
        <v>1050</v>
      </c>
      <c r="B457" s="10">
        <v>23.0</v>
      </c>
      <c r="C457" s="10">
        <v>37.0</v>
      </c>
      <c r="D457" s="10">
        <v>41.9746851648186</v>
      </c>
      <c r="E457" s="10">
        <v>-91.736244355958</v>
      </c>
      <c r="F457" s="10" t="s">
        <v>34</v>
      </c>
      <c r="G457" s="10" t="s">
        <v>35</v>
      </c>
      <c r="H457" s="10" t="s">
        <v>1051</v>
      </c>
      <c r="I457" s="11" t="s">
        <v>1052</v>
      </c>
      <c r="K457" s="12">
        <v>1.0</v>
      </c>
      <c r="L457" s="13">
        <f>Countif(username,H457)</f>
        <v>1</v>
      </c>
    </row>
    <row r="458">
      <c r="A458" s="10" t="s">
        <v>1053</v>
      </c>
      <c r="B458" s="10">
        <v>23.0</v>
      </c>
      <c r="C458" s="10">
        <v>38.0</v>
      </c>
      <c r="D458" s="10">
        <v>41.9746851646565</v>
      </c>
      <c r="E458" s="10">
        <v>-91.7360510244592</v>
      </c>
      <c r="F458" s="10" t="s">
        <v>34</v>
      </c>
      <c r="G458" s="10" t="s">
        <v>35</v>
      </c>
      <c r="H458" s="10" t="s">
        <v>1054</v>
      </c>
      <c r="I458" s="11" t="s">
        <v>1055</v>
      </c>
      <c r="K458" s="12">
        <v>1.0</v>
      </c>
      <c r="L458" s="13">
        <f>Countif(username,H458)</f>
        <v>1</v>
      </c>
    </row>
    <row r="459">
      <c r="A459" s="10" t="s">
        <v>1056</v>
      </c>
      <c r="B459" s="10">
        <v>23.0</v>
      </c>
      <c r="C459" s="10">
        <v>39.0</v>
      </c>
      <c r="D459" s="10">
        <v>41.9746851644943</v>
      </c>
      <c r="E459" s="10">
        <v>-91.7358576929604</v>
      </c>
      <c r="F459" s="10" t="s">
        <v>34</v>
      </c>
      <c r="G459" s="10" t="s">
        <v>35</v>
      </c>
      <c r="H459" s="10" t="s">
        <v>1057</v>
      </c>
      <c r="I459" s="11" t="s">
        <v>1058</v>
      </c>
      <c r="K459" s="16"/>
      <c r="L459" s="13">
        <f>Countif(username,H459)</f>
        <v>1</v>
      </c>
    </row>
    <row r="460">
      <c r="A460" s="10" t="s">
        <v>1059</v>
      </c>
      <c r="B460" s="10">
        <v>23.0</v>
      </c>
      <c r="C460" s="10">
        <v>40.0</v>
      </c>
      <c r="D460" s="10">
        <v>41.9746851643321</v>
      </c>
      <c r="E460" s="10">
        <v>-91.7356643614616</v>
      </c>
      <c r="F460" s="10" t="s">
        <v>34</v>
      </c>
      <c r="G460" s="10" t="s">
        <v>35</v>
      </c>
      <c r="H460" s="10" t="s">
        <v>1008</v>
      </c>
      <c r="I460" s="11" t="s">
        <v>1060</v>
      </c>
      <c r="K460" s="16"/>
      <c r="L460" s="13">
        <f>Countif(username,H460)</f>
        <v>2</v>
      </c>
    </row>
    <row r="461">
      <c r="A461" s="10" t="s">
        <v>1061</v>
      </c>
      <c r="B461" s="10">
        <v>23.0</v>
      </c>
      <c r="C461" s="10">
        <v>41.0</v>
      </c>
      <c r="D461" s="10">
        <v>41.9746851641699</v>
      </c>
      <c r="E461" s="10">
        <v>-91.7354710299628</v>
      </c>
      <c r="F461" s="10" t="s">
        <v>34</v>
      </c>
      <c r="G461" s="10" t="s">
        <v>35</v>
      </c>
      <c r="H461" s="10" t="s">
        <v>955</v>
      </c>
      <c r="I461" s="11" t="s">
        <v>1062</v>
      </c>
      <c r="K461" s="16"/>
      <c r="L461" s="13">
        <f>Countif(username,H461)</f>
        <v>3</v>
      </c>
    </row>
    <row r="462">
      <c r="A462" s="10" t="s">
        <v>1063</v>
      </c>
      <c r="B462" s="10">
        <v>24.0</v>
      </c>
      <c r="C462" s="10">
        <v>21.0</v>
      </c>
      <c r="D462" s="10">
        <v>41.9745414369685</v>
      </c>
      <c r="E462" s="10">
        <v>-91.7393376725917</v>
      </c>
      <c r="F462" s="10" t="s">
        <v>1064</v>
      </c>
      <c r="G462" s="10" t="s">
        <v>1065</v>
      </c>
      <c r="H462" s="10" t="s">
        <v>753</v>
      </c>
      <c r="K462" s="16"/>
      <c r="L462" s="13">
        <f>Countif(username,H462)</f>
        <v>11</v>
      </c>
    </row>
    <row r="463">
      <c r="A463" s="10" t="s">
        <v>1066</v>
      </c>
      <c r="B463" s="10">
        <v>24.0</v>
      </c>
      <c r="C463" s="10">
        <v>22.0</v>
      </c>
      <c r="D463" s="10">
        <v>41.9745414368063</v>
      </c>
      <c r="E463" s="10">
        <v>-91.7391443415292</v>
      </c>
      <c r="F463" s="10" t="s">
        <v>1064</v>
      </c>
      <c r="G463" s="10" t="s">
        <v>1065</v>
      </c>
      <c r="H463" s="10" t="s">
        <v>284</v>
      </c>
      <c r="I463" s="11" t="s">
        <v>1067</v>
      </c>
      <c r="K463" s="12" t="s">
        <v>67</v>
      </c>
      <c r="L463" s="13">
        <f>Countif(username,H463)</f>
        <v>5</v>
      </c>
    </row>
    <row r="464">
      <c r="A464" s="10" t="s">
        <v>1068</v>
      </c>
      <c r="B464" s="10">
        <v>24.0</v>
      </c>
      <c r="C464" s="10">
        <v>24.0</v>
      </c>
      <c r="D464" s="10">
        <v>41.974541436482</v>
      </c>
      <c r="E464" s="10">
        <v>-91.7387576794042</v>
      </c>
      <c r="F464" s="10" t="s">
        <v>1064</v>
      </c>
      <c r="G464" s="10" t="s">
        <v>1065</v>
      </c>
      <c r="H464" s="10" t="s">
        <v>1069</v>
      </c>
      <c r="I464" s="11" t="s">
        <v>1070</v>
      </c>
      <c r="K464" s="12">
        <v>1.0</v>
      </c>
      <c r="L464" s="13">
        <f>Countif(username,H464)</f>
        <v>1</v>
      </c>
    </row>
    <row r="465">
      <c r="A465" s="10" t="s">
        <v>1071</v>
      </c>
      <c r="B465" s="10">
        <v>24.0</v>
      </c>
      <c r="C465" s="10">
        <v>25.0</v>
      </c>
      <c r="D465" s="10">
        <v>41.9745414363198</v>
      </c>
      <c r="E465" s="10">
        <v>-91.7385643483417</v>
      </c>
      <c r="F465" s="10" t="s">
        <v>1064</v>
      </c>
      <c r="G465" s="10" t="s">
        <v>1065</v>
      </c>
      <c r="H465" s="10" t="s">
        <v>753</v>
      </c>
      <c r="K465" s="16"/>
      <c r="L465" s="13">
        <f>Countif(username,H465)</f>
        <v>11</v>
      </c>
    </row>
    <row r="466">
      <c r="A466" s="10" t="s">
        <v>1072</v>
      </c>
      <c r="B466" s="10">
        <v>24.0</v>
      </c>
      <c r="C466" s="10">
        <v>36.0</v>
      </c>
      <c r="D466" s="10">
        <v>41.9745414345359</v>
      </c>
      <c r="E466" s="10">
        <v>-91.7364377066539</v>
      </c>
      <c r="F466" s="10" t="s">
        <v>34</v>
      </c>
      <c r="G466" s="10" t="s">
        <v>35</v>
      </c>
      <c r="H466" s="10" t="s">
        <v>1073</v>
      </c>
      <c r="I466" s="11" t="s">
        <v>1074</v>
      </c>
      <c r="K466" s="16"/>
      <c r="L466" s="13">
        <f>Countif(username,H466)</f>
        <v>2</v>
      </c>
    </row>
    <row r="467">
      <c r="A467" s="10" t="s">
        <v>1075</v>
      </c>
      <c r="B467" s="10">
        <v>24.0</v>
      </c>
      <c r="C467" s="10">
        <v>37.0</v>
      </c>
      <c r="D467" s="10">
        <v>41.9745414343737</v>
      </c>
      <c r="E467" s="10">
        <v>-91.7362443755914</v>
      </c>
      <c r="F467" s="10" t="s">
        <v>34</v>
      </c>
      <c r="G467" s="10" t="s">
        <v>35</v>
      </c>
      <c r="H467" s="10" t="s">
        <v>920</v>
      </c>
      <c r="I467" s="11" t="s">
        <v>1076</v>
      </c>
      <c r="K467" s="16"/>
      <c r="L467" s="13">
        <f>Countif(username,H467)</f>
        <v>7</v>
      </c>
    </row>
    <row r="468">
      <c r="A468" s="10" t="s">
        <v>1077</v>
      </c>
      <c r="B468" s="10">
        <v>24.0</v>
      </c>
      <c r="C468" s="10">
        <v>38.0</v>
      </c>
      <c r="D468" s="10">
        <v>41.9745414342115</v>
      </c>
      <c r="E468" s="10">
        <v>-91.7360510445289</v>
      </c>
      <c r="F468" s="10" t="s">
        <v>34</v>
      </c>
      <c r="G468" s="10" t="s">
        <v>35</v>
      </c>
      <c r="H468" s="10" t="s">
        <v>955</v>
      </c>
      <c r="I468" s="11" t="s">
        <v>1078</v>
      </c>
      <c r="K468" s="16"/>
      <c r="L468" s="13">
        <f>Countif(username,H468)</f>
        <v>3</v>
      </c>
    </row>
    <row r="469">
      <c r="A469" s="10" t="s">
        <v>1079</v>
      </c>
      <c r="B469" s="10">
        <v>24.0</v>
      </c>
      <c r="C469" s="10">
        <v>39.0</v>
      </c>
      <c r="D469" s="10">
        <v>41.9745414340493</v>
      </c>
      <c r="E469" s="10">
        <v>-91.7358577134664</v>
      </c>
      <c r="F469" s="10" t="s">
        <v>34</v>
      </c>
      <c r="G469" s="10" t="s">
        <v>35</v>
      </c>
      <c r="H469" s="10" t="s">
        <v>1073</v>
      </c>
      <c r="I469" s="11" t="s">
        <v>1080</v>
      </c>
      <c r="K469" s="12" t="s">
        <v>67</v>
      </c>
      <c r="L469" s="13">
        <f>Countif(username,H469)</f>
        <v>2</v>
      </c>
    </row>
    <row r="470">
      <c r="A470" s="10" t="s">
        <v>1081</v>
      </c>
      <c r="B470" s="10">
        <v>25.0</v>
      </c>
      <c r="C470" s="10">
        <v>20.0</v>
      </c>
      <c r="D470" s="10">
        <v>41.9743977066852</v>
      </c>
      <c r="E470" s="10">
        <v>-91.73953101587</v>
      </c>
      <c r="F470" s="10" t="s">
        <v>1064</v>
      </c>
      <c r="G470" s="10" t="s">
        <v>1065</v>
      </c>
      <c r="H470" s="10" t="s">
        <v>1082</v>
      </c>
      <c r="I470" s="11" t="s">
        <v>1083</v>
      </c>
      <c r="K470" s="12" t="s">
        <v>67</v>
      </c>
      <c r="L470" s="13">
        <f>Countif(username,H470)</f>
        <v>5</v>
      </c>
    </row>
    <row r="471">
      <c r="A471" s="10" t="s">
        <v>1084</v>
      </c>
      <c r="B471" s="10">
        <v>25.0</v>
      </c>
      <c r="C471" s="10">
        <v>21.0</v>
      </c>
      <c r="D471" s="10">
        <v>41.9743977065231</v>
      </c>
      <c r="E471" s="10">
        <v>-91.7393376852438</v>
      </c>
      <c r="F471" s="10" t="s">
        <v>1064</v>
      </c>
      <c r="G471" s="10" t="s">
        <v>1065</v>
      </c>
      <c r="H471" s="10" t="s">
        <v>493</v>
      </c>
      <c r="I471" s="11" t="s">
        <v>1085</v>
      </c>
      <c r="K471" s="12" t="s">
        <v>42</v>
      </c>
      <c r="L471" s="13">
        <f>Countif(username,H471)</f>
        <v>3</v>
      </c>
    </row>
    <row r="472">
      <c r="A472" s="10" t="s">
        <v>1086</v>
      </c>
      <c r="B472" s="10">
        <v>25.0</v>
      </c>
      <c r="C472" s="10">
        <v>24.0</v>
      </c>
      <c r="D472" s="10">
        <v>41.9743977060366</v>
      </c>
      <c r="E472" s="10">
        <v>-91.738757693365</v>
      </c>
      <c r="F472" s="10" t="s">
        <v>1064</v>
      </c>
      <c r="G472" s="10" t="s">
        <v>1065</v>
      </c>
      <c r="H472" s="10" t="s">
        <v>1087</v>
      </c>
      <c r="I472" s="11" t="s">
        <v>1088</v>
      </c>
      <c r="K472" s="12" t="s">
        <v>67</v>
      </c>
      <c r="L472" s="13">
        <f>Countif(username,H472)</f>
        <v>5</v>
      </c>
    </row>
    <row r="473">
      <c r="A473" s="10" t="s">
        <v>1089</v>
      </c>
      <c r="B473" s="10">
        <v>25.0</v>
      </c>
      <c r="C473" s="10">
        <v>38.0</v>
      </c>
      <c r="D473" s="10">
        <v>41.9743977037661</v>
      </c>
      <c r="E473" s="10">
        <v>-91.736051064598</v>
      </c>
      <c r="F473" s="10" t="s">
        <v>34</v>
      </c>
      <c r="G473" s="10" t="s">
        <v>35</v>
      </c>
      <c r="H473" s="10" t="s">
        <v>1082</v>
      </c>
      <c r="I473" s="11" t="s">
        <v>1090</v>
      </c>
      <c r="K473" s="12" t="s">
        <v>67</v>
      </c>
      <c r="L473" s="13">
        <f>Countif(username,H473)</f>
        <v>5</v>
      </c>
    </row>
    <row r="474">
      <c r="A474" s="10" t="s">
        <v>1091</v>
      </c>
      <c r="B474" s="10">
        <v>25.0</v>
      </c>
      <c r="C474" s="10">
        <v>39.0</v>
      </c>
      <c r="D474" s="10">
        <v>41.9743977036039</v>
      </c>
      <c r="E474" s="10">
        <v>-91.7358577339719</v>
      </c>
      <c r="F474" s="10" t="s">
        <v>34</v>
      </c>
      <c r="G474" s="10" t="s">
        <v>35</v>
      </c>
      <c r="H474" s="10" t="s">
        <v>53</v>
      </c>
      <c r="I474" s="11" t="s">
        <v>1092</v>
      </c>
      <c r="K474" s="12" t="s">
        <v>42</v>
      </c>
      <c r="L474" s="13">
        <f>Countif(username,H474)</f>
        <v>3</v>
      </c>
    </row>
    <row r="475">
      <c r="A475" s="10" t="s">
        <v>1093</v>
      </c>
      <c r="B475" s="10">
        <v>26.0</v>
      </c>
      <c r="C475" s="10">
        <v>18.0</v>
      </c>
      <c r="D475" s="10">
        <v>41.9742539765641</v>
      </c>
      <c r="E475" s="10">
        <v>-91.7399176884655</v>
      </c>
      <c r="F475" s="10" t="s">
        <v>1064</v>
      </c>
      <c r="G475" s="10" t="s">
        <v>1065</v>
      </c>
      <c r="H475" s="10" t="s">
        <v>1022</v>
      </c>
      <c r="I475" s="11" t="s">
        <v>1094</v>
      </c>
      <c r="K475" s="12">
        <v>1.0</v>
      </c>
      <c r="L475" s="13">
        <f>Countif(username,H475)</f>
        <v>2</v>
      </c>
    </row>
    <row r="476">
      <c r="A476" s="10" t="s">
        <v>1095</v>
      </c>
      <c r="B476" s="10">
        <v>26.0</v>
      </c>
      <c r="C476" s="10">
        <v>19.0</v>
      </c>
      <c r="D476" s="10">
        <v>41.974253976402</v>
      </c>
      <c r="E476" s="10">
        <v>-91.7397243582755</v>
      </c>
      <c r="F476" s="10" t="s">
        <v>1064</v>
      </c>
      <c r="G476" s="10" t="s">
        <v>1065</v>
      </c>
      <c r="H476" s="10" t="s">
        <v>1096</v>
      </c>
      <c r="I476" s="11" t="s">
        <v>1097</v>
      </c>
      <c r="K476" s="12" t="s">
        <v>67</v>
      </c>
      <c r="L476" s="13">
        <f>Countif(username,H476)</f>
        <v>3</v>
      </c>
    </row>
    <row r="477">
      <c r="A477" s="10" t="s">
        <v>1098</v>
      </c>
      <c r="B477" s="10">
        <v>26.0</v>
      </c>
      <c r="C477" s="10">
        <v>23.0</v>
      </c>
      <c r="D477" s="10">
        <v>41.9742539757533</v>
      </c>
      <c r="E477" s="10">
        <v>-91.7389510375157</v>
      </c>
      <c r="F477" s="10" t="s">
        <v>1064</v>
      </c>
      <c r="G477" s="10" t="s">
        <v>1065</v>
      </c>
      <c r="H477" s="10" t="s">
        <v>328</v>
      </c>
      <c r="I477" s="11" t="s">
        <v>1099</v>
      </c>
      <c r="K477" s="12" t="s">
        <v>67</v>
      </c>
      <c r="L477" s="13">
        <f>Countif(username,H477)</f>
        <v>25</v>
      </c>
    </row>
    <row r="478">
      <c r="A478" s="10" t="s">
        <v>1100</v>
      </c>
      <c r="B478" s="10">
        <v>27.0</v>
      </c>
      <c r="C478" s="10">
        <v>16.0</v>
      </c>
      <c r="D478" s="10">
        <v>41.974110246443</v>
      </c>
      <c r="E478" s="10">
        <v>-91.7403043593172</v>
      </c>
      <c r="F478" s="10" t="s">
        <v>1101</v>
      </c>
      <c r="G478" s="10" t="s">
        <v>1102</v>
      </c>
      <c r="H478" s="10" t="s">
        <v>398</v>
      </c>
      <c r="I478" s="19" t="s">
        <v>1103</v>
      </c>
      <c r="K478" s="16"/>
      <c r="L478" s="13">
        <f>Countif(username,H478)</f>
        <v>5</v>
      </c>
    </row>
    <row r="479">
      <c r="A479" s="10" t="s">
        <v>1104</v>
      </c>
      <c r="B479" s="10">
        <v>27.0</v>
      </c>
      <c r="C479" s="10">
        <v>17.0</v>
      </c>
      <c r="D479" s="10">
        <v>41.9741102462808</v>
      </c>
      <c r="E479" s="10">
        <v>-91.7401110295636</v>
      </c>
      <c r="F479" s="10" t="s">
        <v>1105</v>
      </c>
      <c r="G479" s="10" t="s">
        <v>1106</v>
      </c>
      <c r="H479" s="10" t="s">
        <v>131</v>
      </c>
      <c r="I479" s="11" t="s">
        <v>1107</v>
      </c>
      <c r="K479" s="12" t="s">
        <v>67</v>
      </c>
      <c r="L479" s="13">
        <f>Countif(username,H479)</f>
        <v>9</v>
      </c>
    </row>
    <row r="480">
      <c r="A480" s="10" t="s">
        <v>1108</v>
      </c>
      <c r="B480" s="10">
        <v>27.0</v>
      </c>
      <c r="C480" s="10">
        <v>22.0</v>
      </c>
      <c r="D480" s="10">
        <v>41.97411024547</v>
      </c>
      <c r="E480" s="10">
        <v>-91.7391443807953</v>
      </c>
      <c r="F480" s="10" t="s">
        <v>1064</v>
      </c>
      <c r="G480" s="10" t="s">
        <v>1065</v>
      </c>
      <c r="H480" s="10" t="s">
        <v>226</v>
      </c>
      <c r="I480" s="11" t="s">
        <v>1109</v>
      </c>
      <c r="K480" s="16"/>
      <c r="L480" s="13">
        <f>Countif(username,H480)</f>
        <v>9</v>
      </c>
    </row>
    <row r="481">
      <c r="A481" s="10" t="s">
        <v>1110</v>
      </c>
      <c r="B481" s="10">
        <v>28.0</v>
      </c>
      <c r="C481" s="10">
        <v>14.0</v>
      </c>
      <c r="D481" s="10">
        <v>41.9739665163219</v>
      </c>
      <c r="E481" s="10">
        <v>-91.7406910284225</v>
      </c>
      <c r="F481" s="10" t="s">
        <v>1064</v>
      </c>
      <c r="G481" s="10" t="s">
        <v>1065</v>
      </c>
      <c r="H481" s="10" t="s">
        <v>1087</v>
      </c>
      <c r="I481" s="11" t="s">
        <v>1111</v>
      </c>
      <c r="K481" s="12" t="s">
        <v>67</v>
      </c>
      <c r="L481" s="13">
        <f>Countif(username,H481)</f>
        <v>5</v>
      </c>
    </row>
    <row r="482">
      <c r="A482" s="10" t="s">
        <v>1112</v>
      </c>
      <c r="B482" s="10">
        <v>28.0</v>
      </c>
      <c r="C482" s="10">
        <v>15.0</v>
      </c>
      <c r="D482" s="10">
        <v>41.9739665161597</v>
      </c>
      <c r="E482" s="10">
        <v>-91.7404976991051</v>
      </c>
      <c r="F482" s="10" t="s">
        <v>1105</v>
      </c>
      <c r="G482" s="10" t="s">
        <v>1106</v>
      </c>
      <c r="H482" s="10" t="s">
        <v>44</v>
      </c>
      <c r="I482" s="19" t="s">
        <v>1113</v>
      </c>
      <c r="K482" s="12" t="s">
        <v>67</v>
      </c>
      <c r="L482" s="13">
        <f>Countif(username,H482)</f>
        <v>24</v>
      </c>
    </row>
    <row r="483">
      <c r="A483" s="10" t="s">
        <v>1114</v>
      </c>
      <c r="B483" s="10">
        <v>28.0</v>
      </c>
      <c r="C483" s="10">
        <v>16.0</v>
      </c>
      <c r="D483" s="10">
        <v>41.9739665159976</v>
      </c>
      <c r="E483" s="10">
        <v>-91.7403043697878</v>
      </c>
      <c r="F483" s="10" t="s">
        <v>1064</v>
      </c>
      <c r="G483" s="10" t="s">
        <v>1065</v>
      </c>
      <c r="H483" s="10" t="s">
        <v>1096</v>
      </c>
      <c r="I483" s="11" t="s">
        <v>1115</v>
      </c>
      <c r="K483" s="12" t="s">
        <v>67</v>
      </c>
      <c r="L483" s="13">
        <f>Countif(username,H483)</f>
        <v>3</v>
      </c>
    </row>
    <row r="484">
      <c r="A484" s="10" t="s">
        <v>1116</v>
      </c>
      <c r="B484" s="10">
        <v>28.0</v>
      </c>
      <c r="C484" s="10">
        <v>18.0</v>
      </c>
      <c r="D484" s="10">
        <v>41.9739665156732</v>
      </c>
      <c r="E484" s="10">
        <v>-91.739917711153</v>
      </c>
      <c r="F484" s="10" t="s">
        <v>1064</v>
      </c>
      <c r="G484" s="10" t="s">
        <v>1065</v>
      </c>
      <c r="H484" s="10" t="s">
        <v>1087</v>
      </c>
      <c r="I484" s="11" t="s">
        <v>1117</v>
      </c>
      <c r="K484" s="12" t="s">
        <v>67</v>
      </c>
      <c r="L484" s="13">
        <f>Countif(username,H484)</f>
        <v>5</v>
      </c>
    </row>
    <row r="485">
      <c r="A485" s="10" t="s">
        <v>1118</v>
      </c>
      <c r="B485" s="10">
        <v>28.0</v>
      </c>
      <c r="C485" s="10">
        <v>19.0</v>
      </c>
      <c r="D485" s="10">
        <v>41.973966515511</v>
      </c>
      <c r="E485" s="10">
        <v>-91.7397243818356</v>
      </c>
      <c r="F485" s="10" t="s">
        <v>1064</v>
      </c>
      <c r="G485" s="10" t="s">
        <v>1065</v>
      </c>
      <c r="H485" s="10" t="s">
        <v>1082</v>
      </c>
      <c r="I485" s="11" t="s">
        <v>1119</v>
      </c>
      <c r="K485" s="12" t="s">
        <v>67</v>
      </c>
      <c r="L485" s="13">
        <f>Countif(username,H485)</f>
        <v>5</v>
      </c>
    </row>
    <row r="486">
      <c r="A486" s="10" t="s">
        <v>1120</v>
      </c>
      <c r="B486" s="10">
        <v>28.0</v>
      </c>
      <c r="C486" s="10">
        <v>20.0</v>
      </c>
      <c r="D486" s="10">
        <v>41.9739665153489</v>
      </c>
      <c r="E486" s="10">
        <v>-91.7395310525183</v>
      </c>
      <c r="F486" s="10" t="s">
        <v>1064</v>
      </c>
      <c r="G486" s="10" t="s">
        <v>1065</v>
      </c>
      <c r="H486" s="10" t="s">
        <v>131</v>
      </c>
      <c r="I486" s="11" t="s">
        <v>1121</v>
      </c>
      <c r="K486" s="12" t="s">
        <v>67</v>
      </c>
      <c r="L486" s="13">
        <f>Countif(username,H486)</f>
        <v>9</v>
      </c>
    </row>
    <row r="487">
      <c r="A487" s="10" t="s">
        <v>1122</v>
      </c>
      <c r="B487" s="10">
        <v>28.0</v>
      </c>
      <c r="C487" s="10">
        <v>21.0</v>
      </c>
      <c r="D487" s="10">
        <v>41.9739665151867</v>
      </c>
      <c r="E487" s="10">
        <v>-91.7393377232009</v>
      </c>
      <c r="F487" s="10" t="s">
        <v>1064</v>
      </c>
      <c r="G487" s="10" t="s">
        <v>1065</v>
      </c>
      <c r="H487" s="10" t="s">
        <v>1087</v>
      </c>
      <c r="I487" s="11" t="s">
        <v>1123</v>
      </c>
      <c r="K487" s="12" t="s">
        <v>67</v>
      </c>
      <c r="L487" s="13">
        <f>Countif(username,H487)</f>
        <v>5</v>
      </c>
    </row>
    <row r="488">
      <c r="A488" s="10" t="s">
        <v>1124</v>
      </c>
      <c r="B488" s="10">
        <v>28.0</v>
      </c>
      <c r="C488" s="10">
        <v>22.0</v>
      </c>
      <c r="D488" s="10">
        <v>41.9739665150245</v>
      </c>
      <c r="E488" s="10">
        <v>-91.7391443938835</v>
      </c>
      <c r="F488" s="10" t="s">
        <v>1064</v>
      </c>
      <c r="G488" s="10" t="s">
        <v>1065</v>
      </c>
      <c r="H488" s="10" t="s">
        <v>1096</v>
      </c>
      <c r="I488" s="11" t="s">
        <v>1125</v>
      </c>
      <c r="K488" s="12" t="s">
        <v>67</v>
      </c>
      <c r="L488" s="13">
        <f>Countif(username,H488)</f>
        <v>3</v>
      </c>
    </row>
    <row r="489">
      <c r="A489" s="10" t="s">
        <v>1126</v>
      </c>
      <c r="B489" s="10">
        <v>28.0</v>
      </c>
      <c r="C489" s="10">
        <v>23.0</v>
      </c>
      <c r="D489" s="10">
        <v>41.9739665148624</v>
      </c>
      <c r="E489" s="10">
        <v>-91.7389510645662</v>
      </c>
      <c r="F489" s="10" t="s">
        <v>1064</v>
      </c>
      <c r="G489" s="10" t="s">
        <v>1065</v>
      </c>
      <c r="H489" s="10" t="s">
        <v>1082</v>
      </c>
      <c r="I489" s="11" t="s">
        <v>1127</v>
      </c>
      <c r="K489" s="12" t="s">
        <v>67</v>
      </c>
      <c r="L489" s="13">
        <f>Countif(username,H489)</f>
        <v>5</v>
      </c>
    </row>
    <row r="490">
      <c r="A490" s="10" t="s">
        <v>1128</v>
      </c>
      <c r="B490" s="10">
        <v>28.0</v>
      </c>
      <c r="C490" s="10">
        <v>24.0</v>
      </c>
      <c r="D490" s="10">
        <v>41.9739665147002</v>
      </c>
      <c r="E490" s="10">
        <v>-91.7387577352488</v>
      </c>
      <c r="F490" s="10" t="s">
        <v>1064</v>
      </c>
      <c r="G490" s="10" t="s">
        <v>1065</v>
      </c>
      <c r="H490" s="10" t="s">
        <v>1087</v>
      </c>
      <c r="I490" s="11" t="s">
        <v>1129</v>
      </c>
      <c r="K490" s="12" t="s">
        <v>67</v>
      </c>
      <c r="L490" s="13">
        <f>Countif(username,H490)</f>
        <v>5</v>
      </c>
    </row>
    <row r="491">
      <c r="A491" s="10" t="s">
        <v>1130</v>
      </c>
      <c r="B491" s="10">
        <v>28.0</v>
      </c>
      <c r="C491" s="10">
        <v>25.0</v>
      </c>
      <c r="D491" s="10">
        <v>41.973966514538</v>
      </c>
      <c r="E491" s="10">
        <v>-91.7385644059314</v>
      </c>
      <c r="F491" s="10" t="s">
        <v>1101</v>
      </c>
      <c r="G491" s="10" t="s">
        <v>1102</v>
      </c>
      <c r="H491" s="10" t="s">
        <v>131</v>
      </c>
      <c r="I491" s="11" t="s">
        <v>1131</v>
      </c>
      <c r="K491" s="12" t="s">
        <v>67</v>
      </c>
      <c r="L491" s="13">
        <f>Countif(username,H491)</f>
        <v>9</v>
      </c>
    </row>
    <row r="492">
      <c r="A492" s="10" t="s">
        <v>1132</v>
      </c>
      <c r="B492" s="10">
        <v>29.0</v>
      </c>
      <c r="C492" s="10">
        <v>14.0</v>
      </c>
      <c r="D492" s="10">
        <v>41.9738227858765</v>
      </c>
      <c r="E492" s="10">
        <v>-91.7406910380207</v>
      </c>
      <c r="F492" s="10" t="s">
        <v>1064</v>
      </c>
      <c r="G492" s="10" t="s">
        <v>1065</v>
      </c>
      <c r="H492" s="10" t="s">
        <v>1082</v>
      </c>
      <c r="I492" s="11" t="s">
        <v>1133</v>
      </c>
      <c r="K492" s="12" t="s">
        <v>67</v>
      </c>
      <c r="L492" s="13">
        <f>Countif(username,H492)</f>
        <v>5</v>
      </c>
    </row>
    <row r="493">
      <c r="A493" s="10" t="s">
        <v>1134</v>
      </c>
      <c r="B493" s="10">
        <v>29.0</v>
      </c>
      <c r="C493" s="10">
        <v>26.0</v>
      </c>
      <c r="D493" s="10">
        <v>41.9738227839304</v>
      </c>
      <c r="E493" s="10">
        <v>-91.7383710914475</v>
      </c>
      <c r="F493" s="10" t="s">
        <v>1101</v>
      </c>
      <c r="G493" s="10" t="s">
        <v>1102</v>
      </c>
      <c r="H493" s="10" t="s">
        <v>40</v>
      </c>
      <c r="I493" s="19" t="s">
        <v>1135</v>
      </c>
      <c r="K493" s="12" t="s">
        <v>67</v>
      </c>
      <c r="L493" s="13">
        <f>Countif(username,H493)</f>
        <v>24</v>
      </c>
    </row>
    <row r="495">
      <c r="A495" s="10"/>
      <c r="B495" s="10" t="s">
        <v>1136</v>
      </c>
    </row>
    <row r="496">
      <c r="A496" s="10"/>
      <c r="B496" s="10" t="s">
        <v>1137</v>
      </c>
      <c r="C496" s="10">
        <v>41.9759070220464</v>
      </c>
      <c r="D496" s="10">
        <v>-91.7392408847808</v>
      </c>
      <c r="E496" s="10">
        <v>16.0</v>
      </c>
      <c r="F496" s="10">
        <v>9.0</v>
      </c>
      <c r="G496" s="10">
        <v>90.0</v>
      </c>
      <c r="H496" s="10">
        <v>0.0</v>
      </c>
      <c r="I496" s="10">
        <v>60.0</v>
      </c>
      <c r="J496" s="10">
        <v>17.0</v>
      </c>
    </row>
  </sheetData>
  <mergeCells count="1">
    <mergeCell ref="A1:D2"/>
  </mergeCells>
  <hyperlinks>
    <hyperlink r:id="rId1" ref="I22"/>
    <hyperlink r:id="rId2" ref="I23"/>
    <hyperlink r:id="rId3" ref="I24"/>
    <hyperlink r:id="rId4" ref="I25"/>
    <hyperlink r:id="rId5" ref="I26"/>
    <hyperlink r:id="rId6" ref="I27"/>
    <hyperlink r:id="rId7" ref="I28"/>
    <hyperlink r:id="rId8" ref="I29"/>
    <hyperlink r:id="rId9" ref="I30"/>
    <hyperlink r:id="rId10" ref="I31"/>
    <hyperlink r:id="rId11" ref="I32"/>
    <hyperlink r:id="rId12" ref="I33"/>
    <hyperlink r:id="rId13" ref="I34"/>
    <hyperlink r:id="rId14" ref="I35"/>
    <hyperlink r:id="rId15" ref="I36"/>
    <hyperlink r:id="rId16" ref="I37"/>
    <hyperlink r:id="rId17" ref="I38"/>
    <hyperlink r:id="rId18" ref="I39"/>
    <hyperlink r:id="rId19" ref="I40"/>
    <hyperlink r:id="rId20" ref="I41"/>
    <hyperlink r:id="rId21" ref="I42"/>
    <hyperlink r:id="rId22" ref="I43"/>
    <hyperlink r:id="rId23" ref="I44"/>
    <hyperlink r:id="rId24" ref="I45"/>
    <hyperlink r:id="rId25" ref="I46"/>
    <hyperlink r:id="rId26" ref="I47"/>
    <hyperlink r:id="rId27" ref="I48"/>
    <hyperlink r:id="rId28" ref="I49"/>
    <hyperlink r:id="rId29" ref="I50"/>
    <hyperlink r:id="rId30" ref="I51"/>
    <hyperlink r:id="rId31" ref="I52"/>
    <hyperlink r:id="rId32" ref="I53"/>
    <hyperlink r:id="rId33" ref="I54"/>
    <hyperlink r:id="rId34" ref="I55"/>
    <hyperlink r:id="rId35" ref="I56"/>
    <hyperlink r:id="rId36" ref="I57"/>
    <hyperlink r:id="rId37" ref="I58"/>
    <hyperlink r:id="rId38" ref="I59"/>
    <hyperlink r:id="rId39" ref="I60"/>
    <hyperlink r:id="rId40" ref="I61"/>
    <hyperlink r:id="rId41" ref="I62"/>
    <hyperlink r:id="rId42" ref="I63"/>
    <hyperlink r:id="rId43" ref="I64"/>
    <hyperlink r:id="rId44" ref="I65"/>
    <hyperlink r:id="rId45" ref="I66"/>
    <hyperlink r:id="rId46" ref="I67"/>
    <hyperlink r:id="rId47" ref="I68"/>
    <hyperlink r:id="rId48" ref="I69"/>
    <hyperlink r:id="rId49" ref="I70"/>
    <hyperlink r:id="rId50" ref="I71"/>
    <hyperlink r:id="rId51" ref="I72"/>
    <hyperlink r:id="rId52" ref="I73"/>
    <hyperlink r:id="rId53" ref="I74"/>
    <hyperlink r:id="rId54" ref="I75"/>
    <hyperlink r:id="rId55" ref="I76"/>
    <hyperlink r:id="rId56" ref="I77"/>
    <hyperlink r:id="rId57" ref="I78"/>
    <hyperlink r:id="rId58" ref="I79"/>
    <hyperlink r:id="rId59" ref="I80"/>
    <hyperlink r:id="rId60" ref="I81"/>
    <hyperlink r:id="rId61" ref="I82"/>
    <hyperlink r:id="rId62" ref="I83"/>
    <hyperlink r:id="rId63" ref="I84"/>
    <hyperlink r:id="rId64" ref="I85"/>
    <hyperlink r:id="rId65" ref="I86"/>
    <hyperlink r:id="rId66" ref="I87"/>
    <hyperlink r:id="rId67" ref="I88"/>
    <hyperlink r:id="rId68" ref="I89"/>
    <hyperlink r:id="rId69" ref="I90"/>
    <hyperlink r:id="rId70" ref="I91"/>
    <hyperlink r:id="rId71" ref="I92"/>
    <hyperlink r:id="rId72" ref="I93"/>
    <hyperlink r:id="rId73" ref="I94"/>
    <hyperlink r:id="rId74" ref="I95"/>
    <hyperlink r:id="rId75" ref="I96"/>
    <hyperlink r:id="rId76" ref="I97"/>
    <hyperlink r:id="rId77" ref="I98"/>
    <hyperlink r:id="rId78" ref="I99"/>
    <hyperlink r:id="rId79" ref="I100"/>
    <hyperlink r:id="rId80" ref="I101"/>
    <hyperlink r:id="rId81" ref="I102"/>
    <hyperlink r:id="rId82" ref="I103"/>
    <hyperlink r:id="rId83" ref="I104"/>
    <hyperlink r:id="rId84" ref="I105"/>
    <hyperlink r:id="rId85" ref="I106"/>
    <hyperlink r:id="rId86" ref="I107"/>
    <hyperlink r:id="rId87" ref="I108"/>
    <hyperlink r:id="rId88" ref="I109"/>
    <hyperlink r:id="rId89" ref="I110"/>
    <hyperlink r:id="rId90" ref="I111"/>
    <hyperlink r:id="rId91" ref="I112"/>
    <hyperlink r:id="rId92" ref="I113"/>
    <hyperlink r:id="rId93" ref="I114"/>
    <hyperlink r:id="rId94" ref="I115"/>
    <hyperlink r:id="rId95" ref="I116"/>
    <hyperlink r:id="rId96" ref="I117"/>
    <hyperlink r:id="rId97" ref="I118"/>
    <hyperlink r:id="rId98" ref="I119"/>
    <hyperlink r:id="rId99" ref="I120"/>
    <hyperlink r:id="rId100" ref="I121"/>
    <hyperlink r:id="rId101" ref="I122"/>
    <hyperlink r:id="rId102" ref="I123"/>
    <hyperlink r:id="rId103" ref="I124"/>
    <hyperlink r:id="rId104" ref="I125"/>
    <hyperlink r:id="rId105" ref="I126"/>
    <hyperlink r:id="rId106" ref="I127"/>
    <hyperlink r:id="rId107" ref="I128"/>
    <hyperlink r:id="rId108" ref="I129"/>
    <hyperlink r:id="rId109" ref="I130"/>
    <hyperlink r:id="rId110" ref="I131"/>
    <hyperlink r:id="rId111" ref="I132"/>
    <hyperlink r:id="rId112" ref="I133"/>
    <hyperlink r:id="rId113" ref="I134"/>
    <hyperlink r:id="rId114" ref="I135"/>
    <hyperlink r:id="rId115" ref="I136"/>
    <hyperlink r:id="rId116" ref="I137"/>
    <hyperlink r:id="rId117" ref="I138"/>
    <hyperlink r:id="rId118" ref="I139"/>
    <hyperlink r:id="rId119" ref="I140"/>
    <hyperlink r:id="rId120" ref="I141"/>
    <hyperlink r:id="rId121" ref="I142"/>
    <hyperlink r:id="rId122" ref="I143"/>
    <hyperlink r:id="rId123" ref="I144"/>
    <hyperlink r:id="rId124" ref="I145"/>
    <hyperlink r:id="rId125" ref="I146"/>
    <hyperlink r:id="rId126" ref="I147"/>
    <hyperlink r:id="rId127" ref="I148"/>
    <hyperlink r:id="rId128" ref="I149"/>
    <hyperlink r:id="rId129" ref="I150"/>
    <hyperlink r:id="rId130" ref="I151"/>
    <hyperlink r:id="rId131" ref="I152"/>
    <hyperlink r:id="rId132" ref="I153"/>
    <hyperlink r:id="rId133" ref="I154"/>
    <hyperlink r:id="rId134" ref="I155"/>
    <hyperlink r:id="rId135" ref="I156"/>
    <hyperlink r:id="rId136" ref="I157"/>
    <hyperlink r:id="rId137" ref="I158"/>
    <hyperlink r:id="rId138" ref="I159"/>
    <hyperlink r:id="rId139" ref="I160"/>
    <hyperlink r:id="rId140" ref="I161"/>
    <hyperlink r:id="rId141" ref="I162"/>
    <hyperlink r:id="rId142" ref="I163"/>
    <hyperlink r:id="rId143" ref="I164"/>
    <hyperlink r:id="rId144" ref="I165"/>
    <hyperlink r:id="rId145" ref="I166"/>
    <hyperlink r:id="rId146" ref="I167"/>
    <hyperlink r:id="rId147" ref="I168"/>
    <hyperlink r:id="rId148" ref="I169"/>
    <hyperlink r:id="rId149" ref="I170"/>
    <hyperlink r:id="rId150" ref="I171"/>
    <hyperlink r:id="rId151" ref="I172"/>
    <hyperlink r:id="rId152" ref="I173"/>
    <hyperlink r:id="rId153" ref="I174"/>
    <hyperlink r:id="rId154" ref="I175"/>
    <hyperlink r:id="rId155" ref="I176"/>
    <hyperlink r:id="rId156" ref="I177"/>
    <hyperlink r:id="rId157" ref="I178"/>
    <hyperlink r:id="rId158" ref="I179"/>
    <hyperlink r:id="rId159" ref="I180"/>
    <hyperlink r:id="rId160" ref="I181"/>
    <hyperlink r:id="rId161" ref="I182"/>
    <hyperlink r:id="rId162" ref="I183"/>
    <hyperlink r:id="rId163" ref="I184"/>
    <hyperlink r:id="rId164" ref="I185"/>
    <hyperlink r:id="rId165" ref="I186"/>
    <hyperlink r:id="rId166" ref="I187"/>
    <hyperlink r:id="rId167" ref="I188"/>
    <hyperlink r:id="rId168" ref="I189"/>
    <hyperlink r:id="rId169" ref="I190"/>
    <hyperlink r:id="rId170" ref="I191"/>
    <hyperlink r:id="rId171" ref="I192"/>
    <hyperlink r:id="rId172" ref="I193"/>
    <hyperlink r:id="rId173" ref="I194"/>
    <hyperlink r:id="rId174" ref="I195"/>
    <hyperlink r:id="rId175" ref="I196"/>
    <hyperlink r:id="rId176" ref="I197"/>
    <hyperlink r:id="rId177" ref="I198"/>
    <hyperlink r:id="rId178" ref="I199"/>
    <hyperlink r:id="rId179" ref="I200"/>
    <hyperlink r:id="rId180" ref="I201"/>
    <hyperlink r:id="rId181" ref="I202"/>
    <hyperlink r:id="rId182" ref="I203"/>
    <hyperlink r:id="rId183" ref="I204"/>
    <hyperlink r:id="rId184" ref="I205"/>
    <hyperlink r:id="rId185" ref="I206"/>
    <hyperlink r:id="rId186" ref="I207"/>
    <hyperlink r:id="rId187" ref="I208"/>
    <hyperlink r:id="rId188" ref="I209"/>
    <hyperlink r:id="rId189" ref="I210"/>
    <hyperlink r:id="rId190" ref="I211"/>
    <hyperlink r:id="rId191" ref="I212"/>
    <hyperlink r:id="rId192" ref="I213"/>
    <hyperlink r:id="rId193" ref="I214"/>
    <hyperlink r:id="rId194" ref="I215"/>
    <hyperlink r:id="rId195" ref="I216"/>
    <hyperlink r:id="rId196" ref="I217"/>
    <hyperlink r:id="rId197" ref="I218"/>
    <hyperlink r:id="rId198" ref="I219"/>
    <hyperlink r:id="rId199" ref="I220"/>
    <hyperlink r:id="rId200" ref="I221"/>
    <hyperlink r:id="rId201" ref="I222"/>
    <hyperlink r:id="rId202" ref="I223"/>
    <hyperlink r:id="rId203" ref="I224"/>
    <hyperlink r:id="rId204" ref="I225"/>
    <hyperlink r:id="rId205" ref="I226"/>
    <hyperlink r:id="rId206" ref="I227"/>
    <hyperlink r:id="rId207" ref="I228"/>
    <hyperlink r:id="rId208" ref="I229"/>
    <hyperlink r:id="rId209" ref="I230"/>
    <hyperlink r:id="rId210" ref="I231"/>
    <hyperlink r:id="rId211" ref="I232"/>
    <hyperlink r:id="rId212" ref="I233"/>
    <hyperlink r:id="rId213" ref="I234"/>
    <hyperlink r:id="rId214" ref="I235"/>
    <hyperlink r:id="rId215" ref="I236"/>
    <hyperlink r:id="rId216" ref="I237"/>
    <hyperlink r:id="rId217" ref="I238"/>
    <hyperlink r:id="rId218" ref="I239"/>
    <hyperlink r:id="rId219" ref="I240"/>
    <hyperlink r:id="rId220" ref="I241"/>
    <hyperlink r:id="rId221" ref="I242"/>
    <hyperlink r:id="rId222" ref="I243"/>
    <hyperlink r:id="rId223" ref="I244"/>
    <hyperlink r:id="rId224" ref="I245"/>
    <hyperlink r:id="rId225" ref="I246"/>
    <hyperlink r:id="rId226" ref="I247"/>
    <hyperlink r:id="rId227" ref="I248"/>
    <hyperlink r:id="rId228" ref="I249"/>
    <hyperlink r:id="rId229" ref="I250"/>
    <hyperlink r:id="rId230" ref="I251"/>
    <hyperlink r:id="rId231" ref="I252"/>
    <hyperlink r:id="rId232" ref="I253"/>
    <hyperlink r:id="rId233" ref="I254"/>
    <hyperlink r:id="rId234" ref="I255"/>
    <hyperlink r:id="rId235" ref="I256"/>
    <hyperlink r:id="rId236" ref="I257"/>
    <hyperlink r:id="rId237" ref="I258"/>
    <hyperlink r:id="rId238" ref="I259"/>
    <hyperlink r:id="rId239" ref="I260"/>
    <hyperlink r:id="rId240" ref="I261"/>
    <hyperlink r:id="rId241" ref="I262"/>
    <hyperlink r:id="rId242" ref="I263"/>
    <hyperlink r:id="rId243" ref="I264"/>
    <hyperlink r:id="rId244" ref="I265"/>
    <hyperlink r:id="rId245" ref="I266"/>
    <hyperlink r:id="rId246" ref="I267"/>
    <hyperlink r:id="rId247" ref="I268"/>
    <hyperlink r:id="rId248" ref="I269"/>
    <hyperlink r:id="rId249" ref="I270"/>
    <hyperlink r:id="rId250" ref="I271"/>
    <hyperlink r:id="rId251" ref="I272"/>
    <hyperlink r:id="rId252" ref="I273"/>
    <hyperlink r:id="rId253" ref="I274"/>
    <hyperlink r:id="rId254" ref="I275"/>
    <hyperlink r:id="rId255" ref="I276"/>
    <hyperlink r:id="rId256" ref="I277"/>
    <hyperlink r:id="rId257" ref="I278"/>
    <hyperlink r:id="rId258" ref="I279"/>
    <hyperlink r:id="rId259" ref="I280"/>
    <hyperlink r:id="rId260" ref="I281"/>
    <hyperlink r:id="rId261" ref="I282"/>
    <hyperlink r:id="rId262" ref="I283"/>
    <hyperlink r:id="rId263" ref="I284"/>
    <hyperlink r:id="rId264" ref="I285"/>
    <hyperlink r:id="rId265" ref="I286"/>
    <hyperlink r:id="rId266" ref="I287"/>
    <hyperlink r:id="rId267" ref="I288"/>
    <hyperlink r:id="rId268" ref="I289"/>
    <hyperlink r:id="rId269" ref="I290"/>
    <hyperlink r:id="rId270" ref="I291"/>
    <hyperlink r:id="rId271" ref="I292"/>
    <hyperlink r:id="rId272" ref="I293"/>
    <hyperlink r:id="rId273" ref="I294"/>
    <hyperlink r:id="rId274" ref="I295"/>
    <hyperlink r:id="rId275" ref="I296"/>
    <hyperlink r:id="rId276" ref="I297"/>
    <hyperlink r:id="rId277" ref="I298"/>
    <hyperlink r:id="rId278" ref="I299"/>
    <hyperlink r:id="rId279" ref="I300"/>
    <hyperlink r:id="rId280" ref="I301"/>
    <hyperlink r:id="rId281" ref="I302"/>
    <hyperlink r:id="rId282" ref="I303"/>
    <hyperlink r:id="rId283" ref="I304"/>
    <hyperlink r:id="rId284" ref="I305"/>
    <hyperlink r:id="rId285" ref="I306"/>
    <hyperlink r:id="rId286" ref="I307"/>
    <hyperlink r:id="rId287" ref="I308"/>
    <hyperlink r:id="rId288" ref="I309"/>
    <hyperlink r:id="rId289" ref="I310"/>
    <hyperlink r:id="rId290" ref="I311"/>
    <hyperlink r:id="rId291" ref="I312"/>
    <hyperlink r:id="rId292" ref="I313"/>
    <hyperlink r:id="rId293" ref="I314"/>
    <hyperlink r:id="rId294" ref="I315"/>
    <hyperlink r:id="rId295" ref="I316"/>
    <hyperlink r:id="rId296" ref="I317"/>
    <hyperlink r:id="rId297" ref="I318"/>
    <hyperlink r:id="rId298" ref="I319"/>
    <hyperlink r:id="rId299" ref="I320"/>
    <hyperlink r:id="rId300" ref="I321"/>
    <hyperlink r:id="rId301" ref="I322"/>
    <hyperlink r:id="rId302" ref="I323"/>
    <hyperlink r:id="rId303" ref="I324"/>
    <hyperlink r:id="rId304" ref="I325"/>
    <hyperlink r:id="rId305" ref="I326"/>
    <hyperlink r:id="rId306" ref="I327"/>
    <hyperlink r:id="rId307" ref="I328"/>
    <hyperlink r:id="rId308" ref="I329"/>
    <hyperlink r:id="rId309" ref="I330"/>
    <hyperlink r:id="rId310" ref="I331"/>
    <hyperlink r:id="rId311" ref="I332"/>
    <hyperlink r:id="rId312" ref="I333"/>
    <hyperlink r:id="rId313" ref="I334"/>
    <hyperlink r:id="rId314" ref="I335"/>
    <hyperlink r:id="rId315" ref="I336"/>
    <hyperlink r:id="rId316" ref="I337"/>
    <hyperlink r:id="rId317" ref="I338"/>
    <hyperlink r:id="rId318" ref="I339"/>
    <hyperlink r:id="rId319" ref="I340"/>
    <hyperlink r:id="rId320" ref="I341"/>
    <hyperlink r:id="rId321" ref="I342"/>
    <hyperlink r:id="rId322" ref="I343"/>
    <hyperlink r:id="rId323" ref="I344"/>
    <hyperlink r:id="rId324" ref="I345"/>
    <hyperlink r:id="rId325" ref="I346"/>
    <hyperlink r:id="rId326" ref="I347"/>
    <hyperlink r:id="rId327" ref="I348"/>
    <hyperlink r:id="rId328" ref="I349"/>
    <hyperlink r:id="rId329" ref="I350"/>
    <hyperlink r:id="rId330" ref="I351"/>
    <hyperlink r:id="rId331" ref="I352"/>
    <hyperlink r:id="rId332" ref="I353"/>
    <hyperlink r:id="rId333" ref="I354"/>
    <hyperlink r:id="rId334" ref="I355"/>
    <hyperlink r:id="rId335" ref="I356"/>
    <hyperlink r:id="rId336" ref="I357"/>
    <hyperlink r:id="rId337" ref="I358"/>
    <hyperlink r:id="rId338" ref="I359"/>
    <hyperlink r:id="rId339" ref="I360"/>
    <hyperlink r:id="rId340" ref="I361"/>
    <hyperlink r:id="rId341" ref="I362"/>
    <hyperlink r:id="rId342" ref="I363"/>
    <hyperlink r:id="rId343" ref="I364"/>
    <hyperlink r:id="rId344" ref="I365"/>
    <hyperlink r:id="rId345" ref="I366"/>
    <hyperlink r:id="rId346" ref="I367"/>
    <hyperlink r:id="rId347" ref="I368"/>
    <hyperlink r:id="rId348" ref="I369"/>
    <hyperlink r:id="rId349" ref="I370"/>
    <hyperlink r:id="rId350" ref="I371"/>
    <hyperlink r:id="rId351" ref="I372"/>
    <hyperlink r:id="rId352" ref="I373"/>
    <hyperlink r:id="rId353" ref="I374"/>
    <hyperlink r:id="rId354" ref="I375"/>
    <hyperlink r:id="rId355" ref="I376"/>
    <hyperlink r:id="rId356" ref="I377"/>
    <hyperlink r:id="rId357" ref="I378"/>
    <hyperlink r:id="rId358" ref="I379"/>
    <hyperlink r:id="rId359" ref="I380"/>
    <hyperlink r:id="rId360" ref="I381"/>
    <hyperlink r:id="rId361" ref="I382"/>
    <hyperlink r:id="rId362" ref="I383"/>
    <hyperlink r:id="rId363" ref="I384"/>
    <hyperlink r:id="rId364" ref="I385"/>
    <hyperlink r:id="rId365" ref="I386"/>
    <hyperlink r:id="rId366" ref="I387"/>
    <hyperlink r:id="rId367" ref="I388"/>
    <hyperlink r:id="rId368" ref="I389"/>
    <hyperlink r:id="rId369" ref="I390"/>
    <hyperlink r:id="rId370" ref="I391"/>
    <hyperlink r:id="rId371" ref="I392"/>
    <hyperlink r:id="rId372" ref="I393"/>
    <hyperlink r:id="rId373" ref="I394"/>
    <hyperlink r:id="rId374" ref="I395"/>
    <hyperlink r:id="rId375" ref="I396"/>
    <hyperlink r:id="rId376" ref="I397"/>
    <hyperlink r:id="rId377" ref="I398"/>
    <hyperlink r:id="rId378" ref="I399"/>
    <hyperlink r:id="rId379" ref="I400"/>
    <hyperlink r:id="rId380" ref="I401"/>
    <hyperlink r:id="rId381" ref="I402"/>
    <hyperlink r:id="rId382" ref="I403"/>
    <hyperlink r:id="rId383" ref="I404"/>
    <hyperlink r:id="rId384" ref="I405"/>
    <hyperlink r:id="rId385" ref="I406"/>
    <hyperlink r:id="rId386" ref="I407"/>
    <hyperlink r:id="rId387" ref="I408"/>
    <hyperlink r:id="rId388" ref="I409"/>
    <hyperlink r:id="rId389" ref="I410"/>
    <hyperlink r:id="rId390" ref="I411"/>
    <hyperlink r:id="rId391" ref="I412"/>
    <hyperlink r:id="rId392" ref="I413"/>
    <hyperlink r:id="rId393" ref="I414"/>
    <hyperlink r:id="rId394" ref="I415"/>
    <hyperlink r:id="rId395" ref="I416"/>
    <hyperlink r:id="rId396" ref="I417"/>
    <hyperlink r:id="rId397" ref="I418"/>
    <hyperlink r:id="rId398" ref="I419"/>
    <hyperlink r:id="rId399" ref="I420"/>
    <hyperlink r:id="rId400" ref="I421"/>
    <hyperlink r:id="rId401" ref="I422"/>
    <hyperlink r:id="rId402" ref="I423"/>
    <hyperlink r:id="rId403" ref="I424"/>
    <hyperlink r:id="rId404" ref="I425"/>
    <hyperlink r:id="rId405" ref="I426"/>
    <hyperlink r:id="rId406" ref="I427"/>
    <hyperlink r:id="rId407" ref="I428"/>
    <hyperlink r:id="rId408" ref="I429"/>
    <hyperlink r:id="rId409" ref="I430"/>
    <hyperlink r:id="rId410" ref="I431"/>
    <hyperlink r:id="rId411" ref="I432"/>
    <hyperlink r:id="rId412" ref="I433"/>
    <hyperlink r:id="rId413" ref="I434"/>
    <hyperlink r:id="rId414" ref="I435"/>
    <hyperlink r:id="rId415" ref="I436"/>
    <hyperlink r:id="rId416" ref="I437"/>
    <hyperlink r:id="rId417" ref="I438"/>
    <hyperlink r:id="rId418" ref="I439"/>
    <hyperlink r:id="rId419" ref="I440"/>
    <hyperlink r:id="rId420" ref="I441"/>
    <hyperlink r:id="rId421" ref="I442"/>
    <hyperlink r:id="rId422" ref="I443"/>
    <hyperlink r:id="rId423" ref="I444"/>
    <hyperlink r:id="rId424" ref="I445"/>
    <hyperlink r:id="rId425" ref="I446"/>
    <hyperlink r:id="rId426" ref="I447"/>
    <hyperlink r:id="rId427" ref="I448"/>
    <hyperlink r:id="rId428" ref="I449"/>
    <hyperlink r:id="rId429" ref="I451"/>
    <hyperlink r:id="rId430" ref="I452"/>
    <hyperlink r:id="rId431" ref="I454"/>
    <hyperlink r:id="rId432" ref="I455"/>
    <hyperlink r:id="rId433" ref="I456"/>
    <hyperlink r:id="rId434" ref="I457"/>
    <hyperlink r:id="rId435" ref="I458"/>
    <hyperlink r:id="rId436" ref="I459"/>
    <hyperlink r:id="rId437" ref="I460"/>
    <hyperlink r:id="rId438" ref="I461"/>
    <hyperlink r:id="rId439" ref="I463"/>
    <hyperlink r:id="rId440" ref="I464"/>
    <hyperlink r:id="rId441" ref="I466"/>
    <hyperlink r:id="rId442" ref="I467"/>
    <hyperlink r:id="rId443" ref="I468"/>
    <hyperlink r:id="rId444" ref="I469"/>
    <hyperlink r:id="rId445" ref="I470"/>
    <hyperlink r:id="rId446" ref="I471"/>
    <hyperlink r:id="rId447" ref="I472"/>
    <hyperlink r:id="rId448" ref="I473"/>
    <hyperlink r:id="rId449" ref="I474"/>
    <hyperlink r:id="rId450" ref="I475"/>
    <hyperlink r:id="rId451" ref="I476"/>
    <hyperlink r:id="rId452" ref="I477"/>
    <hyperlink r:id="rId453" ref="I478"/>
    <hyperlink r:id="rId454" ref="I479"/>
    <hyperlink r:id="rId455" ref="I480"/>
    <hyperlink r:id="rId456" ref="I481"/>
    <hyperlink r:id="rId457" ref="I482"/>
    <hyperlink r:id="rId458" ref="I483"/>
    <hyperlink r:id="rId459" ref="I484"/>
    <hyperlink r:id="rId460" ref="I485"/>
    <hyperlink r:id="rId461" ref="I486"/>
    <hyperlink r:id="rId462" ref="I487"/>
    <hyperlink r:id="rId463" ref="I488"/>
    <hyperlink r:id="rId464" ref="I489"/>
    <hyperlink r:id="rId465" ref="I490"/>
    <hyperlink r:id="rId466" ref="I491"/>
    <hyperlink r:id="rId467" ref="I492"/>
    <hyperlink r:id="rId468" ref="I493"/>
  </hyperlinks>
  <drawing r:id="rId469"/>
</worksheet>
</file>