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manWithGhosts" sheetId="1" r:id="rId3"/>
  </sheets>
  <definedNames>
    <definedName name="usernameList">PacmanWithGhosts!$G$16:$G$761</definedName>
  </definedNames>
  <calcPr/>
</workbook>
</file>

<file path=xl/sharedStrings.xml><?xml version="1.0" encoding="utf-8"?>
<sst xmlns="http://schemas.openxmlformats.org/spreadsheetml/2006/main" count="3079" uniqueCount="793">
  <si>
    <t>West Des Moines Pac Man Garden</t>
  </si>
  <si>
    <t>Garden</t>
  </si>
  <si>
    <t>Total</t>
  </si>
  <si>
    <t>Available</t>
  </si>
  <si>
    <t>Filled</t>
  </si>
  <si>
    <t>%Filled</t>
  </si>
  <si>
    <t>Socials</t>
  </si>
  <si>
    <t>Total Spots</t>
  </si>
  <si>
    <t>Pink MVM</t>
  </si>
  <si>
    <t>1-2 Deploys</t>
  </si>
  <si>
    <t>White MVM</t>
  </si>
  <si>
    <t>3-4 Deploys</t>
  </si>
  <si>
    <t>Yellow MVM</t>
  </si>
  <si>
    <t>5-6 Deploys</t>
  </si>
  <si>
    <t>turquoise blue MVM</t>
  </si>
  <si>
    <t>7+ Deploys</t>
  </si>
  <si>
    <t>blue MVM</t>
  </si>
  <si>
    <t>Red MVM</t>
  </si>
  <si>
    <t>orange MVM</t>
  </si>
  <si>
    <t>Unique Deployers:</t>
  </si>
  <si>
    <t>Old colors in photo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</si>
  <si>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</si>
  <si>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</si>
  <si>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</si>
  <si>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</si>
  <si>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</si>
  <si>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</si>
  <si>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</si>
  <si>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</si>
  <si>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</si>
  <si>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Socials Sent</t>
  </si>
  <si>
    <t># Deployed</t>
  </si>
  <si>
    <t>MVM Pink</t>
  </si>
  <si>
    <t>pink</t>
  </si>
  <si>
    <t>peachesncream</t>
  </si>
  <si>
    <t>https://www.munzee.com/m/PeachesnCream/674</t>
  </si>
  <si>
    <t>Pinky</t>
  </si>
  <si>
    <t>n/a</t>
  </si>
  <si>
    <t>Gamsci</t>
  </si>
  <si>
    <t>https://www.munzee.com/m/Gamsci/3156/</t>
  </si>
  <si>
    <t>1, 2, 3, 4</t>
  </si>
  <si>
    <t>RubyRubyDues</t>
  </si>
  <si>
    <t>https://www.munzee.com/m/RubyRubyDues/1973/</t>
  </si>
  <si>
    <t>https://www.munzee.com/m/PeachesnCream/667</t>
  </si>
  <si>
    <t>Pinky 2</t>
  </si>
  <si>
    <t>dboracle</t>
  </si>
  <si>
    <t>https://www.munzee.com/m/dboracle/1885</t>
  </si>
  <si>
    <t>llamah</t>
  </si>
  <si>
    <t>https://www.munzee.com/m/llamah/545/</t>
  </si>
  <si>
    <t>Webling</t>
  </si>
  <si>
    <t>https://www.munzee.com/m/Webling/959/</t>
  </si>
  <si>
    <t>Airwolf26</t>
  </si>
  <si>
    <t>https://www.munzee.com/m/Airwolf26/5660/</t>
  </si>
  <si>
    <t>https://www.munzee.com/m/llamah/885</t>
  </si>
  <si>
    <t>snakelips</t>
  </si>
  <si>
    <t>https://www.munzee.com/m/snakelips/687/admin/</t>
  </si>
  <si>
    <t>granitente</t>
  </si>
  <si>
    <t>https://www.munzee.com/m/granitente/776/</t>
  </si>
  <si>
    <t>Zyrelie</t>
  </si>
  <si>
    <t>https://www.munzee.com/m/Zyrelie/4548/</t>
  </si>
  <si>
    <t>shannan0</t>
  </si>
  <si>
    <t>https://www.munzee.com/m/shannan0/1429/</t>
  </si>
  <si>
    <t>melissasrn09</t>
  </si>
  <si>
    <t>https://www.munzee.com/m/melissasrn09/129/</t>
  </si>
  <si>
    <t>1,2,3</t>
  </si>
  <si>
    <t>timandweze</t>
  </si>
  <si>
    <t>https://www.munzee.com/m/timandweze/2400</t>
  </si>
  <si>
    <t>janzattic</t>
  </si>
  <si>
    <t>https://www.munzee.com/m/janzattic/3446</t>
  </si>
  <si>
    <t>monrose</t>
  </si>
  <si>
    <t>https://www.munzee.com/m/monrose/2991/</t>
  </si>
  <si>
    <t>rodrico101</t>
  </si>
  <si>
    <t>https://www.munzee.com/m/rodrico101/3019/</t>
  </si>
  <si>
    <t>1,2,3,4</t>
  </si>
  <si>
    <t>DolphinJo</t>
  </si>
  <si>
    <t>https://www.munzee.com/m/DolphinJo/1924/</t>
  </si>
  <si>
    <t>tnindian</t>
  </si>
  <si>
    <t>https://www.munzee.com/m/tnindian/2462/</t>
  </si>
  <si>
    <t>1,2</t>
  </si>
  <si>
    <t>https://www.munzee.com/m/llamah/852</t>
  </si>
  <si>
    <t>Sarcinator</t>
  </si>
  <si>
    <t>https://www.munzee.com/m/Sarcinator/936/</t>
  </si>
  <si>
    <t>https://www.munzee.com/m/PeachesnCream/1062</t>
  </si>
  <si>
    <t>Pinky 13</t>
  </si>
  <si>
    <t>https://www.munzee.com/m/tnindian/2166/admin/</t>
  </si>
  <si>
    <t>Tabata2</t>
  </si>
  <si>
    <t>https://www.munzee.com/m/Tabata2/1399/</t>
  </si>
  <si>
    <t>https://www.munzee.com/m/PeachesnCream/1088</t>
  </si>
  <si>
    <t>Pinky 15</t>
  </si>
  <si>
    <t>staticalbatross</t>
  </si>
  <si>
    <t>https://www.munzee.com/m/staticalbatross/1275/</t>
  </si>
  <si>
    <t>VampGirl32</t>
  </si>
  <si>
    <t>https://www.munzee.com/m/VampGirl32/627</t>
  </si>
  <si>
    <t>https://www.munzee.com/m/PeachesnCream/1089</t>
  </si>
  <si>
    <t>Pinky 16</t>
  </si>
  <si>
    <t>NetB</t>
  </si>
  <si>
    <t>https://www.munzee.com/m/NetB/2197/</t>
  </si>
  <si>
    <t>SOHCAH</t>
  </si>
  <si>
    <t>https://www.munzee.com/m/sohcah/1280/</t>
  </si>
  <si>
    <t>https://www.munzee.com/m/PeachesnCream/1113</t>
  </si>
  <si>
    <t>Pinky 17</t>
  </si>
  <si>
    <t>ahagmann</t>
  </si>
  <si>
    <t>https://www.munzee.com/m/ahagmann/3293/</t>
  </si>
  <si>
    <t>greensfgiant</t>
  </si>
  <si>
    <t>https://www.munzee.com/m/greensfgiant/2749/</t>
  </si>
  <si>
    <t>thegenie18</t>
  </si>
  <si>
    <t>https://www.munzee.com/m/Thegenie18/1827</t>
  </si>
  <si>
    <t>https://www.munzee.com/m/llamah/854</t>
  </si>
  <si>
    <t>MVM White</t>
  </si>
  <si>
    <t>white</t>
  </si>
  <si>
    <t>DizzyDuder</t>
  </si>
  <si>
    <t>https://www.munzee.com/m/DizzyDuder/568/</t>
  </si>
  <si>
    <t>Hisaccityiowahere</t>
  </si>
  <si>
    <t>https://www.munzee.com/m/hisaccityiowahere/1683/</t>
  </si>
  <si>
    <t>1derWoman</t>
  </si>
  <si>
    <t>https://www.munzee.com/m/1derWoman/1387/</t>
  </si>
  <si>
    <t>https://www.munzee.com/m/DizzyDuder/567/</t>
  </si>
  <si>
    <t>https://www.munzee.com/m/hisaccityiowahere/1682/</t>
  </si>
  <si>
    <t>https://www.munzee.com/m/1derWoman/1386/</t>
  </si>
  <si>
    <t>RF</t>
  </si>
  <si>
    <t>https://www.munzee.com/m/RF/1611/</t>
  </si>
  <si>
    <t>Dibcrew</t>
  </si>
  <si>
    <t>https://www.munzee.com/m/Dibcrew/941/</t>
  </si>
  <si>
    <t>bearmomscouter</t>
  </si>
  <si>
    <t>https://www.munzee.com/m/bearmomscouter/1408/</t>
  </si>
  <si>
    <t>sfwife</t>
  </si>
  <si>
    <t>https://www.munzee.com/m/sfwife/2979/</t>
  </si>
  <si>
    <t>Calvertcachers</t>
  </si>
  <si>
    <t>https://www.munzee.com/m/Calvertcachers/3804/</t>
  </si>
  <si>
    <t>Deeralemap</t>
  </si>
  <si>
    <t>https://www.munzee.com/m/deeralemap/1987/</t>
  </si>
  <si>
    <t>https://www.munzee.com/m/dboracle/2004</t>
  </si>
  <si>
    <t>rastephens</t>
  </si>
  <si>
    <t>https://www.munzee.com/m/rastephens/1190/</t>
  </si>
  <si>
    <t>mayberryman</t>
  </si>
  <si>
    <t>https://www.munzee.com/m/mayberryman/288/</t>
  </si>
  <si>
    <t>JonahJohnson21</t>
  </si>
  <si>
    <t>https://www.munzee.com/m/JonahJohnson21/265/</t>
  </si>
  <si>
    <t>https://www.munzee.com/m/llamah/853/</t>
  </si>
  <si>
    <t>Geodude</t>
  </si>
  <si>
    <t>https://www.munzee.com/m/Geodude/500/</t>
  </si>
  <si>
    <t>tracee74</t>
  </si>
  <si>
    <t>https://www.munzee.com/m/Tracee74/995/</t>
  </si>
  <si>
    <t>Jademaria</t>
  </si>
  <si>
    <t>https://www.munzee.com/m/jademaria/1785</t>
  </si>
  <si>
    <t>https://www.munzee.com/m/Geodude/499/</t>
  </si>
  <si>
    <t>https://www.munzee.com/m/llamah/864</t>
  </si>
  <si>
    <t>https://www.munzee.com/m/greensfgiant/2750/</t>
  </si>
  <si>
    <t>https://www.munzee.com/m/Sarcinator/934/</t>
  </si>
  <si>
    <t>Captainkirk</t>
  </si>
  <si>
    <t>https://www.munzee.com/m/CaptainKirk/1536/</t>
  </si>
  <si>
    <t>redshark78</t>
  </si>
  <si>
    <t>https://www.munzee.com/m/redshark78/541</t>
  </si>
  <si>
    <t>kanga021</t>
  </si>
  <si>
    <t>https://www.munzee.com/m/kanga021/913/</t>
  </si>
  <si>
    <t>CoalCracker7</t>
  </si>
  <si>
    <t>https://www.munzee.com/m/CoalCracker7/1692/</t>
  </si>
  <si>
    <t>oxfordmastercacher</t>
  </si>
  <si>
    <t>https://www.munzee.com/m/oxfordmastercacher/2197/</t>
  </si>
  <si>
    <t>Neta</t>
  </si>
  <si>
    <t>https://www.munzee.com/m/Neta/1798/</t>
  </si>
  <si>
    <t>AbiC</t>
  </si>
  <si>
    <t>https://www.munzee.com/m/AbiC/1110</t>
  </si>
  <si>
    <t>tankandspaz</t>
  </si>
  <si>
    <t>https://www.munzee.com/m/tankandspaz/452/</t>
  </si>
  <si>
    <t>fussyducky</t>
  </si>
  <si>
    <t>https://www.munzee.com/m/fussyducky/75/</t>
  </si>
  <si>
    <t>https://www.munzee.com/m/AbiC/1114</t>
  </si>
  <si>
    <t>ryves</t>
  </si>
  <si>
    <t>https://www.munzee.com/m/ryves/8213/</t>
  </si>
  <si>
    <t>https://www.munzee.com/m/tnindian/2128/</t>
  </si>
  <si>
    <t>https://www.munzee.com/m/PeachesnCream/1084</t>
  </si>
  <si>
    <t>Pinky 14</t>
  </si>
  <si>
    <t>PurpleRose4HIM</t>
  </si>
  <si>
    <t>https://www.munzee.com/m/PurpleRose4HIM/986/</t>
  </si>
  <si>
    <t>wildflower82</t>
  </si>
  <si>
    <t>https://www.munzee.com/m/Wildflower82/643/</t>
  </si>
  <si>
    <t>MVM blue</t>
  </si>
  <si>
    <t>blue</t>
  </si>
  <si>
    <t>https://www.munzee.com/m/PeachesnCream/673</t>
  </si>
  <si>
    <t xml:space="preserve"> n/a </t>
  </si>
  <si>
    <t>kcpride</t>
  </si>
  <si>
    <t>https://www.munzee.com/m/kcpride/2191/</t>
  </si>
  <si>
    <t>https://www.munzee.com/m/Gamsci/3154/</t>
  </si>
  <si>
    <t>https://www.munzee.com/m/PeachesnCream/1156</t>
  </si>
  <si>
    <t>Savardfamily</t>
  </si>
  <si>
    <t>https://www.munzee.com/m/Savardfamily/1796/</t>
  </si>
  <si>
    <t>https://www.munzee.com/m/mayberryman/271/</t>
  </si>
  <si>
    <t>deeralemap</t>
  </si>
  <si>
    <t>https://www.munzee.com/m/deeralemap/2301/</t>
  </si>
  <si>
    <t>https://www.munzee.com/m/Gamsci/3155/</t>
  </si>
  <si>
    <t>https://www.munzee.com/m/JonahJohnson21/237/</t>
  </si>
  <si>
    <t>Nomadicjp</t>
  </si>
  <si>
    <t>https://www.munzee.com/m/nomadicjp/2073/admin/</t>
  </si>
  <si>
    <t>https://www.munzee.com/m/PeachesnCream/1042</t>
  </si>
  <si>
    <t>Pinky 11</t>
  </si>
  <si>
    <t>halemeister</t>
  </si>
  <si>
    <t>https://www.munzee.com/m/halemeister/3958</t>
  </si>
  <si>
    <t>AZJEDI</t>
  </si>
  <si>
    <t>https://www.munzee.com/m/AZJEDI/1725/</t>
  </si>
  <si>
    <t>https://www.munzee.com/m/llamah/858</t>
  </si>
  <si>
    <t>https://www.munzee.com/m/rastephens/1189/</t>
  </si>
  <si>
    <t>https://www.munzee.com/m/snakelips/686/admin/</t>
  </si>
  <si>
    <t>tmabrey</t>
  </si>
  <si>
    <t>https://www.munzee.com/m/tmabrey/1664/</t>
  </si>
  <si>
    <t>https://www.munzee.com/m/llamah/857</t>
  </si>
  <si>
    <t>https://www.munzee.com/m/Geodude/1137/</t>
  </si>
  <si>
    <t>jldh</t>
  </si>
  <si>
    <t>https://www.munzee.com/m/jldh/365/</t>
  </si>
  <si>
    <t>https://www.munzee.com/m/RubyRubyDues/1972/</t>
  </si>
  <si>
    <t>KLC</t>
  </si>
  <si>
    <t>https://www.munzee.com/m/KLC/998/</t>
  </si>
  <si>
    <t>https://www.munzee.com/m/monrose/2453/</t>
  </si>
  <si>
    <t>https://www.munzee.com/m/Geodude/1080</t>
  </si>
  <si>
    <t>Goldilox97</t>
  </si>
  <si>
    <t>https://www.munzee.com/m/Goldilox97/289</t>
  </si>
  <si>
    <t>https://www.munzee.com/m/VampGirl32/865</t>
  </si>
  <si>
    <t>https://www.munzee.com/m/monrose/3528/</t>
  </si>
  <si>
    <t>Snarf</t>
  </si>
  <si>
    <t>https://www.munzee.com/m/Snarf/1155/</t>
  </si>
  <si>
    <t>https://www.munzee.com/m/Goldilox97/287</t>
  </si>
  <si>
    <t>https://www.munzee.com/m/Neta/1797/</t>
  </si>
  <si>
    <t>RDM07</t>
  </si>
  <si>
    <t>https://www.munzee.com/m/rdm07/2262/</t>
  </si>
  <si>
    <t>https://www.munzee.com/m/Goldilox97/281</t>
  </si>
  <si>
    <t>Bizzeh</t>
  </si>
  <si>
    <t>https://www.munzee.com/m/Bizzeh/5153/</t>
  </si>
  <si>
    <t>https://www.munzee.com/m/rdm07/2261/</t>
  </si>
  <si>
    <t>https://www.munzee.com/m/llamah/669/</t>
  </si>
  <si>
    <t>Pinky DSM</t>
  </si>
  <si>
    <t>Andipandiface</t>
  </si>
  <si>
    <t>https://www.munzee.com/m/Andipandiface/1687/</t>
  </si>
  <si>
    <t>georeyna</t>
  </si>
  <si>
    <t>https://www.munzee.com/m/georeyna/5651</t>
  </si>
  <si>
    <t>ohiolady</t>
  </si>
  <si>
    <t>https://www.munzee.com/m/ohiolady/2795</t>
  </si>
  <si>
    <t>lighthousenut</t>
  </si>
  <si>
    <t>https://www.munzee.com/m/lighthousenut/1829</t>
  </si>
  <si>
    <t>https://www.munzee.com/m/rdm07/2260/</t>
  </si>
  <si>
    <t>https://www.munzee.com/m/PeachesnCream/789</t>
  </si>
  <si>
    <t>Pinky 10</t>
  </si>
  <si>
    <t>fabiusz</t>
  </si>
  <si>
    <t>https://www.munzee.com/m/fabiusz/789/</t>
  </si>
  <si>
    <t>geodude</t>
  </si>
  <si>
    <t>https://www.munzee.com/m/Geodude/1227/</t>
  </si>
  <si>
    <t>https://www.munzee.com/m/PeachesnCream/467</t>
  </si>
  <si>
    <t>Pinky 9</t>
  </si>
  <si>
    <t>K6ha</t>
  </si>
  <si>
    <t>https://www.munzee.com/m/K6ha/1511</t>
  </si>
  <si>
    <t>Amigoth2de</t>
  </si>
  <si>
    <t>https://www.munzee.com/m/amigoth2de/326/</t>
  </si>
  <si>
    <t>https://www.munzee.com/m/PeachesnCream/464</t>
  </si>
  <si>
    <t>Pinky 8</t>
  </si>
  <si>
    <t>QueenofDNile</t>
  </si>
  <si>
    <t>https://www.munzee.com/m/QueenofDNile/6950/</t>
  </si>
  <si>
    <t>https://www.munzee.com/m/K6ha/1505/</t>
  </si>
  <si>
    <t xml:space="preserve"> </t>
  </si>
  <si>
    <t>https://www.munzee.com/m/PeachesnCream/463/</t>
  </si>
  <si>
    <t>Pinky 7</t>
  </si>
  <si>
    <t>https://www.munzee.com/m/QueenofDNile/6951/</t>
  </si>
  <si>
    <t>https://www.munzee.com/m/llamah/521</t>
  </si>
  <si>
    <t>Pinky's Pink</t>
  </si>
  <si>
    <t>https://www.munzee.com/m/PeachesnCream/1003</t>
  </si>
  <si>
    <t>Pinky 6</t>
  </si>
  <si>
    <t>WVKiwi</t>
  </si>
  <si>
    <t>https://www.munzee.com/m/wvkiwi/5294/</t>
  </si>
  <si>
    <t>https://www.munzee.com/m/QueenofDNile/6952/</t>
  </si>
  <si>
    <t>https://www.munzee.com/m/llamah/910/</t>
  </si>
  <si>
    <t>https://www.munzee.com/m/dboracle/3027</t>
  </si>
  <si>
    <t>mickilynn71</t>
  </si>
  <si>
    <t>https://www.munzee.com/m/mickilynn71/610/</t>
  </si>
  <si>
    <t>https://www.munzee.com/m/deeralemap/2815/</t>
  </si>
  <si>
    <t>Tristar105</t>
  </si>
  <si>
    <t>https://www.munzee.com/m/Tristar105/288</t>
  </si>
  <si>
    <t>https://www.munzee.com/m/KLC/1216/</t>
  </si>
  <si>
    <t>Vucsi</t>
  </si>
  <si>
    <t>https://www.munzee.com/m/Vucsi/593</t>
  </si>
  <si>
    <t>gatefan</t>
  </si>
  <si>
    <t>https://www.munzee.com/m/gatefan/9419/</t>
  </si>
  <si>
    <t>G1enter</t>
  </si>
  <si>
    <t>https://www.munzee.com/m/G1enter/11331/</t>
  </si>
  <si>
    <t>https://www.munzee.com/m/VampGirl32/1628</t>
  </si>
  <si>
    <t xml:space="preserve">Athieao </t>
  </si>
  <si>
    <t>https://www.munzee.com/m/Athieao/122/</t>
  </si>
  <si>
    <t>markayla</t>
  </si>
  <si>
    <t>https://www.munzee.com/m/markayla/519/</t>
  </si>
  <si>
    <t>https://www.munzee.com/m/deeralemap/2884/</t>
  </si>
  <si>
    <t>SKlick</t>
  </si>
  <si>
    <t>https://www.munzee.com/m/SKlick/369</t>
  </si>
  <si>
    <t>withani</t>
  </si>
  <si>
    <t>https://www.munzee.com/m/withani/2148/</t>
  </si>
  <si>
    <t>musthavemuzk</t>
  </si>
  <si>
    <t>https://www.munzee.com/m/musthavemuzk/4816/</t>
  </si>
  <si>
    <t>https://www.munzee.com/m/llamah/618</t>
  </si>
  <si>
    <t>https://www.munzee.com/m/withani/2149/</t>
  </si>
  <si>
    <t>https://www.munzee.com/m/musthavemuzk/4900/</t>
  </si>
  <si>
    <t>https://www.munzee.com/m/llamah/1022</t>
  </si>
  <si>
    <t>https://www.munzee.com/m/withani/2300/</t>
  </si>
  <si>
    <t>https://www.munzee.com/m/musthavemuzk/5095/</t>
  </si>
  <si>
    <t>https://www.munzee.com/m/Sarcinator/925/</t>
  </si>
  <si>
    <t>MrsRed</t>
  </si>
  <si>
    <t>https://www.munzee.com/m/MrsRed/341/</t>
  </si>
  <si>
    <t>Javelin69</t>
  </si>
  <si>
    <t>https://www.munzee.com/m/Javelin69/385/</t>
  </si>
  <si>
    <t>https://www.munzee.com/m/PeachesnCream/1001</t>
  </si>
  <si>
    <t>Pinky 5</t>
  </si>
  <si>
    <t>https://www.munzee.com/m/monrose/3523/</t>
  </si>
  <si>
    <t>daysleeperdot</t>
  </si>
  <si>
    <t>https://www.munzee.com/m/daysleeperdot/5516/</t>
  </si>
  <si>
    <t>https://www.munzee.com/m/PeachesnCream/1073</t>
  </si>
  <si>
    <t>Pinky 4</t>
  </si>
  <si>
    <t>https://www.munzee.com/m/llamah/490</t>
  </si>
  <si>
    <t>MVM Red</t>
  </si>
  <si>
    <t>red</t>
  </si>
  <si>
    <t>https://www.munzee.com/m/rodrico101/2327/</t>
  </si>
  <si>
    <t>https://www.munzee.com/m/PeachesnCream/668/</t>
  </si>
  <si>
    <t>Blinky 1</t>
  </si>
  <si>
    <t>https://www.munzee.com/m/RubyRubyDues/1908/</t>
  </si>
  <si>
    <t>https://www.munzee.com/m/llamah/855</t>
  </si>
  <si>
    <t>MVM turquoise blue</t>
  </si>
  <si>
    <t>turquoise blue</t>
  </si>
  <si>
    <t>https://www.munzee.com/m/PeachesnCream/670</t>
  </si>
  <si>
    <t>Inky 1</t>
  </si>
  <si>
    <t>https://www.munzee.com/m/RubyRubyDues/1882/</t>
  </si>
  <si>
    <t>https://www.munzee.com/m/daysleeperdot/5517</t>
  </si>
  <si>
    <t>https://www.munzee.com/m/PeachesnCream/614</t>
  </si>
  <si>
    <t>https://www.munzee.com/m/Gamsci/3153/</t>
  </si>
  <si>
    <t>https://www.munzee.com/m/snakelips/685/admin/</t>
  </si>
  <si>
    <t>budbeth</t>
  </si>
  <si>
    <t>https://www.munzee.com/m/budbeth/1080/</t>
  </si>
  <si>
    <t>https://www.munzee.com/m/monrose/2990/</t>
  </si>
  <si>
    <t>https://www.munzee.com/m/ahagmann/3221/</t>
  </si>
  <si>
    <t>https://www.munzee.com/m/greensfgiant/2872/</t>
  </si>
  <si>
    <t>https://www.munzee.com/m/sfwife/2552/</t>
  </si>
  <si>
    <t>https://www.munzee.com/m/Savardfamily/1795/</t>
  </si>
  <si>
    <t>MVM Yellow</t>
  </si>
  <si>
    <t>yellow</t>
  </si>
  <si>
    <t>https://www.munzee.com/m/RubyRubyDues/1881/</t>
  </si>
  <si>
    <t>https://www.munzee.com/m/llamah/546</t>
  </si>
  <si>
    <t>n /a</t>
  </si>
  <si>
    <t>bonsaai</t>
  </si>
  <si>
    <t>https://www.munzee.com/m/bonsaai/5420</t>
  </si>
  <si>
    <t>https://www.munzee.com/m/Gamsci/3152/</t>
  </si>
  <si>
    <t>https://www.munzee.com/m/llamah/848</t>
  </si>
  <si>
    <t>https://www.munzee.com/m/monrose/2984/</t>
  </si>
  <si>
    <t>https://www.munzee.com/m/ahagmann/3292/</t>
  </si>
  <si>
    <t>https://www.munzee.com/m/llamah/520/</t>
  </si>
  <si>
    <t>https://www.munzee.com/m/greensfgiant/2690/</t>
  </si>
  <si>
    <t>https://www.munzee.com/m/sfwife/2838/</t>
  </si>
  <si>
    <t>https://www.munzee.com/m/budbeth/1081/</t>
  </si>
  <si>
    <t>https://www.munzee.com/m/Gamsci/3151/</t>
  </si>
  <si>
    <t>https://www.munzee.com/m/Sarcinator/921/</t>
  </si>
  <si>
    <t>https://www.munzee.com/m/KLC/511/admin/</t>
  </si>
  <si>
    <t>https://www.munzee.com/m/PurpleRose4HIM/987/</t>
  </si>
  <si>
    <t>https://www.munzee.com/m/MrsRed/340/</t>
  </si>
  <si>
    <t>https://www.munzee.com/m/nomadicjp/2076/admin/</t>
  </si>
  <si>
    <t>https://www.munzee.com/m/tmabrey/1639/</t>
  </si>
  <si>
    <t>https://www.munzee.com/m/VampGirl32/864</t>
  </si>
  <si>
    <t>IggiePiggie</t>
  </si>
  <si>
    <t>https://www.munzee.com/m/IggiePiggie/482/</t>
  </si>
  <si>
    <t>https://www.munzee.com/m/rdm07/2259/</t>
  </si>
  <si>
    <t>https://www.munzee.com/m/llamah/955/</t>
  </si>
  <si>
    <t>Peachesncream</t>
  </si>
  <si>
    <t>dvdnjyc</t>
  </si>
  <si>
    <t>https://www.munzee.com/m/DVDNJYC/961</t>
  </si>
  <si>
    <t>https://www.munzee.com/m/snakelips/684/admin/</t>
  </si>
  <si>
    <t>jal</t>
  </si>
  <si>
    <t>https://www.munzee.com/m/JAL/973</t>
  </si>
  <si>
    <t>https://www.munzee.com/m/DVDNJYC/962</t>
  </si>
  <si>
    <t>mobility</t>
  </si>
  <si>
    <t>https://www.munzee.com/m/mobility/2691</t>
  </si>
  <si>
    <t>https://www.munzee.com/m/JAL/972</t>
  </si>
  <si>
    <t>https://www.munzee.com/m/llamah/847/</t>
  </si>
  <si>
    <t>https://www.munzee.com/m/daysleeperdot/5554/</t>
  </si>
  <si>
    <t>https://www.munzee.com/m/PeachesnCream/813</t>
  </si>
  <si>
    <t>https://www.munzee.com/m/PurpleRose4HIM/992/</t>
  </si>
  <si>
    <t>https://www.munzee.com/m/Savardfamily/1793/</t>
  </si>
  <si>
    <t>https://www.munzee.com/m/MrsRed/339/</t>
  </si>
  <si>
    <t xml:space="preserve">tmabrey </t>
  </si>
  <si>
    <t>https://www.munzee.com/m/tmabrey/1640/</t>
  </si>
  <si>
    <t>brycetheskater</t>
  </si>
  <si>
    <t>https://www.munzee.com/m/Brycetheskater/432/</t>
  </si>
  <si>
    <t>https://www.munzee.com/m/rdm07/2255/</t>
  </si>
  <si>
    <t>https://www.munzee.com/m/llamah/865</t>
  </si>
  <si>
    <t>https://www.munzee.com/m/deeralemap/2882/</t>
  </si>
  <si>
    <t>https://www.munzee.com/m/VampGirl32/1627</t>
  </si>
  <si>
    <t>https://www.munzee.com/m/PeachesnCream/830</t>
  </si>
  <si>
    <t>Blinky 2</t>
  </si>
  <si>
    <t>https://www.munzee.com/m/llamah/856</t>
  </si>
  <si>
    <t>https://www.munzee.com/m/halemeister/3941</t>
  </si>
  <si>
    <t>https://www.munzee.com/m/mayberryman/270/</t>
  </si>
  <si>
    <t>bazfum</t>
  </si>
  <si>
    <t>https://www.munzee.com/m/bazfum/2841/</t>
  </si>
  <si>
    <t>Blinky 3</t>
  </si>
  <si>
    <t>https://www.munzee.com/m/llamah/859</t>
  </si>
  <si>
    <t>https://www.munzee.com/m/MrsRed/335/</t>
  </si>
  <si>
    <t>https://www.munzee.com/m/PeachesnCream/834/</t>
  </si>
  <si>
    <t>Blinky 5</t>
  </si>
  <si>
    <t>Kricketracks</t>
  </si>
  <si>
    <t>https://www.munzee.com/m/Kricketracks/521/</t>
  </si>
  <si>
    <t>AndrasButor</t>
  </si>
  <si>
    <t>https://www.munzee.com/m/AndrasButor/1204</t>
  </si>
  <si>
    <t>https://www.munzee.com/m/PeachesnCream/833</t>
  </si>
  <si>
    <t>Blinky 6</t>
  </si>
  <si>
    <t>https://www.munzee.com/m/Wildflower82/645/</t>
  </si>
  <si>
    <t>https://www.munzee.com/m/dboracle/2016</t>
  </si>
  <si>
    <t>https://www.munzee.com/m/llamah/887</t>
  </si>
  <si>
    <t>Fossillady</t>
  </si>
  <si>
    <t>https://www.munzee.com/m/Fossillady/895/</t>
  </si>
  <si>
    <t>https://www.munzee.com/m/Gamsci/3149/</t>
  </si>
  <si>
    <t>https://www.munzee.com/m/monrose/2983/</t>
  </si>
  <si>
    <t>https://www.munzee.com/m/Sarcinator/920/</t>
  </si>
  <si>
    <t>https://www.munzee.com/m/Tristar105/45/</t>
  </si>
  <si>
    <t>https://www.munzee.com/m/ahagmann/3219/</t>
  </si>
  <si>
    <t>https://www.munzee.com/m/greensfgiant/2689/</t>
  </si>
  <si>
    <t>https://www.munzee.com/m/Savardfamily/1790/</t>
  </si>
  <si>
    <t>https://www.munzee.com/m/Gamsci/3150/</t>
  </si>
  <si>
    <t>SoccerGurl</t>
  </si>
  <si>
    <t>https://www.munzee.com/m/SoccerGurl/160</t>
  </si>
  <si>
    <t>https://www.munzee.com/m/DolphinJo/1414/</t>
  </si>
  <si>
    <t>https://www.munzee.com/m/rodrico101/3171/</t>
  </si>
  <si>
    <t>https://www.munzee.com/m/markayla/520/</t>
  </si>
  <si>
    <t>https://www.munzee.com/m/rodrico101/3166/</t>
  </si>
  <si>
    <t>https://www.munzee.com/m/daysleeperdot/5555/</t>
  </si>
  <si>
    <t>https://www.munzee.com/m/CoalCracker7/1691/</t>
  </si>
  <si>
    <t>https://www.munzee.com/m/gatefan/10344/</t>
  </si>
  <si>
    <t>https://www.munzee.com/m/PeachesnCream/875</t>
  </si>
  <si>
    <t>Inky 6</t>
  </si>
  <si>
    <t>amoocow</t>
  </si>
  <si>
    <t>https://www.munzee.com/m/amoocow/1991/</t>
  </si>
  <si>
    <t>ezork</t>
  </si>
  <si>
    <t>https://www.munzee.com/m/ezork/1116/</t>
  </si>
  <si>
    <t>https://www.munzee.com/m/snakelips/683/admin/</t>
  </si>
  <si>
    <t>https://www.munzee.com/m/ahagmann/3206/</t>
  </si>
  <si>
    <t>https://www.munzee.com/m/monrose/2872/</t>
  </si>
  <si>
    <t>GrandpaArvada</t>
  </si>
  <si>
    <t>https://www.munzee.com/m/GrandpaArvada/617/</t>
  </si>
  <si>
    <t>https://www.munzee.com/m/KLC/620/</t>
  </si>
  <si>
    <t>https://www.munzee.com/m/QueenofDNile/6954/</t>
  </si>
  <si>
    <t>https://www.munzee.com/m/monrose/2868/</t>
  </si>
  <si>
    <t>https://www.munzee.com/m/mobility/3438</t>
  </si>
  <si>
    <t>https://www.munzee.com/m/GrandpaArvada/616/</t>
  </si>
  <si>
    <t>https://www.munzee.com/m/monrose/2838/</t>
  </si>
  <si>
    <t>https://www.munzee.com/m/Snarf/1230/</t>
  </si>
  <si>
    <t>https://www.munzee.com/m/monrose/2454/</t>
  </si>
  <si>
    <t>https://www.munzee.com/m/georeyna/5699/</t>
  </si>
  <si>
    <t>https://www.munzee.com/m/sfwife/2969/</t>
  </si>
  <si>
    <t>https://www.munzee.com/m/llamah/886</t>
  </si>
  <si>
    <t>https://www.munzee.com/m/QueenofDNile/6955/</t>
  </si>
  <si>
    <t>https://www.munzee.com/m/KLC/486/admin/</t>
  </si>
  <si>
    <t>https://www.munzee.com/m/PurpleRose4HIM/1035/</t>
  </si>
  <si>
    <t>https://www.munzee.com/m/Gamsci/3148/</t>
  </si>
  <si>
    <t>WellstrandTribe</t>
  </si>
  <si>
    <t>https://www.munzee.com/m/WellstrandTribe/3885</t>
  </si>
  <si>
    <t>fsafranek</t>
  </si>
  <si>
    <t>https://www.munzee.com/m/fsafranek/1454/</t>
  </si>
  <si>
    <t>https://www.munzee.com/m/greensfgiant/2672/</t>
  </si>
  <si>
    <t>https://www.munzee.com/m/monrose/2837/</t>
  </si>
  <si>
    <t>https://www.munzee.com/m/PeachesnCream/803</t>
  </si>
  <si>
    <t>Inky 4</t>
  </si>
  <si>
    <t>https://www.munzee.com/m/sfwife/2965/</t>
  </si>
  <si>
    <t>https://www.munzee.com/m/monrose/2836/</t>
  </si>
  <si>
    <t>https://www.munzee.com/m/PeachesnCream/863</t>
  </si>
  <si>
    <t>Inky 5</t>
  </si>
  <si>
    <t>https://www.munzee.com/m/GrandpaArvada/599/</t>
  </si>
  <si>
    <t>https://www.munzee.com/m/monrose/2832/</t>
  </si>
  <si>
    <t>https://www.munzee.com/m/QueenofDNile/6956/</t>
  </si>
  <si>
    <t>https://www.munzee.com/m/monrose/3522/</t>
  </si>
  <si>
    <t>https://www.munzee.com/m/QueenofDNile/6957/</t>
  </si>
  <si>
    <t>https://www.munzee.com/m/deeralemap/2275/</t>
  </si>
  <si>
    <t>FindersGirl</t>
  </si>
  <si>
    <t>https://www.munzee.com/m/FindersGirl/1597/</t>
  </si>
  <si>
    <t>https://www.munzee.com/m/kcpride/2192/</t>
  </si>
  <si>
    <t>https://www.munzee.com/m/daysleeperdot/5556/</t>
  </si>
  <si>
    <t>https://www.munzee.com/m/Tristar105/291</t>
  </si>
  <si>
    <t>https://www.munzee.com/m/VampGirl32/1620</t>
  </si>
  <si>
    <t>EmileP68</t>
  </si>
  <si>
    <t>https://www.munzee.com/m/EmileP68/634/</t>
  </si>
  <si>
    <t>ambyr</t>
  </si>
  <si>
    <t>https://www.munzee.com/m/ambyr/1191/</t>
  </si>
  <si>
    <t>https://www.munzee.com/m/VampGirl32/625/</t>
  </si>
  <si>
    <t>https://www.munzee.com/m/Tristar105/35/</t>
  </si>
  <si>
    <t>https://www.munzee.com/m/llamah/904/</t>
  </si>
  <si>
    <t>Debolicious</t>
  </si>
  <si>
    <t>https://www.munzee.com/m/Debolicious/4129/admin/</t>
  </si>
  <si>
    <t>https://www.munzee.com/m/snakelips/656/admin/</t>
  </si>
  <si>
    <t>kimdot</t>
  </si>
  <si>
    <t>https://www.munzee.com/m/kimdot/7653/</t>
  </si>
  <si>
    <t>jiffers</t>
  </si>
  <si>
    <t>https://www.munzee.com/m/Jiffers/443/</t>
  </si>
  <si>
    <t>https://www.munzee.com/m/DVDNJYC/963</t>
  </si>
  <si>
    <t>https://www.munzee.com/m/JAL/971</t>
  </si>
  <si>
    <t>https://www.munzee.com/m/tmabrey/1638/</t>
  </si>
  <si>
    <t>https://www.munzee.com/m/deeralemap/2881/</t>
  </si>
  <si>
    <t>https://www.munzee.com/m/monrose/2958/</t>
  </si>
  <si>
    <t>https://www.munzee.com/m/ahagmann/3204/</t>
  </si>
  <si>
    <t>https://www.munzee.com/m/ambyr/1176/</t>
  </si>
  <si>
    <t>Nickoes</t>
  </si>
  <si>
    <t>https://www.munzee.com/m/Nickoes/945/</t>
  </si>
  <si>
    <t>https://www.munzee.com/m/llamah/549</t>
  </si>
  <si>
    <t>https://www.munzee.com/m/Debolicious/4125/admin/</t>
  </si>
  <si>
    <t>https://www.munzee.com/m/greensfgiant/2666/</t>
  </si>
  <si>
    <t>1,2.3,4</t>
  </si>
  <si>
    <t>https://www.munzee.com/m/Nickoes/932/</t>
  </si>
  <si>
    <t>KieranD92</t>
  </si>
  <si>
    <t>www.munzee.com/m/KieranD92/295</t>
  </si>
  <si>
    <t>rachdcfc</t>
  </si>
  <si>
    <t>www.munzee.com/m/rachdcfc/262</t>
  </si>
  <si>
    <t>https://www.munzee.com/m/granitente/775/</t>
  </si>
  <si>
    <t>https://www.munzee.com/m/llamah/860</t>
  </si>
  <si>
    <t>https://www.munzee.com/m/PeachesnCream/1137</t>
  </si>
  <si>
    <t>Blinky 13</t>
  </si>
  <si>
    <t>https://www.munzee.com/m/GrandpaArvada/273/</t>
  </si>
  <si>
    <t>https://www.munzee.com/m/ambyr/1184/</t>
  </si>
  <si>
    <t>https://www.munzee.com/m/PeachesnCream/1136</t>
  </si>
  <si>
    <t>Blinky 12</t>
  </si>
  <si>
    <t>https://www.munzee.com/m/PurpleRose4HIM/1016/</t>
  </si>
  <si>
    <t>https://www.munzee.com/m/sfwife/2970/</t>
  </si>
  <si>
    <t>https://www.munzee.com/m/PeachesnCream/1132</t>
  </si>
  <si>
    <t>Blinky 11</t>
  </si>
  <si>
    <t>https://www.munzee.com/m/MrsRed/376/</t>
  </si>
  <si>
    <t>Cachelady</t>
  </si>
  <si>
    <t>https://www.munzee.com/m/Cachelady/4543</t>
  </si>
  <si>
    <t>Blinky 4</t>
  </si>
  <si>
    <t>https://www.munzee.com/m/Savardfamily/1789/</t>
  </si>
  <si>
    <t>https://www.munzee.com/m/daysleeperdot/5564/</t>
  </si>
  <si>
    <t>https://www.munzee.com/m/QueenofDNile/6979/</t>
  </si>
  <si>
    <t>https://www.munzee.com/m/dboracle/2024</t>
  </si>
  <si>
    <t>https://www.munzee.com/m/deeralemap/2526/</t>
  </si>
  <si>
    <t xml:space="preserve">lilyvive </t>
  </si>
  <si>
    <t>https://www.munzee.com/m/Lilyvive/504/</t>
  </si>
  <si>
    <t xml:space="preserve">DannyJaeger </t>
  </si>
  <si>
    <t>https://www.munzee.com/m/DannyJaeger/273/</t>
  </si>
  <si>
    <t>https://www.munzee.com/m/monrose/3526/</t>
  </si>
  <si>
    <t>https://www.munzee.com/m/PeachesnCream/1056</t>
  </si>
  <si>
    <t>Inky 16</t>
  </si>
  <si>
    <t>https://www.munzee.com/m/llamah/465</t>
  </si>
  <si>
    <t>Pac Man DSM</t>
  </si>
  <si>
    <t>NuttyRachy</t>
  </si>
  <si>
    <t>https://www.munzee.com/m/NuttyRachy/381/</t>
  </si>
  <si>
    <t>https://www.munzee.com/m/GrandpaArvada/596/</t>
  </si>
  <si>
    <t>https://www.munzee.com/m/WellstrandTribe/3889</t>
  </si>
  <si>
    <t>https://www.munzee.com/m/Gamsci/3147/</t>
  </si>
  <si>
    <t>https://www.munzee.com/m/MrsRed/378/</t>
  </si>
  <si>
    <t>fyrsel</t>
  </si>
  <si>
    <t>https://www.munzee.com/m/fyrsel/78/</t>
  </si>
  <si>
    <t>https://www.munzee.com/m/llamah/862</t>
  </si>
  <si>
    <t>DSM Inky</t>
  </si>
  <si>
    <t>https://www.munzee.com/m/PeachesnCream/1145</t>
  </si>
  <si>
    <t>Inky 17</t>
  </si>
  <si>
    <t>my2boysmama</t>
  </si>
  <si>
    <t>https://www.munzee.com/m/my2boysmama/793/</t>
  </si>
  <si>
    <t>https://www.munzee.com/m/markayla/521/</t>
  </si>
  <si>
    <t>https://www.munzee.com/m/monrose/2830/</t>
  </si>
  <si>
    <t>https://www.munzee.com/m/MrsRed/377/</t>
  </si>
  <si>
    <t>https://www.munzee.com/m/dboracle/3028</t>
  </si>
  <si>
    <t>https://www.munzee.com/m/deeralemap/2525/</t>
  </si>
  <si>
    <t>https://www.munzee.com/m/dboracle/3037</t>
  </si>
  <si>
    <t>https://www.munzee.com/m/fabiusz/777/</t>
  </si>
  <si>
    <t>Durango</t>
  </si>
  <si>
    <t>https://www.munzee.com/m/Durango/505/</t>
  </si>
  <si>
    <t>https://www.munzee.com/m/DVDNJYC/964</t>
  </si>
  <si>
    <t>https://www.munzee.com/m/JAL/970</t>
  </si>
  <si>
    <t>https://www.munzee.com/m/rodrico101/2999/</t>
  </si>
  <si>
    <t>https://www.munzee.com/m/llamah/461</t>
  </si>
  <si>
    <t>https://www.munzee.com/m/MrsRed/361/</t>
  </si>
  <si>
    <t>kiitokurre</t>
  </si>
  <si>
    <t>https://www.munzee.com/m/Kiitokurre/2917/</t>
  </si>
  <si>
    <t>https://www.munzee.com/m/snakelips/642/admin/</t>
  </si>
  <si>
    <t>https://www.munzee.com/m/georeyna/5697/</t>
  </si>
  <si>
    <t>https://www.munzee.com/m/Tristar105/277</t>
  </si>
  <si>
    <t>https://www.munzee.com/m/monrose/2829/</t>
  </si>
  <si>
    <t>https://www.munzee.com/m/fabiusz/1028/</t>
  </si>
  <si>
    <t>https://www.munzee.com/m/monrose/3521/</t>
  </si>
  <si>
    <t>https://www.munzee.com/m/dboracle/2259</t>
  </si>
  <si>
    <t>https://www.munzee.com/m/Tristar105/36/</t>
  </si>
  <si>
    <t>https://www.munzee.com/m/deeralemap/2880/</t>
  </si>
  <si>
    <t>https://www.munzee.com/m/Jiffers/442/</t>
  </si>
  <si>
    <t>https://www.munzee.com/m/llamah/681/</t>
  </si>
  <si>
    <t>https://www.munzee.com/m/Snarf/1158/</t>
  </si>
  <si>
    <t>https://www.munzee.com/m/ezork/1128/</t>
  </si>
  <si>
    <t>https://www.munzee.com/m/my2boysmama/1337</t>
  </si>
  <si>
    <t>https://www.munzee.com/m/PeachesnCream/799</t>
  </si>
  <si>
    <t>Pac Man 6</t>
  </si>
  <si>
    <t>https://www.munzee.com/m/RubyRubyDues/1871/</t>
  </si>
  <si>
    <t>https://www.munzee.com/m/Tristar105/287</t>
  </si>
  <si>
    <t>https://www.munzee.com/m/monrose/2450/</t>
  </si>
  <si>
    <t>https://www.munzee.com/m/melissasrn09/128/</t>
  </si>
  <si>
    <t>https://www.munzee.com/m/deeralemap/2316/</t>
  </si>
  <si>
    <t>https://www.munzee.com/m/llamah/738/</t>
  </si>
  <si>
    <t>https://www.munzee.com/m/melissasrn09/127/</t>
  </si>
  <si>
    <t>https://www.munzee.com/m/monrose/2452/</t>
  </si>
  <si>
    <t>https://www.munzee.com/m/llamah/617</t>
  </si>
  <si>
    <t>https://www.munzee.com/m/PeachesnCream/869</t>
  </si>
  <si>
    <t>Pac Man 7</t>
  </si>
  <si>
    <t>Laczy76</t>
  </si>
  <si>
    <t>https://www.munzee.com/m/Laczy76/1995/</t>
  </si>
  <si>
    <t>https://www.munzee.com/m/dboracle/2260</t>
  </si>
  <si>
    <t>https://www.munzee.com/m/Tristar105/281/</t>
  </si>
  <si>
    <t>https://www.munzee.com/m/markayla/523/</t>
  </si>
  <si>
    <t>https://www.munzee.com/m/llamah/1119/</t>
  </si>
  <si>
    <t>https://www.munzee.com/m/markayla/522/</t>
  </si>
  <si>
    <t>https://www.munzee.com/m/PeachesnCream/1054/</t>
  </si>
  <si>
    <t>Inky 15</t>
  </si>
  <si>
    <t>https://www.munzee.com/m/llamah/866</t>
  </si>
  <si>
    <t>WDM Inky</t>
  </si>
  <si>
    <t>ShadowChasers</t>
  </si>
  <si>
    <t>https://www.munzee.com/m/ShadowChasers/1904/</t>
  </si>
  <si>
    <t>https://www.munzee.com/m/PeachesnCream/790/</t>
  </si>
  <si>
    <t>Inky 14</t>
  </si>
  <si>
    <t>https://www.munzee.com/m/llamah/863</t>
  </si>
  <si>
    <t>https://www.munzee.com/m/PeachesnCream/1070</t>
  </si>
  <si>
    <t>Inky 13</t>
  </si>
  <si>
    <t>https://www.munzee.com/m/llamah/610</t>
  </si>
  <si>
    <t>DSM Ghost</t>
  </si>
  <si>
    <t>https://www.munzee.com/m/PeachesnCream/1090</t>
  </si>
  <si>
    <t>Inky 12</t>
  </si>
  <si>
    <t>https://www.munzee.com/m/llamah/861/</t>
  </si>
  <si>
    <t>https://www.munzee.com/m/PeachesnCream/793</t>
  </si>
  <si>
    <t>Inky 11</t>
  </si>
  <si>
    <t>https://www.munzee.com/m/PeachesnCream/868</t>
  </si>
  <si>
    <t>Blinky 7</t>
  </si>
  <si>
    <t>https://www.munzee.com/m/SKlick/367</t>
  </si>
  <si>
    <t>https://www.munzee.com/m/PeachesnCream/1141</t>
  </si>
  <si>
    <t>Blinky 14</t>
  </si>
  <si>
    <t>https://www.munzee.com/m/RubyRubyDues/1874/</t>
  </si>
  <si>
    <t>Pac Man #9</t>
  </si>
  <si>
    <t>https://www.munzee.com/m/monrose/3525/</t>
  </si>
  <si>
    <t>https://www.munzee.com/m/my2boysmama/1340</t>
  </si>
  <si>
    <t>https://www.munzee.com/m/PeachesnCream/1057</t>
  </si>
  <si>
    <t>Pac Man 11</t>
  </si>
  <si>
    <t>https://www.munzee.com/m/SKlick/363</t>
  </si>
  <si>
    <t>https://www.munzee.com/m/monrose/3512/</t>
  </si>
  <si>
    <t>https://www.munzee.com/m/bonsaai/5421</t>
  </si>
  <si>
    <t>https://www.munzee.com/m/dboracle/2716/</t>
  </si>
  <si>
    <t>https://www.munzee.com/m/llamah/466</t>
  </si>
  <si>
    <t>https://www.munzee.com/m/my2boysmama/1338</t>
  </si>
  <si>
    <t>https://www.munzee.com/m/SKlick/357</t>
  </si>
  <si>
    <t>https://www.munzee.com/m/RubyRubyDues/1875/</t>
  </si>
  <si>
    <t>https://www.munzee.com/m/my2boysmama/794</t>
  </si>
  <si>
    <t>https://www.munzee.com/m/PeachesnCream/978</t>
  </si>
  <si>
    <t>Blinky 10</t>
  </si>
  <si>
    <t>https://www.munzee.com/m/PeachesnCream/864</t>
  </si>
  <si>
    <t>Blinky 9</t>
  </si>
  <si>
    <t>https://www.munzee.com/m/llamah/1002</t>
  </si>
  <si>
    <t>https://www.munzee.com/m/llamah/744/admin/</t>
  </si>
  <si>
    <t>https://www.munzee.com/m/melissasrn09/126/</t>
  </si>
  <si>
    <t>Pac Man Yellow</t>
  </si>
  <si>
    <t>jacksparrow</t>
  </si>
  <si>
    <t>https://www.munzee.com/m/JackSparrow/15254</t>
  </si>
  <si>
    <t>https://www.munzee.com/m/llamah/743/admin/</t>
  </si>
  <si>
    <t>https://www.munzee.com/m/llamah/976</t>
  </si>
  <si>
    <t>https://www.munzee.com/m/PeachesnCream/952</t>
  </si>
  <si>
    <t>https://www.munzee.com/m/llamah/884/</t>
  </si>
  <si>
    <t>https://www.munzee.com/m/llamah/850/admin/</t>
  </si>
  <si>
    <t>https://www.munzee.com/m/PeachesnCream/886</t>
  </si>
  <si>
    <t>https://www.munzee.com/m/llamah/849</t>
  </si>
  <si>
    <t>https://www.munzee.com/m/PeachesnCream/892</t>
  </si>
  <si>
    <t>https://www.munzee.com/m/llamah/670/</t>
  </si>
  <si>
    <t>https://www.munzee.com/m/llamah/614</t>
  </si>
  <si>
    <t>https://www.munzee.com/m/dboracle/2718</t>
  </si>
  <si>
    <t>https://www.munzee.com/m/monrose/3529/</t>
  </si>
  <si>
    <t>https://www.munzee.com/m/llamah/851</t>
  </si>
  <si>
    <t>https://www.munzee.com/m/KLC/1211/</t>
  </si>
  <si>
    <t>https://www.munzee.com/m/PeachesnCream/882</t>
  </si>
  <si>
    <t>Blinkly 8</t>
  </si>
  <si>
    <t>https://www.munzee.com/m/PeachesnCream/866</t>
  </si>
  <si>
    <t>https://www.munzee.com/m/my2boysmama/1342</t>
  </si>
  <si>
    <t>https://www.munzee.com/m/monrose/3532/</t>
  </si>
  <si>
    <t>https://www.munzee.com/m/PeachesnCream/865</t>
  </si>
  <si>
    <t>https://www.munzee.com/m/PeachesnCream/885</t>
  </si>
  <si>
    <t>https://www.munzee.com/m/monrose/3530/</t>
  </si>
  <si>
    <t>https://www.munzee.com/m/PeachesnCream/884</t>
  </si>
  <si>
    <t>MVM orange</t>
  </si>
  <si>
    <t>orange</t>
  </si>
  <si>
    <t>https://www.munzee.com/m/PeachesnCream/669/</t>
  </si>
  <si>
    <t>https://www.munzee.com/m/llamah/612</t>
  </si>
  <si>
    <t>northbound</t>
  </si>
  <si>
    <t>https://www.munzee.com/m/Northbound/5087/</t>
  </si>
  <si>
    <t>https://www.munzee.com/m/PeachesnCream/613</t>
  </si>
  <si>
    <t>PawsAndSniffs</t>
  </si>
  <si>
    <t>https://www.munzee.com/m/PawsAndSniffs/363/</t>
  </si>
  <si>
    <t>https://www.munzee.com/m/dboracle/2719</t>
  </si>
  <si>
    <t>https://www.munzee.com/m/ahagmann/3202/</t>
  </si>
  <si>
    <t>https://www.munzee.com/m/tmabrey/1637/</t>
  </si>
  <si>
    <t>https://www.munzee.com/m/QueenofDNile/6980/</t>
  </si>
  <si>
    <t>https://www.munzee.com/m/VampGirl32/856</t>
  </si>
  <si>
    <t>https://www.munzee.com/m/llamah/1610</t>
  </si>
  <si>
    <t>https://www.munzee.com/m/monrose/2801/</t>
  </si>
  <si>
    <t>https://www.munzee.com/m/QueenofDNile/6953/</t>
  </si>
  <si>
    <t>JayCrede</t>
  </si>
  <si>
    <t>https://www.munzee.com/m/JayCrede/797</t>
  </si>
  <si>
    <t>https://www.munzee.com/m/snakelips/641/admin/</t>
  </si>
  <si>
    <t>https://www.munzee.com/m/daysleeperdot/5565/</t>
  </si>
  <si>
    <t>sohcah</t>
  </si>
  <si>
    <t>https://www.munzee.com/m/sohcah/1103/</t>
  </si>
  <si>
    <t>https://www.munzee.com/m/monrose/3533/</t>
  </si>
  <si>
    <t>https://www.munzee.com/m/PeachesnCream/888/</t>
  </si>
  <si>
    <t>https://www.munzee.com/m/llamah/741</t>
  </si>
  <si>
    <t>https://www.munzee.com/m/Snarf/921/</t>
  </si>
  <si>
    <t>https://www.munzee.com/m/RubyRubyDues/1876/</t>
  </si>
  <si>
    <t>https://www.munzee.com/m/rodrico101/3014/</t>
  </si>
  <si>
    <t>https://www.munzee.com/m/EmileP68/590/</t>
  </si>
  <si>
    <t>https://www.munzee.com/m/PeachesnCream/812</t>
  </si>
  <si>
    <t>https://www.munzee.com/m/llamah/899</t>
  </si>
  <si>
    <t>https://www.munzee.com/m/fabiusz/780/</t>
  </si>
  <si>
    <t>https://www.munzee.com/m/MrsRed/358/</t>
  </si>
  <si>
    <t>https://www.munzee.com/m/PurpleRose4HIM/1015/</t>
  </si>
  <si>
    <t>https://www.munzee.com/m/janzattic/7181</t>
  </si>
  <si>
    <t>https://www.munzee.com/m/rodrico101/3018/</t>
  </si>
  <si>
    <t>https://www.munzee.com/m/Tristar105/278</t>
  </si>
  <si>
    <t>https://www.munzee.com/m/MrsRed/348/</t>
  </si>
  <si>
    <t>molesen</t>
  </si>
  <si>
    <t>https://www.munzee.com/m/molesen/2597</t>
  </si>
  <si>
    <t>https://www.munzee.com/m/Durango/501/</t>
  </si>
  <si>
    <t>https://www.munzee.com/m/MrsRed/343/</t>
  </si>
  <si>
    <t>https://www.munzee.com/m/deeralemap/2878/</t>
  </si>
  <si>
    <t>Athieao</t>
  </si>
  <si>
    <t>https://www.munzee.com/m/Athieao/119/</t>
  </si>
  <si>
    <t>https://www.munzee.com/m/llamah/680/</t>
  </si>
  <si>
    <t>https://www.munzee.com/m/dboracle/4499</t>
  </si>
  <si>
    <t>Caribus</t>
  </si>
  <si>
    <t>https://www.munzee.com/m/caribus/654/</t>
  </si>
  <si>
    <t>https://www.munzee.com/m/PurpleRose4HIM/1012/</t>
  </si>
  <si>
    <t>https://www.munzee.com/m/Durango/506/</t>
  </si>
  <si>
    <t>https://www.munzee.com/m/Snarf/911/</t>
  </si>
  <si>
    <t>https://www.munzee.com/m/RubyRubyDues/1877/</t>
  </si>
  <si>
    <t>https://www.munzee.com/m/MrsRed/334/</t>
  </si>
  <si>
    <t>https://www.munzee.com/m/monrose/2451/</t>
  </si>
  <si>
    <t>https://www.munzee.com/m/PeachesnCream/832</t>
  </si>
  <si>
    <t>https://www.munzee.com/m/Gamsci/4207/</t>
  </si>
  <si>
    <t>https://www.munzee.com/m/monrose/2977/</t>
  </si>
  <si>
    <t>https://www.munzee.com/m/PeachesnCream/831</t>
  </si>
  <si>
    <t>https://www.munzee.com/m/Gamsci/4210/</t>
  </si>
  <si>
    <t>https://www.munzee.com/m/monrose/3520/</t>
  </si>
  <si>
    <t>https://www.munzee.com/m/PeachesnCream/460</t>
  </si>
  <si>
    <t>https://www.munzee.com/m/Gamsci/4211/</t>
  </si>
  <si>
    <t>https://www.munzee.com/m/monrose/3517/</t>
  </si>
  <si>
    <t>https://www.munzee.com/m/PeachesnCream/461</t>
  </si>
  <si>
    <t>https://www.munzee.com/m/Gamsci/4212/</t>
  </si>
  <si>
    <t>https://www.munzee.com/m/monrose/3514/</t>
  </si>
  <si>
    <t>https://www.munzee.com/m/PeachesnCream/904</t>
  </si>
  <si>
    <t>https://www.munzee.com/m/llamah/903</t>
  </si>
  <si>
    <t>https://www.munzee.com/m/llamah/724</t>
  </si>
  <si>
    <t>https://www.munzee.com/m/llamah/891</t>
  </si>
  <si>
    <t>https://www.munzee.com/m/markayla/524/</t>
  </si>
  <si>
    <t>https://www.munzee.com/m/markayla/525/</t>
  </si>
  <si>
    <t>https://www.munzee.com/m/llamah/889</t>
  </si>
  <si>
    <t>https://www.munzee.com/m/SKlick/323</t>
  </si>
  <si>
    <t>https://www.munzee.com/m/dboracle/4500</t>
  </si>
  <si>
    <t>https://www.munzee.com/m/llamah/550</t>
  </si>
  <si>
    <t>https://www.munzee.com/m/melissasrn09/125/</t>
  </si>
  <si>
    <t>https://www.munzee.com/m/Gamsci/4236/</t>
  </si>
  <si>
    <t>https://www.munzee.com/m/PeachesnCream/1201</t>
  </si>
  <si>
    <t>Clyde 17</t>
  </si>
  <si>
    <t>https://www.munzee.com/m/Gamsci/4237/</t>
  </si>
  <si>
    <t>https://www.munzee.com/m/PeachesnCream/1210</t>
  </si>
  <si>
    <t>Clyde 18</t>
  </si>
  <si>
    <t>https://www.munzee.com/m/Gamsci/4238/</t>
  </si>
  <si>
    <t>https://www.munzee.com/m/PeachesnCream/854</t>
  </si>
  <si>
    <t>Clyde 11</t>
  </si>
  <si>
    <t>https://www.munzee.com/m/Gamsci/4242/</t>
  </si>
  <si>
    <t>https://www.munzee.com/m/PeachesnCream/1148</t>
  </si>
  <si>
    <t>Clyde 16</t>
  </si>
  <si>
    <t>https://www.munzee.com/m/llamah/900/</t>
  </si>
  <si>
    <t>WDM Clyde</t>
  </si>
  <si>
    <t>https://www.munzee.com/m/llamah/616/</t>
  </si>
  <si>
    <t>wdwvip3</t>
  </si>
  <si>
    <t>https://www.munzee.com/m/wdwvip3/257/</t>
  </si>
  <si>
    <t>https://www.munzee.com/m/llamah/890</t>
  </si>
  <si>
    <t>https://www.munzee.com/m/PeachesnCream/852</t>
  </si>
  <si>
    <t>Clyde 10</t>
  </si>
  <si>
    <t>https://www.munzee.com/m/PawsAndSniffs/362/</t>
  </si>
  <si>
    <t>https://www.munzee.com/m/llamah/739</t>
  </si>
  <si>
    <t>DeLeeuwen</t>
  </si>
  <si>
    <t>https://www.munzee.com/m/DeLeeuwen/532</t>
  </si>
  <si>
    <t>https://www.munzee.com/m/Gamsci/4299/</t>
  </si>
  <si>
    <t>https://www.munzee.com/m/dboracle/1886</t>
  </si>
  <si>
    <t>https://www.munzee.com/m/PeachesnCream/795</t>
  </si>
  <si>
    <t>https://www.munzee.com/m/KLC/1217/</t>
  </si>
  <si>
    <t>https://www.munzee.com/m/Gamsci/4310/</t>
  </si>
  <si>
    <t>https://www.munzee.com/m/PeachesnCream/796</t>
  </si>
  <si>
    <t>https://www.munzee.com/m/Gamsci/4314/</t>
  </si>
  <si>
    <t>https://www.munzee.com/m/Gamsci/4316/</t>
  </si>
  <si>
    <t>https://www.munzee.com/m/llamah/740/</t>
  </si>
  <si>
    <t>https://www.munzee.com/m/PeachesnCream/797</t>
  </si>
  <si>
    <t>https://www.munzee.com/m/monrose/3535/</t>
  </si>
  <si>
    <t>cuttingcrew</t>
  </si>
  <si>
    <t>https://www.munzee.com/m/cuttingcrew/1675</t>
  </si>
  <si>
    <t>https://www.munzee.com/m/PeachesnCream/798</t>
  </si>
  <si>
    <t>https://www.munzee.com/m/llamah/525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</si>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</sst>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, d"/>
    <numFmt numFmtId="165" formatCode="mm/dd/yy"/>
  </numFmts>
  <fonts count="12">
    <font>
      <sz val="11.0"/>
      <color rgb="FF000000"/>
      <name val="Calibri"/>
    </font>
    <font>
      <sz val="27.0"/>
      <color rgb="FF000000"/>
      <name val="Calibri"/>
    </font>
    <font>
      <u/>
      <sz val="11.0"/>
      <color rgb="FF0563C1"/>
      <name val="Calibri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Inconsolata"/>
    </font>
    <font/>
    <font>
      <u/>
      <color rgb="FF0000FF"/>
    </font>
    <font>
      <color rgb="FF000000"/>
      <name val="Arial"/>
    </font>
    <font>
      <u/>
      <sz val="11.0"/>
      <color rgb="FF000000"/>
      <name val="Calibri"/>
    </font>
    <font>
      <b/>
      <sz val="11.0"/>
      <color rgb="FF000000"/>
      <name val="Calibri"/>
    </font>
    <font>
      <b/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99FF"/>
        <bgColor rgb="FFFF99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0066FF"/>
        <bgColor rgb="FF0066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1" fillId="0" fontId="0" numFmtId="0" xfId="0" applyAlignment="1" applyBorder="1" applyFont="1">
      <alignment shrinkToFit="0" wrapText="0"/>
    </xf>
    <xf borderId="1" fillId="0" fontId="3" numFmtId="0" xfId="0" applyAlignment="1" applyBorder="1" applyFont="1">
      <alignment shrinkToFit="0" wrapText="0"/>
    </xf>
    <xf borderId="0" fillId="0" fontId="0" numFmtId="10" xfId="0" applyAlignment="1" applyFont="1" applyNumberFormat="1">
      <alignment shrinkToFit="0" wrapText="0"/>
    </xf>
    <xf borderId="1" fillId="2" fontId="0" numFmtId="0" xfId="0" applyAlignment="1" applyBorder="1" applyFill="1" applyFont="1">
      <alignment shrinkToFit="0" wrapText="0"/>
    </xf>
    <xf borderId="1" fillId="3" fontId="0" numFmtId="0" xfId="0" applyAlignment="1" applyBorder="1" applyFill="1" applyFont="1">
      <alignment shrinkToFit="0" wrapText="0"/>
    </xf>
    <xf borderId="1" fillId="4" fontId="0" numFmtId="0" xfId="0" applyAlignment="1" applyBorder="1" applyFill="1" applyFont="1">
      <alignment readingOrder="0" shrinkToFit="0" wrapText="0"/>
    </xf>
    <xf borderId="1" fillId="4" fontId="0" numFmtId="0" xfId="0" applyAlignment="1" applyBorder="1" applyFont="1">
      <alignment shrinkToFit="0" wrapText="0"/>
    </xf>
    <xf borderId="1" fillId="5" fontId="0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1" fillId="6" fontId="0" numFmtId="0" xfId="0" applyAlignment="1" applyBorder="1" applyFill="1" applyFont="1">
      <alignment shrinkToFit="0" wrapText="0"/>
    </xf>
    <xf borderId="1" fillId="7" fontId="0" numFmtId="0" xfId="0" applyAlignment="1" applyBorder="1" applyFill="1" applyFont="1">
      <alignment shrinkToFit="0" wrapText="0"/>
    </xf>
    <xf borderId="0" fillId="0" fontId="3" numFmtId="0" xfId="0" applyAlignment="1" applyFont="1">
      <alignment shrinkToFit="0" wrapText="0"/>
    </xf>
    <xf borderId="0" fillId="8" fontId="5" numFmtId="0" xfId="0" applyFill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0"/>
    </xf>
    <xf borderId="0" fillId="0" fontId="0" numFmtId="164" xfId="0" applyAlignment="1" applyFont="1" applyNumberFormat="1">
      <alignment readingOrder="0" shrinkToFit="0" wrapText="0"/>
    </xf>
    <xf borderId="0" fillId="8" fontId="8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0" numFmtId="165" xfId="0" applyAlignment="1" applyFont="1" applyNumberFormat="1">
      <alignment readingOrder="0" shrinkToFit="0" wrapText="0"/>
    </xf>
    <xf borderId="0" fillId="0" fontId="10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11" numFmtId="0" xfId="0" applyAlignment="1" applyFont="1">
      <alignment readingOrder="0"/>
    </xf>
    <xf borderId="0" fillId="0" fontId="0" numFmtId="0" xfId="0" applyAlignment="1" applyFont="1">
      <alignment shrinkToFit="0" wrapText="0"/>
    </xf>
    <xf borderId="0" fillId="0" fontId="6" numFmtId="0" xfId="0" applyFont="1"/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0</xdr:row>
      <xdr:rowOff>180975</xdr:rowOff>
    </xdr:from>
    <xdr:ext cx="2257425" cy="2266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KLC/511/admin/" TargetMode="External"/><Relationship Id="rId194" Type="http://schemas.openxmlformats.org/officeDocument/2006/relationships/hyperlink" Target="https://www.munzee.com/m/tmabrey/1639/" TargetMode="External"/><Relationship Id="rId193" Type="http://schemas.openxmlformats.org/officeDocument/2006/relationships/hyperlink" Target="https://www.munzee.com/m/nomadicjp/2076/admin/" TargetMode="External"/><Relationship Id="rId192" Type="http://schemas.openxmlformats.org/officeDocument/2006/relationships/hyperlink" Target="https://www.munzee.com/m/MrsRed/340/" TargetMode="External"/><Relationship Id="rId191" Type="http://schemas.openxmlformats.org/officeDocument/2006/relationships/hyperlink" Target="https://www.munzee.com/m/PurpleRose4HIM/987/" TargetMode="External"/><Relationship Id="rId187" Type="http://schemas.openxmlformats.org/officeDocument/2006/relationships/hyperlink" Target="https://www.munzee.com/m/budbeth/1081/" TargetMode="External"/><Relationship Id="rId186" Type="http://schemas.openxmlformats.org/officeDocument/2006/relationships/hyperlink" Target="https://www.munzee.com/m/sfwife/2838/" TargetMode="External"/><Relationship Id="rId185" Type="http://schemas.openxmlformats.org/officeDocument/2006/relationships/hyperlink" Target="https://www.munzee.com/m/greensfgiant/2690/" TargetMode="External"/><Relationship Id="rId184" Type="http://schemas.openxmlformats.org/officeDocument/2006/relationships/hyperlink" Target="https://www.munzee.com/m/llamah/520/" TargetMode="External"/><Relationship Id="rId189" Type="http://schemas.openxmlformats.org/officeDocument/2006/relationships/hyperlink" Target="https://www.munzee.com/m/Sarcinator/921/" TargetMode="External"/><Relationship Id="rId188" Type="http://schemas.openxmlformats.org/officeDocument/2006/relationships/hyperlink" Target="https://www.munzee.com/m/Gamsci/3151/" TargetMode="External"/><Relationship Id="rId183" Type="http://schemas.openxmlformats.org/officeDocument/2006/relationships/hyperlink" Target="https://www.munzee.com/m/ahagmann/3292/" TargetMode="External"/><Relationship Id="rId182" Type="http://schemas.openxmlformats.org/officeDocument/2006/relationships/hyperlink" Target="https://www.munzee.com/m/monrose/2984/" TargetMode="External"/><Relationship Id="rId181" Type="http://schemas.openxmlformats.org/officeDocument/2006/relationships/hyperlink" Target="https://www.munzee.com/m/llamah/848" TargetMode="External"/><Relationship Id="rId180" Type="http://schemas.openxmlformats.org/officeDocument/2006/relationships/hyperlink" Target="https://www.munzee.com/m/Gamsci/3152/" TargetMode="External"/><Relationship Id="rId176" Type="http://schemas.openxmlformats.org/officeDocument/2006/relationships/hyperlink" Target="https://www.munzee.com/m/Savardfamily/1795/" TargetMode="External"/><Relationship Id="rId297" Type="http://schemas.openxmlformats.org/officeDocument/2006/relationships/hyperlink" Target="https://www.munzee.com/m/Jiffers/443/" TargetMode="External"/><Relationship Id="rId175" Type="http://schemas.openxmlformats.org/officeDocument/2006/relationships/hyperlink" Target="https://www.munzee.com/m/sfwife/2552/" TargetMode="External"/><Relationship Id="rId296" Type="http://schemas.openxmlformats.org/officeDocument/2006/relationships/hyperlink" Target="https://www.munzee.com/m/kimdot/7653/" TargetMode="External"/><Relationship Id="rId174" Type="http://schemas.openxmlformats.org/officeDocument/2006/relationships/hyperlink" Target="https://www.munzee.com/m/greensfgiant/2872/" TargetMode="External"/><Relationship Id="rId295" Type="http://schemas.openxmlformats.org/officeDocument/2006/relationships/hyperlink" Target="https://www.munzee.com/m/snakelips/656/admin/" TargetMode="External"/><Relationship Id="rId173" Type="http://schemas.openxmlformats.org/officeDocument/2006/relationships/hyperlink" Target="https://www.munzee.com/m/ahagmann/3221/" TargetMode="External"/><Relationship Id="rId294" Type="http://schemas.openxmlformats.org/officeDocument/2006/relationships/hyperlink" Target="https://www.munzee.com/m/Debolicious/4129/admin/" TargetMode="External"/><Relationship Id="rId179" Type="http://schemas.openxmlformats.org/officeDocument/2006/relationships/hyperlink" Target="https://www.munzee.com/m/bonsaai/5420" TargetMode="External"/><Relationship Id="rId178" Type="http://schemas.openxmlformats.org/officeDocument/2006/relationships/hyperlink" Target="https://www.munzee.com/m/llamah/546" TargetMode="External"/><Relationship Id="rId299" Type="http://schemas.openxmlformats.org/officeDocument/2006/relationships/hyperlink" Target="https://www.munzee.com/m/JAL/971" TargetMode="External"/><Relationship Id="rId177" Type="http://schemas.openxmlformats.org/officeDocument/2006/relationships/hyperlink" Target="https://www.munzee.com/m/RubyRubyDues/1881/" TargetMode="External"/><Relationship Id="rId298" Type="http://schemas.openxmlformats.org/officeDocument/2006/relationships/hyperlink" Target="https://www.munzee.com/m/DVDNJYC/963" TargetMode="External"/><Relationship Id="rId198" Type="http://schemas.openxmlformats.org/officeDocument/2006/relationships/hyperlink" Target="https://www.munzee.com/m/llamah/955/" TargetMode="External"/><Relationship Id="rId197" Type="http://schemas.openxmlformats.org/officeDocument/2006/relationships/hyperlink" Target="https://www.munzee.com/m/rdm07/2259/" TargetMode="External"/><Relationship Id="rId196" Type="http://schemas.openxmlformats.org/officeDocument/2006/relationships/hyperlink" Target="https://www.munzee.com/m/IggiePiggie/482/" TargetMode="External"/><Relationship Id="rId195" Type="http://schemas.openxmlformats.org/officeDocument/2006/relationships/hyperlink" Target="https://www.munzee.com/m/VampGirl32/864" TargetMode="External"/><Relationship Id="rId199" Type="http://schemas.openxmlformats.org/officeDocument/2006/relationships/hyperlink" Target="https://www.munzee.com/m/DVDNJYC/961" TargetMode="External"/><Relationship Id="rId150" Type="http://schemas.openxmlformats.org/officeDocument/2006/relationships/hyperlink" Target="https://www.munzee.com/m/llamah/1022" TargetMode="External"/><Relationship Id="rId271" Type="http://schemas.openxmlformats.org/officeDocument/2006/relationships/hyperlink" Target="https://www.munzee.com/m/fsafranek/1454/" TargetMode="External"/><Relationship Id="rId392" Type="http://schemas.openxmlformats.org/officeDocument/2006/relationships/hyperlink" Target="https://www.munzee.com/m/llamah/863" TargetMode="External"/><Relationship Id="rId270" Type="http://schemas.openxmlformats.org/officeDocument/2006/relationships/hyperlink" Target="https://www.munzee.com/m/WellstrandTribe/3885" TargetMode="External"/><Relationship Id="rId391" Type="http://schemas.openxmlformats.org/officeDocument/2006/relationships/hyperlink" Target="https://www.munzee.com/m/PeachesnCream/790/" TargetMode="External"/><Relationship Id="rId390" Type="http://schemas.openxmlformats.org/officeDocument/2006/relationships/hyperlink" Target="https://www.munzee.com/m/ShadowChasers/1904/" TargetMode="External"/><Relationship Id="rId1" Type="http://schemas.openxmlformats.org/officeDocument/2006/relationships/hyperlink" Target="https://www.munzee.com/m/PeachesnCream/674" TargetMode="External"/><Relationship Id="rId2" Type="http://schemas.openxmlformats.org/officeDocument/2006/relationships/hyperlink" Target="https://www.munzee.com/m/Gamsci/3156/" TargetMode="External"/><Relationship Id="rId3" Type="http://schemas.openxmlformats.org/officeDocument/2006/relationships/hyperlink" Target="https://www.munzee.com/m/RubyRubyDues/1973/" TargetMode="External"/><Relationship Id="rId149" Type="http://schemas.openxmlformats.org/officeDocument/2006/relationships/hyperlink" Target="https://www.munzee.com/m/musthavemuzk/4900/" TargetMode="External"/><Relationship Id="rId4" Type="http://schemas.openxmlformats.org/officeDocument/2006/relationships/hyperlink" Target="https://www.munzee.com/m/PeachesnCream/667" TargetMode="External"/><Relationship Id="rId148" Type="http://schemas.openxmlformats.org/officeDocument/2006/relationships/hyperlink" Target="https://www.munzee.com/m/withani/2149/" TargetMode="External"/><Relationship Id="rId269" Type="http://schemas.openxmlformats.org/officeDocument/2006/relationships/hyperlink" Target="https://www.munzee.com/m/Gamsci/3148/" TargetMode="External"/><Relationship Id="rId9" Type="http://schemas.openxmlformats.org/officeDocument/2006/relationships/hyperlink" Target="https://www.munzee.com/m/llamah/885" TargetMode="External"/><Relationship Id="rId143" Type="http://schemas.openxmlformats.org/officeDocument/2006/relationships/hyperlink" Target="https://www.munzee.com/m/deeralemap/2884/" TargetMode="External"/><Relationship Id="rId264" Type="http://schemas.openxmlformats.org/officeDocument/2006/relationships/hyperlink" Target="https://www.munzee.com/m/sfwife/2969/" TargetMode="External"/><Relationship Id="rId385" Type="http://schemas.openxmlformats.org/officeDocument/2006/relationships/hyperlink" Target="https://www.munzee.com/m/markayla/523/" TargetMode="External"/><Relationship Id="rId142" Type="http://schemas.openxmlformats.org/officeDocument/2006/relationships/hyperlink" Target="https://www.munzee.com/m/markayla/519/" TargetMode="External"/><Relationship Id="rId263" Type="http://schemas.openxmlformats.org/officeDocument/2006/relationships/hyperlink" Target="https://www.munzee.com/m/georeyna/5699/" TargetMode="External"/><Relationship Id="rId384" Type="http://schemas.openxmlformats.org/officeDocument/2006/relationships/hyperlink" Target="https://www.munzee.com/m/Tristar105/281/" TargetMode="External"/><Relationship Id="rId141" Type="http://schemas.openxmlformats.org/officeDocument/2006/relationships/hyperlink" Target="https://www.munzee.com/m/Athieao/122/" TargetMode="External"/><Relationship Id="rId262" Type="http://schemas.openxmlformats.org/officeDocument/2006/relationships/hyperlink" Target="https://www.munzee.com/m/monrose/2454/" TargetMode="External"/><Relationship Id="rId383" Type="http://schemas.openxmlformats.org/officeDocument/2006/relationships/hyperlink" Target="https://www.munzee.com/m/dboracle/2260" TargetMode="External"/><Relationship Id="rId140" Type="http://schemas.openxmlformats.org/officeDocument/2006/relationships/hyperlink" Target="https://www.munzee.com/m/VampGirl32/1628" TargetMode="External"/><Relationship Id="rId261" Type="http://schemas.openxmlformats.org/officeDocument/2006/relationships/hyperlink" Target="https://www.munzee.com/m/Snarf/1230/" TargetMode="External"/><Relationship Id="rId382" Type="http://schemas.openxmlformats.org/officeDocument/2006/relationships/hyperlink" Target="https://www.munzee.com/m/Laczy76/1995/" TargetMode="External"/><Relationship Id="rId5" Type="http://schemas.openxmlformats.org/officeDocument/2006/relationships/hyperlink" Target="https://www.munzee.com/m/dboracle/1885" TargetMode="External"/><Relationship Id="rId147" Type="http://schemas.openxmlformats.org/officeDocument/2006/relationships/hyperlink" Target="https://www.munzee.com/m/llamah/618" TargetMode="External"/><Relationship Id="rId268" Type="http://schemas.openxmlformats.org/officeDocument/2006/relationships/hyperlink" Target="https://www.munzee.com/m/PurpleRose4HIM/1035/" TargetMode="External"/><Relationship Id="rId389" Type="http://schemas.openxmlformats.org/officeDocument/2006/relationships/hyperlink" Target="https://www.munzee.com/m/llamah/866" TargetMode="External"/><Relationship Id="rId6" Type="http://schemas.openxmlformats.org/officeDocument/2006/relationships/hyperlink" Target="https://www.munzee.com/m/llamah/545/" TargetMode="External"/><Relationship Id="rId146" Type="http://schemas.openxmlformats.org/officeDocument/2006/relationships/hyperlink" Target="https://www.munzee.com/m/musthavemuzk/4816/" TargetMode="External"/><Relationship Id="rId267" Type="http://schemas.openxmlformats.org/officeDocument/2006/relationships/hyperlink" Target="https://www.munzee.com/m/KLC/486/admin/" TargetMode="External"/><Relationship Id="rId388" Type="http://schemas.openxmlformats.org/officeDocument/2006/relationships/hyperlink" Target="https://www.munzee.com/m/PeachesnCream/1054/" TargetMode="External"/><Relationship Id="rId7" Type="http://schemas.openxmlformats.org/officeDocument/2006/relationships/hyperlink" Target="https://www.munzee.com/m/Webling/959/" TargetMode="External"/><Relationship Id="rId145" Type="http://schemas.openxmlformats.org/officeDocument/2006/relationships/hyperlink" Target="https://www.munzee.com/m/withani/2148/" TargetMode="External"/><Relationship Id="rId266" Type="http://schemas.openxmlformats.org/officeDocument/2006/relationships/hyperlink" Target="https://www.munzee.com/m/QueenofDNile/6955/" TargetMode="External"/><Relationship Id="rId387" Type="http://schemas.openxmlformats.org/officeDocument/2006/relationships/hyperlink" Target="https://www.munzee.com/m/markayla/522/" TargetMode="External"/><Relationship Id="rId8" Type="http://schemas.openxmlformats.org/officeDocument/2006/relationships/hyperlink" Target="https://www.munzee.com/m/Airwolf26/5660/" TargetMode="External"/><Relationship Id="rId144" Type="http://schemas.openxmlformats.org/officeDocument/2006/relationships/hyperlink" Target="https://www.munzee.com/m/SKlick/369" TargetMode="External"/><Relationship Id="rId265" Type="http://schemas.openxmlformats.org/officeDocument/2006/relationships/hyperlink" Target="https://www.munzee.com/m/llamah/886" TargetMode="External"/><Relationship Id="rId386" Type="http://schemas.openxmlformats.org/officeDocument/2006/relationships/hyperlink" Target="https://www.munzee.com/m/llamah/1119/" TargetMode="External"/><Relationship Id="rId260" Type="http://schemas.openxmlformats.org/officeDocument/2006/relationships/hyperlink" Target="https://www.munzee.com/m/monrose/2838/" TargetMode="External"/><Relationship Id="rId381" Type="http://schemas.openxmlformats.org/officeDocument/2006/relationships/hyperlink" Target="https://www.munzee.com/m/PeachesnCream/869" TargetMode="External"/><Relationship Id="rId380" Type="http://schemas.openxmlformats.org/officeDocument/2006/relationships/hyperlink" Target="https://www.munzee.com/m/llamah/617" TargetMode="External"/><Relationship Id="rId139" Type="http://schemas.openxmlformats.org/officeDocument/2006/relationships/hyperlink" Target="https://www.munzee.com/m/G1enter/11331/" TargetMode="External"/><Relationship Id="rId138" Type="http://schemas.openxmlformats.org/officeDocument/2006/relationships/hyperlink" Target="https://www.munzee.com/m/gatefan/9419/" TargetMode="External"/><Relationship Id="rId259" Type="http://schemas.openxmlformats.org/officeDocument/2006/relationships/hyperlink" Target="https://www.munzee.com/m/GrandpaArvada/616/" TargetMode="External"/><Relationship Id="rId137" Type="http://schemas.openxmlformats.org/officeDocument/2006/relationships/hyperlink" Target="https://www.munzee.com/m/Vucsi/593" TargetMode="External"/><Relationship Id="rId258" Type="http://schemas.openxmlformats.org/officeDocument/2006/relationships/hyperlink" Target="https://www.munzee.com/m/mobility/3438" TargetMode="External"/><Relationship Id="rId379" Type="http://schemas.openxmlformats.org/officeDocument/2006/relationships/hyperlink" Target="https://www.munzee.com/m/monrose/2452/" TargetMode="External"/><Relationship Id="rId132" Type="http://schemas.openxmlformats.org/officeDocument/2006/relationships/hyperlink" Target="https://www.munzee.com/m/dboracle/3027" TargetMode="External"/><Relationship Id="rId253" Type="http://schemas.openxmlformats.org/officeDocument/2006/relationships/hyperlink" Target="https://www.munzee.com/m/monrose/2872/" TargetMode="External"/><Relationship Id="rId374" Type="http://schemas.openxmlformats.org/officeDocument/2006/relationships/hyperlink" Target="https://www.munzee.com/m/monrose/2450/" TargetMode="External"/><Relationship Id="rId495" Type="http://schemas.openxmlformats.org/officeDocument/2006/relationships/hyperlink" Target="https://www.munzee.com/m/PeachesnCream/460" TargetMode="External"/><Relationship Id="rId131" Type="http://schemas.openxmlformats.org/officeDocument/2006/relationships/hyperlink" Target="https://www.munzee.com/m/llamah/910/" TargetMode="External"/><Relationship Id="rId252" Type="http://schemas.openxmlformats.org/officeDocument/2006/relationships/hyperlink" Target="https://www.munzee.com/m/ahagmann/3206/" TargetMode="External"/><Relationship Id="rId373" Type="http://schemas.openxmlformats.org/officeDocument/2006/relationships/hyperlink" Target="https://www.munzee.com/m/Tristar105/287" TargetMode="External"/><Relationship Id="rId494" Type="http://schemas.openxmlformats.org/officeDocument/2006/relationships/hyperlink" Target="https://www.munzee.com/m/monrose/3520/" TargetMode="External"/><Relationship Id="rId130" Type="http://schemas.openxmlformats.org/officeDocument/2006/relationships/hyperlink" Target="https://www.munzee.com/m/QueenofDNile/6952/" TargetMode="External"/><Relationship Id="rId251" Type="http://schemas.openxmlformats.org/officeDocument/2006/relationships/hyperlink" Target="https://www.munzee.com/m/snakelips/683/admin/" TargetMode="External"/><Relationship Id="rId372" Type="http://schemas.openxmlformats.org/officeDocument/2006/relationships/hyperlink" Target="https://www.munzee.com/m/RubyRubyDues/1871/" TargetMode="External"/><Relationship Id="rId493" Type="http://schemas.openxmlformats.org/officeDocument/2006/relationships/hyperlink" Target="https://www.munzee.com/m/Gamsci/4210/" TargetMode="External"/><Relationship Id="rId250" Type="http://schemas.openxmlformats.org/officeDocument/2006/relationships/hyperlink" Target="https://www.munzee.com/m/ezork/1116/" TargetMode="External"/><Relationship Id="rId371" Type="http://schemas.openxmlformats.org/officeDocument/2006/relationships/hyperlink" Target="https://www.munzee.com/m/PeachesnCream/799" TargetMode="External"/><Relationship Id="rId492" Type="http://schemas.openxmlformats.org/officeDocument/2006/relationships/hyperlink" Target="https://www.munzee.com/m/PeachesnCream/831" TargetMode="External"/><Relationship Id="rId136" Type="http://schemas.openxmlformats.org/officeDocument/2006/relationships/hyperlink" Target="https://www.munzee.com/m/KLC/1216/" TargetMode="External"/><Relationship Id="rId257" Type="http://schemas.openxmlformats.org/officeDocument/2006/relationships/hyperlink" Target="https://www.munzee.com/m/monrose/2868/" TargetMode="External"/><Relationship Id="rId378" Type="http://schemas.openxmlformats.org/officeDocument/2006/relationships/hyperlink" Target="https://www.munzee.com/m/melissasrn09/127/" TargetMode="External"/><Relationship Id="rId499" Type="http://schemas.openxmlformats.org/officeDocument/2006/relationships/hyperlink" Target="https://www.munzee.com/m/Gamsci/4212/" TargetMode="External"/><Relationship Id="rId135" Type="http://schemas.openxmlformats.org/officeDocument/2006/relationships/hyperlink" Target="https://www.munzee.com/m/Tristar105/288" TargetMode="External"/><Relationship Id="rId256" Type="http://schemas.openxmlformats.org/officeDocument/2006/relationships/hyperlink" Target="https://www.munzee.com/m/QueenofDNile/6954/" TargetMode="External"/><Relationship Id="rId377" Type="http://schemas.openxmlformats.org/officeDocument/2006/relationships/hyperlink" Target="https://www.munzee.com/m/llamah/738/" TargetMode="External"/><Relationship Id="rId498" Type="http://schemas.openxmlformats.org/officeDocument/2006/relationships/hyperlink" Target="https://www.munzee.com/m/PeachesnCream/461" TargetMode="External"/><Relationship Id="rId134" Type="http://schemas.openxmlformats.org/officeDocument/2006/relationships/hyperlink" Target="https://www.munzee.com/m/deeralemap/2815/" TargetMode="External"/><Relationship Id="rId255" Type="http://schemas.openxmlformats.org/officeDocument/2006/relationships/hyperlink" Target="https://www.munzee.com/m/KLC/620/" TargetMode="External"/><Relationship Id="rId376" Type="http://schemas.openxmlformats.org/officeDocument/2006/relationships/hyperlink" Target="https://www.munzee.com/m/deeralemap/2316/" TargetMode="External"/><Relationship Id="rId497" Type="http://schemas.openxmlformats.org/officeDocument/2006/relationships/hyperlink" Target="https://www.munzee.com/m/monrose/3517/" TargetMode="External"/><Relationship Id="rId133" Type="http://schemas.openxmlformats.org/officeDocument/2006/relationships/hyperlink" Target="https://www.munzee.com/m/mickilynn71/610/" TargetMode="External"/><Relationship Id="rId254" Type="http://schemas.openxmlformats.org/officeDocument/2006/relationships/hyperlink" Target="https://www.munzee.com/m/GrandpaArvada/617/" TargetMode="External"/><Relationship Id="rId375" Type="http://schemas.openxmlformats.org/officeDocument/2006/relationships/hyperlink" Target="https://www.munzee.com/m/melissasrn09/128/" TargetMode="External"/><Relationship Id="rId496" Type="http://schemas.openxmlformats.org/officeDocument/2006/relationships/hyperlink" Target="https://www.munzee.com/m/Gamsci/4211/" TargetMode="External"/><Relationship Id="rId172" Type="http://schemas.openxmlformats.org/officeDocument/2006/relationships/hyperlink" Target="https://www.munzee.com/m/monrose/2990/" TargetMode="External"/><Relationship Id="rId293" Type="http://schemas.openxmlformats.org/officeDocument/2006/relationships/hyperlink" Target="https://www.munzee.com/m/llamah/904/" TargetMode="External"/><Relationship Id="rId171" Type="http://schemas.openxmlformats.org/officeDocument/2006/relationships/hyperlink" Target="https://www.munzee.com/m/budbeth/1080/" TargetMode="External"/><Relationship Id="rId292" Type="http://schemas.openxmlformats.org/officeDocument/2006/relationships/hyperlink" Target="https://www.munzee.com/m/Tristar105/35/" TargetMode="External"/><Relationship Id="rId170" Type="http://schemas.openxmlformats.org/officeDocument/2006/relationships/hyperlink" Target="https://www.munzee.com/m/snakelips/685/admin/" TargetMode="External"/><Relationship Id="rId291" Type="http://schemas.openxmlformats.org/officeDocument/2006/relationships/hyperlink" Target="https://www.munzee.com/m/VampGirl32/625/" TargetMode="External"/><Relationship Id="rId290" Type="http://schemas.openxmlformats.org/officeDocument/2006/relationships/hyperlink" Target="https://www.munzee.com/m/ambyr/1191/" TargetMode="External"/><Relationship Id="rId165" Type="http://schemas.openxmlformats.org/officeDocument/2006/relationships/hyperlink" Target="https://www.munzee.com/m/PeachesnCream/670" TargetMode="External"/><Relationship Id="rId286" Type="http://schemas.openxmlformats.org/officeDocument/2006/relationships/hyperlink" Target="https://www.munzee.com/m/daysleeperdot/5556/" TargetMode="External"/><Relationship Id="rId164" Type="http://schemas.openxmlformats.org/officeDocument/2006/relationships/hyperlink" Target="https://www.munzee.com/m/llamah/855" TargetMode="External"/><Relationship Id="rId285" Type="http://schemas.openxmlformats.org/officeDocument/2006/relationships/hyperlink" Target="https://www.munzee.com/m/kcpride/2192/" TargetMode="External"/><Relationship Id="rId163" Type="http://schemas.openxmlformats.org/officeDocument/2006/relationships/hyperlink" Target="https://www.munzee.com/m/RubyRubyDues/1908/" TargetMode="External"/><Relationship Id="rId284" Type="http://schemas.openxmlformats.org/officeDocument/2006/relationships/hyperlink" Target="https://www.munzee.com/m/FindersGirl/1597/" TargetMode="External"/><Relationship Id="rId162" Type="http://schemas.openxmlformats.org/officeDocument/2006/relationships/hyperlink" Target="https://www.munzee.com/m/PeachesnCream/668/" TargetMode="External"/><Relationship Id="rId283" Type="http://schemas.openxmlformats.org/officeDocument/2006/relationships/hyperlink" Target="https://www.munzee.com/m/deeralemap/2275/" TargetMode="External"/><Relationship Id="rId169" Type="http://schemas.openxmlformats.org/officeDocument/2006/relationships/hyperlink" Target="https://www.munzee.com/m/Gamsci/3153/" TargetMode="External"/><Relationship Id="rId168" Type="http://schemas.openxmlformats.org/officeDocument/2006/relationships/hyperlink" Target="https://www.munzee.com/m/PeachesnCream/614" TargetMode="External"/><Relationship Id="rId289" Type="http://schemas.openxmlformats.org/officeDocument/2006/relationships/hyperlink" Target="https://www.munzee.com/m/EmileP68/634/" TargetMode="External"/><Relationship Id="rId167" Type="http://schemas.openxmlformats.org/officeDocument/2006/relationships/hyperlink" Target="https://www.munzee.com/m/daysleeperdot/5517" TargetMode="External"/><Relationship Id="rId288" Type="http://schemas.openxmlformats.org/officeDocument/2006/relationships/hyperlink" Target="https://www.munzee.com/m/VampGirl32/1620" TargetMode="External"/><Relationship Id="rId166" Type="http://schemas.openxmlformats.org/officeDocument/2006/relationships/hyperlink" Target="https://www.munzee.com/m/RubyRubyDues/1882/" TargetMode="External"/><Relationship Id="rId287" Type="http://schemas.openxmlformats.org/officeDocument/2006/relationships/hyperlink" Target="https://www.munzee.com/m/Tristar105/291" TargetMode="External"/><Relationship Id="rId161" Type="http://schemas.openxmlformats.org/officeDocument/2006/relationships/hyperlink" Target="https://www.munzee.com/m/rodrico101/2327/" TargetMode="External"/><Relationship Id="rId282" Type="http://schemas.openxmlformats.org/officeDocument/2006/relationships/hyperlink" Target="https://www.munzee.com/m/QueenofDNile/6957/" TargetMode="External"/><Relationship Id="rId160" Type="http://schemas.openxmlformats.org/officeDocument/2006/relationships/hyperlink" Target="https://www.munzee.com/m/llamah/490" TargetMode="External"/><Relationship Id="rId281" Type="http://schemas.openxmlformats.org/officeDocument/2006/relationships/hyperlink" Target="https://www.munzee.com/m/monrose/3522/" TargetMode="External"/><Relationship Id="rId280" Type="http://schemas.openxmlformats.org/officeDocument/2006/relationships/hyperlink" Target="https://www.munzee.com/m/QueenofDNile/6956/" TargetMode="External"/><Relationship Id="rId159" Type="http://schemas.openxmlformats.org/officeDocument/2006/relationships/hyperlink" Target="https://www.munzee.com/m/PeachesnCream/1073" TargetMode="External"/><Relationship Id="rId154" Type="http://schemas.openxmlformats.org/officeDocument/2006/relationships/hyperlink" Target="https://www.munzee.com/m/MrsRed/341/" TargetMode="External"/><Relationship Id="rId275" Type="http://schemas.openxmlformats.org/officeDocument/2006/relationships/hyperlink" Target="https://www.munzee.com/m/sfwife/2965/" TargetMode="External"/><Relationship Id="rId396" Type="http://schemas.openxmlformats.org/officeDocument/2006/relationships/hyperlink" Target="https://www.munzee.com/m/llamah/861/" TargetMode="External"/><Relationship Id="rId153" Type="http://schemas.openxmlformats.org/officeDocument/2006/relationships/hyperlink" Target="https://www.munzee.com/m/Sarcinator/925/" TargetMode="External"/><Relationship Id="rId274" Type="http://schemas.openxmlformats.org/officeDocument/2006/relationships/hyperlink" Target="https://www.munzee.com/m/PeachesnCream/803" TargetMode="External"/><Relationship Id="rId395" Type="http://schemas.openxmlformats.org/officeDocument/2006/relationships/hyperlink" Target="https://www.munzee.com/m/PeachesnCream/1090" TargetMode="External"/><Relationship Id="rId152" Type="http://schemas.openxmlformats.org/officeDocument/2006/relationships/hyperlink" Target="https://www.munzee.com/m/musthavemuzk/5095/" TargetMode="External"/><Relationship Id="rId273" Type="http://schemas.openxmlformats.org/officeDocument/2006/relationships/hyperlink" Target="https://www.munzee.com/m/monrose/2837/" TargetMode="External"/><Relationship Id="rId394" Type="http://schemas.openxmlformats.org/officeDocument/2006/relationships/hyperlink" Target="https://www.munzee.com/m/llamah/610" TargetMode="External"/><Relationship Id="rId151" Type="http://schemas.openxmlformats.org/officeDocument/2006/relationships/hyperlink" Target="https://www.munzee.com/m/withani/2300/" TargetMode="External"/><Relationship Id="rId272" Type="http://schemas.openxmlformats.org/officeDocument/2006/relationships/hyperlink" Target="https://www.munzee.com/m/greensfgiant/2672/" TargetMode="External"/><Relationship Id="rId393" Type="http://schemas.openxmlformats.org/officeDocument/2006/relationships/hyperlink" Target="https://www.munzee.com/m/PeachesnCream/1070" TargetMode="External"/><Relationship Id="rId158" Type="http://schemas.openxmlformats.org/officeDocument/2006/relationships/hyperlink" Target="https://www.munzee.com/m/daysleeperdot/5516/" TargetMode="External"/><Relationship Id="rId279" Type="http://schemas.openxmlformats.org/officeDocument/2006/relationships/hyperlink" Target="https://www.munzee.com/m/monrose/2832/" TargetMode="External"/><Relationship Id="rId157" Type="http://schemas.openxmlformats.org/officeDocument/2006/relationships/hyperlink" Target="https://www.munzee.com/m/monrose/3523/" TargetMode="External"/><Relationship Id="rId278" Type="http://schemas.openxmlformats.org/officeDocument/2006/relationships/hyperlink" Target="https://www.munzee.com/m/GrandpaArvada/599/" TargetMode="External"/><Relationship Id="rId399" Type="http://schemas.openxmlformats.org/officeDocument/2006/relationships/hyperlink" Target="https://www.munzee.com/m/SKlick/367" TargetMode="External"/><Relationship Id="rId156" Type="http://schemas.openxmlformats.org/officeDocument/2006/relationships/hyperlink" Target="https://www.munzee.com/m/PeachesnCream/1001" TargetMode="External"/><Relationship Id="rId277" Type="http://schemas.openxmlformats.org/officeDocument/2006/relationships/hyperlink" Target="https://www.munzee.com/m/PeachesnCream/863" TargetMode="External"/><Relationship Id="rId398" Type="http://schemas.openxmlformats.org/officeDocument/2006/relationships/hyperlink" Target="https://www.munzee.com/m/PeachesnCream/868" TargetMode="External"/><Relationship Id="rId155" Type="http://schemas.openxmlformats.org/officeDocument/2006/relationships/hyperlink" Target="https://www.munzee.com/m/Javelin69/385/" TargetMode="External"/><Relationship Id="rId276" Type="http://schemas.openxmlformats.org/officeDocument/2006/relationships/hyperlink" Target="https://www.munzee.com/m/monrose/2836/" TargetMode="External"/><Relationship Id="rId397" Type="http://schemas.openxmlformats.org/officeDocument/2006/relationships/hyperlink" Target="https://www.munzee.com/m/PeachesnCream/793" TargetMode="External"/><Relationship Id="rId40" Type="http://schemas.openxmlformats.org/officeDocument/2006/relationships/hyperlink" Target="https://www.munzee.com/m/DizzyDuder/567/" TargetMode="External"/><Relationship Id="rId42" Type="http://schemas.openxmlformats.org/officeDocument/2006/relationships/hyperlink" Target="https://www.munzee.com/m/1derWoman/1386/" TargetMode="External"/><Relationship Id="rId41" Type="http://schemas.openxmlformats.org/officeDocument/2006/relationships/hyperlink" Target="https://www.munzee.com/m/hisaccityiowahere/1682/" TargetMode="External"/><Relationship Id="rId44" Type="http://schemas.openxmlformats.org/officeDocument/2006/relationships/hyperlink" Target="https://www.munzee.com/m/Dibcrew/941/" TargetMode="External"/><Relationship Id="rId43" Type="http://schemas.openxmlformats.org/officeDocument/2006/relationships/hyperlink" Target="https://www.munzee.com/m/RF/1611/" TargetMode="External"/><Relationship Id="rId46" Type="http://schemas.openxmlformats.org/officeDocument/2006/relationships/hyperlink" Target="https://www.munzee.com/m/sfwife/2979/" TargetMode="External"/><Relationship Id="rId45" Type="http://schemas.openxmlformats.org/officeDocument/2006/relationships/hyperlink" Target="https://www.munzee.com/m/bearmomscouter/1408/" TargetMode="External"/><Relationship Id="rId509" Type="http://schemas.openxmlformats.org/officeDocument/2006/relationships/hyperlink" Target="https://www.munzee.com/m/dboracle/4500" TargetMode="External"/><Relationship Id="rId508" Type="http://schemas.openxmlformats.org/officeDocument/2006/relationships/hyperlink" Target="https://www.munzee.com/m/SKlick/323" TargetMode="External"/><Relationship Id="rId503" Type="http://schemas.openxmlformats.org/officeDocument/2006/relationships/hyperlink" Target="https://www.munzee.com/m/llamah/724" TargetMode="External"/><Relationship Id="rId502" Type="http://schemas.openxmlformats.org/officeDocument/2006/relationships/hyperlink" Target="https://www.munzee.com/m/llamah/903" TargetMode="External"/><Relationship Id="rId501" Type="http://schemas.openxmlformats.org/officeDocument/2006/relationships/hyperlink" Target="https://www.munzee.com/m/PeachesnCream/904" TargetMode="External"/><Relationship Id="rId500" Type="http://schemas.openxmlformats.org/officeDocument/2006/relationships/hyperlink" Target="https://www.munzee.com/m/monrose/3514/" TargetMode="External"/><Relationship Id="rId507" Type="http://schemas.openxmlformats.org/officeDocument/2006/relationships/hyperlink" Target="https://www.munzee.com/m/llamah/889" TargetMode="External"/><Relationship Id="rId506" Type="http://schemas.openxmlformats.org/officeDocument/2006/relationships/hyperlink" Target="https://www.munzee.com/m/markayla/525/" TargetMode="External"/><Relationship Id="rId505" Type="http://schemas.openxmlformats.org/officeDocument/2006/relationships/hyperlink" Target="https://www.munzee.com/m/markayla/524/" TargetMode="External"/><Relationship Id="rId504" Type="http://schemas.openxmlformats.org/officeDocument/2006/relationships/hyperlink" Target="https://www.munzee.com/m/llamah/891" TargetMode="External"/><Relationship Id="rId48" Type="http://schemas.openxmlformats.org/officeDocument/2006/relationships/hyperlink" Target="https://www.munzee.com/m/deeralemap/1987/" TargetMode="External"/><Relationship Id="rId47" Type="http://schemas.openxmlformats.org/officeDocument/2006/relationships/hyperlink" Target="https://www.munzee.com/m/Calvertcachers/3804/" TargetMode="External"/><Relationship Id="rId49" Type="http://schemas.openxmlformats.org/officeDocument/2006/relationships/hyperlink" Target="https://www.munzee.com/m/dboracle/2004" TargetMode="External"/><Relationship Id="rId31" Type="http://schemas.openxmlformats.org/officeDocument/2006/relationships/hyperlink" Target="https://www.munzee.com/m/sohcah/1280/" TargetMode="External"/><Relationship Id="rId30" Type="http://schemas.openxmlformats.org/officeDocument/2006/relationships/hyperlink" Target="https://www.munzee.com/m/NetB/2197/" TargetMode="External"/><Relationship Id="rId33" Type="http://schemas.openxmlformats.org/officeDocument/2006/relationships/hyperlink" Target="https://www.munzee.com/m/ahagmann/3293/" TargetMode="External"/><Relationship Id="rId32" Type="http://schemas.openxmlformats.org/officeDocument/2006/relationships/hyperlink" Target="https://www.munzee.com/m/PeachesnCream/1113" TargetMode="External"/><Relationship Id="rId35" Type="http://schemas.openxmlformats.org/officeDocument/2006/relationships/hyperlink" Target="https://www.munzee.com/m/Thegenie18/1827" TargetMode="External"/><Relationship Id="rId34" Type="http://schemas.openxmlformats.org/officeDocument/2006/relationships/hyperlink" Target="https://www.munzee.com/m/greensfgiant/2749/" TargetMode="External"/><Relationship Id="rId37" Type="http://schemas.openxmlformats.org/officeDocument/2006/relationships/hyperlink" Target="https://www.munzee.com/m/DizzyDuder/568/" TargetMode="External"/><Relationship Id="rId36" Type="http://schemas.openxmlformats.org/officeDocument/2006/relationships/hyperlink" Target="https://www.munzee.com/m/llamah/854" TargetMode="External"/><Relationship Id="rId39" Type="http://schemas.openxmlformats.org/officeDocument/2006/relationships/hyperlink" Target="https://www.munzee.com/m/1derWoman/1387/" TargetMode="External"/><Relationship Id="rId38" Type="http://schemas.openxmlformats.org/officeDocument/2006/relationships/hyperlink" Target="https://www.munzee.com/m/hisaccityiowahere/1683/" TargetMode="External"/><Relationship Id="rId20" Type="http://schemas.openxmlformats.org/officeDocument/2006/relationships/hyperlink" Target="https://www.munzee.com/m/tnindian/2462/" TargetMode="External"/><Relationship Id="rId22" Type="http://schemas.openxmlformats.org/officeDocument/2006/relationships/hyperlink" Target="https://www.munzee.com/m/Sarcinator/936/" TargetMode="External"/><Relationship Id="rId21" Type="http://schemas.openxmlformats.org/officeDocument/2006/relationships/hyperlink" Target="https://www.munzee.com/m/llamah/852" TargetMode="External"/><Relationship Id="rId24" Type="http://schemas.openxmlformats.org/officeDocument/2006/relationships/hyperlink" Target="https://www.munzee.com/m/tnindian/2166/admin/" TargetMode="External"/><Relationship Id="rId23" Type="http://schemas.openxmlformats.org/officeDocument/2006/relationships/hyperlink" Target="https://www.munzee.com/m/PeachesnCream/1062" TargetMode="External"/><Relationship Id="rId409" Type="http://schemas.openxmlformats.org/officeDocument/2006/relationships/hyperlink" Target="https://www.munzee.com/m/llamah/466" TargetMode="External"/><Relationship Id="rId404" Type="http://schemas.openxmlformats.org/officeDocument/2006/relationships/hyperlink" Target="https://www.munzee.com/m/PeachesnCream/1057" TargetMode="External"/><Relationship Id="rId525" Type="http://schemas.openxmlformats.org/officeDocument/2006/relationships/hyperlink" Target="https://www.munzee.com/m/PawsAndSniffs/362/" TargetMode="External"/><Relationship Id="rId403" Type="http://schemas.openxmlformats.org/officeDocument/2006/relationships/hyperlink" Target="https://www.munzee.com/m/my2boysmama/1340" TargetMode="External"/><Relationship Id="rId524" Type="http://schemas.openxmlformats.org/officeDocument/2006/relationships/hyperlink" Target="https://www.munzee.com/m/PeachesnCream/852" TargetMode="External"/><Relationship Id="rId402" Type="http://schemas.openxmlformats.org/officeDocument/2006/relationships/hyperlink" Target="https://www.munzee.com/m/monrose/3525/" TargetMode="External"/><Relationship Id="rId523" Type="http://schemas.openxmlformats.org/officeDocument/2006/relationships/hyperlink" Target="https://www.munzee.com/m/llamah/890" TargetMode="External"/><Relationship Id="rId401" Type="http://schemas.openxmlformats.org/officeDocument/2006/relationships/hyperlink" Target="https://www.munzee.com/m/RubyRubyDues/1874/" TargetMode="External"/><Relationship Id="rId522" Type="http://schemas.openxmlformats.org/officeDocument/2006/relationships/hyperlink" Target="https://www.munzee.com/m/wdwvip3/257/" TargetMode="External"/><Relationship Id="rId408" Type="http://schemas.openxmlformats.org/officeDocument/2006/relationships/hyperlink" Target="https://www.munzee.com/m/dboracle/2716/" TargetMode="External"/><Relationship Id="rId529" Type="http://schemas.openxmlformats.org/officeDocument/2006/relationships/hyperlink" Target="https://www.munzee.com/m/dboracle/1886" TargetMode="External"/><Relationship Id="rId407" Type="http://schemas.openxmlformats.org/officeDocument/2006/relationships/hyperlink" Target="https://www.munzee.com/m/bonsaai/5421" TargetMode="External"/><Relationship Id="rId528" Type="http://schemas.openxmlformats.org/officeDocument/2006/relationships/hyperlink" Target="https://www.munzee.com/m/Gamsci/4299/" TargetMode="External"/><Relationship Id="rId406" Type="http://schemas.openxmlformats.org/officeDocument/2006/relationships/hyperlink" Target="https://www.munzee.com/m/monrose/3512/" TargetMode="External"/><Relationship Id="rId527" Type="http://schemas.openxmlformats.org/officeDocument/2006/relationships/hyperlink" Target="https://www.munzee.com/m/DeLeeuwen/532" TargetMode="External"/><Relationship Id="rId405" Type="http://schemas.openxmlformats.org/officeDocument/2006/relationships/hyperlink" Target="https://www.munzee.com/m/SKlick/363" TargetMode="External"/><Relationship Id="rId526" Type="http://schemas.openxmlformats.org/officeDocument/2006/relationships/hyperlink" Target="https://www.munzee.com/m/llamah/739" TargetMode="External"/><Relationship Id="rId26" Type="http://schemas.openxmlformats.org/officeDocument/2006/relationships/hyperlink" Target="https://www.munzee.com/m/PeachesnCream/1088" TargetMode="External"/><Relationship Id="rId25" Type="http://schemas.openxmlformats.org/officeDocument/2006/relationships/hyperlink" Target="https://www.munzee.com/m/Tabata2/1399/" TargetMode="External"/><Relationship Id="rId28" Type="http://schemas.openxmlformats.org/officeDocument/2006/relationships/hyperlink" Target="https://www.munzee.com/m/VampGirl32/627" TargetMode="External"/><Relationship Id="rId27" Type="http://schemas.openxmlformats.org/officeDocument/2006/relationships/hyperlink" Target="https://www.munzee.com/m/staticalbatross/1275/" TargetMode="External"/><Relationship Id="rId400" Type="http://schemas.openxmlformats.org/officeDocument/2006/relationships/hyperlink" Target="https://www.munzee.com/m/PeachesnCream/1141" TargetMode="External"/><Relationship Id="rId521" Type="http://schemas.openxmlformats.org/officeDocument/2006/relationships/hyperlink" Target="https://www.munzee.com/m/llamah/616/" TargetMode="External"/><Relationship Id="rId29" Type="http://schemas.openxmlformats.org/officeDocument/2006/relationships/hyperlink" Target="https://www.munzee.com/m/PeachesnCream/1089" TargetMode="External"/><Relationship Id="rId520" Type="http://schemas.openxmlformats.org/officeDocument/2006/relationships/hyperlink" Target="https://www.munzee.com/m/llamah/900/" TargetMode="External"/><Relationship Id="rId11" Type="http://schemas.openxmlformats.org/officeDocument/2006/relationships/hyperlink" Target="https://www.munzee.com/m/granitente/776/" TargetMode="External"/><Relationship Id="rId10" Type="http://schemas.openxmlformats.org/officeDocument/2006/relationships/hyperlink" Target="https://www.munzee.com/m/snakelips/687/admin/" TargetMode="External"/><Relationship Id="rId13" Type="http://schemas.openxmlformats.org/officeDocument/2006/relationships/hyperlink" Target="https://www.munzee.com/m/shannan0/1429/" TargetMode="External"/><Relationship Id="rId12" Type="http://schemas.openxmlformats.org/officeDocument/2006/relationships/hyperlink" Target="https://www.munzee.com/m/Zyrelie/4548/" TargetMode="External"/><Relationship Id="rId519" Type="http://schemas.openxmlformats.org/officeDocument/2006/relationships/hyperlink" Target="https://www.munzee.com/m/PeachesnCream/1148" TargetMode="External"/><Relationship Id="rId514" Type="http://schemas.openxmlformats.org/officeDocument/2006/relationships/hyperlink" Target="https://www.munzee.com/m/Gamsci/4237/" TargetMode="External"/><Relationship Id="rId513" Type="http://schemas.openxmlformats.org/officeDocument/2006/relationships/hyperlink" Target="https://www.munzee.com/m/PeachesnCream/1201" TargetMode="External"/><Relationship Id="rId512" Type="http://schemas.openxmlformats.org/officeDocument/2006/relationships/hyperlink" Target="https://www.munzee.com/m/Gamsci/4236/" TargetMode="External"/><Relationship Id="rId511" Type="http://schemas.openxmlformats.org/officeDocument/2006/relationships/hyperlink" Target="https://www.munzee.com/m/melissasrn09/125/" TargetMode="External"/><Relationship Id="rId518" Type="http://schemas.openxmlformats.org/officeDocument/2006/relationships/hyperlink" Target="https://www.munzee.com/m/Gamsci/4242/" TargetMode="External"/><Relationship Id="rId517" Type="http://schemas.openxmlformats.org/officeDocument/2006/relationships/hyperlink" Target="https://www.munzee.com/m/PeachesnCream/854" TargetMode="External"/><Relationship Id="rId516" Type="http://schemas.openxmlformats.org/officeDocument/2006/relationships/hyperlink" Target="https://www.munzee.com/m/Gamsci/4238/" TargetMode="External"/><Relationship Id="rId515" Type="http://schemas.openxmlformats.org/officeDocument/2006/relationships/hyperlink" Target="https://www.munzee.com/m/PeachesnCream/1210" TargetMode="External"/><Relationship Id="rId15" Type="http://schemas.openxmlformats.org/officeDocument/2006/relationships/hyperlink" Target="https://www.munzee.com/m/timandweze/2400" TargetMode="External"/><Relationship Id="rId14" Type="http://schemas.openxmlformats.org/officeDocument/2006/relationships/hyperlink" Target="https://www.munzee.com/m/melissasrn09/129/" TargetMode="External"/><Relationship Id="rId17" Type="http://schemas.openxmlformats.org/officeDocument/2006/relationships/hyperlink" Target="https://www.munzee.com/m/monrose/2991/" TargetMode="External"/><Relationship Id="rId16" Type="http://schemas.openxmlformats.org/officeDocument/2006/relationships/hyperlink" Target="https://www.munzee.com/m/janzattic/3446" TargetMode="External"/><Relationship Id="rId19" Type="http://schemas.openxmlformats.org/officeDocument/2006/relationships/hyperlink" Target="https://www.munzee.com/m/DolphinJo/1924/" TargetMode="External"/><Relationship Id="rId510" Type="http://schemas.openxmlformats.org/officeDocument/2006/relationships/hyperlink" Target="https://www.munzee.com/m/llamah/550" TargetMode="External"/><Relationship Id="rId18" Type="http://schemas.openxmlformats.org/officeDocument/2006/relationships/hyperlink" Target="https://www.munzee.com/m/rodrico101/3019/" TargetMode="External"/><Relationship Id="rId84" Type="http://schemas.openxmlformats.org/officeDocument/2006/relationships/hyperlink" Target="https://www.munzee.com/m/JonahJohnson21/237/" TargetMode="External"/><Relationship Id="rId83" Type="http://schemas.openxmlformats.org/officeDocument/2006/relationships/hyperlink" Target="https://www.munzee.com/m/Gamsci/3155/" TargetMode="External"/><Relationship Id="rId86" Type="http://schemas.openxmlformats.org/officeDocument/2006/relationships/hyperlink" Target="https://www.munzee.com/m/PeachesnCream/1042" TargetMode="External"/><Relationship Id="rId85" Type="http://schemas.openxmlformats.org/officeDocument/2006/relationships/hyperlink" Target="https://www.munzee.com/m/nomadicjp/2073/admin/" TargetMode="External"/><Relationship Id="rId88" Type="http://schemas.openxmlformats.org/officeDocument/2006/relationships/hyperlink" Target="https://www.munzee.com/m/AZJEDI/1725/" TargetMode="External"/><Relationship Id="rId87" Type="http://schemas.openxmlformats.org/officeDocument/2006/relationships/hyperlink" Target="https://www.munzee.com/m/halemeister/3958" TargetMode="External"/><Relationship Id="rId89" Type="http://schemas.openxmlformats.org/officeDocument/2006/relationships/hyperlink" Target="https://www.munzee.com/m/llamah/858" TargetMode="External"/><Relationship Id="rId80" Type="http://schemas.openxmlformats.org/officeDocument/2006/relationships/hyperlink" Target="https://www.munzee.com/m/Savardfamily/1796/" TargetMode="External"/><Relationship Id="rId82" Type="http://schemas.openxmlformats.org/officeDocument/2006/relationships/hyperlink" Target="https://www.munzee.com/m/deeralemap/2301/" TargetMode="External"/><Relationship Id="rId81" Type="http://schemas.openxmlformats.org/officeDocument/2006/relationships/hyperlink" Target="https://www.munzee.com/m/mayberryman/271/" TargetMode="External"/><Relationship Id="rId73" Type="http://schemas.openxmlformats.org/officeDocument/2006/relationships/hyperlink" Target="https://www.munzee.com/m/PeachesnCream/1084" TargetMode="External"/><Relationship Id="rId72" Type="http://schemas.openxmlformats.org/officeDocument/2006/relationships/hyperlink" Target="https://www.munzee.com/m/tnindian/2128/" TargetMode="External"/><Relationship Id="rId75" Type="http://schemas.openxmlformats.org/officeDocument/2006/relationships/hyperlink" Target="https://www.munzee.com/m/Wildflower82/643/" TargetMode="External"/><Relationship Id="rId74" Type="http://schemas.openxmlformats.org/officeDocument/2006/relationships/hyperlink" Target="https://www.munzee.com/m/PurpleRose4HIM/986/" TargetMode="External"/><Relationship Id="rId77" Type="http://schemas.openxmlformats.org/officeDocument/2006/relationships/hyperlink" Target="https://www.munzee.com/m/kcpride/2191/" TargetMode="External"/><Relationship Id="rId76" Type="http://schemas.openxmlformats.org/officeDocument/2006/relationships/hyperlink" Target="https://www.munzee.com/m/PeachesnCream/673" TargetMode="External"/><Relationship Id="rId79" Type="http://schemas.openxmlformats.org/officeDocument/2006/relationships/hyperlink" Target="https://www.munzee.com/m/PeachesnCream/1156" TargetMode="External"/><Relationship Id="rId78" Type="http://schemas.openxmlformats.org/officeDocument/2006/relationships/hyperlink" Target="https://www.munzee.com/m/Gamsci/3154/" TargetMode="External"/><Relationship Id="rId71" Type="http://schemas.openxmlformats.org/officeDocument/2006/relationships/hyperlink" Target="https://www.munzee.com/m/ryves/8213/" TargetMode="External"/><Relationship Id="rId70" Type="http://schemas.openxmlformats.org/officeDocument/2006/relationships/hyperlink" Target="https://www.munzee.com/m/AbiC/1114" TargetMode="External"/><Relationship Id="rId62" Type="http://schemas.openxmlformats.org/officeDocument/2006/relationships/hyperlink" Target="https://www.munzee.com/m/redshark78/541" TargetMode="External"/><Relationship Id="rId61" Type="http://schemas.openxmlformats.org/officeDocument/2006/relationships/hyperlink" Target="https://www.munzee.com/m/CaptainKirk/1536/" TargetMode="External"/><Relationship Id="rId64" Type="http://schemas.openxmlformats.org/officeDocument/2006/relationships/hyperlink" Target="https://www.munzee.com/m/CoalCracker7/1692/" TargetMode="External"/><Relationship Id="rId63" Type="http://schemas.openxmlformats.org/officeDocument/2006/relationships/hyperlink" Target="https://www.munzee.com/m/kanga021/913/" TargetMode="External"/><Relationship Id="rId66" Type="http://schemas.openxmlformats.org/officeDocument/2006/relationships/hyperlink" Target="https://www.munzee.com/m/Neta/1798/" TargetMode="External"/><Relationship Id="rId65" Type="http://schemas.openxmlformats.org/officeDocument/2006/relationships/hyperlink" Target="https://www.munzee.com/m/oxfordmastercacher/2197/" TargetMode="External"/><Relationship Id="rId68" Type="http://schemas.openxmlformats.org/officeDocument/2006/relationships/hyperlink" Target="https://www.munzee.com/m/tankandspaz/452/" TargetMode="External"/><Relationship Id="rId67" Type="http://schemas.openxmlformats.org/officeDocument/2006/relationships/hyperlink" Target="https://www.munzee.com/m/AbiC/1110" TargetMode="External"/><Relationship Id="rId60" Type="http://schemas.openxmlformats.org/officeDocument/2006/relationships/hyperlink" Target="https://www.munzee.com/m/Sarcinator/934/" TargetMode="External"/><Relationship Id="rId69" Type="http://schemas.openxmlformats.org/officeDocument/2006/relationships/hyperlink" Target="https://www.munzee.com/m/fussyducky/75/" TargetMode="External"/><Relationship Id="rId51" Type="http://schemas.openxmlformats.org/officeDocument/2006/relationships/hyperlink" Target="https://www.munzee.com/m/mayberryman/288/" TargetMode="External"/><Relationship Id="rId50" Type="http://schemas.openxmlformats.org/officeDocument/2006/relationships/hyperlink" Target="https://www.munzee.com/m/rastephens/1190/" TargetMode="External"/><Relationship Id="rId53" Type="http://schemas.openxmlformats.org/officeDocument/2006/relationships/hyperlink" Target="https://www.munzee.com/m/llamah/853/" TargetMode="External"/><Relationship Id="rId52" Type="http://schemas.openxmlformats.org/officeDocument/2006/relationships/hyperlink" Target="https://www.munzee.com/m/JonahJohnson21/265/" TargetMode="External"/><Relationship Id="rId55" Type="http://schemas.openxmlformats.org/officeDocument/2006/relationships/hyperlink" Target="https://www.munzee.com/m/Tracee74/995/" TargetMode="External"/><Relationship Id="rId54" Type="http://schemas.openxmlformats.org/officeDocument/2006/relationships/hyperlink" Target="https://www.munzee.com/m/Geodude/500/" TargetMode="External"/><Relationship Id="rId57" Type="http://schemas.openxmlformats.org/officeDocument/2006/relationships/hyperlink" Target="https://www.munzee.com/m/Geodude/499/" TargetMode="External"/><Relationship Id="rId56" Type="http://schemas.openxmlformats.org/officeDocument/2006/relationships/hyperlink" Target="https://www.munzee.com/m/jademaria/1785" TargetMode="External"/><Relationship Id="rId59" Type="http://schemas.openxmlformats.org/officeDocument/2006/relationships/hyperlink" Target="https://www.munzee.com/m/greensfgiant/2750/" TargetMode="External"/><Relationship Id="rId58" Type="http://schemas.openxmlformats.org/officeDocument/2006/relationships/hyperlink" Target="https://www.munzee.com/m/llamah/864" TargetMode="External"/><Relationship Id="rId107" Type="http://schemas.openxmlformats.org/officeDocument/2006/relationships/hyperlink" Target="https://www.munzee.com/m/Goldilox97/281" TargetMode="External"/><Relationship Id="rId228" Type="http://schemas.openxmlformats.org/officeDocument/2006/relationships/hyperlink" Target="https://www.munzee.com/m/Wildflower82/645/" TargetMode="External"/><Relationship Id="rId349" Type="http://schemas.openxmlformats.org/officeDocument/2006/relationships/hyperlink" Target="https://www.munzee.com/m/fabiusz/777/" TargetMode="External"/><Relationship Id="rId106" Type="http://schemas.openxmlformats.org/officeDocument/2006/relationships/hyperlink" Target="https://www.munzee.com/m/rdm07/2262/" TargetMode="External"/><Relationship Id="rId227" Type="http://schemas.openxmlformats.org/officeDocument/2006/relationships/hyperlink" Target="https://www.munzee.com/m/PeachesnCream/833" TargetMode="External"/><Relationship Id="rId348" Type="http://schemas.openxmlformats.org/officeDocument/2006/relationships/hyperlink" Target="https://www.munzee.com/m/dboracle/3037" TargetMode="External"/><Relationship Id="rId469" Type="http://schemas.openxmlformats.org/officeDocument/2006/relationships/hyperlink" Target="https://www.munzee.com/m/MrsRed/358/" TargetMode="External"/><Relationship Id="rId105" Type="http://schemas.openxmlformats.org/officeDocument/2006/relationships/hyperlink" Target="https://www.munzee.com/m/Neta/1797/" TargetMode="External"/><Relationship Id="rId226" Type="http://schemas.openxmlformats.org/officeDocument/2006/relationships/hyperlink" Target="https://www.munzee.com/m/AndrasButor/1204" TargetMode="External"/><Relationship Id="rId347" Type="http://schemas.openxmlformats.org/officeDocument/2006/relationships/hyperlink" Target="https://www.munzee.com/m/deeralemap/2525/" TargetMode="External"/><Relationship Id="rId468" Type="http://schemas.openxmlformats.org/officeDocument/2006/relationships/hyperlink" Target="https://www.munzee.com/m/fabiusz/780/" TargetMode="External"/><Relationship Id="rId104" Type="http://schemas.openxmlformats.org/officeDocument/2006/relationships/hyperlink" Target="https://www.munzee.com/m/Goldilox97/287" TargetMode="External"/><Relationship Id="rId225" Type="http://schemas.openxmlformats.org/officeDocument/2006/relationships/hyperlink" Target="https://www.munzee.com/m/Kricketracks/521/" TargetMode="External"/><Relationship Id="rId346" Type="http://schemas.openxmlformats.org/officeDocument/2006/relationships/hyperlink" Target="https://www.munzee.com/m/dboracle/3028" TargetMode="External"/><Relationship Id="rId467" Type="http://schemas.openxmlformats.org/officeDocument/2006/relationships/hyperlink" Target="https://www.munzee.com/m/llamah/899" TargetMode="External"/><Relationship Id="rId109" Type="http://schemas.openxmlformats.org/officeDocument/2006/relationships/hyperlink" Target="https://www.munzee.com/m/rdm07/2261/" TargetMode="External"/><Relationship Id="rId108" Type="http://schemas.openxmlformats.org/officeDocument/2006/relationships/hyperlink" Target="https://www.munzee.com/m/Bizzeh/5153/" TargetMode="External"/><Relationship Id="rId229" Type="http://schemas.openxmlformats.org/officeDocument/2006/relationships/hyperlink" Target="https://www.munzee.com/m/dboracle/2016" TargetMode="External"/><Relationship Id="rId220" Type="http://schemas.openxmlformats.org/officeDocument/2006/relationships/hyperlink" Target="https://www.munzee.com/m/mayberryman/270/" TargetMode="External"/><Relationship Id="rId341" Type="http://schemas.openxmlformats.org/officeDocument/2006/relationships/hyperlink" Target="https://www.munzee.com/m/PeachesnCream/1145" TargetMode="External"/><Relationship Id="rId462" Type="http://schemas.openxmlformats.org/officeDocument/2006/relationships/hyperlink" Target="https://www.munzee.com/m/Snarf/921/" TargetMode="External"/><Relationship Id="rId340" Type="http://schemas.openxmlformats.org/officeDocument/2006/relationships/hyperlink" Target="https://www.munzee.com/m/llamah/862" TargetMode="External"/><Relationship Id="rId461" Type="http://schemas.openxmlformats.org/officeDocument/2006/relationships/hyperlink" Target="https://www.munzee.com/m/llamah/741" TargetMode="External"/><Relationship Id="rId460" Type="http://schemas.openxmlformats.org/officeDocument/2006/relationships/hyperlink" Target="https://www.munzee.com/m/PeachesnCream/888/" TargetMode="External"/><Relationship Id="rId103" Type="http://schemas.openxmlformats.org/officeDocument/2006/relationships/hyperlink" Target="https://www.munzee.com/m/Snarf/1155/" TargetMode="External"/><Relationship Id="rId224" Type="http://schemas.openxmlformats.org/officeDocument/2006/relationships/hyperlink" Target="https://www.munzee.com/m/PeachesnCream/834/" TargetMode="External"/><Relationship Id="rId345" Type="http://schemas.openxmlformats.org/officeDocument/2006/relationships/hyperlink" Target="https://www.munzee.com/m/MrsRed/377/" TargetMode="External"/><Relationship Id="rId466" Type="http://schemas.openxmlformats.org/officeDocument/2006/relationships/hyperlink" Target="https://www.munzee.com/m/PeachesnCream/812" TargetMode="External"/><Relationship Id="rId102" Type="http://schemas.openxmlformats.org/officeDocument/2006/relationships/hyperlink" Target="https://www.munzee.com/m/monrose/3528/" TargetMode="External"/><Relationship Id="rId223" Type="http://schemas.openxmlformats.org/officeDocument/2006/relationships/hyperlink" Target="https://www.munzee.com/m/MrsRed/335/" TargetMode="External"/><Relationship Id="rId344" Type="http://schemas.openxmlformats.org/officeDocument/2006/relationships/hyperlink" Target="https://www.munzee.com/m/monrose/2830/" TargetMode="External"/><Relationship Id="rId465" Type="http://schemas.openxmlformats.org/officeDocument/2006/relationships/hyperlink" Target="https://www.munzee.com/m/EmileP68/590/" TargetMode="External"/><Relationship Id="rId101" Type="http://schemas.openxmlformats.org/officeDocument/2006/relationships/hyperlink" Target="https://www.munzee.com/m/VampGirl32/865" TargetMode="External"/><Relationship Id="rId222" Type="http://schemas.openxmlformats.org/officeDocument/2006/relationships/hyperlink" Target="https://www.munzee.com/m/llamah/859" TargetMode="External"/><Relationship Id="rId343" Type="http://schemas.openxmlformats.org/officeDocument/2006/relationships/hyperlink" Target="https://www.munzee.com/m/markayla/521/" TargetMode="External"/><Relationship Id="rId464" Type="http://schemas.openxmlformats.org/officeDocument/2006/relationships/hyperlink" Target="https://www.munzee.com/m/rodrico101/3014/" TargetMode="External"/><Relationship Id="rId100" Type="http://schemas.openxmlformats.org/officeDocument/2006/relationships/hyperlink" Target="https://www.munzee.com/m/Goldilox97/289" TargetMode="External"/><Relationship Id="rId221" Type="http://schemas.openxmlformats.org/officeDocument/2006/relationships/hyperlink" Target="https://www.munzee.com/m/bazfum/2841/" TargetMode="External"/><Relationship Id="rId342" Type="http://schemas.openxmlformats.org/officeDocument/2006/relationships/hyperlink" Target="https://www.munzee.com/m/my2boysmama/793/" TargetMode="External"/><Relationship Id="rId463" Type="http://schemas.openxmlformats.org/officeDocument/2006/relationships/hyperlink" Target="https://www.munzee.com/m/RubyRubyDues/1876/" TargetMode="External"/><Relationship Id="rId217" Type="http://schemas.openxmlformats.org/officeDocument/2006/relationships/hyperlink" Target="https://www.munzee.com/m/PeachesnCream/830" TargetMode="External"/><Relationship Id="rId338" Type="http://schemas.openxmlformats.org/officeDocument/2006/relationships/hyperlink" Target="https://www.munzee.com/m/MrsRed/378/" TargetMode="External"/><Relationship Id="rId459" Type="http://schemas.openxmlformats.org/officeDocument/2006/relationships/hyperlink" Target="https://www.munzee.com/m/monrose/3533/" TargetMode="External"/><Relationship Id="rId216" Type="http://schemas.openxmlformats.org/officeDocument/2006/relationships/hyperlink" Target="https://www.munzee.com/m/VampGirl32/1627" TargetMode="External"/><Relationship Id="rId337" Type="http://schemas.openxmlformats.org/officeDocument/2006/relationships/hyperlink" Target="https://www.munzee.com/m/Gamsci/3147/" TargetMode="External"/><Relationship Id="rId458" Type="http://schemas.openxmlformats.org/officeDocument/2006/relationships/hyperlink" Target="https://www.munzee.com/m/sohcah/1103/" TargetMode="External"/><Relationship Id="rId215" Type="http://schemas.openxmlformats.org/officeDocument/2006/relationships/hyperlink" Target="https://www.munzee.com/m/deeralemap/2882/" TargetMode="External"/><Relationship Id="rId336" Type="http://schemas.openxmlformats.org/officeDocument/2006/relationships/hyperlink" Target="https://www.munzee.com/m/WellstrandTribe/3889" TargetMode="External"/><Relationship Id="rId457" Type="http://schemas.openxmlformats.org/officeDocument/2006/relationships/hyperlink" Target="https://www.munzee.com/m/daysleeperdot/5565/" TargetMode="External"/><Relationship Id="rId214" Type="http://schemas.openxmlformats.org/officeDocument/2006/relationships/hyperlink" Target="https://www.munzee.com/m/llamah/865" TargetMode="External"/><Relationship Id="rId335" Type="http://schemas.openxmlformats.org/officeDocument/2006/relationships/hyperlink" Target="https://www.munzee.com/m/GrandpaArvada/596/" TargetMode="External"/><Relationship Id="rId456" Type="http://schemas.openxmlformats.org/officeDocument/2006/relationships/hyperlink" Target="https://www.munzee.com/m/snakelips/641/admin/" TargetMode="External"/><Relationship Id="rId219" Type="http://schemas.openxmlformats.org/officeDocument/2006/relationships/hyperlink" Target="https://www.munzee.com/m/halemeister/3941" TargetMode="External"/><Relationship Id="rId218" Type="http://schemas.openxmlformats.org/officeDocument/2006/relationships/hyperlink" Target="https://www.munzee.com/m/llamah/856" TargetMode="External"/><Relationship Id="rId339" Type="http://schemas.openxmlformats.org/officeDocument/2006/relationships/hyperlink" Target="https://www.munzee.com/m/fyrsel/78/" TargetMode="External"/><Relationship Id="rId330" Type="http://schemas.openxmlformats.org/officeDocument/2006/relationships/hyperlink" Target="https://www.munzee.com/m/DannyJaeger/273/" TargetMode="External"/><Relationship Id="rId451" Type="http://schemas.openxmlformats.org/officeDocument/2006/relationships/hyperlink" Target="https://www.munzee.com/m/VampGirl32/856" TargetMode="External"/><Relationship Id="rId450" Type="http://schemas.openxmlformats.org/officeDocument/2006/relationships/hyperlink" Target="https://www.munzee.com/m/QueenofDNile/6980/" TargetMode="External"/><Relationship Id="rId213" Type="http://schemas.openxmlformats.org/officeDocument/2006/relationships/hyperlink" Target="https://www.munzee.com/m/rdm07/2255/" TargetMode="External"/><Relationship Id="rId334" Type="http://schemas.openxmlformats.org/officeDocument/2006/relationships/hyperlink" Target="https://www.munzee.com/m/NuttyRachy/381/" TargetMode="External"/><Relationship Id="rId455" Type="http://schemas.openxmlformats.org/officeDocument/2006/relationships/hyperlink" Target="https://www.munzee.com/m/JayCrede/797" TargetMode="External"/><Relationship Id="rId212" Type="http://schemas.openxmlformats.org/officeDocument/2006/relationships/hyperlink" Target="https://www.munzee.com/m/Brycetheskater/432/" TargetMode="External"/><Relationship Id="rId333" Type="http://schemas.openxmlformats.org/officeDocument/2006/relationships/hyperlink" Target="https://www.munzee.com/m/llamah/465" TargetMode="External"/><Relationship Id="rId454" Type="http://schemas.openxmlformats.org/officeDocument/2006/relationships/hyperlink" Target="https://www.munzee.com/m/QueenofDNile/6953/" TargetMode="External"/><Relationship Id="rId211" Type="http://schemas.openxmlformats.org/officeDocument/2006/relationships/hyperlink" Target="https://www.munzee.com/m/tmabrey/1640/" TargetMode="External"/><Relationship Id="rId332" Type="http://schemas.openxmlformats.org/officeDocument/2006/relationships/hyperlink" Target="https://www.munzee.com/m/PeachesnCream/1056" TargetMode="External"/><Relationship Id="rId453" Type="http://schemas.openxmlformats.org/officeDocument/2006/relationships/hyperlink" Target="https://www.munzee.com/m/monrose/2801/" TargetMode="External"/><Relationship Id="rId210" Type="http://schemas.openxmlformats.org/officeDocument/2006/relationships/hyperlink" Target="https://www.munzee.com/m/MrsRed/339/" TargetMode="External"/><Relationship Id="rId331" Type="http://schemas.openxmlformats.org/officeDocument/2006/relationships/hyperlink" Target="https://www.munzee.com/m/monrose/3526/" TargetMode="External"/><Relationship Id="rId452" Type="http://schemas.openxmlformats.org/officeDocument/2006/relationships/hyperlink" Target="https://www.munzee.com/m/llamah/1610" TargetMode="External"/><Relationship Id="rId370" Type="http://schemas.openxmlformats.org/officeDocument/2006/relationships/hyperlink" Target="https://www.munzee.com/m/my2boysmama/1337" TargetMode="External"/><Relationship Id="rId491" Type="http://schemas.openxmlformats.org/officeDocument/2006/relationships/hyperlink" Target="https://www.munzee.com/m/monrose/2977/" TargetMode="External"/><Relationship Id="rId490" Type="http://schemas.openxmlformats.org/officeDocument/2006/relationships/hyperlink" Target="https://www.munzee.com/m/Gamsci/4207/" TargetMode="External"/><Relationship Id="rId129" Type="http://schemas.openxmlformats.org/officeDocument/2006/relationships/hyperlink" Target="https://www.munzee.com/m/wvkiwi/5294/" TargetMode="External"/><Relationship Id="rId128" Type="http://schemas.openxmlformats.org/officeDocument/2006/relationships/hyperlink" Target="https://www.munzee.com/m/PeachesnCream/1003" TargetMode="External"/><Relationship Id="rId249" Type="http://schemas.openxmlformats.org/officeDocument/2006/relationships/hyperlink" Target="https://www.munzee.com/m/amoocow/1991/" TargetMode="External"/><Relationship Id="rId127" Type="http://schemas.openxmlformats.org/officeDocument/2006/relationships/hyperlink" Target="https://www.munzee.com/m/llamah/521" TargetMode="External"/><Relationship Id="rId248" Type="http://schemas.openxmlformats.org/officeDocument/2006/relationships/hyperlink" Target="https://www.munzee.com/m/PeachesnCream/875" TargetMode="External"/><Relationship Id="rId369" Type="http://schemas.openxmlformats.org/officeDocument/2006/relationships/hyperlink" Target="https://www.munzee.com/m/ezork/1128/" TargetMode="External"/><Relationship Id="rId126" Type="http://schemas.openxmlformats.org/officeDocument/2006/relationships/hyperlink" Target="https://www.munzee.com/m/QueenofDNile/6951/" TargetMode="External"/><Relationship Id="rId247" Type="http://schemas.openxmlformats.org/officeDocument/2006/relationships/hyperlink" Target="https://www.munzee.com/m/gatefan/10344/" TargetMode="External"/><Relationship Id="rId368" Type="http://schemas.openxmlformats.org/officeDocument/2006/relationships/hyperlink" Target="https://www.munzee.com/m/Snarf/1158/" TargetMode="External"/><Relationship Id="rId489" Type="http://schemas.openxmlformats.org/officeDocument/2006/relationships/hyperlink" Target="https://www.munzee.com/m/PeachesnCream/832" TargetMode="External"/><Relationship Id="rId121" Type="http://schemas.openxmlformats.org/officeDocument/2006/relationships/hyperlink" Target="https://www.munzee.com/m/amigoth2de/326/" TargetMode="External"/><Relationship Id="rId242" Type="http://schemas.openxmlformats.org/officeDocument/2006/relationships/hyperlink" Target="https://www.munzee.com/m/rodrico101/3171/" TargetMode="External"/><Relationship Id="rId363" Type="http://schemas.openxmlformats.org/officeDocument/2006/relationships/hyperlink" Target="https://www.munzee.com/m/dboracle/2259" TargetMode="External"/><Relationship Id="rId484" Type="http://schemas.openxmlformats.org/officeDocument/2006/relationships/hyperlink" Target="https://www.munzee.com/m/Durango/506/" TargetMode="External"/><Relationship Id="rId120" Type="http://schemas.openxmlformats.org/officeDocument/2006/relationships/hyperlink" Target="https://www.munzee.com/m/K6ha/1511" TargetMode="External"/><Relationship Id="rId241" Type="http://schemas.openxmlformats.org/officeDocument/2006/relationships/hyperlink" Target="https://www.munzee.com/m/DolphinJo/1414/" TargetMode="External"/><Relationship Id="rId362" Type="http://schemas.openxmlformats.org/officeDocument/2006/relationships/hyperlink" Target="https://www.munzee.com/m/monrose/3521/" TargetMode="External"/><Relationship Id="rId483" Type="http://schemas.openxmlformats.org/officeDocument/2006/relationships/hyperlink" Target="https://www.munzee.com/m/PurpleRose4HIM/1012/" TargetMode="External"/><Relationship Id="rId240" Type="http://schemas.openxmlformats.org/officeDocument/2006/relationships/hyperlink" Target="https://www.munzee.com/m/SoccerGurl/160" TargetMode="External"/><Relationship Id="rId361" Type="http://schemas.openxmlformats.org/officeDocument/2006/relationships/hyperlink" Target="https://www.munzee.com/m/fabiusz/1028/" TargetMode="External"/><Relationship Id="rId482" Type="http://schemas.openxmlformats.org/officeDocument/2006/relationships/hyperlink" Target="https://www.munzee.com/m/caribus/654/" TargetMode="External"/><Relationship Id="rId360" Type="http://schemas.openxmlformats.org/officeDocument/2006/relationships/hyperlink" Target="https://www.munzee.com/m/monrose/2829/" TargetMode="External"/><Relationship Id="rId481" Type="http://schemas.openxmlformats.org/officeDocument/2006/relationships/hyperlink" Target="https://www.munzee.com/m/dboracle/4499" TargetMode="External"/><Relationship Id="rId125" Type="http://schemas.openxmlformats.org/officeDocument/2006/relationships/hyperlink" Target="https://www.munzee.com/m/PeachesnCream/463/" TargetMode="External"/><Relationship Id="rId246" Type="http://schemas.openxmlformats.org/officeDocument/2006/relationships/hyperlink" Target="https://www.munzee.com/m/CoalCracker7/1691/" TargetMode="External"/><Relationship Id="rId367" Type="http://schemas.openxmlformats.org/officeDocument/2006/relationships/hyperlink" Target="https://www.munzee.com/m/llamah/681/" TargetMode="External"/><Relationship Id="rId488" Type="http://schemas.openxmlformats.org/officeDocument/2006/relationships/hyperlink" Target="https://www.munzee.com/m/monrose/2451/" TargetMode="External"/><Relationship Id="rId124" Type="http://schemas.openxmlformats.org/officeDocument/2006/relationships/hyperlink" Target="https://www.munzee.com/m/K6ha/1505/" TargetMode="External"/><Relationship Id="rId245" Type="http://schemas.openxmlformats.org/officeDocument/2006/relationships/hyperlink" Target="https://www.munzee.com/m/daysleeperdot/5555/" TargetMode="External"/><Relationship Id="rId366" Type="http://schemas.openxmlformats.org/officeDocument/2006/relationships/hyperlink" Target="https://www.munzee.com/m/Jiffers/442/" TargetMode="External"/><Relationship Id="rId487" Type="http://schemas.openxmlformats.org/officeDocument/2006/relationships/hyperlink" Target="https://www.munzee.com/m/MrsRed/334/" TargetMode="External"/><Relationship Id="rId123" Type="http://schemas.openxmlformats.org/officeDocument/2006/relationships/hyperlink" Target="https://www.munzee.com/m/QueenofDNile/6950/" TargetMode="External"/><Relationship Id="rId244" Type="http://schemas.openxmlformats.org/officeDocument/2006/relationships/hyperlink" Target="https://www.munzee.com/m/rodrico101/3166/" TargetMode="External"/><Relationship Id="rId365" Type="http://schemas.openxmlformats.org/officeDocument/2006/relationships/hyperlink" Target="https://www.munzee.com/m/deeralemap/2880/" TargetMode="External"/><Relationship Id="rId486" Type="http://schemas.openxmlformats.org/officeDocument/2006/relationships/hyperlink" Target="https://www.munzee.com/m/RubyRubyDues/1877/" TargetMode="External"/><Relationship Id="rId122" Type="http://schemas.openxmlformats.org/officeDocument/2006/relationships/hyperlink" Target="https://www.munzee.com/m/PeachesnCream/464" TargetMode="External"/><Relationship Id="rId243" Type="http://schemas.openxmlformats.org/officeDocument/2006/relationships/hyperlink" Target="https://www.munzee.com/m/markayla/520/" TargetMode="External"/><Relationship Id="rId364" Type="http://schemas.openxmlformats.org/officeDocument/2006/relationships/hyperlink" Target="https://www.munzee.com/m/Tristar105/36/" TargetMode="External"/><Relationship Id="rId485" Type="http://schemas.openxmlformats.org/officeDocument/2006/relationships/hyperlink" Target="https://www.munzee.com/m/Snarf/911/" TargetMode="External"/><Relationship Id="rId95" Type="http://schemas.openxmlformats.org/officeDocument/2006/relationships/hyperlink" Target="https://www.munzee.com/m/jldh/365/" TargetMode="External"/><Relationship Id="rId94" Type="http://schemas.openxmlformats.org/officeDocument/2006/relationships/hyperlink" Target="https://www.munzee.com/m/Geodude/1137/" TargetMode="External"/><Relationship Id="rId97" Type="http://schemas.openxmlformats.org/officeDocument/2006/relationships/hyperlink" Target="https://www.munzee.com/m/KLC/998/" TargetMode="External"/><Relationship Id="rId96" Type="http://schemas.openxmlformats.org/officeDocument/2006/relationships/hyperlink" Target="https://www.munzee.com/m/RubyRubyDues/1972/" TargetMode="External"/><Relationship Id="rId99" Type="http://schemas.openxmlformats.org/officeDocument/2006/relationships/hyperlink" Target="https://www.munzee.com/m/Geodude/1080" TargetMode="External"/><Relationship Id="rId480" Type="http://schemas.openxmlformats.org/officeDocument/2006/relationships/hyperlink" Target="https://www.munzee.com/m/llamah/680/" TargetMode="External"/><Relationship Id="rId98" Type="http://schemas.openxmlformats.org/officeDocument/2006/relationships/hyperlink" Target="https://www.munzee.com/m/monrose/2453/" TargetMode="External"/><Relationship Id="rId91" Type="http://schemas.openxmlformats.org/officeDocument/2006/relationships/hyperlink" Target="https://www.munzee.com/m/snakelips/686/admin/" TargetMode="External"/><Relationship Id="rId90" Type="http://schemas.openxmlformats.org/officeDocument/2006/relationships/hyperlink" Target="https://www.munzee.com/m/rastephens/1189/" TargetMode="External"/><Relationship Id="rId93" Type="http://schemas.openxmlformats.org/officeDocument/2006/relationships/hyperlink" Target="https://www.munzee.com/m/llamah/857" TargetMode="External"/><Relationship Id="rId92" Type="http://schemas.openxmlformats.org/officeDocument/2006/relationships/hyperlink" Target="https://www.munzee.com/m/tmabrey/1664/" TargetMode="External"/><Relationship Id="rId118" Type="http://schemas.openxmlformats.org/officeDocument/2006/relationships/hyperlink" Target="https://www.munzee.com/m/Geodude/1227/" TargetMode="External"/><Relationship Id="rId239" Type="http://schemas.openxmlformats.org/officeDocument/2006/relationships/hyperlink" Target="https://www.munzee.com/m/Gamsci/3150/" TargetMode="External"/><Relationship Id="rId117" Type="http://schemas.openxmlformats.org/officeDocument/2006/relationships/hyperlink" Target="https://www.munzee.com/m/fabiusz/789/" TargetMode="External"/><Relationship Id="rId238" Type="http://schemas.openxmlformats.org/officeDocument/2006/relationships/hyperlink" Target="https://www.munzee.com/m/Savardfamily/1790/" TargetMode="External"/><Relationship Id="rId359" Type="http://schemas.openxmlformats.org/officeDocument/2006/relationships/hyperlink" Target="https://www.munzee.com/m/Tristar105/277" TargetMode="External"/><Relationship Id="rId116" Type="http://schemas.openxmlformats.org/officeDocument/2006/relationships/hyperlink" Target="https://www.munzee.com/m/PeachesnCream/789" TargetMode="External"/><Relationship Id="rId237" Type="http://schemas.openxmlformats.org/officeDocument/2006/relationships/hyperlink" Target="https://www.munzee.com/m/greensfgiant/2689/" TargetMode="External"/><Relationship Id="rId358" Type="http://schemas.openxmlformats.org/officeDocument/2006/relationships/hyperlink" Target="https://www.munzee.com/m/georeyna/5697/" TargetMode="External"/><Relationship Id="rId479" Type="http://schemas.openxmlformats.org/officeDocument/2006/relationships/hyperlink" Target="https://www.munzee.com/m/Athieao/119/" TargetMode="External"/><Relationship Id="rId115" Type="http://schemas.openxmlformats.org/officeDocument/2006/relationships/hyperlink" Target="https://www.munzee.com/m/rdm07/2260/" TargetMode="External"/><Relationship Id="rId236" Type="http://schemas.openxmlformats.org/officeDocument/2006/relationships/hyperlink" Target="https://www.munzee.com/m/ahagmann/3219/" TargetMode="External"/><Relationship Id="rId357" Type="http://schemas.openxmlformats.org/officeDocument/2006/relationships/hyperlink" Target="https://www.munzee.com/m/snakelips/642/admin/" TargetMode="External"/><Relationship Id="rId478" Type="http://schemas.openxmlformats.org/officeDocument/2006/relationships/hyperlink" Target="https://www.munzee.com/m/deeralemap/2878/" TargetMode="External"/><Relationship Id="rId119" Type="http://schemas.openxmlformats.org/officeDocument/2006/relationships/hyperlink" Target="https://www.munzee.com/m/PeachesnCream/467" TargetMode="External"/><Relationship Id="rId110" Type="http://schemas.openxmlformats.org/officeDocument/2006/relationships/hyperlink" Target="https://www.munzee.com/m/llamah/669/" TargetMode="External"/><Relationship Id="rId231" Type="http://schemas.openxmlformats.org/officeDocument/2006/relationships/hyperlink" Target="https://www.munzee.com/m/Fossillady/895/" TargetMode="External"/><Relationship Id="rId352" Type="http://schemas.openxmlformats.org/officeDocument/2006/relationships/hyperlink" Target="https://www.munzee.com/m/JAL/970" TargetMode="External"/><Relationship Id="rId473" Type="http://schemas.openxmlformats.org/officeDocument/2006/relationships/hyperlink" Target="https://www.munzee.com/m/Tristar105/278" TargetMode="External"/><Relationship Id="rId230" Type="http://schemas.openxmlformats.org/officeDocument/2006/relationships/hyperlink" Target="https://www.munzee.com/m/llamah/887" TargetMode="External"/><Relationship Id="rId351" Type="http://schemas.openxmlformats.org/officeDocument/2006/relationships/hyperlink" Target="https://www.munzee.com/m/DVDNJYC/964" TargetMode="External"/><Relationship Id="rId472" Type="http://schemas.openxmlformats.org/officeDocument/2006/relationships/hyperlink" Target="https://www.munzee.com/m/rodrico101/3018/" TargetMode="External"/><Relationship Id="rId350" Type="http://schemas.openxmlformats.org/officeDocument/2006/relationships/hyperlink" Target="https://www.munzee.com/m/Durango/505/" TargetMode="External"/><Relationship Id="rId471" Type="http://schemas.openxmlformats.org/officeDocument/2006/relationships/hyperlink" Target="https://www.munzee.com/m/janzattic/7181" TargetMode="External"/><Relationship Id="rId470" Type="http://schemas.openxmlformats.org/officeDocument/2006/relationships/hyperlink" Target="https://www.munzee.com/m/PurpleRose4HIM/1015/" TargetMode="External"/><Relationship Id="rId114" Type="http://schemas.openxmlformats.org/officeDocument/2006/relationships/hyperlink" Target="https://www.munzee.com/m/lighthousenut/1829" TargetMode="External"/><Relationship Id="rId235" Type="http://schemas.openxmlformats.org/officeDocument/2006/relationships/hyperlink" Target="https://www.munzee.com/m/Tristar105/45/" TargetMode="External"/><Relationship Id="rId356" Type="http://schemas.openxmlformats.org/officeDocument/2006/relationships/hyperlink" Target="https://www.munzee.com/m/Kiitokurre/2917/" TargetMode="External"/><Relationship Id="rId477" Type="http://schemas.openxmlformats.org/officeDocument/2006/relationships/hyperlink" Target="https://www.munzee.com/m/MrsRed/343/" TargetMode="External"/><Relationship Id="rId113" Type="http://schemas.openxmlformats.org/officeDocument/2006/relationships/hyperlink" Target="https://www.munzee.com/m/ohiolady/2795" TargetMode="External"/><Relationship Id="rId234" Type="http://schemas.openxmlformats.org/officeDocument/2006/relationships/hyperlink" Target="https://www.munzee.com/m/Sarcinator/920/" TargetMode="External"/><Relationship Id="rId355" Type="http://schemas.openxmlformats.org/officeDocument/2006/relationships/hyperlink" Target="https://www.munzee.com/m/MrsRed/361/" TargetMode="External"/><Relationship Id="rId476" Type="http://schemas.openxmlformats.org/officeDocument/2006/relationships/hyperlink" Target="https://www.munzee.com/m/Durango/501/" TargetMode="External"/><Relationship Id="rId112" Type="http://schemas.openxmlformats.org/officeDocument/2006/relationships/hyperlink" Target="https://www.munzee.com/m/georeyna/5651" TargetMode="External"/><Relationship Id="rId233" Type="http://schemas.openxmlformats.org/officeDocument/2006/relationships/hyperlink" Target="https://www.munzee.com/m/monrose/2983/" TargetMode="External"/><Relationship Id="rId354" Type="http://schemas.openxmlformats.org/officeDocument/2006/relationships/hyperlink" Target="https://www.munzee.com/m/llamah/461" TargetMode="External"/><Relationship Id="rId475" Type="http://schemas.openxmlformats.org/officeDocument/2006/relationships/hyperlink" Target="https://www.munzee.com/m/molesen/2597" TargetMode="External"/><Relationship Id="rId111" Type="http://schemas.openxmlformats.org/officeDocument/2006/relationships/hyperlink" Target="https://www.munzee.com/m/Andipandiface/1687/" TargetMode="External"/><Relationship Id="rId232" Type="http://schemas.openxmlformats.org/officeDocument/2006/relationships/hyperlink" Target="https://www.munzee.com/m/Gamsci/3149/" TargetMode="External"/><Relationship Id="rId353" Type="http://schemas.openxmlformats.org/officeDocument/2006/relationships/hyperlink" Target="https://www.munzee.com/m/rodrico101/2999/" TargetMode="External"/><Relationship Id="rId474" Type="http://schemas.openxmlformats.org/officeDocument/2006/relationships/hyperlink" Target="https://www.munzee.com/m/MrsRed/348/" TargetMode="External"/><Relationship Id="rId305" Type="http://schemas.openxmlformats.org/officeDocument/2006/relationships/hyperlink" Target="https://www.munzee.com/m/ambyr/1176/" TargetMode="External"/><Relationship Id="rId426" Type="http://schemas.openxmlformats.org/officeDocument/2006/relationships/hyperlink" Target="https://www.munzee.com/m/llamah/849" TargetMode="External"/><Relationship Id="rId304" Type="http://schemas.openxmlformats.org/officeDocument/2006/relationships/hyperlink" Target="https://www.munzee.com/m/ahagmann/3204/" TargetMode="External"/><Relationship Id="rId425" Type="http://schemas.openxmlformats.org/officeDocument/2006/relationships/hyperlink" Target="https://www.munzee.com/m/PeachesnCream/886" TargetMode="External"/><Relationship Id="rId303" Type="http://schemas.openxmlformats.org/officeDocument/2006/relationships/hyperlink" Target="https://www.munzee.com/m/monrose/2958/" TargetMode="External"/><Relationship Id="rId424" Type="http://schemas.openxmlformats.org/officeDocument/2006/relationships/hyperlink" Target="https://www.munzee.com/m/llamah/850/admin/" TargetMode="External"/><Relationship Id="rId302" Type="http://schemas.openxmlformats.org/officeDocument/2006/relationships/hyperlink" Target="https://www.munzee.com/m/deeralemap/2881/" TargetMode="External"/><Relationship Id="rId423" Type="http://schemas.openxmlformats.org/officeDocument/2006/relationships/hyperlink" Target="https://www.munzee.com/m/llamah/884/" TargetMode="External"/><Relationship Id="rId309" Type="http://schemas.openxmlformats.org/officeDocument/2006/relationships/hyperlink" Target="https://www.munzee.com/m/greensfgiant/2666/" TargetMode="External"/><Relationship Id="rId308" Type="http://schemas.openxmlformats.org/officeDocument/2006/relationships/hyperlink" Target="https://www.munzee.com/m/Debolicious/4125/admin/" TargetMode="External"/><Relationship Id="rId429" Type="http://schemas.openxmlformats.org/officeDocument/2006/relationships/hyperlink" Target="https://www.munzee.com/m/llamah/614" TargetMode="External"/><Relationship Id="rId307" Type="http://schemas.openxmlformats.org/officeDocument/2006/relationships/hyperlink" Target="https://www.munzee.com/m/llamah/549" TargetMode="External"/><Relationship Id="rId428" Type="http://schemas.openxmlformats.org/officeDocument/2006/relationships/hyperlink" Target="https://www.munzee.com/m/llamah/670/" TargetMode="External"/><Relationship Id="rId306" Type="http://schemas.openxmlformats.org/officeDocument/2006/relationships/hyperlink" Target="https://www.munzee.com/m/Nickoes/945/" TargetMode="External"/><Relationship Id="rId427" Type="http://schemas.openxmlformats.org/officeDocument/2006/relationships/hyperlink" Target="https://www.munzee.com/m/PeachesnCream/892" TargetMode="External"/><Relationship Id="rId301" Type="http://schemas.openxmlformats.org/officeDocument/2006/relationships/hyperlink" Target="https://www.munzee.com/m/rdm07/2255/" TargetMode="External"/><Relationship Id="rId422" Type="http://schemas.openxmlformats.org/officeDocument/2006/relationships/hyperlink" Target="https://www.munzee.com/m/PeachesnCream/952" TargetMode="External"/><Relationship Id="rId300" Type="http://schemas.openxmlformats.org/officeDocument/2006/relationships/hyperlink" Target="https://www.munzee.com/m/tmabrey/1638/" TargetMode="External"/><Relationship Id="rId421" Type="http://schemas.openxmlformats.org/officeDocument/2006/relationships/hyperlink" Target="https://www.munzee.com/m/llamah/976" TargetMode="External"/><Relationship Id="rId542" Type="http://schemas.openxmlformats.org/officeDocument/2006/relationships/drawing" Target="../drawings/drawing1.xml"/><Relationship Id="rId420" Type="http://schemas.openxmlformats.org/officeDocument/2006/relationships/hyperlink" Target="https://www.munzee.com/m/llamah/743/admin/" TargetMode="External"/><Relationship Id="rId541" Type="http://schemas.openxmlformats.org/officeDocument/2006/relationships/hyperlink" Target="https://www.munzee.com/m/llamah/525" TargetMode="External"/><Relationship Id="rId540" Type="http://schemas.openxmlformats.org/officeDocument/2006/relationships/hyperlink" Target="https://www.munzee.com/m/PeachesnCream/798" TargetMode="External"/><Relationship Id="rId415" Type="http://schemas.openxmlformats.org/officeDocument/2006/relationships/hyperlink" Target="https://www.munzee.com/m/PeachesnCream/864" TargetMode="External"/><Relationship Id="rId536" Type="http://schemas.openxmlformats.org/officeDocument/2006/relationships/hyperlink" Target="https://www.munzee.com/m/llamah/740/" TargetMode="External"/><Relationship Id="rId414" Type="http://schemas.openxmlformats.org/officeDocument/2006/relationships/hyperlink" Target="https://www.munzee.com/m/PeachesnCream/978" TargetMode="External"/><Relationship Id="rId535" Type="http://schemas.openxmlformats.org/officeDocument/2006/relationships/hyperlink" Target="https://www.munzee.com/m/Gamsci/4316/" TargetMode="External"/><Relationship Id="rId413" Type="http://schemas.openxmlformats.org/officeDocument/2006/relationships/hyperlink" Target="https://www.munzee.com/m/my2boysmama/794" TargetMode="External"/><Relationship Id="rId534" Type="http://schemas.openxmlformats.org/officeDocument/2006/relationships/hyperlink" Target="https://www.munzee.com/m/Gamsci/4314/" TargetMode="External"/><Relationship Id="rId412" Type="http://schemas.openxmlformats.org/officeDocument/2006/relationships/hyperlink" Target="https://www.munzee.com/m/RubyRubyDues/1875/" TargetMode="External"/><Relationship Id="rId533" Type="http://schemas.openxmlformats.org/officeDocument/2006/relationships/hyperlink" Target="https://www.munzee.com/m/PeachesnCream/796" TargetMode="External"/><Relationship Id="rId419" Type="http://schemas.openxmlformats.org/officeDocument/2006/relationships/hyperlink" Target="https://www.munzee.com/m/JackSparrow/15254" TargetMode="External"/><Relationship Id="rId418" Type="http://schemas.openxmlformats.org/officeDocument/2006/relationships/hyperlink" Target="https://www.munzee.com/m/melissasrn09/126/" TargetMode="External"/><Relationship Id="rId539" Type="http://schemas.openxmlformats.org/officeDocument/2006/relationships/hyperlink" Target="https://www.munzee.com/m/cuttingcrew/1675" TargetMode="External"/><Relationship Id="rId417" Type="http://schemas.openxmlformats.org/officeDocument/2006/relationships/hyperlink" Target="https://www.munzee.com/m/llamah/744/admin/" TargetMode="External"/><Relationship Id="rId538" Type="http://schemas.openxmlformats.org/officeDocument/2006/relationships/hyperlink" Target="https://www.munzee.com/m/monrose/3535/" TargetMode="External"/><Relationship Id="rId416" Type="http://schemas.openxmlformats.org/officeDocument/2006/relationships/hyperlink" Target="https://www.munzee.com/m/llamah/1002" TargetMode="External"/><Relationship Id="rId537" Type="http://schemas.openxmlformats.org/officeDocument/2006/relationships/hyperlink" Target="https://www.munzee.com/m/PeachesnCream/797" TargetMode="External"/><Relationship Id="rId411" Type="http://schemas.openxmlformats.org/officeDocument/2006/relationships/hyperlink" Target="https://www.munzee.com/m/SKlick/357" TargetMode="External"/><Relationship Id="rId532" Type="http://schemas.openxmlformats.org/officeDocument/2006/relationships/hyperlink" Target="https://www.munzee.com/m/Gamsci/4310/" TargetMode="External"/><Relationship Id="rId410" Type="http://schemas.openxmlformats.org/officeDocument/2006/relationships/hyperlink" Target="https://www.munzee.com/m/my2boysmama/1338" TargetMode="External"/><Relationship Id="rId531" Type="http://schemas.openxmlformats.org/officeDocument/2006/relationships/hyperlink" Target="https://www.munzee.com/m/KLC/1217/" TargetMode="External"/><Relationship Id="rId530" Type="http://schemas.openxmlformats.org/officeDocument/2006/relationships/hyperlink" Target="https://www.munzee.com/m/PeachesnCream/795" TargetMode="External"/><Relationship Id="rId206" Type="http://schemas.openxmlformats.org/officeDocument/2006/relationships/hyperlink" Target="https://www.munzee.com/m/daysleeperdot/5554/" TargetMode="External"/><Relationship Id="rId327" Type="http://schemas.openxmlformats.org/officeDocument/2006/relationships/hyperlink" Target="https://www.munzee.com/m/dboracle/2024" TargetMode="External"/><Relationship Id="rId448" Type="http://schemas.openxmlformats.org/officeDocument/2006/relationships/hyperlink" Target="https://www.munzee.com/m/ahagmann/3202/" TargetMode="External"/><Relationship Id="rId205" Type="http://schemas.openxmlformats.org/officeDocument/2006/relationships/hyperlink" Target="https://www.munzee.com/m/llamah/847/" TargetMode="External"/><Relationship Id="rId326" Type="http://schemas.openxmlformats.org/officeDocument/2006/relationships/hyperlink" Target="https://www.munzee.com/m/QueenofDNile/6979/" TargetMode="External"/><Relationship Id="rId447" Type="http://schemas.openxmlformats.org/officeDocument/2006/relationships/hyperlink" Target="https://www.munzee.com/m/dboracle/2719" TargetMode="External"/><Relationship Id="rId204" Type="http://schemas.openxmlformats.org/officeDocument/2006/relationships/hyperlink" Target="https://www.munzee.com/m/JAL/972" TargetMode="External"/><Relationship Id="rId325" Type="http://schemas.openxmlformats.org/officeDocument/2006/relationships/hyperlink" Target="https://www.munzee.com/m/daysleeperdot/5564/" TargetMode="External"/><Relationship Id="rId446" Type="http://schemas.openxmlformats.org/officeDocument/2006/relationships/hyperlink" Target="https://www.munzee.com/m/PawsAndSniffs/363/" TargetMode="External"/><Relationship Id="rId203" Type="http://schemas.openxmlformats.org/officeDocument/2006/relationships/hyperlink" Target="https://www.munzee.com/m/mobility/2691" TargetMode="External"/><Relationship Id="rId324" Type="http://schemas.openxmlformats.org/officeDocument/2006/relationships/hyperlink" Target="https://www.munzee.com/m/Savardfamily/1789/" TargetMode="External"/><Relationship Id="rId445" Type="http://schemas.openxmlformats.org/officeDocument/2006/relationships/hyperlink" Target="https://www.munzee.com/m/PeachesnCream/613" TargetMode="External"/><Relationship Id="rId209" Type="http://schemas.openxmlformats.org/officeDocument/2006/relationships/hyperlink" Target="https://www.munzee.com/m/Savardfamily/1793/" TargetMode="External"/><Relationship Id="rId208" Type="http://schemas.openxmlformats.org/officeDocument/2006/relationships/hyperlink" Target="https://www.munzee.com/m/PurpleRose4HIM/992/" TargetMode="External"/><Relationship Id="rId329" Type="http://schemas.openxmlformats.org/officeDocument/2006/relationships/hyperlink" Target="https://www.munzee.com/m/Lilyvive/504/" TargetMode="External"/><Relationship Id="rId207" Type="http://schemas.openxmlformats.org/officeDocument/2006/relationships/hyperlink" Target="https://www.munzee.com/m/PeachesnCream/813" TargetMode="External"/><Relationship Id="rId328" Type="http://schemas.openxmlformats.org/officeDocument/2006/relationships/hyperlink" Target="https://www.munzee.com/m/deeralemap/2526/" TargetMode="External"/><Relationship Id="rId449" Type="http://schemas.openxmlformats.org/officeDocument/2006/relationships/hyperlink" Target="https://www.munzee.com/m/tmabrey/1637/" TargetMode="External"/><Relationship Id="rId440" Type="http://schemas.openxmlformats.org/officeDocument/2006/relationships/hyperlink" Target="https://www.munzee.com/m/monrose/3530/" TargetMode="External"/><Relationship Id="rId202" Type="http://schemas.openxmlformats.org/officeDocument/2006/relationships/hyperlink" Target="https://www.munzee.com/m/DVDNJYC/962" TargetMode="External"/><Relationship Id="rId323" Type="http://schemas.openxmlformats.org/officeDocument/2006/relationships/hyperlink" Target="https://www.munzee.com/m/Cachelady/4543" TargetMode="External"/><Relationship Id="rId444" Type="http://schemas.openxmlformats.org/officeDocument/2006/relationships/hyperlink" Target="https://www.munzee.com/m/Northbound/5087/" TargetMode="External"/><Relationship Id="rId201" Type="http://schemas.openxmlformats.org/officeDocument/2006/relationships/hyperlink" Target="https://www.munzee.com/m/JAL/973" TargetMode="External"/><Relationship Id="rId322" Type="http://schemas.openxmlformats.org/officeDocument/2006/relationships/hyperlink" Target="https://www.munzee.com/m/MrsRed/376/" TargetMode="External"/><Relationship Id="rId443" Type="http://schemas.openxmlformats.org/officeDocument/2006/relationships/hyperlink" Target="https://www.munzee.com/m/llamah/612" TargetMode="External"/><Relationship Id="rId200" Type="http://schemas.openxmlformats.org/officeDocument/2006/relationships/hyperlink" Target="https://www.munzee.com/m/snakelips/684/admin/" TargetMode="External"/><Relationship Id="rId321" Type="http://schemas.openxmlformats.org/officeDocument/2006/relationships/hyperlink" Target="https://www.munzee.com/m/PeachesnCream/1132" TargetMode="External"/><Relationship Id="rId442" Type="http://schemas.openxmlformats.org/officeDocument/2006/relationships/hyperlink" Target="https://www.munzee.com/m/PeachesnCream/669/" TargetMode="External"/><Relationship Id="rId320" Type="http://schemas.openxmlformats.org/officeDocument/2006/relationships/hyperlink" Target="https://www.munzee.com/m/sfwife/2970/" TargetMode="External"/><Relationship Id="rId441" Type="http://schemas.openxmlformats.org/officeDocument/2006/relationships/hyperlink" Target="https://www.munzee.com/m/PeachesnCream/884" TargetMode="External"/><Relationship Id="rId316" Type="http://schemas.openxmlformats.org/officeDocument/2006/relationships/hyperlink" Target="https://www.munzee.com/m/GrandpaArvada/273/" TargetMode="External"/><Relationship Id="rId437" Type="http://schemas.openxmlformats.org/officeDocument/2006/relationships/hyperlink" Target="https://www.munzee.com/m/monrose/3532/" TargetMode="External"/><Relationship Id="rId315" Type="http://schemas.openxmlformats.org/officeDocument/2006/relationships/hyperlink" Target="https://www.munzee.com/m/PeachesnCream/1137" TargetMode="External"/><Relationship Id="rId436" Type="http://schemas.openxmlformats.org/officeDocument/2006/relationships/hyperlink" Target="https://www.munzee.com/m/my2boysmama/1342" TargetMode="External"/><Relationship Id="rId314" Type="http://schemas.openxmlformats.org/officeDocument/2006/relationships/hyperlink" Target="https://www.munzee.com/m/llamah/860" TargetMode="External"/><Relationship Id="rId435" Type="http://schemas.openxmlformats.org/officeDocument/2006/relationships/hyperlink" Target="https://www.munzee.com/m/PeachesnCream/866" TargetMode="External"/><Relationship Id="rId313" Type="http://schemas.openxmlformats.org/officeDocument/2006/relationships/hyperlink" Target="https://www.munzee.com/m/granitente/775/" TargetMode="External"/><Relationship Id="rId434" Type="http://schemas.openxmlformats.org/officeDocument/2006/relationships/hyperlink" Target="https://www.munzee.com/m/PeachesnCream/882" TargetMode="External"/><Relationship Id="rId319" Type="http://schemas.openxmlformats.org/officeDocument/2006/relationships/hyperlink" Target="https://www.munzee.com/m/PurpleRose4HIM/1016/" TargetMode="External"/><Relationship Id="rId318" Type="http://schemas.openxmlformats.org/officeDocument/2006/relationships/hyperlink" Target="https://www.munzee.com/m/PeachesnCream/1136" TargetMode="External"/><Relationship Id="rId439" Type="http://schemas.openxmlformats.org/officeDocument/2006/relationships/hyperlink" Target="https://www.munzee.com/m/PeachesnCream/885" TargetMode="External"/><Relationship Id="rId317" Type="http://schemas.openxmlformats.org/officeDocument/2006/relationships/hyperlink" Target="https://www.munzee.com/m/ambyr/1184/" TargetMode="External"/><Relationship Id="rId438" Type="http://schemas.openxmlformats.org/officeDocument/2006/relationships/hyperlink" Target="https://www.munzee.com/m/PeachesnCream/865" TargetMode="External"/><Relationship Id="rId312" Type="http://schemas.openxmlformats.org/officeDocument/2006/relationships/hyperlink" Target="http://www.munzee.com/m/rachdcfc/262" TargetMode="External"/><Relationship Id="rId433" Type="http://schemas.openxmlformats.org/officeDocument/2006/relationships/hyperlink" Target="https://www.munzee.com/m/KLC/1211/" TargetMode="External"/><Relationship Id="rId311" Type="http://schemas.openxmlformats.org/officeDocument/2006/relationships/hyperlink" Target="http://www.munzee.com/m/KieranD92/295" TargetMode="External"/><Relationship Id="rId432" Type="http://schemas.openxmlformats.org/officeDocument/2006/relationships/hyperlink" Target="https://www.munzee.com/m/llamah/851" TargetMode="External"/><Relationship Id="rId310" Type="http://schemas.openxmlformats.org/officeDocument/2006/relationships/hyperlink" Target="https://www.munzee.com/m/Nickoes/932/" TargetMode="External"/><Relationship Id="rId431" Type="http://schemas.openxmlformats.org/officeDocument/2006/relationships/hyperlink" Target="https://www.munzee.com/m/monrose/3529/" TargetMode="External"/><Relationship Id="rId430" Type="http://schemas.openxmlformats.org/officeDocument/2006/relationships/hyperlink" Target="https://www.munzee.com/m/dboracle/27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5.43"/>
    <col customWidth="1" min="2" max="2" width="8.71"/>
    <col customWidth="1" min="3" max="3" width="14.29"/>
    <col customWidth="1" min="4" max="4" width="13.71"/>
    <col customWidth="1" min="5" max="5" width="19.0"/>
    <col customWidth="1" min="6" max="6" width="14.57"/>
    <col customWidth="1" min="7" max="7" width="17.0"/>
    <col customWidth="1" min="8" max="8" width="47.57"/>
    <col customWidth="1" min="9" max="9" width="12.71"/>
    <col customWidth="1" min="10" max="10" width="13.0"/>
    <col customWidth="1" min="11" max="11" width="10.86"/>
    <col customWidth="1" min="12" max="12" width="10.43"/>
    <col customWidth="1" min="13" max="26" width="8.71"/>
  </cols>
  <sheetData>
    <row r="1" ht="18.75" customHeight="1">
      <c r="A1" s="1" t="s">
        <v>0</v>
      </c>
      <c r="G1" s="2"/>
      <c r="I1" s="2"/>
      <c r="J1" s="2"/>
      <c r="K1" s="2"/>
    </row>
    <row r="2">
      <c r="G2" s="2"/>
      <c r="I2" s="2"/>
      <c r="J2" s="2"/>
      <c r="K2" s="2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/>
      <c r="G3" s="3" t="str">
        <f>HYPERLINK("https://www.munzee.com/map/9zmk6pn8n/16","Map Link")</f>
        <v>Map Link</v>
      </c>
      <c r="I3" s="4" t="s">
        <v>6</v>
      </c>
      <c r="J3" s="2"/>
      <c r="K3" s="4">
        <v>215.0</v>
      </c>
    </row>
    <row r="4">
      <c r="A4" s="5" t="s">
        <v>7</v>
      </c>
      <c r="B4" s="5">
        <f t="shared" ref="B4:D4" si="1">SUM(B5:B11)</f>
        <v>746</v>
      </c>
      <c r="C4" s="6">
        <f t="shared" si="1"/>
        <v>197</v>
      </c>
      <c r="D4" s="5">
        <f t="shared" si="1"/>
        <v>549</v>
      </c>
      <c r="E4" s="7">
        <f t="shared" ref="E4:E11" si="2">SUM(ROUND(D4/B4, 4))</f>
        <v>0.7359</v>
      </c>
      <c r="F4" s="2"/>
      <c r="G4" s="2"/>
      <c r="I4" s="2"/>
      <c r="J4" s="2"/>
      <c r="K4" s="2"/>
    </row>
    <row r="5">
      <c r="A5" s="8" t="s">
        <v>8</v>
      </c>
      <c r="B5" s="8">
        <f>COUNTIF(F16:F761,"pink")</f>
        <v>128</v>
      </c>
      <c r="C5" s="8">
        <f>COUNTIFS( G16:G761, "", F16:F761,"pink")</f>
        <v>0</v>
      </c>
      <c r="D5" s="8">
        <f t="shared" ref="D5:D11" si="3">SUM(B5-C5)</f>
        <v>128</v>
      </c>
      <c r="E5" s="7">
        <f t="shared" si="2"/>
        <v>1</v>
      </c>
      <c r="F5" s="2"/>
      <c r="G5" s="3" t="str">
        <f>HYPERLINK("https://www.munzee.com/m/llamah/","By llamah")</f>
        <v>By llamah</v>
      </c>
      <c r="I5" s="4" t="s">
        <v>9</v>
      </c>
      <c r="J5" s="2"/>
      <c r="K5" s="2"/>
    </row>
    <row r="6">
      <c r="A6" s="5" t="s">
        <v>10</v>
      </c>
      <c r="B6" s="6">
        <f>COUNTIF(F16:F761,"white")</f>
        <v>96</v>
      </c>
      <c r="C6" s="5">
        <f>COUNTIFS( G16:G761, "", F16:F761,"white")</f>
        <v>3</v>
      </c>
      <c r="D6" s="6">
        <f t="shared" si="3"/>
        <v>93</v>
      </c>
      <c r="E6" s="7">
        <f t="shared" si="2"/>
        <v>0.9688</v>
      </c>
      <c r="F6" s="2"/>
      <c r="G6" s="2"/>
      <c r="I6" s="4" t="s">
        <v>11</v>
      </c>
      <c r="J6" s="2"/>
      <c r="K6" s="2"/>
    </row>
    <row r="7">
      <c r="A7" s="9" t="s">
        <v>12</v>
      </c>
      <c r="B7" s="9">
        <f>COUNTIF(F16:F761,"yellow")</f>
        <v>110</v>
      </c>
      <c r="C7" s="9">
        <f>COUNTIFS( G16:G761, "", F16:F761,"yellow")</f>
        <v>25</v>
      </c>
      <c r="D7" s="9">
        <f t="shared" si="3"/>
        <v>85</v>
      </c>
      <c r="E7" s="7">
        <f t="shared" si="2"/>
        <v>0.7727</v>
      </c>
      <c r="F7" s="2"/>
      <c r="G7" s="3" t="str">
        <f>HYPERLINK("https://www.munzee.com/m/peachesncream/","By PnC")</f>
        <v>By PnC</v>
      </c>
      <c r="I7" s="4" t="s">
        <v>13</v>
      </c>
      <c r="J7" s="2"/>
      <c r="K7" s="2"/>
    </row>
    <row r="8">
      <c r="A8" s="10" t="s">
        <v>14</v>
      </c>
      <c r="B8" s="11">
        <f>COUNTIF(F16:F761,"turquoise blue")</f>
        <v>126</v>
      </c>
      <c r="C8" s="11">
        <f>COUNTIFS( G16:G761, "", F16:F761,"turquoise blue")</f>
        <v>60</v>
      </c>
      <c r="D8" s="11">
        <f t="shared" si="3"/>
        <v>66</v>
      </c>
      <c r="E8" s="7">
        <f t="shared" si="2"/>
        <v>0.5238</v>
      </c>
      <c r="F8" s="2"/>
      <c r="G8" s="2"/>
      <c r="I8" s="4" t="s">
        <v>15</v>
      </c>
      <c r="J8" s="4"/>
      <c r="K8" s="2"/>
    </row>
    <row r="9">
      <c r="A9" s="12" t="s">
        <v>16</v>
      </c>
      <c r="B9" s="12">
        <f>COUNTIF(F16:F761,"blue")</f>
        <v>32</v>
      </c>
      <c r="C9" s="12">
        <f>COUNTIFS( G16:G761, "", F16:F761,"blue")</f>
        <v>3</v>
      </c>
      <c r="D9" s="12">
        <f t="shared" si="3"/>
        <v>29</v>
      </c>
      <c r="E9" s="7">
        <f t="shared" si="2"/>
        <v>0.9063</v>
      </c>
      <c r="F9" s="2"/>
      <c r="G9" s="13" t="str">
        <f>HYPERLINK("https://docs.google.com/spreadsheets/d/1MkElqI5MUYQvvXxhKV0f4aWdOMZc35EVOlFNDZ6avKk/edit#gid=1655372360","Spreadsheet URL")</f>
        <v>Spreadsheet URL</v>
      </c>
      <c r="I9" s="2"/>
      <c r="J9" s="2"/>
      <c r="K9" s="2"/>
    </row>
    <row r="10">
      <c r="A10" s="14" t="s">
        <v>17</v>
      </c>
      <c r="B10" s="14">
        <f>COUNTIF(F16:F761,"red")</f>
        <v>126</v>
      </c>
      <c r="C10" s="14">
        <f>COUNTIFS( G16:G761, "", F16:F761,"red")</f>
        <v>52</v>
      </c>
      <c r="D10" s="14">
        <f t="shared" si="3"/>
        <v>74</v>
      </c>
      <c r="E10" s="7">
        <f t="shared" si="2"/>
        <v>0.5873</v>
      </c>
      <c r="F10" s="2"/>
      <c r="G10" s="2"/>
      <c r="I10" s="2"/>
      <c r="J10" s="2"/>
      <c r="K10" s="2"/>
    </row>
    <row r="11">
      <c r="A11" s="15" t="s">
        <v>18</v>
      </c>
      <c r="B11" s="15">
        <f>COUNTIF(F16:F761,"orange")</f>
        <v>128</v>
      </c>
      <c r="C11" s="15">
        <f>COUNTIFS( G16:G761, "", F16:F761,"orange")</f>
        <v>54</v>
      </c>
      <c r="D11" s="15">
        <f t="shared" si="3"/>
        <v>74</v>
      </c>
      <c r="E11" s="7">
        <f t="shared" si="2"/>
        <v>0.5781</v>
      </c>
      <c r="F11" s="2"/>
      <c r="G11" s="3" t="str">
        <f>HYPERLINK("http://www.spritestitch.com/wp-content/uploads/2007/12/pacmangrid.png","Reference Photo")</f>
        <v>Reference Photo</v>
      </c>
      <c r="I11" s="2"/>
      <c r="J11" s="2"/>
      <c r="K11" s="2"/>
    </row>
    <row r="12">
      <c r="A12" s="2"/>
      <c r="C12" s="2"/>
      <c r="D12" s="16"/>
      <c r="E12" s="2"/>
      <c r="F12" s="2"/>
      <c r="G12" s="2"/>
      <c r="I12" s="2"/>
      <c r="J12" s="2"/>
      <c r="K12" s="2"/>
    </row>
    <row r="13">
      <c r="A13" s="3" t="str">
        <f>HYPERLINK("https://www.youtube.com/watch?v=nIYuoLPjG-k&amp;feature=youtu.be","YouTube Spreadsheet Tutorial")</f>
        <v>YouTube Spreadsheet Tutorial</v>
      </c>
      <c r="C13" s="2"/>
      <c r="D13" s="16" t="s">
        <v>19</v>
      </c>
      <c r="E13" s="2"/>
      <c r="F13" s="2">
        <f>IFERROR(__xludf.DUMMYFUNCTION("COUNTUNIQUE(G16:G761)"),139.0)</f>
        <v>139</v>
      </c>
      <c r="G13" s="2"/>
      <c r="I13" s="2"/>
      <c r="J13" s="2"/>
      <c r="K13" s="2"/>
    </row>
    <row r="14" ht="16.5" customHeight="1">
      <c r="A14" s="17" t="str">
        <f>HYPERLINK("https://docs.google.com/spreadsheets/d/1aiqxiGKwdgDZc4q-9cryF9fs1ULKSR4mMPtzHZUJBvY/edit?usp=sharing","Other Des Moines Area Gardens")</f>
        <v>Other Des Moines Area Gardens</v>
      </c>
      <c r="C14" s="2"/>
      <c r="D14" s="2"/>
      <c r="E14" s="2"/>
      <c r="F14" s="2"/>
      <c r="G14" s="2"/>
      <c r="H14" s="18" t="s">
        <v>20</v>
      </c>
      <c r="I14" s="2"/>
      <c r="J14" s="2"/>
      <c r="K14" s="2"/>
    </row>
    <row r="15">
      <c r="A15" s="2" t="s">
        <v>21</v>
      </c>
      <c r="B15" s="2" t="s">
        <v>22</v>
      </c>
      <c r="C15" s="2" t="s">
        <v>23</v>
      </c>
      <c r="D15" s="2" t="s">
        <v>24</v>
      </c>
      <c r="E15" s="2" t="s">
        <v>25</v>
      </c>
      <c r="F15" s="2" t="s">
        <v>26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</row>
    <row r="16">
      <c r="A16" s="2">
        <v>1.0</v>
      </c>
      <c r="B16" s="2">
        <v>29.0</v>
      </c>
      <c r="C16" s="2">
        <v>41.5704436473455</v>
      </c>
      <c r="D16" s="2">
        <v>-93.7705261575897</v>
      </c>
      <c r="E16" s="8" t="s">
        <v>32</v>
      </c>
      <c r="F16" s="8" t="s">
        <v>33</v>
      </c>
      <c r="G16" s="4" t="s">
        <v>34</v>
      </c>
      <c r="H16" s="19" t="s">
        <v>35</v>
      </c>
      <c r="I16" s="4" t="s">
        <v>36</v>
      </c>
      <c r="J16" s="4" t="s">
        <v>37</v>
      </c>
      <c r="K16" s="2">
        <f>COUNTIF(usernameList,G16)</f>
        <v>77</v>
      </c>
    </row>
    <row r="17">
      <c r="A17" s="2">
        <v>1.0</v>
      </c>
      <c r="B17" s="2">
        <v>30.0</v>
      </c>
      <c r="C17" s="2">
        <v>41.5704436471856</v>
      </c>
      <c r="D17" s="2">
        <v>-93.770334040669</v>
      </c>
      <c r="E17" s="8" t="s">
        <v>32</v>
      </c>
      <c r="F17" s="8" t="s">
        <v>33</v>
      </c>
      <c r="G17" s="4" t="s">
        <v>38</v>
      </c>
      <c r="H17" s="19" t="s">
        <v>39</v>
      </c>
      <c r="I17" s="2"/>
      <c r="J17" s="4" t="s">
        <v>40</v>
      </c>
      <c r="K17" s="2">
        <f>COUNTIF(usernameList,G17)</f>
        <v>22</v>
      </c>
    </row>
    <row r="18">
      <c r="A18" s="2">
        <v>1.0</v>
      </c>
      <c r="B18" s="2">
        <v>31.0</v>
      </c>
      <c r="C18" s="2">
        <v>41.5704436470257</v>
      </c>
      <c r="D18" s="2">
        <v>-93.7701419237483</v>
      </c>
      <c r="E18" s="8" t="s">
        <v>32</v>
      </c>
      <c r="F18" s="8" t="s">
        <v>33</v>
      </c>
      <c r="G18" s="4" t="s">
        <v>41</v>
      </c>
      <c r="H18" s="19" t="s">
        <v>42</v>
      </c>
      <c r="I18" s="2"/>
      <c r="J18" s="4" t="s">
        <v>40</v>
      </c>
      <c r="K18" s="2">
        <f>COUNTIF(usernameList,G18)</f>
        <v>10</v>
      </c>
    </row>
    <row r="19">
      <c r="A19" s="2">
        <v>1.0</v>
      </c>
      <c r="B19" s="2">
        <v>32.0</v>
      </c>
      <c r="C19" s="2">
        <v>41.5704436468658</v>
      </c>
      <c r="D19" s="2">
        <v>-93.7699498068277</v>
      </c>
      <c r="E19" s="8" t="s">
        <v>32</v>
      </c>
      <c r="F19" s="8" t="s">
        <v>33</v>
      </c>
      <c r="G19" s="4" t="s">
        <v>34</v>
      </c>
      <c r="H19" s="19" t="s">
        <v>43</v>
      </c>
      <c r="I19" s="4" t="s">
        <v>44</v>
      </c>
      <c r="J19" s="4" t="s">
        <v>37</v>
      </c>
      <c r="K19" s="2">
        <f>COUNTIF(usernameList,G19)</f>
        <v>77</v>
      </c>
    </row>
    <row r="20">
      <c r="A20" s="2">
        <v>2.0</v>
      </c>
      <c r="B20" s="2">
        <v>27.0</v>
      </c>
      <c r="C20" s="2">
        <v>41.5702999172198</v>
      </c>
      <c r="D20" s="2">
        <v>-93.7709104025448</v>
      </c>
      <c r="E20" s="8" t="s">
        <v>32</v>
      </c>
      <c r="F20" s="8" t="s">
        <v>33</v>
      </c>
      <c r="G20" s="4" t="s">
        <v>45</v>
      </c>
      <c r="H20" s="19" t="s">
        <v>46</v>
      </c>
      <c r="I20" s="2"/>
      <c r="J20" s="4" t="s">
        <v>40</v>
      </c>
      <c r="K20" s="2">
        <f>COUNTIF(usernameList,G20)</f>
        <v>15</v>
      </c>
    </row>
    <row r="21">
      <c r="A21" s="2">
        <v>2.0</v>
      </c>
      <c r="B21" s="2">
        <v>28.0</v>
      </c>
      <c r="C21" s="2">
        <v>41.5702999170599</v>
      </c>
      <c r="D21" s="2">
        <v>-93.7707182860516</v>
      </c>
      <c r="E21" s="8" t="s">
        <v>32</v>
      </c>
      <c r="F21" s="8" t="s">
        <v>33</v>
      </c>
      <c r="G21" s="4" t="s">
        <v>47</v>
      </c>
      <c r="H21" s="19" t="s">
        <v>48</v>
      </c>
      <c r="I21" s="2"/>
      <c r="J21" s="4" t="s">
        <v>37</v>
      </c>
      <c r="K21" s="2">
        <f>COUNTIF(usernameList,G21)</f>
        <v>66</v>
      </c>
    </row>
    <row r="22">
      <c r="A22" s="2">
        <v>2.0</v>
      </c>
      <c r="B22" s="2">
        <v>29.0</v>
      </c>
      <c r="C22" s="2">
        <v>41.5702999169</v>
      </c>
      <c r="D22" s="2">
        <v>-93.7705261695584</v>
      </c>
      <c r="E22" s="8" t="s">
        <v>32</v>
      </c>
      <c r="F22" s="8" t="s">
        <v>33</v>
      </c>
      <c r="G22" s="4" t="s">
        <v>49</v>
      </c>
      <c r="H22" s="19" t="s">
        <v>50</v>
      </c>
      <c r="I22" s="2"/>
      <c r="J22" s="20">
        <v>1.0</v>
      </c>
      <c r="K22" s="2">
        <f>COUNTIF(usernameList,G22)</f>
        <v>1</v>
      </c>
    </row>
    <row r="23">
      <c r="A23" s="2">
        <v>2.0</v>
      </c>
      <c r="B23" s="2">
        <v>30.0</v>
      </c>
      <c r="C23" s="2">
        <v>41.5702999167401</v>
      </c>
      <c r="D23" s="2">
        <v>-93.7703340530652</v>
      </c>
      <c r="E23" s="8" t="s">
        <v>32</v>
      </c>
      <c r="F23" s="8" t="s">
        <v>33</v>
      </c>
      <c r="G23" s="4" t="s">
        <v>51</v>
      </c>
      <c r="H23" s="19" t="s">
        <v>52</v>
      </c>
      <c r="I23" s="2"/>
      <c r="J23" s="20">
        <v>1.0</v>
      </c>
      <c r="K23" s="2">
        <f>COUNTIF(usernameList,G23)</f>
        <v>1</v>
      </c>
    </row>
    <row r="24">
      <c r="A24" s="2">
        <v>2.0</v>
      </c>
      <c r="B24" s="2">
        <v>31.0</v>
      </c>
      <c r="C24" s="2">
        <v>41.5702999165802</v>
      </c>
      <c r="D24" s="2">
        <v>-93.7701419365719</v>
      </c>
      <c r="E24" s="8" t="s">
        <v>32</v>
      </c>
      <c r="F24" s="8" t="s">
        <v>33</v>
      </c>
      <c r="G24" s="4" t="s">
        <v>47</v>
      </c>
      <c r="H24" s="19" t="s">
        <v>53</v>
      </c>
      <c r="I24" s="2"/>
      <c r="J24" s="4" t="s">
        <v>37</v>
      </c>
      <c r="K24" s="2">
        <f>COUNTIF(usernameList,G24)</f>
        <v>66</v>
      </c>
    </row>
    <row r="25">
      <c r="A25" s="2">
        <v>2.0</v>
      </c>
      <c r="B25" s="2">
        <v>32.0</v>
      </c>
      <c r="C25" s="2">
        <v>41.5702999164203</v>
      </c>
      <c r="D25" s="2">
        <v>-93.7699498200787</v>
      </c>
      <c r="E25" s="8" t="s">
        <v>32</v>
      </c>
      <c r="F25" s="8" t="s">
        <v>33</v>
      </c>
      <c r="G25" s="4" t="s">
        <v>54</v>
      </c>
      <c r="H25" s="19" t="s">
        <v>55</v>
      </c>
      <c r="I25" s="2"/>
      <c r="J25" s="4" t="s">
        <v>40</v>
      </c>
      <c r="K25" s="2">
        <f>COUNTIF(usernameList,G25)</f>
        <v>8</v>
      </c>
    </row>
    <row r="26">
      <c r="A26" s="2">
        <v>2.0</v>
      </c>
      <c r="B26" s="2">
        <v>33.0</v>
      </c>
      <c r="C26" s="2">
        <v>41.5702999162605</v>
      </c>
      <c r="D26" s="2">
        <v>-93.7697577035855</v>
      </c>
      <c r="E26" s="8" t="s">
        <v>32</v>
      </c>
      <c r="F26" s="8" t="s">
        <v>33</v>
      </c>
      <c r="G26" s="4" t="s">
        <v>56</v>
      </c>
      <c r="H26" s="19" t="s">
        <v>57</v>
      </c>
      <c r="I26" s="2"/>
      <c r="J26" s="20">
        <v>1.0</v>
      </c>
      <c r="K26" s="2">
        <f>COUNTIF(usernameList,G26)</f>
        <v>2</v>
      </c>
    </row>
    <row r="27">
      <c r="A27" s="2">
        <v>2.0</v>
      </c>
      <c r="B27" s="2">
        <v>34.0</v>
      </c>
      <c r="C27" s="2">
        <v>41.5702999161006</v>
      </c>
      <c r="D27" s="2">
        <v>-93.7695655870923</v>
      </c>
      <c r="E27" s="8" t="s">
        <v>32</v>
      </c>
      <c r="F27" s="8" t="s">
        <v>33</v>
      </c>
      <c r="G27" s="4" t="s">
        <v>58</v>
      </c>
      <c r="H27" s="19" t="s">
        <v>59</v>
      </c>
      <c r="I27" s="2"/>
      <c r="J27" s="20">
        <v>1.0</v>
      </c>
      <c r="K27" s="2">
        <f>COUNTIF(usernameList,G27)</f>
        <v>1</v>
      </c>
    </row>
    <row r="28">
      <c r="A28" s="2">
        <v>3.0</v>
      </c>
      <c r="B28" s="2">
        <v>26.0</v>
      </c>
      <c r="C28" s="2">
        <v>41.5701561869343</v>
      </c>
      <c r="D28" s="2">
        <v>-93.7711025297235</v>
      </c>
      <c r="E28" s="8" t="s">
        <v>32</v>
      </c>
      <c r="F28" s="8" t="s">
        <v>33</v>
      </c>
      <c r="G28" s="4" t="s">
        <v>60</v>
      </c>
      <c r="H28" s="19" t="s">
        <v>61</v>
      </c>
      <c r="I28" s="2"/>
      <c r="J28" s="20">
        <v>1.0</v>
      </c>
      <c r="K28" s="2">
        <f>COUNTIF(usernameList,G28)</f>
        <v>1</v>
      </c>
    </row>
    <row r="29">
      <c r="A29" s="2">
        <v>3.0</v>
      </c>
      <c r="B29" s="2">
        <v>27.0</v>
      </c>
      <c r="C29" s="2">
        <v>41.5701561867744</v>
      </c>
      <c r="D29" s="2">
        <v>-93.7709104136577</v>
      </c>
      <c r="E29" s="8" t="s">
        <v>32</v>
      </c>
      <c r="F29" s="8" t="s">
        <v>33</v>
      </c>
      <c r="G29" s="4" t="s">
        <v>62</v>
      </c>
      <c r="H29" s="19" t="s">
        <v>63</v>
      </c>
      <c r="I29" s="2"/>
      <c r="J29" s="4" t="s">
        <v>64</v>
      </c>
      <c r="K29" s="2">
        <f>COUNTIF(usernameList,G29)</f>
        <v>5</v>
      </c>
    </row>
    <row r="30">
      <c r="A30" s="2">
        <v>3.0</v>
      </c>
      <c r="B30" s="2">
        <v>28.0</v>
      </c>
      <c r="C30" s="2">
        <v>41.5701561866145</v>
      </c>
      <c r="D30" s="2">
        <v>-93.7707182975918</v>
      </c>
      <c r="E30" s="8" t="s">
        <v>32</v>
      </c>
      <c r="F30" s="8" t="s">
        <v>33</v>
      </c>
      <c r="G30" s="4" t="s">
        <v>65</v>
      </c>
      <c r="H30" s="19" t="s">
        <v>66</v>
      </c>
      <c r="I30" s="2"/>
      <c r="J30" s="4">
        <v>1.0</v>
      </c>
      <c r="K30" s="2">
        <f>COUNTIF(usernameList,G30)</f>
        <v>1</v>
      </c>
    </row>
    <row r="31">
      <c r="A31" s="2">
        <v>3.0</v>
      </c>
      <c r="B31" s="2">
        <v>29.0</v>
      </c>
      <c r="C31" s="2">
        <v>41.5701561864546</v>
      </c>
      <c r="D31" s="2">
        <v>-93.770526181526</v>
      </c>
      <c r="E31" s="8" t="s">
        <v>32</v>
      </c>
      <c r="F31" s="8" t="s">
        <v>33</v>
      </c>
      <c r="G31" s="4" t="s">
        <v>67</v>
      </c>
      <c r="H31" s="19" t="s">
        <v>68</v>
      </c>
      <c r="I31" s="2"/>
      <c r="J31" s="4">
        <v>1.0</v>
      </c>
      <c r="K31" s="2">
        <f>COUNTIF(usernameList,G31)</f>
        <v>2</v>
      </c>
    </row>
    <row r="32">
      <c r="A32" s="2">
        <v>3.0</v>
      </c>
      <c r="B32" s="2">
        <v>30.0</v>
      </c>
      <c r="C32" s="2">
        <v>41.5701561862947</v>
      </c>
      <c r="D32" s="2">
        <v>-93.7703340654602</v>
      </c>
      <c r="E32" s="8" t="s">
        <v>32</v>
      </c>
      <c r="F32" s="8" t="s">
        <v>33</v>
      </c>
      <c r="G32" s="4" t="s">
        <v>69</v>
      </c>
      <c r="H32" s="19" t="s">
        <v>70</v>
      </c>
      <c r="I32" s="2"/>
      <c r="J32" s="4" t="s">
        <v>40</v>
      </c>
      <c r="K32" s="2">
        <f>COUNTIF(usernameList,G32)</f>
        <v>35</v>
      </c>
    </row>
    <row r="33">
      <c r="A33" s="2">
        <v>3.0</v>
      </c>
      <c r="B33" s="2">
        <v>31.0</v>
      </c>
      <c r="C33" s="2">
        <v>41.5701561861348</v>
      </c>
      <c r="D33" s="2">
        <v>-93.7701419493944</v>
      </c>
      <c r="E33" s="8" t="s">
        <v>32</v>
      </c>
      <c r="F33" s="8" t="s">
        <v>33</v>
      </c>
      <c r="G33" s="4" t="s">
        <v>71</v>
      </c>
      <c r="H33" s="19" t="s">
        <v>72</v>
      </c>
      <c r="I33" s="2"/>
      <c r="J33" s="4" t="s">
        <v>73</v>
      </c>
      <c r="K33" s="2">
        <f>COUNTIF(usernameList,G33)</f>
        <v>7</v>
      </c>
    </row>
    <row r="34">
      <c r="A34" s="2">
        <v>3.0</v>
      </c>
      <c r="B34" s="2">
        <v>32.0</v>
      </c>
      <c r="C34" s="2">
        <v>41.5701561859749</v>
      </c>
      <c r="D34" s="2">
        <v>-93.7699498333286</v>
      </c>
      <c r="E34" s="8" t="s">
        <v>32</v>
      </c>
      <c r="F34" s="8" t="s">
        <v>33</v>
      </c>
      <c r="G34" s="4" t="s">
        <v>74</v>
      </c>
      <c r="H34" s="19" t="s">
        <v>75</v>
      </c>
      <c r="I34" s="2"/>
      <c r="J34" s="4">
        <v>1.0</v>
      </c>
      <c r="K34" s="2">
        <f>COUNTIF(usernameList,G34)</f>
        <v>2</v>
      </c>
    </row>
    <row r="35">
      <c r="A35" s="2">
        <v>3.0</v>
      </c>
      <c r="B35" s="2">
        <v>33.0</v>
      </c>
      <c r="C35" s="2">
        <v>41.570156185815</v>
      </c>
      <c r="D35" s="2">
        <v>-93.7697577172627</v>
      </c>
      <c r="E35" s="8" t="s">
        <v>32</v>
      </c>
      <c r="F35" s="8" t="s">
        <v>33</v>
      </c>
      <c r="G35" s="4" t="s">
        <v>76</v>
      </c>
      <c r="H35" s="19" t="s">
        <v>77</v>
      </c>
      <c r="I35" s="2"/>
      <c r="J35" s="4" t="s">
        <v>78</v>
      </c>
      <c r="K35" s="2">
        <f>COUNTIF(usernameList,G35)</f>
        <v>3</v>
      </c>
    </row>
    <row r="36">
      <c r="A36" s="2">
        <v>3.0</v>
      </c>
      <c r="B36" s="2">
        <v>34.0</v>
      </c>
      <c r="C36" s="2">
        <v>41.5701561856551</v>
      </c>
      <c r="D36" s="2">
        <v>-93.7695656011969</v>
      </c>
      <c r="E36" s="8" t="s">
        <v>32</v>
      </c>
      <c r="F36" s="8" t="s">
        <v>33</v>
      </c>
      <c r="G36" s="4" t="s">
        <v>47</v>
      </c>
      <c r="H36" s="19" t="s">
        <v>79</v>
      </c>
      <c r="I36" s="2"/>
      <c r="J36" s="4" t="s">
        <v>37</v>
      </c>
      <c r="K36" s="2">
        <f>COUNTIF(usernameList,G36)</f>
        <v>66</v>
      </c>
    </row>
    <row r="37">
      <c r="A37" s="2">
        <v>3.0</v>
      </c>
      <c r="B37" s="2">
        <v>35.0</v>
      </c>
      <c r="C37" s="2">
        <v>41.5701561854952</v>
      </c>
      <c r="D37" s="2">
        <v>-93.7693734851311</v>
      </c>
      <c r="E37" s="8" t="s">
        <v>32</v>
      </c>
      <c r="F37" s="8" t="s">
        <v>33</v>
      </c>
      <c r="G37" s="4" t="s">
        <v>80</v>
      </c>
      <c r="H37" s="19" t="s">
        <v>81</v>
      </c>
      <c r="I37" s="2"/>
      <c r="J37" s="4" t="s">
        <v>64</v>
      </c>
      <c r="K37" s="2">
        <f>COUNTIF(usernameList,G37)</f>
        <v>5</v>
      </c>
    </row>
    <row r="38">
      <c r="A38" s="2">
        <v>4.0</v>
      </c>
      <c r="B38" s="2">
        <v>25.0</v>
      </c>
      <c r="C38" s="2">
        <v>41.5700124566487</v>
      </c>
      <c r="D38" s="2">
        <v>-93.7712946560484</v>
      </c>
      <c r="E38" s="8" t="s">
        <v>32</v>
      </c>
      <c r="F38" s="8" t="s">
        <v>33</v>
      </c>
      <c r="G38" s="4" t="s">
        <v>34</v>
      </c>
      <c r="H38" s="19" t="s">
        <v>82</v>
      </c>
      <c r="I38" s="4" t="s">
        <v>83</v>
      </c>
      <c r="J38" s="4" t="s">
        <v>37</v>
      </c>
      <c r="K38" s="2">
        <f>COUNTIF(usernameList,G38)</f>
        <v>77</v>
      </c>
    </row>
    <row r="39">
      <c r="A39" s="2">
        <v>4.0</v>
      </c>
      <c r="B39" s="2">
        <v>26.0</v>
      </c>
      <c r="C39" s="2">
        <v>41.5700124564888</v>
      </c>
      <c r="D39" s="2">
        <v>-93.77110254041</v>
      </c>
      <c r="E39" s="8" t="s">
        <v>32</v>
      </c>
      <c r="F39" s="8" t="s">
        <v>33</v>
      </c>
      <c r="G39" s="4" t="s">
        <v>76</v>
      </c>
      <c r="H39" s="19" t="s">
        <v>84</v>
      </c>
      <c r="I39" s="2"/>
      <c r="J39" s="4" t="s">
        <v>78</v>
      </c>
      <c r="K39" s="2">
        <f>COUNTIF(usernameList,G39)</f>
        <v>3</v>
      </c>
    </row>
    <row r="40">
      <c r="A40" s="2">
        <v>4.0</v>
      </c>
      <c r="B40" s="2">
        <v>27.0</v>
      </c>
      <c r="C40" s="2">
        <v>41.5700124563289</v>
      </c>
      <c r="D40" s="2">
        <v>-93.7709104247717</v>
      </c>
      <c r="E40" s="8" t="s">
        <v>32</v>
      </c>
      <c r="F40" s="8" t="s">
        <v>33</v>
      </c>
      <c r="G40" s="4" t="s">
        <v>85</v>
      </c>
      <c r="H40" s="19" t="s">
        <v>86</v>
      </c>
      <c r="I40" s="2"/>
      <c r="J40" s="4">
        <v>1.0</v>
      </c>
      <c r="K40" s="2">
        <f>COUNTIF(usernameList,G40)</f>
        <v>1</v>
      </c>
    </row>
    <row r="41">
      <c r="A41" s="2">
        <v>4.0</v>
      </c>
      <c r="B41" s="2">
        <v>28.0</v>
      </c>
      <c r="C41" s="2">
        <v>41.570012456169</v>
      </c>
      <c r="D41" s="2">
        <v>-93.7707183091333</v>
      </c>
      <c r="E41" s="8" t="s">
        <v>32</v>
      </c>
      <c r="F41" s="8" t="s">
        <v>33</v>
      </c>
      <c r="G41" s="4" t="s">
        <v>34</v>
      </c>
      <c r="H41" s="19" t="s">
        <v>87</v>
      </c>
      <c r="I41" s="4" t="s">
        <v>88</v>
      </c>
      <c r="J41" s="4" t="s">
        <v>37</v>
      </c>
      <c r="K41" s="2">
        <f>COUNTIF(usernameList,G41)</f>
        <v>77</v>
      </c>
    </row>
    <row r="42">
      <c r="A42" s="2">
        <v>4.0</v>
      </c>
      <c r="B42" s="2">
        <v>29.0</v>
      </c>
      <c r="C42" s="2">
        <v>41.5700124560091</v>
      </c>
      <c r="D42" s="2">
        <v>-93.770526193495</v>
      </c>
      <c r="E42" s="8" t="s">
        <v>32</v>
      </c>
      <c r="F42" s="8" t="s">
        <v>33</v>
      </c>
      <c r="G42" s="4" t="s">
        <v>89</v>
      </c>
      <c r="H42" s="19" t="s">
        <v>90</v>
      </c>
      <c r="I42" s="2"/>
      <c r="J42" s="4">
        <v>1.0</v>
      </c>
      <c r="K42" s="2">
        <f>COUNTIF(usernameList,G42)</f>
        <v>1</v>
      </c>
    </row>
    <row r="43">
      <c r="A43" s="2">
        <v>4.0</v>
      </c>
      <c r="B43" s="2">
        <v>30.0</v>
      </c>
      <c r="C43" s="2">
        <v>41.5700124558492</v>
      </c>
      <c r="D43" s="2">
        <v>-93.7703340778566</v>
      </c>
      <c r="E43" s="8" t="s">
        <v>32</v>
      </c>
      <c r="F43" s="8" t="s">
        <v>33</v>
      </c>
      <c r="G43" s="4" t="s">
        <v>91</v>
      </c>
      <c r="H43" s="19" t="s">
        <v>92</v>
      </c>
      <c r="I43" s="2"/>
      <c r="J43" s="4" t="s">
        <v>73</v>
      </c>
      <c r="K43" s="2">
        <f>COUNTIF(usernameList,G43)</f>
        <v>8</v>
      </c>
    </row>
    <row r="44">
      <c r="A44" s="2">
        <v>4.0</v>
      </c>
      <c r="B44" s="2">
        <v>31.0</v>
      </c>
      <c r="C44" s="2">
        <v>41.5700124556893</v>
      </c>
      <c r="D44" s="2">
        <v>-93.7701419622183</v>
      </c>
      <c r="E44" s="8" t="s">
        <v>32</v>
      </c>
      <c r="F44" s="8" t="s">
        <v>33</v>
      </c>
      <c r="G44" s="4" t="s">
        <v>34</v>
      </c>
      <c r="H44" s="19" t="s">
        <v>93</v>
      </c>
      <c r="I44" s="4" t="s">
        <v>94</v>
      </c>
      <c r="J44" s="4" t="s">
        <v>37</v>
      </c>
      <c r="K44" s="2">
        <f>COUNTIF(usernameList,G44)</f>
        <v>77</v>
      </c>
    </row>
    <row r="45">
      <c r="A45" s="2">
        <v>4.0</v>
      </c>
      <c r="B45" s="2">
        <v>32.0</v>
      </c>
      <c r="C45" s="2">
        <v>41.5700124555295</v>
      </c>
      <c r="D45" s="2">
        <v>-93.7699498465799</v>
      </c>
      <c r="E45" s="8" t="s">
        <v>32</v>
      </c>
      <c r="F45" s="8" t="s">
        <v>33</v>
      </c>
      <c r="G45" s="4" t="s">
        <v>95</v>
      </c>
      <c r="H45" s="19" t="s">
        <v>96</v>
      </c>
      <c r="I45" s="2"/>
      <c r="J45" s="4">
        <v>1.0</v>
      </c>
      <c r="K45" s="2">
        <f>COUNTIF(usernameList,G45)</f>
        <v>1</v>
      </c>
    </row>
    <row r="46">
      <c r="A46" s="2">
        <v>4.0</v>
      </c>
      <c r="B46" s="2">
        <v>33.0</v>
      </c>
      <c r="C46" s="2">
        <v>41.5700124553696</v>
      </c>
      <c r="D46" s="2">
        <v>-93.7697577309415</v>
      </c>
      <c r="E46" s="8" t="s">
        <v>32</v>
      </c>
      <c r="F46" s="8" t="s">
        <v>33</v>
      </c>
      <c r="G46" s="4" t="s">
        <v>97</v>
      </c>
      <c r="H46" s="19" t="s">
        <v>98</v>
      </c>
      <c r="I46" s="2"/>
      <c r="J46" s="4">
        <v>1.0</v>
      </c>
      <c r="K46" s="2">
        <f>COUNTIF(usernameList,G46)</f>
        <v>2</v>
      </c>
    </row>
    <row r="47">
      <c r="A47" s="2">
        <v>4.0</v>
      </c>
      <c r="B47" s="2">
        <v>34.0</v>
      </c>
      <c r="C47" s="2">
        <v>41.5700124552097</v>
      </c>
      <c r="D47" s="2">
        <v>-93.7695656153032</v>
      </c>
      <c r="E47" s="8" t="s">
        <v>32</v>
      </c>
      <c r="F47" s="8" t="s">
        <v>33</v>
      </c>
      <c r="G47" s="4" t="s">
        <v>34</v>
      </c>
      <c r="H47" s="19" t="s">
        <v>99</v>
      </c>
      <c r="I47" s="4" t="s">
        <v>100</v>
      </c>
      <c r="J47" s="4" t="s">
        <v>37</v>
      </c>
      <c r="K47" s="2">
        <f>COUNTIF(usernameList,G47)</f>
        <v>77</v>
      </c>
    </row>
    <row r="48">
      <c r="A48" s="2">
        <v>4.0</v>
      </c>
      <c r="B48" s="2">
        <v>35.0</v>
      </c>
      <c r="C48" s="2">
        <v>41.5700124550498</v>
      </c>
      <c r="D48" s="2">
        <v>-93.7693734996648</v>
      </c>
      <c r="E48" s="8" t="s">
        <v>32</v>
      </c>
      <c r="F48" s="8" t="s">
        <v>33</v>
      </c>
      <c r="G48" s="4" t="s">
        <v>101</v>
      </c>
      <c r="H48" s="19" t="s">
        <v>102</v>
      </c>
      <c r="I48" s="2"/>
      <c r="J48" s="4" t="s">
        <v>73</v>
      </c>
      <c r="K48" s="2">
        <f>COUNTIF(usernameList,G48)</f>
        <v>7</v>
      </c>
    </row>
    <row r="49">
      <c r="A49" s="2">
        <v>4.0</v>
      </c>
      <c r="B49" s="2">
        <v>36.0</v>
      </c>
      <c r="C49" s="2">
        <v>41.5700124548899</v>
      </c>
      <c r="D49" s="2">
        <v>-93.7691813840265</v>
      </c>
      <c r="E49" s="8" t="s">
        <v>32</v>
      </c>
      <c r="F49" s="8" t="s">
        <v>33</v>
      </c>
      <c r="G49" s="4" t="s">
        <v>103</v>
      </c>
      <c r="H49" s="19" t="s">
        <v>104</v>
      </c>
      <c r="I49" s="2"/>
      <c r="J49" s="4" t="s">
        <v>73</v>
      </c>
      <c r="K49" s="2">
        <f>COUNTIF(usernameList,G49)</f>
        <v>7</v>
      </c>
    </row>
    <row r="50">
      <c r="A50" s="2">
        <v>5.0</v>
      </c>
      <c r="B50" s="2">
        <v>25.0</v>
      </c>
      <c r="C50" s="2">
        <v>41.5698687262032</v>
      </c>
      <c r="D50" s="2">
        <v>-93.7712946663061</v>
      </c>
      <c r="E50" s="8" t="s">
        <v>32</v>
      </c>
      <c r="F50" s="8" t="s">
        <v>33</v>
      </c>
      <c r="G50" s="4" t="s">
        <v>105</v>
      </c>
      <c r="H50" s="19" t="s">
        <v>106</v>
      </c>
      <c r="I50" s="2"/>
      <c r="J50" s="4">
        <v>1.0</v>
      </c>
      <c r="K50" s="2">
        <f>COUNTIF(usernameList,G50)</f>
        <v>1</v>
      </c>
    </row>
    <row r="51">
      <c r="A51" s="2">
        <v>5.0</v>
      </c>
      <c r="B51" s="2">
        <v>26.0</v>
      </c>
      <c r="C51" s="2">
        <v>41.5698687260434</v>
      </c>
      <c r="D51" s="2">
        <v>-93.7711025510952</v>
      </c>
      <c r="E51" s="8" t="s">
        <v>32</v>
      </c>
      <c r="F51" s="8" t="s">
        <v>33</v>
      </c>
      <c r="G51" s="4" t="s">
        <v>47</v>
      </c>
      <c r="H51" s="19" t="s">
        <v>107</v>
      </c>
      <c r="I51" s="2"/>
      <c r="J51" s="4" t="s">
        <v>37</v>
      </c>
      <c r="K51" s="2">
        <f>COUNTIF(usernameList,G51)</f>
        <v>66</v>
      </c>
    </row>
    <row r="52">
      <c r="A52" s="2">
        <v>5.0</v>
      </c>
      <c r="B52" s="2">
        <v>27.0</v>
      </c>
      <c r="C52" s="2">
        <v>41.5698687258835</v>
      </c>
      <c r="D52" s="2">
        <v>-93.7709104358843</v>
      </c>
      <c r="E52" s="5" t="s">
        <v>108</v>
      </c>
      <c r="F52" s="5" t="s">
        <v>109</v>
      </c>
      <c r="G52" s="4" t="s">
        <v>110</v>
      </c>
      <c r="H52" s="19" t="s">
        <v>111</v>
      </c>
      <c r="I52" s="2"/>
      <c r="J52" s="4">
        <v>1.0</v>
      </c>
      <c r="K52" s="2">
        <f>COUNTIF(usernameList,G52)</f>
        <v>2</v>
      </c>
    </row>
    <row r="53">
      <c r="A53" s="2">
        <v>5.0</v>
      </c>
      <c r="B53" s="2">
        <v>28.0</v>
      </c>
      <c r="C53" s="2">
        <v>41.5698687257236</v>
      </c>
      <c r="D53" s="2">
        <v>-93.7707183206735</v>
      </c>
      <c r="E53" s="5" t="s">
        <v>108</v>
      </c>
      <c r="F53" s="5" t="s">
        <v>109</v>
      </c>
      <c r="G53" s="4" t="s">
        <v>112</v>
      </c>
      <c r="H53" s="19" t="s">
        <v>113</v>
      </c>
      <c r="I53" s="2"/>
      <c r="J53" s="4">
        <v>1.0</v>
      </c>
      <c r="K53" s="2">
        <f>COUNTIF(usernameList,G53)</f>
        <v>2</v>
      </c>
    </row>
    <row r="54">
      <c r="A54" s="2">
        <v>5.0</v>
      </c>
      <c r="B54" s="2">
        <v>29.0</v>
      </c>
      <c r="C54" s="2">
        <v>41.5698687255637</v>
      </c>
      <c r="D54" s="2">
        <v>-93.7705262054626</v>
      </c>
      <c r="E54" s="8" t="s">
        <v>32</v>
      </c>
      <c r="F54" s="8" t="s">
        <v>33</v>
      </c>
      <c r="G54" s="4" t="s">
        <v>114</v>
      </c>
      <c r="H54" s="19" t="s">
        <v>115</v>
      </c>
      <c r="I54" s="2"/>
      <c r="J54" s="4">
        <v>1.0</v>
      </c>
      <c r="K54" s="2">
        <f>COUNTIF(usernameList,G54)</f>
        <v>2</v>
      </c>
    </row>
    <row r="55">
      <c r="A55" s="2">
        <v>5.0</v>
      </c>
      <c r="B55" s="2">
        <v>30.0</v>
      </c>
      <c r="C55" s="2">
        <v>41.5698687254038</v>
      </c>
      <c r="D55" s="2">
        <v>-93.7703340902517</v>
      </c>
      <c r="E55" s="8" t="s">
        <v>32</v>
      </c>
      <c r="F55" s="8" t="s">
        <v>33</v>
      </c>
      <c r="G55" s="4" t="s">
        <v>110</v>
      </c>
      <c r="H55" s="19" t="s">
        <v>116</v>
      </c>
      <c r="I55" s="2"/>
      <c r="J55" s="4">
        <v>1.0</v>
      </c>
      <c r="K55" s="2">
        <f>COUNTIF(usernameList,G55)</f>
        <v>2</v>
      </c>
    </row>
    <row r="56">
      <c r="A56" s="2">
        <v>5.0</v>
      </c>
      <c r="B56" s="2">
        <v>31.0</v>
      </c>
      <c r="C56" s="2">
        <v>41.5698687252439</v>
      </c>
      <c r="D56" s="2">
        <v>-93.7701419750407</v>
      </c>
      <c r="E56" s="8" t="s">
        <v>32</v>
      </c>
      <c r="F56" s="8" t="s">
        <v>33</v>
      </c>
      <c r="G56" s="4" t="s">
        <v>112</v>
      </c>
      <c r="H56" s="19" t="s">
        <v>117</v>
      </c>
      <c r="I56" s="2"/>
      <c r="J56" s="4">
        <v>1.0</v>
      </c>
      <c r="K56" s="2">
        <f>COUNTIF(usernameList,G56)</f>
        <v>2</v>
      </c>
    </row>
    <row r="57">
      <c r="A57" s="2">
        <v>5.0</v>
      </c>
      <c r="B57" s="2">
        <v>32.0</v>
      </c>
      <c r="C57" s="2">
        <v>41.569868725084</v>
      </c>
      <c r="D57" s="2">
        <v>-93.7699498598298</v>
      </c>
      <c r="E57" s="8" t="s">
        <v>32</v>
      </c>
      <c r="F57" s="8" t="s">
        <v>33</v>
      </c>
      <c r="G57" s="4" t="s">
        <v>114</v>
      </c>
      <c r="H57" s="19" t="s">
        <v>118</v>
      </c>
      <c r="I57" s="2"/>
      <c r="J57" s="4">
        <v>1.0</v>
      </c>
      <c r="K57" s="2">
        <f>COUNTIF(usernameList,G57)</f>
        <v>2</v>
      </c>
    </row>
    <row r="58">
      <c r="A58" s="2">
        <v>5.0</v>
      </c>
      <c r="B58" s="2">
        <v>33.0</v>
      </c>
      <c r="C58" s="2">
        <v>41.5698687249241</v>
      </c>
      <c r="D58" s="2">
        <v>-93.7697577446189</v>
      </c>
      <c r="E58" s="5" t="s">
        <v>108</v>
      </c>
      <c r="F58" s="5" t="s">
        <v>109</v>
      </c>
      <c r="G58" s="4" t="s">
        <v>119</v>
      </c>
      <c r="H58" s="19" t="s">
        <v>120</v>
      </c>
      <c r="I58" s="2"/>
      <c r="J58" s="4">
        <v>1.0</v>
      </c>
      <c r="K58" s="2">
        <f>COUNTIF(usernameList,G58)</f>
        <v>1</v>
      </c>
    </row>
    <row r="59">
      <c r="A59" s="2">
        <v>5.0</v>
      </c>
      <c r="B59" s="2">
        <v>34.0</v>
      </c>
      <c r="C59" s="2">
        <v>41.5698687247642</v>
      </c>
      <c r="D59" s="2">
        <v>-93.769565629408</v>
      </c>
      <c r="E59" s="5" t="s">
        <v>108</v>
      </c>
      <c r="F59" s="5" t="s">
        <v>109</v>
      </c>
      <c r="G59" s="4" t="s">
        <v>121</v>
      </c>
      <c r="H59" s="19" t="s">
        <v>122</v>
      </c>
      <c r="I59" s="2"/>
      <c r="J59" s="4">
        <v>1.0</v>
      </c>
      <c r="K59" s="2">
        <f>COUNTIF(usernameList,G59)</f>
        <v>1</v>
      </c>
    </row>
    <row r="60">
      <c r="A60" s="2">
        <v>5.0</v>
      </c>
      <c r="B60" s="2">
        <v>35.0</v>
      </c>
      <c r="C60" s="2">
        <v>41.5698687246043</v>
      </c>
      <c r="D60" s="2">
        <v>-93.7693735141971</v>
      </c>
      <c r="E60" s="8" t="s">
        <v>32</v>
      </c>
      <c r="F60" s="8" t="s">
        <v>33</v>
      </c>
      <c r="G60" s="4" t="s">
        <v>123</v>
      </c>
      <c r="H60" s="19" t="s">
        <v>124</v>
      </c>
      <c r="I60" s="2"/>
      <c r="J60" s="4">
        <v>1.0</v>
      </c>
      <c r="K60" s="2">
        <f>COUNTIF(usernameList,G60)</f>
        <v>1</v>
      </c>
    </row>
    <row r="61">
      <c r="A61" s="2">
        <v>5.0</v>
      </c>
      <c r="B61" s="2">
        <v>36.0</v>
      </c>
      <c r="C61" s="2">
        <v>41.5698687244445</v>
      </c>
      <c r="D61" s="2">
        <v>-93.7691813989862</v>
      </c>
      <c r="E61" s="8" t="s">
        <v>32</v>
      </c>
      <c r="F61" s="8" t="s">
        <v>33</v>
      </c>
      <c r="G61" s="4" t="s">
        <v>125</v>
      </c>
      <c r="H61" s="19" t="s">
        <v>126</v>
      </c>
      <c r="I61" s="2"/>
      <c r="J61" s="4" t="s">
        <v>64</v>
      </c>
      <c r="K61" s="2">
        <f>COUNTIF(usernameList,G61)</f>
        <v>6</v>
      </c>
    </row>
    <row r="62">
      <c r="A62" s="2">
        <v>6.0</v>
      </c>
      <c r="B62" s="2">
        <v>25.0</v>
      </c>
      <c r="C62" s="2">
        <v>41.5697249957578</v>
      </c>
      <c r="D62" s="2">
        <v>-93.7712946765642</v>
      </c>
      <c r="E62" s="8" t="s">
        <v>32</v>
      </c>
      <c r="F62" s="8" t="s">
        <v>33</v>
      </c>
      <c r="G62" s="4" t="s">
        <v>127</v>
      </c>
      <c r="H62" s="19" t="s">
        <v>128</v>
      </c>
      <c r="I62" s="2"/>
      <c r="J62" s="4">
        <v>1.0</v>
      </c>
      <c r="K62" s="2">
        <f>COUNTIF(usernameList,G62)</f>
        <v>1</v>
      </c>
    </row>
    <row r="63">
      <c r="A63" s="2">
        <v>6.0</v>
      </c>
      <c r="B63" s="2">
        <v>26.0</v>
      </c>
      <c r="C63" s="2">
        <v>41.5697249955979</v>
      </c>
      <c r="D63" s="2">
        <v>-93.7711025617807</v>
      </c>
      <c r="E63" s="5" t="s">
        <v>108</v>
      </c>
      <c r="F63" s="5" t="s">
        <v>109</v>
      </c>
      <c r="G63" s="4" t="s">
        <v>129</v>
      </c>
      <c r="H63" s="19" t="s">
        <v>130</v>
      </c>
      <c r="I63" s="2"/>
      <c r="J63" s="4" t="s">
        <v>73</v>
      </c>
      <c r="K63" s="2">
        <f>COUNTIF(usernameList,G63)</f>
        <v>12</v>
      </c>
    </row>
    <row r="64">
      <c r="A64" s="2">
        <v>6.0</v>
      </c>
      <c r="B64" s="2">
        <v>27.0</v>
      </c>
      <c r="C64" s="2">
        <v>41.569724995438</v>
      </c>
      <c r="D64" s="2">
        <v>-93.7709104469971</v>
      </c>
      <c r="E64" s="5" t="s">
        <v>108</v>
      </c>
      <c r="F64" s="5" t="s">
        <v>109</v>
      </c>
      <c r="G64" s="4" t="s">
        <v>45</v>
      </c>
      <c r="H64" s="19" t="s">
        <v>131</v>
      </c>
      <c r="I64" s="2"/>
      <c r="J64" s="4" t="s">
        <v>40</v>
      </c>
      <c r="K64" s="2">
        <f>COUNTIF(usernameList,G64)</f>
        <v>15</v>
      </c>
    </row>
    <row r="65">
      <c r="A65" s="2">
        <v>6.0</v>
      </c>
      <c r="B65" s="2">
        <v>28.0</v>
      </c>
      <c r="C65" s="2">
        <v>41.5697249952781</v>
      </c>
      <c r="D65" s="2">
        <v>-93.7707183322136</v>
      </c>
      <c r="E65" s="5" t="s">
        <v>108</v>
      </c>
      <c r="F65" s="5" t="s">
        <v>109</v>
      </c>
      <c r="G65" s="4" t="s">
        <v>132</v>
      </c>
      <c r="H65" s="19" t="s">
        <v>133</v>
      </c>
      <c r="I65" s="2"/>
      <c r="J65" s="4">
        <v>1.0</v>
      </c>
      <c r="K65" s="2">
        <f>COUNTIF(usernameList,G65)</f>
        <v>2</v>
      </c>
    </row>
    <row r="66">
      <c r="A66" s="2">
        <v>6.0</v>
      </c>
      <c r="B66" s="2">
        <v>29.0</v>
      </c>
      <c r="C66" s="2">
        <v>41.5697249951183</v>
      </c>
      <c r="D66" s="2">
        <v>-93.7705262174301</v>
      </c>
      <c r="E66" s="5" t="s">
        <v>108</v>
      </c>
      <c r="F66" s="5" t="s">
        <v>109</v>
      </c>
      <c r="G66" s="4" t="s">
        <v>134</v>
      </c>
      <c r="H66" s="19" t="s">
        <v>135</v>
      </c>
      <c r="I66" s="2"/>
      <c r="J66" s="21">
        <v>42737.0</v>
      </c>
      <c r="K66" s="2">
        <f>COUNTIF(usernameList,G66)</f>
        <v>3</v>
      </c>
    </row>
    <row r="67">
      <c r="A67" s="2">
        <v>6.0</v>
      </c>
      <c r="B67" s="2">
        <v>30.0</v>
      </c>
      <c r="C67" s="2">
        <v>41.5697249949584</v>
      </c>
      <c r="D67" s="2">
        <v>-93.7703341026466</v>
      </c>
      <c r="E67" s="8" t="s">
        <v>32</v>
      </c>
      <c r="F67" s="8" t="s">
        <v>33</v>
      </c>
      <c r="G67" s="4" t="s">
        <v>136</v>
      </c>
      <c r="H67" s="19" t="s">
        <v>137</v>
      </c>
      <c r="I67" s="2"/>
      <c r="J67" s="4">
        <v>1.0</v>
      </c>
      <c r="K67" s="2">
        <f>COUNTIF(usernameList,G67)</f>
        <v>2</v>
      </c>
    </row>
    <row r="68">
      <c r="A68" s="2">
        <v>6.0</v>
      </c>
      <c r="B68" s="2">
        <v>31.0</v>
      </c>
      <c r="C68" s="2">
        <v>41.5697249947985</v>
      </c>
      <c r="D68" s="2">
        <v>-93.7701419878631</v>
      </c>
      <c r="E68" s="8" t="s">
        <v>32</v>
      </c>
      <c r="F68" s="8" t="s">
        <v>33</v>
      </c>
      <c r="G68" s="4" t="s">
        <v>47</v>
      </c>
      <c r="H68" s="19" t="s">
        <v>138</v>
      </c>
      <c r="I68" s="2"/>
      <c r="J68" s="4" t="s">
        <v>37</v>
      </c>
      <c r="K68" s="2">
        <f>COUNTIF(usernameList,G68)</f>
        <v>66</v>
      </c>
    </row>
    <row r="69">
      <c r="A69" s="2">
        <v>6.0</v>
      </c>
      <c r="B69" s="2">
        <v>32.0</v>
      </c>
      <c r="C69" s="2">
        <v>41.5697249946386</v>
      </c>
      <c r="D69" s="2">
        <v>-93.7699498730796</v>
      </c>
      <c r="E69" s="5" t="s">
        <v>108</v>
      </c>
      <c r="F69" s="5" t="s">
        <v>109</v>
      </c>
      <c r="G69" s="22" t="s">
        <v>139</v>
      </c>
      <c r="H69" s="19" t="s">
        <v>140</v>
      </c>
      <c r="I69" s="2"/>
      <c r="J69" s="4" t="s">
        <v>64</v>
      </c>
      <c r="K69" s="2">
        <f>COUNTIF(usernameList,G69)</f>
        <v>5</v>
      </c>
    </row>
    <row r="70">
      <c r="A70" s="2">
        <v>6.0</v>
      </c>
      <c r="B70" s="2">
        <v>33.0</v>
      </c>
      <c r="C70" s="2">
        <v>41.5697249944787</v>
      </c>
      <c r="D70" s="2">
        <v>-93.7697577582961</v>
      </c>
      <c r="E70" s="5" t="s">
        <v>108</v>
      </c>
      <c r="F70" s="5" t="s">
        <v>109</v>
      </c>
      <c r="G70" s="4" t="s">
        <v>141</v>
      </c>
      <c r="H70" s="19" t="s">
        <v>142</v>
      </c>
      <c r="I70" s="2"/>
      <c r="J70" s="4">
        <v>1.0</v>
      </c>
      <c r="K70" s="2">
        <f>COUNTIF(usernameList,G70)</f>
        <v>1</v>
      </c>
    </row>
    <row r="71">
      <c r="A71" s="2">
        <v>6.0</v>
      </c>
      <c r="B71" s="2">
        <v>34.0</v>
      </c>
      <c r="C71" s="2">
        <v>41.5697249943188</v>
      </c>
      <c r="D71" s="2">
        <v>-93.7695656435126</v>
      </c>
      <c r="E71" s="5" t="s">
        <v>108</v>
      </c>
      <c r="F71" s="5" t="s">
        <v>109</v>
      </c>
      <c r="G71" s="4" t="s">
        <v>143</v>
      </c>
      <c r="H71" s="19" t="s">
        <v>144</v>
      </c>
      <c r="I71" s="2"/>
      <c r="J71" s="4">
        <v>1.0</v>
      </c>
      <c r="K71" s="2">
        <f>COUNTIF(usernameList,G71)</f>
        <v>1</v>
      </c>
    </row>
    <row r="72">
      <c r="A72" s="2">
        <v>6.0</v>
      </c>
      <c r="B72" s="2">
        <v>35.0</v>
      </c>
      <c r="C72" s="2">
        <v>41.5697249941589</v>
      </c>
      <c r="D72" s="2">
        <v>-93.7693735287292</v>
      </c>
      <c r="E72" s="5" t="s">
        <v>108</v>
      </c>
      <c r="F72" s="5" t="s">
        <v>109</v>
      </c>
      <c r="G72" s="22" t="s">
        <v>139</v>
      </c>
      <c r="H72" s="19" t="s">
        <v>145</v>
      </c>
      <c r="I72" s="2"/>
      <c r="J72" s="4" t="s">
        <v>64</v>
      </c>
      <c r="K72" s="2">
        <f>COUNTIF(usernameList,G72)</f>
        <v>5</v>
      </c>
    </row>
    <row r="73">
      <c r="A73" s="2">
        <v>6.0</v>
      </c>
      <c r="B73" s="2">
        <v>36.0</v>
      </c>
      <c r="C73" s="2">
        <v>41.569724993999</v>
      </c>
      <c r="D73" s="2">
        <v>-93.7691814139457</v>
      </c>
      <c r="E73" s="8" t="s">
        <v>32</v>
      </c>
      <c r="F73" s="8" t="s">
        <v>33</v>
      </c>
      <c r="G73" s="4" t="s">
        <v>47</v>
      </c>
      <c r="H73" s="19" t="s">
        <v>146</v>
      </c>
      <c r="I73" s="2"/>
      <c r="J73" s="4" t="s">
        <v>37</v>
      </c>
      <c r="K73" s="2">
        <f>COUNTIF(usernameList,G73)</f>
        <v>66</v>
      </c>
    </row>
    <row r="74">
      <c r="A74" s="2">
        <v>7.0</v>
      </c>
      <c r="B74" s="2">
        <v>24.0</v>
      </c>
      <c r="C74" s="2">
        <v>41.5695812654722</v>
      </c>
      <c r="D74" s="2">
        <v>-93.7714868011791</v>
      </c>
      <c r="E74" s="8" t="s">
        <v>32</v>
      </c>
      <c r="F74" s="8" t="s">
        <v>33</v>
      </c>
      <c r="G74" s="4" t="s">
        <v>103</v>
      </c>
      <c r="H74" s="19" t="s">
        <v>147</v>
      </c>
      <c r="I74" s="2"/>
      <c r="J74" s="4" t="s">
        <v>73</v>
      </c>
      <c r="K74" s="2">
        <f>COUNTIF(usernameList,G74)</f>
        <v>7</v>
      </c>
    </row>
    <row r="75">
      <c r="A75" s="2">
        <v>7.0</v>
      </c>
      <c r="B75" s="2">
        <v>25.0</v>
      </c>
      <c r="C75" s="2">
        <v>41.5695812653123</v>
      </c>
      <c r="D75" s="2">
        <v>-93.771294686823</v>
      </c>
      <c r="E75" s="8" t="s">
        <v>32</v>
      </c>
      <c r="F75" s="8" t="s">
        <v>33</v>
      </c>
      <c r="G75" s="4" t="s">
        <v>80</v>
      </c>
      <c r="H75" s="19" t="s">
        <v>148</v>
      </c>
      <c r="I75" s="2"/>
      <c r="J75" s="4" t="s">
        <v>64</v>
      </c>
      <c r="K75" s="2">
        <f>COUNTIF(usernameList,G75)</f>
        <v>5</v>
      </c>
    </row>
    <row r="76">
      <c r="A76" s="2">
        <v>7.0</v>
      </c>
      <c r="B76" s="2">
        <v>26.0</v>
      </c>
      <c r="C76" s="2">
        <v>41.5695812651524</v>
      </c>
      <c r="D76" s="2">
        <v>-93.7711025724669</v>
      </c>
      <c r="E76" s="5" t="s">
        <v>108</v>
      </c>
      <c r="F76" s="5" t="s">
        <v>109</v>
      </c>
      <c r="G76" s="4" t="s">
        <v>149</v>
      </c>
      <c r="H76" s="19" t="s">
        <v>150</v>
      </c>
      <c r="I76" s="2"/>
      <c r="J76" s="4">
        <v>1.0</v>
      </c>
      <c r="K76" s="2">
        <f>COUNTIF(usernameList,G76)</f>
        <v>1</v>
      </c>
    </row>
    <row r="77">
      <c r="A77" s="2">
        <v>7.0</v>
      </c>
      <c r="B77" s="2">
        <v>27.0</v>
      </c>
      <c r="C77" s="2">
        <v>41.5695812649925</v>
      </c>
      <c r="D77" s="2">
        <v>-93.7709104581108</v>
      </c>
      <c r="E77" s="5" t="s">
        <v>108</v>
      </c>
      <c r="F77" s="5" t="s">
        <v>109</v>
      </c>
      <c r="G77" s="4" t="s">
        <v>151</v>
      </c>
      <c r="H77" s="19" t="s">
        <v>152</v>
      </c>
      <c r="I77" s="2"/>
      <c r="J77" s="4">
        <v>1.0</v>
      </c>
      <c r="K77" s="2">
        <f>COUNTIF(usernameList,G77)</f>
        <v>1</v>
      </c>
    </row>
    <row r="78">
      <c r="A78" s="2">
        <v>7.0</v>
      </c>
      <c r="B78" s="2">
        <v>28.0</v>
      </c>
      <c r="C78" s="2">
        <v>41.5695812648327</v>
      </c>
      <c r="D78" s="2">
        <v>-93.7707183437547</v>
      </c>
      <c r="E78" s="5" t="s">
        <v>108</v>
      </c>
      <c r="F78" s="5" t="s">
        <v>109</v>
      </c>
      <c r="G78" s="4" t="s">
        <v>153</v>
      </c>
      <c r="H78" s="19" t="s">
        <v>154</v>
      </c>
      <c r="I78" s="2"/>
      <c r="J78" s="4">
        <v>1.0</v>
      </c>
      <c r="K78" s="2">
        <f>COUNTIF(usernameList,G78)</f>
        <v>1</v>
      </c>
    </row>
    <row r="79">
      <c r="A79" s="2">
        <v>7.0</v>
      </c>
      <c r="B79" s="2">
        <v>29.0</v>
      </c>
      <c r="C79" s="2">
        <v>41.5695812646728</v>
      </c>
      <c r="D79" s="2">
        <v>-93.7705262293986</v>
      </c>
      <c r="E79" s="5" t="s">
        <v>108</v>
      </c>
      <c r="F79" s="5" t="s">
        <v>109</v>
      </c>
      <c r="G79" s="4" t="s">
        <v>155</v>
      </c>
      <c r="H79" s="19" t="s">
        <v>156</v>
      </c>
      <c r="I79" s="2"/>
      <c r="J79" s="4">
        <v>1.0</v>
      </c>
      <c r="K79" s="2">
        <f>COUNTIF(usernameList,G79)</f>
        <v>2</v>
      </c>
    </row>
    <row r="80">
      <c r="A80" s="2">
        <v>7.0</v>
      </c>
      <c r="B80" s="2">
        <v>30.0</v>
      </c>
      <c r="C80" s="2">
        <v>41.5695812645129</v>
      </c>
      <c r="D80" s="2">
        <v>-93.7703341150426</v>
      </c>
      <c r="E80" s="8" t="s">
        <v>32</v>
      </c>
      <c r="F80" s="8" t="s">
        <v>33</v>
      </c>
      <c r="G80" s="4" t="s">
        <v>157</v>
      </c>
      <c r="H80" s="19" t="s">
        <v>158</v>
      </c>
      <c r="I80" s="2"/>
      <c r="J80" s="4">
        <v>1.0</v>
      </c>
      <c r="K80" s="2">
        <f>COUNTIF(usernameList,G80)</f>
        <v>1</v>
      </c>
    </row>
    <row r="81">
      <c r="A81" s="2">
        <v>7.0</v>
      </c>
      <c r="B81" s="2">
        <v>31.0</v>
      </c>
      <c r="C81" s="2">
        <v>41.569581264353</v>
      </c>
      <c r="D81" s="2">
        <v>-93.7701420006865</v>
      </c>
      <c r="E81" s="8" t="s">
        <v>32</v>
      </c>
      <c r="F81" s="8" t="s">
        <v>33</v>
      </c>
      <c r="G81" s="4" t="s">
        <v>159</v>
      </c>
      <c r="H81" s="19" t="s">
        <v>160</v>
      </c>
      <c r="I81" s="2"/>
      <c r="J81" s="4">
        <v>1.0</v>
      </c>
      <c r="K81" s="2">
        <f>COUNTIF(usernameList,G81)</f>
        <v>2</v>
      </c>
    </row>
    <row r="82">
      <c r="A82" s="2">
        <v>7.0</v>
      </c>
      <c r="B82" s="2">
        <v>32.0</v>
      </c>
      <c r="C82" s="2">
        <v>41.5695812641931</v>
      </c>
      <c r="D82" s="2">
        <v>-93.7699498863304</v>
      </c>
      <c r="E82" s="5" t="s">
        <v>108</v>
      </c>
      <c r="F82" s="5" t="s">
        <v>109</v>
      </c>
      <c r="G82" s="4" t="s">
        <v>161</v>
      </c>
      <c r="H82" s="19" t="s">
        <v>162</v>
      </c>
      <c r="I82" s="2"/>
      <c r="J82" s="4">
        <v>1.0</v>
      </c>
      <c r="K82" s="2">
        <f>COUNTIF(usernameList,G82)</f>
        <v>2</v>
      </c>
    </row>
    <row r="83">
      <c r="A83" s="2">
        <v>7.0</v>
      </c>
      <c r="B83" s="2">
        <v>33.0</v>
      </c>
      <c r="C83" s="2">
        <v>41.5695812640332</v>
      </c>
      <c r="D83" s="2">
        <v>-93.7697577719743</v>
      </c>
      <c r="E83" s="5" t="s">
        <v>108</v>
      </c>
      <c r="F83" s="5" t="s">
        <v>109</v>
      </c>
      <c r="G83" s="4" t="s">
        <v>163</v>
      </c>
      <c r="H83" s="19" t="s">
        <v>164</v>
      </c>
      <c r="I83" s="2"/>
      <c r="J83" s="4">
        <v>1.0</v>
      </c>
      <c r="K83" s="2">
        <f>COUNTIF(usernameList,G83)</f>
        <v>1</v>
      </c>
    </row>
    <row r="84">
      <c r="A84" s="2">
        <v>7.0</v>
      </c>
      <c r="B84" s="2">
        <v>34.0</v>
      </c>
      <c r="C84" s="2">
        <v>41.5695812638733</v>
      </c>
      <c r="D84" s="2">
        <v>-93.7695656576182</v>
      </c>
      <c r="E84" s="5" t="s">
        <v>108</v>
      </c>
      <c r="F84" s="5" t="s">
        <v>109</v>
      </c>
      <c r="G84" s="4" t="s">
        <v>165</v>
      </c>
      <c r="H84" s="19" t="s">
        <v>166</v>
      </c>
      <c r="I84" s="2"/>
      <c r="J84" s="4">
        <v>1.0</v>
      </c>
      <c r="K84" s="2">
        <f>COUNTIF(usernameList,G84)</f>
        <v>1</v>
      </c>
    </row>
    <row r="85">
      <c r="A85" s="2">
        <v>7.0</v>
      </c>
      <c r="B85" s="2">
        <v>35.0</v>
      </c>
      <c r="C85" s="2">
        <v>41.5695812637134</v>
      </c>
      <c r="D85" s="2">
        <v>-93.7693735432621</v>
      </c>
      <c r="E85" s="5" t="s">
        <v>108</v>
      </c>
      <c r="F85" s="5" t="s">
        <v>109</v>
      </c>
      <c r="G85" s="4" t="s">
        <v>161</v>
      </c>
      <c r="H85" s="19" t="s">
        <v>167</v>
      </c>
      <c r="I85" s="2"/>
      <c r="J85" s="4">
        <v>1.0</v>
      </c>
      <c r="K85" s="2">
        <f>COUNTIF(usernameList,G85)</f>
        <v>2</v>
      </c>
    </row>
    <row r="86">
      <c r="A86" s="2">
        <v>7.0</v>
      </c>
      <c r="B86" s="2">
        <v>36.0</v>
      </c>
      <c r="C86" s="2">
        <v>41.5695812635536</v>
      </c>
      <c r="D86" s="2">
        <v>-93.7691814289061</v>
      </c>
      <c r="E86" s="8" t="s">
        <v>32</v>
      </c>
      <c r="F86" s="8" t="s">
        <v>33</v>
      </c>
      <c r="G86" s="4" t="s">
        <v>168</v>
      </c>
      <c r="H86" s="19" t="s">
        <v>169</v>
      </c>
      <c r="I86" s="2"/>
      <c r="J86" s="4">
        <v>1.0</v>
      </c>
      <c r="K86" s="2">
        <f>COUNTIF(usernameList,G86)</f>
        <v>1</v>
      </c>
    </row>
    <row r="87">
      <c r="A87" s="2">
        <v>7.0</v>
      </c>
      <c r="B87" s="2">
        <v>37.0</v>
      </c>
      <c r="C87" s="2">
        <v>41.5695812633937</v>
      </c>
      <c r="D87" s="2">
        <v>-93.76898931455</v>
      </c>
      <c r="E87" s="8" t="s">
        <v>32</v>
      </c>
      <c r="F87" s="8" t="s">
        <v>33</v>
      </c>
      <c r="G87" s="4" t="s">
        <v>76</v>
      </c>
      <c r="H87" s="19" t="s">
        <v>170</v>
      </c>
      <c r="I87" s="2"/>
      <c r="J87" s="4" t="s">
        <v>78</v>
      </c>
      <c r="K87" s="2">
        <f>COUNTIF(usernameList,G87)</f>
        <v>3</v>
      </c>
    </row>
    <row r="88">
      <c r="A88" s="2">
        <v>8.0</v>
      </c>
      <c r="B88" s="2">
        <v>24.0</v>
      </c>
      <c r="C88" s="2">
        <v>41.5694375350268</v>
      </c>
      <c r="D88" s="2">
        <v>-93.7714868110094</v>
      </c>
      <c r="E88" s="8" t="s">
        <v>32</v>
      </c>
      <c r="F88" s="8" t="s">
        <v>33</v>
      </c>
      <c r="G88" s="4" t="s">
        <v>34</v>
      </c>
      <c r="H88" s="23" t="s">
        <v>171</v>
      </c>
      <c r="I88" s="4" t="s">
        <v>172</v>
      </c>
      <c r="J88" s="4" t="s">
        <v>37</v>
      </c>
      <c r="K88" s="2">
        <f>COUNTIF(usernameList,G88)</f>
        <v>77</v>
      </c>
    </row>
    <row r="89">
      <c r="A89" s="2">
        <v>8.0</v>
      </c>
      <c r="B89" s="2">
        <v>25.0</v>
      </c>
      <c r="C89" s="2">
        <v>41.5694375348669</v>
      </c>
      <c r="D89" s="2">
        <v>-93.7712946970807</v>
      </c>
      <c r="E89" s="8" t="s">
        <v>32</v>
      </c>
      <c r="F89" s="8" t="s">
        <v>33</v>
      </c>
      <c r="G89" s="4" t="s">
        <v>173</v>
      </c>
      <c r="H89" s="19" t="s">
        <v>174</v>
      </c>
      <c r="I89" s="2"/>
      <c r="J89" s="4" t="s">
        <v>73</v>
      </c>
      <c r="K89" s="2">
        <f>COUNTIF(usernameList,G89)</f>
        <v>7</v>
      </c>
    </row>
    <row r="90">
      <c r="A90" s="2">
        <v>8.0</v>
      </c>
      <c r="B90" s="2">
        <v>26.0</v>
      </c>
      <c r="C90" s="2">
        <v>41.569437534707</v>
      </c>
      <c r="D90" s="2">
        <v>-93.771102583152</v>
      </c>
      <c r="E90" s="5" t="s">
        <v>108</v>
      </c>
      <c r="F90" s="5" t="s">
        <v>109</v>
      </c>
      <c r="G90" s="4" t="s">
        <v>175</v>
      </c>
      <c r="H90" s="19" t="s">
        <v>176</v>
      </c>
      <c r="I90" s="2"/>
      <c r="J90" s="4">
        <v>1.0</v>
      </c>
      <c r="K90" s="2">
        <f>COUNTIF(usernameList,G90)</f>
        <v>2</v>
      </c>
    </row>
    <row r="91">
      <c r="A91" s="2">
        <v>8.0</v>
      </c>
      <c r="B91" s="2">
        <v>27.0</v>
      </c>
      <c r="C91" s="2">
        <v>41.5694375345471</v>
      </c>
      <c r="D91" s="2">
        <v>-93.7709104692234</v>
      </c>
      <c r="E91" s="12" t="s">
        <v>177</v>
      </c>
      <c r="F91" s="12" t="s">
        <v>178</v>
      </c>
      <c r="G91" s="4" t="s">
        <v>34</v>
      </c>
      <c r="H91" s="19" t="s">
        <v>179</v>
      </c>
      <c r="I91" s="4" t="s">
        <v>44</v>
      </c>
      <c r="J91" s="4" t="s">
        <v>180</v>
      </c>
      <c r="K91" s="2">
        <f>COUNTIF(usernameList,G91)</f>
        <v>77</v>
      </c>
    </row>
    <row r="92">
      <c r="A92" s="2">
        <v>8.0</v>
      </c>
      <c r="B92" s="2">
        <v>28.0</v>
      </c>
      <c r="C92" s="2">
        <v>41.5694375343872</v>
      </c>
      <c r="D92" s="2">
        <v>-93.7707183552947</v>
      </c>
      <c r="E92" s="12" t="s">
        <v>177</v>
      </c>
      <c r="F92" s="12" t="s">
        <v>178</v>
      </c>
      <c r="G92" s="4" t="s">
        <v>181</v>
      </c>
      <c r="H92" s="19" t="s">
        <v>182</v>
      </c>
      <c r="I92" s="2"/>
      <c r="J92" s="4">
        <v>1.0</v>
      </c>
      <c r="K92" s="2">
        <f>COUNTIF(usernameList,G92)</f>
        <v>2</v>
      </c>
    </row>
    <row r="93">
      <c r="A93" s="2">
        <v>8.0</v>
      </c>
      <c r="B93" s="2">
        <v>29.0</v>
      </c>
      <c r="C93" s="2">
        <v>41.5694375342273</v>
      </c>
      <c r="D93" s="2">
        <v>-93.770526241366</v>
      </c>
      <c r="E93" s="5" t="s">
        <v>108</v>
      </c>
      <c r="F93" s="5" t="s">
        <v>109</v>
      </c>
      <c r="G93" s="4" t="s">
        <v>38</v>
      </c>
      <c r="H93" s="19" t="s">
        <v>183</v>
      </c>
      <c r="I93" s="2"/>
      <c r="J93" s="4" t="s">
        <v>40</v>
      </c>
      <c r="K93" s="2">
        <f>COUNTIF(usernameList,G93)</f>
        <v>22</v>
      </c>
    </row>
    <row r="94">
      <c r="A94" s="2">
        <v>8.0</v>
      </c>
      <c r="B94" s="2">
        <v>30.0</v>
      </c>
      <c r="C94" s="2">
        <v>41.5694375340674</v>
      </c>
      <c r="D94" s="2">
        <v>-93.7703341274373</v>
      </c>
      <c r="E94" s="8" t="s">
        <v>32</v>
      </c>
      <c r="F94" s="8" t="s">
        <v>33</v>
      </c>
      <c r="G94" s="4" t="s">
        <v>34</v>
      </c>
      <c r="H94" s="19" t="s">
        <v>184</v>
      </c>
      <c r="I94" s="2"/>
      <c r="J94" s="4" t="s">
        <v>37</v>
      </c>
      <c r="K94" s="2">
        <f>COUNTIF(usernameList,G94)</f>
        <v>77</v>
      </c>
    </row>
    <row r="95">
      <c r="A95" s="2">
        <v>8.0</v>
      </c>
      <c r="B95" s="2">
        <v>31.0</v>
      </c>
      <c r="C95" s="2">
        <v>41.5694375339075</v>
      </c>
      <c r="D95" s="2">
        <v>-93.7701420135086</v>
      </c>
      <c r="E95" s="8" t="s">
        <v>32</v>
      </c>
      <c r="F95" s="8" t="s">
        <v>33</v>
      </c>
      <c r="G95" s="4" t="s">
        <v>185</v>
      </c>
      <c r="H95" s="19" t="s">
        <v>186</v>
      </c>
      <c r="I95" s="2"/>
      <c r="J95" s="4" t="s">
        <v>64</v>
      </c>
      <c r="K95" s="2">
        <f>COUNTIF(usernameList,G95)</f>
        <v>5</v>
      </c>
    </row>
    <row r="96">
      <c r="A96" s="2">
        <v>8.0</v>
      </c>
      <c r="B96" s="2">
        <v>32.0</v>
      </c>
      <c r="C96" s="2">
        <v>41.5694375337477</v>
      </c>
      <c r="D96" s="2">
        <v>-93.76994989958</v>
      </c>
      <c r="E96" s="5" t="s">
        <v>108</v>
      </c>
      <c r="F96" s="5" t="s">
        <v>109</v>
      </c>
      <c r="G96" s="4" t="s">
        <v>134</v>
      </c>
      <c r="H96" s="19" t="s">
        <v>187</v>
      </c>
      <c r="I96" s="2"/>
      <c r="J96" s="21">
        <v>42737.0</v>
      </c>
      <c r="K96" s="2">
        <f>COUNTIF(usernameList,G96)</f>
        <v>3</v>
      </c>
    </row>
    <row r="97">
      <c r="A97" s="2">
        <v>8.0</v>
      </c>
      <c r="B97" s="2">
        <v>33.0</v>
      </c>
      <c r="C97" s="2">
        <v>41.5694375335878</v>
      </c>
      <c r="D97" s="2">
        <v>-93.7697577856514</v>
      </c>
      <c r="E97" s="12" t="s">
        <v>177</v>
      </c>
      <c r="F97" s="12" t="s">
        <v>178</v>
      </c>
      <c r="G97" s="4" t="s">
        <v>188</v>
      </c>
      <c r="H97" s="19" t="s">
        <v>189</v>
      </c>
      <c r="I97" s="2"/>
      <c r="J97" s="4" t="s">
        <v>73</v>
      </c>
      <c r="K97" s="2">
        <f>COUNTIF(usernameList,G97)</f>
        <v>12</v>
      </c>
    </row>
    <row r="98">
      <c r="A98" s="2">
        <v>8.0</v>
      </c>
      <c r="B98" s="2">
        <v>34.0</v>
      </c>
      <c r="C98" s="2">
        <v>41.5694375334279</v>
      </c>
      <c r="D98" s="2">
        <v>-93.7695656717227</v>
      </c>
      <c r="E98" s="12" t="s">
        <v>177</v>
      </c>
      <c r="F98" s="12" t="s">
        <v>178</v>
      </c>
      <c r="G98" s="4" t="s">
        <v>38</v>
      </c>
      <c r="H98" s="19" t="s">
        <v>190</v>
      </c>
      <c r="I98" s="2"/>
      <c r="J98" s="4" t="s">
        <v>40</v>
      </c>
      <c r="K98" s="2">
        <f>COUNTIF(usernameList,G98)</f>
        <v>22</v>
      </c>
    </row>
    <row r="99">
      <c r="A99" s="2">
        <v>8.0</v>
      </c>
      <c r="B99" s="2">
        <v>35.0</v>
      </c>
      <c r="C99" s="2">
        <v>41.569437533268</v>
      </c>
      <c r="D99" s="2">
        <v>-93.7693735577941</v>
      </c>
      <c r="E99" s="5" t="s">
        <v>108</v>
      </c>
      <c r="F99" s="5" t="s">
        <v>109</v>
      </c>
      <c r="G99" s="4" t="s">
        <v>136</v>
      </c>
      <c r="H99" s="19" t="s">
        <v>191</v>
      </c>
      <c r="I99" s="2"/>
      <c r="J99" s="4">
        <v>1.0</v>
      </c>
      <c r="K99" s="2">
        <f>COUNTIF(usernameList,G99)</f>
        <v>2</v>
      </c>
    </row>
    <row r="100">
      <c r="A100" s="2">
        <v>8.0</v>
      </c>
      <c r="B100" s="2">
        <v>36.0</v>
      </c>
      <c r="C100" s="2">
        <v>41.5694375331081</v>
      </c>
      <c r="D100" s="2">
        <v>-93.7691814438654</v>
      </c>
      <c r="E100" s="8" t="s">
        <v>32</v>
      </c>
      <c r="F100" s="8" t="s">
        <v>33</v>
      </c>
      <c r="G100" s="4" t="s">
        <v>192</v>
      </c>
      <c r="H100" s="19" t="s">
        <v>193</v>
      </c>
      <c r="I100" s="2"/>
      <c r="J100" s="4">
        <v>1.0</v>
      </c>
      <c r="K100" s="2">
        <f>COUNTIF(usernameList,G100)</f>
        <v>2</v>
      </c>
    </row>
    <row r="101">
      <c r="A101" s="2">
        <v>8.0</v>
      </c>
      <c r="B101" s="2">
        <v>37.0</v>
      </c>
      <c r="C101" s="2">
        <v>41.5694375329482</v>
      </c>
      <c r="D101" s="2">
        <v>-93.7689893299368</v>
      </c>
      <c r="E101" s="8" t="s">
        <v>32</v>
      </c>
      <c r="F101" s="8" t="s">
        <v>33</v>
      </c>
      <c r="G101" s="4" t="s">
        <v>34</v>
      </c>
      <c r="H101" s="19" t="s">
        <v>194</v>
      </c>
      <c r="I101" s="4" t="s">
        <v>195</v>
      </c>
      <c r="J101" s="4" t="s">
        <v>37</v>
      </c>
      <c r="K101" s="2">
        <f>COUNTIF(usernameList,G101)</f>
        <v>77</v>
      </c>
    </row>
    <row r="102">
      <c r="A102" s="2">
        <v>9.0</v>
      </c>
      <c r="B102" s="2">
        <v>24.0</v>
      </c>
      <c r="C102" s="2">
        <v>41.5692938045813</v>
      </c>
      <c r="D102" s="2">
        <v>-93.7714868208397</v>
      </c>
      <c r="E102" s="8" t="s">
        <v>32</v>
      </c>
      <c r="F102" s="8" t="s">
        <v>33</v>
      </c>
      <c r="G102" s="4" t="s">
        <v>196</v>
      </c>
      <c r="H102" s="19" t="s">
        <v>197</v>
      </c>
      <c r="I102" s="2"/>
      <c r="J102" s="4">
        <v>1.0</v>
      </c>
      <c r="K102" s="2">
        <f>COUNTIF(usernameList,G102)</f>
        <v>2</v>
      </c>
    </row>
    <row r="103">
      <c r="A103" s="2">
        <v>9.0</v>
      </c>
      <c r="B103" s="2">
        <v>25.0</v>
      </c>
      <c r="C103" s="2">
        <v>41.5692938044214</v>
      </c>
      <c r="D103" s="2">
        <v>-93.7712947073384</v>
      </c>
      <c r="E103" s="8" t="s">
        <v>32</v>
      </c>
      <c r="F103" s="8" t="s">
        <v>33</v>
      </c>
      <c r="G103" s="4" t="s">
        <v>198</v>
      </c>
      <c r="H103" s="19" t="s">
        <v>199</v>
      </c>
      <c r="I103" s="24">
        <v>43123.0</v>
      </c>
      <c r="J103" s="4">
        <v>1.0</v>
      </c>
      <c r="K103" s="2">
        <f>COUNTIF(usernameList,G103)</f>
        <v>1</v>
      </c>
    </row>
    <row r="104">
      <c r="A104" s="2">
        <v>9.0</v>
      </c>
      <c r="B104" s="2">
        <v>26.0</v>
      </c>
      <c r="C104" s="2">
        <v>41.5692938042616</v>
      </c>
      <c r="D104" s="2">
        <v>-93.7711025938372</v>
      </c>
      <c r="E104" s="8" t="s">
        <v>32</v>
      </c>
      <c r="F104" s="8" t="s">
        <v>33</v>
      </c>
      <c r="G104" s="4" t="s">
        <v>47</v>
      </c>
      <c r="H104" s="19" t="s">
        <v>200</v>
      </c>
      <c r="I104" s="2"/>
      <c r="J104" s="4" t="s">
        <v>37</v>
      </c>
      <c r="K104" s="2">
        <f>COUNTIF(usernameList,G104)</f>
        <v>66</v>
      </c>
    </row>
    <row r="105">
      <c r="A105" s="2">
        <v>9.0</v>
      </c>
      <c r="B105" s="2">
        <v>27.0</v>
      </c>
      <c r="C105" s="2">
        <v>41.5692938041017</v>
      </c>
      <c r="D105" s="2">
        <v>-93.7709104803359</v>
      </c>
      <c r="E105" s="12" t="s">
        <v>177</v>
      </c>
      <c r="F105" s="12" t="s">
        <v>178</v>
      </c>
      <c r="G105" s="4" t="s">
        <v>132</v>
      </c>
      <c r="H105" s="19" t="s">
        <v>201</v>
      </c>
      <c r="I105" s="2"/>
      <c r="J105" s="4">
        <v>1.0</v>
      </c>
      <c r="K105" s="2">
        <f>COUNTIF(usernameList,G105)</f>
        <v>2</v>
      </c>
    </row>
    <row r="106">
      <c r="A106" s="2">
        <v>9.0</v>
      </c>
      <c r="B106" s="2">
        <v>28.0</v>
      </c>
      <c r="C106" s="2">
        <v>41.5692938039418</v>
      </c>
      <c r="D106" s="2">
        <v>-93.7707183668346</v>
      </c>
      <c r="E106" s="12" t="s">
        <v>177</v>
      </c>
      <c r="F106" s="12" t="s">
        <v>178</v>
      </c>
      <c r="G106" s="4" t="s">
        <v>54</v>
      </c>
      <c r="H106" s="19" t="s">
        <v>202</v>
      </c>
      <c r="I106" s="2"/>
      <c r="J106" s="4" t="s">
        <v>40</v>
      </c>
      <c r="K106" s="2">
        <f>COUNTIF(usernameList,G106)</f>
        <v>8</v>
      </c>
    </row>
    <row r="107">
      <c r="A107" s="2">
        <v>9.0</v>
      </c>
      <c r="B107" s="2">
        <v>29.0</v>
      </c>
      <c r="C107" s="2">
        <v>41.5692938037819</v>
      </c>
      <c r="D107" s="2">
        <v>-93.7705262533334</v>
      </c>
      <c r="E107" s="8" t="s">
        <v>32</v>
      </c>
      <c r="F107" s="8" t="s">
        <v>33</v>
      </c>
      <c r="G107" s="4" t="s">
        <v>203</v>
      </c>
      <c r="H107" s="19" t="s">
        <v>204</v>
      </c>
      <c r="I107" s="2"/>
      <c r="J107" s="4" t="s">
        <v>64</v>
      </c>
      <c r="K107" s="2">
        <f>COUNTIF(usernameList,G107)</f>
        <v>4</v>
      </c>
    </row>
    <row r="108">
      <c r="A108" s="2">
        <v>9.0</v>
      </c>
      <c r="B108" s="2">
        <v>30.0</v>
      </c>
      <c r="C108" s="2">
        <v>41.569293803622</v>
      </c>
      <c r="D108" s="2">
        <v>-93.7703341398321</v>
      </c>
      <c r="E108" s="8" t="s">
        <v>32</v>
      </c>
      <c r="F108" s="8" t="s">
        <v>33</v>
      </c>
      <c r="G108" s="4" t="s">
        <v>47</v>
      </c>
      <c r="H108" s="19" t="s">
        <v>205</v>
      </c>
      <c r="I108" s="2"/>
      <c r="J108" s="4" t="s">
        <v>37</v>
      </c>
      <c r="K108" s="2">
        <f>COUNTIF(usernameList,G108)</f>
        <v>66</v>
      </c>
    </row>
    <row r="109">
      <c r="A109" s="2">
        <v>9.0</v>
      </c>
      <c r="B109" s="2">
        <v>31.0</v>
      </c>
      <c r="C109" s="2">
        <v>41.5692938034621</v>
      </c>
      <c r="D109" s="2">
        <v>-93.7701420263309</v>
      </c>
      <c r="E109" s="8" t="s">
        <v>32</v>
      </c>
      <c r="F109" s="8" t="s">
        <v>33</v>
      </c>
      <c r="G109" s="4" t="s">
        <v>139</v>
      </c>
      <c r="H109" s="19" t="s">
        <v>206</v>
      </c>
      <c r="I109" s="2"/>
      <c r="J109" s="4" t="s">
        <v>64</v>
      </c>
      <c r="K109" s="2">
        <f>COUNTIF(usernameList,G109)</f>
        <v>5</v>
      </c>
    </row>
    <row r="110">
      <c r="A110" s="2">
        <v>9.0</v>
      </c>
      <c r="B110" s="2">
        <v>32.0</v>
      </c>
      <c r="C110" s="2">
        <v>41.5692938033022</v>
      </c>
      <c r="D110" s="2">
        <v>-93.7699499128297</v>
      </c>
      <c r="E110" s="8" t="s">
        <v>32</v>
      </c>
      <c r="F110" s="8" t="s">
        <v>33</v>
      </c>
      <c r="G110" s="4" t="s">
        <v>207</v>
      </c>
      <c r="H110" s="19" t="s">
        <v>208</v>
      </c>
      <c r="I110" s="2"/>
      <c r="J110" s="4">
        <v>1.0</v>
      </c>
      <c r="K110" s="2">
        <f>COUNTIF(usernameList,G110)</f>
        <v>1</v>
      </c>
    </row>
    <row r="111">
      <c r="A111" s="2">
        <v>9.0</v>
      </c>
      <c r="B111" s="2">
        <v>33.0</v>
      </c>
      <c r="C111" s="2">
        <v>41.5692938031423</v>
      </c>
      <c r="D111" s="2">
        <v>-93.7697577993284</v>
      </c>
      <c r="E111" s="12" t="s">
        <v>177</v>
      </c>
      <c r="F111" s="12" t="s">
        <v>178</v>
      </c>
      <c r="G111" s="4" t="s">
        <v>41</v>
      </c>
      <c r="H111" s="19" t="s">
        <v>209</v>
      </c>
      <c r="I111" s="2"/>
      <c r="J111" s="4" t="s">
        <v>40</v>
      </c>
      <c r="K111" s="2">
        <f>COUNTIF(usernameList,G111)</f>
        <v>10</v>
      </c>
    </row>
    <row r="112">
      <c r="A112" s="2">
        <v>9.0</v>
      </c>
      <c r="B112" s="2">
        <v>34.0</v>
      </c>
      <c r="C112" s="2">
        <v>41.5692938029824</v>
      </c>
      <c r="D112" s="2">
        <v>-93.7695656858271</v>
      </c>
      <c r="E112" s="12" t="s">
        <v>177</v>
      </c>
      <c r="F112" s="12" t="s">
        <v>178</v>
      </c>
      <c r="G112" s="4" t="s">
        <v>210</v>
      </c>
      <c r="H112" s="19" t="s">
        <v>211</v>
      </c>
      <c r="I112" s="2"/>
      <c r="J112" s="4" t="s">
        <v>73</v>
      </c>
      <c r="K112" s="2">
        <f>COUNTIF(usernameList,G112)</f>
        <v>7</v>
      </c>
    </row>
    <row r="113">
      <c r="A113" s="2">
        <v>9.0</v>
      </c>
      <c r="B113" s="2">
        <v>35.0</v>
      </c>
      <c r="C113" s="2">
        <v>41.5692938028226</v>
      </c>
      <c r="D113" s="2">
        <v>-93.7693735723258</v>
      </c>
      <c r="E113" s="8" t="s">
        <v>32</v>
      </c>
      <c r="F113" s="8" t="s">
        <v>33</v>
      </c>
      <c r="G113" s="4" t="s">
        <v>69</v>
      </c>
      <c r="H113" s="19" t="s">
        <v>212</v>
      </c>
      <c r="I113" s="2"/>
      <c r="J113" s="4" t="s">
        <v>40</v>
      </c>
      <c r="K113" s="2">
        <f>COUNTIF(usernameList,G113)</f>
        <v>35</v>
      </c>
    </row>
    <row r="114">
      <c r="A114" s="2">
        <v>9.0</v>
      </c>
      <c r="B114" s="2">
        <v>36.0</v>
      </c>
      <c r="C114" s="2">
        <v>41.5692938026627</v>
      </c>
      <c r="D114" s="2">
        <v>-93.7691814588246</v>
      </c>
      <c r="E114" s="8" t="s">
        <v>32</v>
      </c>
      <c r="F114" s="8" t="s">
        <v>33</v>
      </c>
      <c r="G114" s="22" t="s">
        <v>139</v>
      </c>
      <c r="H114" s="19" t="s">
        <v>213</v>
      </c>
      <c r="I114" s="2"/>
      <c r="J114" s="4" t="s">
        <v>64</v>
      </c>
      <c r="K114" s="2">
        <f>COUNTIF(usernameList,G114)</f>
        <v>5</v>
      </c>
    </row>
    <row r="115">
      <c r="A115" s="2">
        <v>9.0</v>
      </c>
      <c r="B115" s="2">
        <v>37.0</v>
      </c>
      <c r="C115" s="2">
        <v>41.5692938025028</v>
      </c>
      <c r="D115" s="2">
        <v>-93.7689893453233</v>
      </c>
      <c r="E115" s="8" t="s">
        <v>32</v>
      </c>
      <c r="F115" s="8" t="s">
        <v>33</v>
      </c>
      <c r="G115" s="4" t="s">
        <v>214</v>
      </c>
      <c r="H115" s="19" t="s">
        <v>215</v>
      </c>
      <c r="I115" s="2"/>
      <c r="J115" s="4" t="s">
        <v>78</v>
      </c>
      <c r="K115" s="2">
        <f>COUNTIF(usernameList,G115)</f>
        <v>3</v>
      </c>
    </row>
    <row r="116">
      <c r="A116" s="2">
        <v>10.0</v>
      </c>
      <c r="B116" s="2">
        <v>24.0</v>
      </c>
      <c r="C116" s="2">
        <v>41.5691500741359</v>
      </c>
      <c r="D116" s="2">
        <v>-93.7714868306703</v>
      </c>
      <c r="E116" s="8" t="s">
        <v>32</v>
      </c>
      <c r="F116" s="8" t="s">
        <v>33</v>
      </c>
      <c r="G116" s="4" t="s">
        <v>91</v>
      </c>
      <c r="H116" s="19" t="s">
        <v>216</v>
      </c>
      <c r="I116" s="2"/>
      <c r="J116" s="4" t="s">
        <v>73</v>
      </c>
      <c r="K116" s="2">
        <f>COUNTIF(usernameList,G116)</f>
        <v>8</v>
      </c>
    </row>
    <row r="117">
      <c r="A117" s="2">
        <v>10.0</v>
      </c>
      <c r="B117" s="2">
        <v>25.0</v>
      </c>
      <c r="C117" s="2">
        <v>41.569150073976</v>
      </c>
      <c r="D117" s="2">
        <v>-93.7712947175965</v>
      </c>
      <c r="E117" s="8" t="s">
        <v>32</v>
      </c>
      <c r="F117" s="8" t="s">
        <v>33</v>
      </c>
      <c r="G117" s="4" t="s">
        <v>69</v>
      </c>
      <c r="H117" s="19" t="s">
        <v>217</v>
      </c>
      <c r="I117" s="2"/>
      <c r="J117" s="4" t="s">
        <v>73</v>
      </c>
      <c r="K117" s="2">
        <f>COUNTIF(usernameList,G117)</f>
        <v>35</v>
      </c>
    </row>
    <row r="118">
      <c r="A118" s="2">
        <v>10.0</v>
      </c>
      <c r="B118" s="2">
        <v>26.0</v>
      </c>
      <c r="C118" s="2">
        <v>41.5691500738161</v>
      </c>
      <c r="D118" s="2">
        <v>-93.7711026045226</v>
      </c>
      <c r="E118" s="8" t="s">
        <v>32</v>
      </c>
      <c r="F118" s="8" t="s">
        <v>33</v>
      </c>
      <c r="G118" s="4" t="s">
        <v>218</v>
      </c>
      <c r="H118" s="19" t="s">
        <v>219</v>
      </c>
      <c r="I118" s="2"/>
      <c r="J118" s="4" t="s">
        <v>64</v>
      </c>
      <c r="K118" s="2">
        <f>COUNTIF(usernameList,G118)</f>
        <v>5</v>
      </c>
    </row>
    <row r="119">
      <c r="A119" s="2">
        <v>10.0</v>
      </c>
      <c r="B119" s="2">
        <v>27.0</v>
      </c>
      <c r="C119" s="2">
        <v>41.5691500736562</v>
      </c>
      <c r="D119" s="2">
        <v>-93.7709104914487</v>
      </c>
      <c r="E119" s="8" t="s">
        <v>32</v>
      </c>
      <c r="F119" s="8" t="s">
        <v>33</v>
      </c>
      <c r="G119" s="4" t="s">
        <v>214</v>
      </c>
      <c r="H119" s="19" t="s">
        <v>220</v>
      </c>
      <c r="I119" s="2"/>
      <c r="J119" s="4" t="s">
        <v>78</v>
      </c>
      <c r="K119" s="2">
        <f>COUNTIF(usernameList,G119)</f>
        <v>3</v>
      </c>
    </row>
    <row r="120">
      <c r="A120" s="2">
        <v>10.0</v>
      </c>
      <c r="B120" s="2">
        <v>28.0</v>
      </c>
      <c r="C120" s="2">
        <v>41.5691500734963</v>
      </c>
      <c r="D120" s="2">
        <v>-93.7707183783749</v>
      </c>
      <c r="E120" s="8" t="s">
        <v>32</v>
      </c>
      <c r="F120" s="8" t="s">
        <v>33</v>
      </c>
      <c r="G120" s="4" t="s">
        <v>159</v>
      </c>
      <c r="H120" s="19" t="s">
        <v>221</v>
      </c>
      <c r="I120" s="2"/>
      <c r="J120" s="4">
        <v>1.0</v>
      </c>
      <c r="K120" s="2">
        <f>COUNTIF(usernameList,G120)</f>
        <v>2</v>
      </c>
    </row>
    <row r="121">
      <c r="A121" s="2">
        <v>10.0</v>
      </c>
      <c r="B121" s="2">
        <v>29.0</v>
      </c>
      <c r="C121" s="2">
        <v>41.5691500733364</v>
      </c>
      <c r="D121" s="2">
        <v>-93.7705262653011</v>
      </c>
      <c r="E121" s="8" t="s">
        <v>32</v>
      </c>
      <c r="F121" s="8" t="s">
        <v>33</v>
      </c>
      <c r="G121" s="4" t="s">
        <v>222</v>
      </c>
      <c r="H121" s="19" t="s">
        <v>223</v>
      </c>
      <c r="I121" s="2"/>
      <c r="J121" s="4" t="s">
        <v>73</v>
      </c>
      <c r="K121" s="2">
        <f>COUNTIF(usernameList,G121)</f>
        <v>7</v>
      </c>
    </row>
    <row r="122">
      <c r="A122" s="2">
        <v>10.0</v>
      </c>
      <c r="B122" s="2">
        <v>30.0</v>
      </c>
      <c r="C122" s="2">
        <v>41.5691500731766</v>
      </c>
      <c r="D122" s="2">
        <v>-93.7703341522272</v>
      </c>
      <c r="E122" s="8" t="s">
        <v>32</v>
      </c>
      <c r="F122" s="8" t="s">
        <v>33</v>
      </c>
      <c r="G122" s="4" t="s">
        <v>214</v>
      </c>
      <c r="H122" s="19" t="s">
        <v>224</v>
      </c>
      <c r="I122" s="2"/>
      <c r="J122" s="4" t="s">
        <v>78</v>
      </c>
      <c r="K122" s="2">
        <f>COUNTIF(usernameList,G122)</f>
        <v>3</v>
      </c>
    </row>
    <row r="123">
      <c r="A123" s="2">
        <v>10.0</v>
      </c>
      <c r="B123" s="2">
        <v>31.0</v>
      </c>
      <c r="C123" s="2">
        <v>41.5691500730167</v>
      </c>
      <c r="D123" s="2">
        <v>-93.7701420391534</v>
      </c>
      <c r="E123" s="8" t="s">
        <v>32</v>
      </c>
      <c r="F123" s="8" t="s">
        <v>33</v>
      </c>
      <c r="G123" s="4" t="s">
        <v>225</v>
      </c>
      <c r="H123" s="19" t="s">
        <v>226</v>
      </c>
      <c r="I123" s="2"/>
      <c r="J123" s="4">
        <v>1.0</v>
      </c>
      <c r="K123" s="2">
        <f>COUNTIF(usernameList,G123)</f>
        <v>1</v>
      </c>
    </row>
    <row r="124">
      <c r="A124" s="2">
        <v>10.0</v>
      </c>
      <c r="B124" s="2">
        <v>32.0</v>
      </c>
      <c r="C124" s="2">
        <v>41.5691500728568</v>
      </c>
      <c r="D124" s="2">
        <v>-93.7699499260796</v>
      </c>
      <c r="E124" s="8" t="s">
        <v>32</v>
      </c>
      <c r="F124" s="8" t="s">
        <v>33</v>
      </c>
      <c r="G124" s="4" t="s">
        <v>222</v>
      </c>
      <c r="H124" s="19" t="s">
        <v>227</v>
      </c>
      <c r="I124" s="2"/>
      <c r="J124" s="4" t="s">
        <v>73</v>
      </c>
      <c r="K124" s="2">
        <f>COUNTIF(usernameList,G124)</f>
        <v>7</v>
      </c>
    </row>
    <row r="125">
      <c r="A125" s="2">
        <v>10.0</v>
      </c>
      <c r="B125" s="2">
        <v>33.0</v>
      </c>
      <c r="C125" s="2">
        <v>41.5691500726969</v>
      </c>
      <c r="D125" s="2">
        <v>-93.7697578130058</v>
      </c>
      <c r="E125" s="8" t="s">
        <v>32</v>
      </c>
      <c r="F125" s="8" t="s">
        <v>33</v>
      </c>
      <c r="G125" s="4" t="s">
        <v>47</v>
      </c>
      <c r="H125" s="19" t="s">
        <v>228</v>
      </c>
      <c r="I125" s="4" t="s">
        <v>229</v>
      </c>
      <c r="J125" s="4" t="s">
        <v>37</v>
      </c>
      <c r="K125" s="4">
        <v>22.0</v>
      </c>
    </row>
    <row r="126">
      <c r="A126" s="2">
        <v>10.0</v>
      </c>
      <c r="B126" s="2">
        <v>34.0</v>
      </c>
      <c r="C126" s="2">
        <v>41.569150072537</v>
      </c>
      <c r="D126" s="2">
        <v>-93.769565699932</v>
      </c>
      <c r="E126" s="8" t="s">
        <v>32</v>
      </c>
      <c r="F126" s="8" t="s">
        <v>33</v>
      </c>
      <c r="G126" s="4" t="s">
        <v>230</v>
      </c>
      <c r="H126" s="19" t="s">
        <v>231</v>
      </c>
      <c r="I126" s="2"/>
      <c r="J126" s="4">
        <v>1.0</v>
      </c>
      <c r="K126" s="2">
        <f>COUNTIF(usernameList,G126)</f>
        <v>1</v>
      </c>
    </row>
    <row r="127">
      <c r="A127" s="2">
        <v>10.0</v>
      </c>
      <c r="B127" s="2">
        <v>35.0</v>
      </c>
      <c r="C127" s="2">
        <v>41.5691500723771</v>
      </c>
      <c r="D127" s="2">
        <v>-93.7693735868582</v>
      </c>
      <c r="E127" s="8" t="s">
        <v>32</v>
      </c>
      <c r="F127" s="8" t="s">
        <v>33</v>
      </c>
      <c r="G127" s="4" t="s">
        <v>232</v>
      </c>
      <c r="H127" s="19" t="s">
        <v>233</v>
      </c>
      <c r="I127" s="2"/>
      <c r="J127" s="4" t="s">
        <v>78</v>
      </c>
      <c r="K127" s="2">
        <f>COUNTIF(usernameList,G127)</f>
        <v>3</v>
      </c>
    </row>
    <row r="128">
      <c r="A128" s="2">
        <v>10.0</v>
      </c>
      <c r="B128" s="2">
        <v>36.0</v>
      </c>
      <c r="C128" s="2">
        <v>41.5691500722172</v>
      </c>
      <c r="D128" s="2">
        <v>-93.7691814737844</v>
      </c>
      <c r="E128" s="8" t="s">
        <v>32</v>
      </c>
      <c r="F128" s="8" t="s">
        <v>33</v>
      </c>
      <c r="G128" s="18" t="s">
        <v>234</v>
      </c>
      <c r="H128" s="19" t="s">
        <v>235</v>
      </c>
      <c r="I128" s="2"/>
      <c r="J128" s="4">
        <v>1.0</v>
      </c>
      <c r="K128" s="2">
        <f>COUNTIF(usernameList,G128)</f>
        <v>1</v>
      </c>
    </row>
    <row r="129">
      <c r="A129" s="2">
        <v>10.0</v>
      </c>
      <c r="B129" s="2">
        <v>37.0</v>
      </c>
      <c r="C129" s="2">
        <v>41.5691500720574</v>
      </c>
      <c r="D129" s="2">
        <v>-93.7689893607106</v>
      </c>
      <c r="E129" s="8" t="s">
        <v>32</v>
      </c>
      <c r="F129" s="8" t="s">
        <v>33</v>
      </c>
      <c r="G129" s="4" t="s">
        <v>236</v>
      </c>
      <c r="H129" s="19" t="s">
        <v>237</v>
      </c>
      <c r="I129" s="2"/>
      <c r="J129" s="4">
        <v>1.0</v>
      </c>
      <c r="K129" s="2">
        <f>COUNTIF(usernameList,G129)</f>
        <v>1</v>
      </c>
    </row>
    <row r="130">
      <c r="A130" s="2">
        <v>11.0</v>
      </c>
      <c r="B130" s="2">
        <v>24.0</v>
      </c>
      <c r="C130" s="2">
        <v>41.5690063436904</v>
      </c>
      <c r="D130" s="2">
        <v>-93.7714868405008</v>
      </c>
      <c r="E130" s="8" t="s">
        <v>32</v>
      </c>
      <c r="F130" s="8" t="s">
        <v>33</v>
      </c>
      <c r="G130" s="4" t="s">
        <v>222</v>
      </c>
      <c r="H130" s="19" t="s">
        <v>238</v>
      </c>
      <c r="I130" s="2"/>
      <c r="J130" s="4" t="s">
        <v>73</v>
      </c>
      <c r="K130" s="2">
        <f>COUNTIF(usernameList,G130)</f>
        <v>7</v>
      </c>
    </row>
    <row r="131">
      <c r="A131" s="2">
        <v>11.0</v>
      </c>
      <c r="B131" s="2">
        <v>25.0</v>
      </c>
      <c r="C131" s="2">
        <v>41.5690063435306</v>
      </c>
      <c r="D131" s="2">
        <v>-93.7712947278544</v>
      </c>
      <c r="E131" s="8" t="s">
        <v>32</v>
      </c>
      <c r="F131" s="8" t="s">
        <v>33</v>
      </c>
      <c r="G131" s="4" t="s">
        <v>34</v>
      </c>
      <c r="H131" s="19" t="s">
        <v>239</v>
      </c>
      <c r="I131" s="4" t="s">
        <v>240</v>
      </c>
      <c r="J131" s="4" t="s">
        <v>37</v>
      </c>
      <c r="K131" s="2">
        <f>COUNTIF(usernameList,G131)</f>
        <v>77</v>
      </c>
    </row>
    <row r="132">
      <c r="A132" s="2">
        <v>11.0</v>
      </c>
      <c r="B132" s="2">
        <v>26.0</v>
      </c>
      <c r="C132" s="2">
        <v>41.5690063433707</v>
      </c>
      <c r="D132" s="2">
        <v>-93.771102615208</v>
      </c>
      <c r="E132" s="8" t="s">
        <v>32</v>
      </c>
      <c r="F132" s="8" t="s">
        <v>33</v>
      </c>
      <c r="G132" s="4" t="s">
        <v>241</v>
      </c>
      <c r="H132" s="19" t="s">
        <v>242</v>
      </c>
      <c r="I132" s="2"/>
      <c r="J132" s="4" t="s">
        <v>78</v>
      </c>
      <c r="K132" s="2">
        <f>COUNTIF(usernameList,G132)</f>
        <v>4</v>
      </c>
    </row>
    <row r="133">
      <c r="A133" s="2">
        <v>11.0</v>
      </c>
      <c r="B133" s="2">
        <v>27.0</v>
      </c>
      <c r="C133" s="2">
        <v>41.5690063432108</v>
      </c>
      <c r="D133" s="2">
        <v>-93.7709105025616</v>
      </c>
      <c r="E133" s="8" t="s">
        <v>32</v>
      </c>
      <c r="F133" s="8" t="s">
        <v>33</v>
      </c>
      <c r="G133" s="4" t="s">
        <v>243</v>
      </c>
      <c r="H133" s="19" t="s">
        <v>244</v>
      </c>
      <c r="I133" s="2"/>
      <c r="J133" s="4" t="s">
        <v>64</v>
      </c>
      <c r="K133" s="2">
        <f>COUNTIF(usernameList,G133)</f>
        <v>5</v>
      </c>
    </row>
    <row r="134">
      <c r="A134" s="2">
        <v>11.0</v>
      </c>
      <c r="B134" s="2">
        <v>28.0</v>
      </c>
      <c r="C134" s="2">
        <v>41.5690063430509</v>
      </c>
      <c r="D134" s="2">
        <v>-93.7707183899152</v>
      </c>
      <c r="E134" s="8" t="s">
        <v>32</v>
      </c>
      <c r="F134" s="8" t="s">
        <v>33</v>
      </c>
      <c r="G134" s="4" t="s">
        <v>34</v>
      </c>
      <c r="H134" s="19" t="s">
        <v>245</v>
      </c>
      <c r="I134" s="4" t="s">
        <v>246</v>
      </c>
      <c r="J134" s="4" t="s">
        <v>37</v>
      </c>
      <c r="K134" s="2">
        <f>COUNTIF(usernameList,G134)</f>
        <v>77</v>
      </c>
    </row>
    <row r="135">
      <c r="A135" s="2">
        <v>11.0</v>
      </c>
      <c r="B135" s="2">
        <v>29.0</v>
      </c>
      <c r="C135" s="2">
        <v>41.569006342891</v>
      </c>
      <c r="D135" s="2">
        <v>-93.7705262772688</v>
      </c>
      <c r="E135" s="8" t="s">
        <v>32</v>
      </c>
      <c r="F135" s="8" t="s">
        <v>33</v>
      </c>
      <c r="G135" s="4" t="s">
        <v>247</v>
      </c>
      <c r="H135" s="19" t="s">
        <v>248</v>
      </c>
      <c r="I135" s="2"/>
      <c r="J135" s="4">
        <v>1.0</v>
      </c>
      <c r="K135" s="2">
        <f>COUNTIF(usernameList,G135)</f>
        <v>2</v>
      </c>
    </row>
    <row r="136">
      <c r="A136" s="2">
        <v>11.0</v>
      </c>
      <c r="B136" s="2">
        <v>30.0</v>
      </c>
      <c r="C136" s="2">
        <v>41.5690063427311</v>
      </c>
      <c r="D136" s="2">
        <v>-93.7703341646223</v>
      </c>
      <c r="E136" s="8" t="s">
        <v>32</v>
      </c>
      <c r="F136" s="8" t="s">
        <v>33</v>
      </c>
      <c r="G136" s="4" t="s">
        <v>249</v>
      </c>
      <c r="H136" s="19" t="s">
        <v>250</v>
      </c>
      <c r="I136" s="2"/>
      <c r="J136" s="4">
        <v>1.0</v>
      </c>
      <c r="K136" s="2">
        <f>COUNTIF(usernameList,G136)</f>
        <v>1</v>
      </c>
    </row>
    <row r="137">
      <c r="A137" s="2">
        <v>11.0</v>
      </c>
      <c r="B137" s="2">
        <v>31.0</v>
      </c>
      <c r="C137" s="2">
        <v>41.5690063425712</v>
      </c>
      <c r="D137" s="2">
        <v>-93.7701420519758</v>
      </c>
      <c r="E137" s="8" t="s">
        <v>32</v>
      </c>
      <c r="F137" s="8" t="s">
        <v>33</v>
      </c>
      <c r="G137" s="4" t="s">
        <v>34</v>
      </c>
      <c r="H137" s="19" t="s">
        <v>251</v>
      </c>
      <c r="I137" s="4" t="s">
        <v>252</v>
      </c>
      <c r="J137" s="4" t="s">
        <v>37</v>
      </c>
      <c r="K137" s="2">
        <f>COUNTIF(usernameList,G137)</f>
        <v>77</v>
      </c>
    </row>
    <row r="138">
      <c r="A138" s="2">
        <v>11.0</v>
      </c>
      <c r="B138" s="2">
        <v>32.0</v>
      </c>
      <c r="C138" s="2">
        <v>41.5690063424113</v>
      </c>
      <c r="D138" s="2">
        <v>-93.7699499393294</v>
      </c>
      <c r="E138" s="8" t="s">
        <v>32</v>
      </c>
      <c r="F138" s="8" t="s">
        <v>33</v>
      </c>
      <c r="G138" s="4" t="s">
        <v>253</v>
      </c>
      <c r="H138" s="19" t="s">
        <v>254</v>
      </c>
      <c r="I138" s="2"/>
      <c r="J138" s="4" t="s">
        <v>73</v>
      </c>
      <c r="K138" s="2">
        <f>COUNTIF(usernameList,G138)</f>
        <v>10</v>
      </c>
    </row>
    <row r="139">
      <c r="A139" s="2">
        <v>11.0</v>
      </c>
      <c r="B139" s="2">
        <v>33.0</v>
      </c>
      <c r="C139" s="2">
        <v>41.5690063422515</v>
      </c>
      <c r="D139" s="2">
        <v>-93.769757826683</v>
      </c>
      <c r="E139" s="8" t="s">
        <v>32</v>
      </c>
      <c r="F139" s="8" t="s">
        <v>33</v>
      </c>
      <c r="G139" s="4" t="s">
        <v>247</v>
      </c>
      <c r="H139" s="19" t="s">
        <v>255</v>
      </c>
      <c r="I139" s="4" t="s">
        <v>256</v>
      </c>
      <c r="J139" s="4">
        <v>1.0</v>
      </c>
      <c r="K139" s="2">
        <f>COUNTIF(usernameList,G139)</f>
        <v>2</v>
      </c>
    </row>
    <row r="140">
      <c r="A140" s="2">
        <v>11.0</v>
      </c>
      <c r="B140" s="2">
        <v>34.0</v>
      </c>
      <c r="C140" s="2">
        <v>41.5690063420916</v>
      </c>
      <c r="D140" s="2">
        <v>-93.7695657140366</v>
      </c>
      <c r="E140" s="8" t="s">
        <v>32</v>
      </c>
      <c r="F140" s="8" t="s">
        <v>33</v>
      </c>
      <c r="G140" s="4" t="s">
        <v>34</v>
      </c>
      <c r="H140" s="19" t="s">
        <v>257</v>
      </c>
      <c r="I140" s="4" t="s">
        <v>258</v>
      </c>
      <c r="J140" s="4" t="s">
        <v>37</v>
      </c>
      <c r="K140" s="2">
        <f>COUNTIF(usernameList,G140)</f>
        <v>77</v>
      </c>
    </row>
    <row r="141">
      <c r="A141" s="2">
        <v>11.0</v>
      </c>
      <c r="B141" s="2">
        <v>35.0</v>
      </c>
      <c r="C141" s="2">
        <v>41.5690063419317</v>
      </c>
      <c r="D141" s="2">
        <v>-93.7693736013902</v>
      </c>
      <c r="E141" s="8" t="s">
        <v>32</v>
      </c>
      <c r="F141" s="8" t="s">
        <v>33</v>
      </c>
      <c r="G141" s="4" t="s">
        <v>253</v>
      </c>
      <c r="H141" s="19" t="s">
        <v>259</v>
      </c>
      <c r="I141" s="2"/>
      <c r="J141" s="4" t="s">
        <v>73</v>
      </c>
      <c r="K141" s="2">
        <f>COUNTIF(usernameList,G141)</f>
        <v>10</v>
      </c>
    </row>
    <row r="142">
      <c r="A142" s="2">
        <v>11.0</v>
      </c>
      <c r="B142" s="2">
        <v>36.0</v>
      </c>
      <c r="C142" s="2">
        <v>41.5690063417718</v>
      </c>
      <c r="D142" s="2">
        <v>-93.7691814887438</v>
      </c>
      <c r="E142" s="8" t="s">
        <v>32</v>
      </c>
      <c r="F142" s="8" t="s">
        <v>33</v>
      </c>
      <c r="G142" s="4" t="s">
        <v>47</v>
      </c>
      <c r="H142" s="19" t="s">
        <v>260</v>
      </c>
      <c r="I142" s="4" t="s">
        <v>261</v>
      </c>
      <c r="J142" s="4" t="s">
        <v>37</v>
      </c>
      <c r="K142" s="2">
        <f>COUNTIF(usernameList,G142)</f>
        <v>66</v>
      </c>
    </row>
    <row r="143">
      <c r="A143" s="2">
        <v>11.0</v>
      </c>
      <c r="B143" s="2">
        <v>37.0</v>
      </c>
      <c r="C143" s="2">
        <v>41.5690063416119</v>
      </c>
      <c r="D143" s="2">
        <v>-93.7689893760974</v>
      </c>
      <c r="E143" s="8" t="s">
        <v>32</v>
      </c>
      <c r="F143" s="8" t="s">
        <v>33</v>
      </c>
      <c r="G143" s="4" t="s">
        <v>34</v>
      </c>
      <c r="H143" s="19" t="s">
        <v>262</v>
      </c>
      <c r="I143" s="4" t="s">
        <v>263</v>
      </c>
      <c r="J143" s="4" t="s">
        <v>37</v>
      </c>
      <c r="K143" s="2">
        <f>COUNTIF(usernameList,G143)</f>
        <v>77</v>
      </c>
    </row>
    <row r="144">
      <c r="A144" s="2">
        <v>12.0</v>
      </c>
      <c r="B144" s="2">
        <v>24.0</v>
      </c>
      <c r="C144" s="2">
        <v>41.568862613245</v>
      </c>
      <c r="D144" s="2">
        <v>-93.7714868503318</v>
      </c>
      <c r="E144" s="8" t="s">
        <v>32</v>
      </c>
      <c r="F144" s="8" t="s">
        <v>33</v>
      </c>
      <c r="G144" s="4" t="s">
        <v>264</v>
      </c>
      <c r="H144" s="19" t="s">
        <v>265</v>
      </c>
      <c r="I144" s="2"/>
      <c r="J144" s="4">
        <v>1.0</v>
      </c>
      <c r="K144" s="2">
        <f>COUNTIF(usernameList,G144)</f>
        <v>1</v>
      </c>
    </row>
    <row r="145">
      <c r="A145" s="2">
        <v>12.0</v>
      </c>
      <c r="B145" s="2">
        <v>25.0</v>
      </c>
      <c r="C145" s="2">
        <v>41.5688626130851</v>
      </c>
      <c r="D145" s="2">
        <v>-93.7712947381128</v>
      </c>
      <c r="E145" s="8" t="s">
        <v>32</v>
      </c>
      <c r="F145" s="8" t="s">
        <v>33</v>
      </c>
      <c r="G145" s="4" t="s">
        <v>253</v>
      </c>
      <c r="H145" s="19" t="s">
        <v>266</v>
      </c>
      <c r="I145" s="2"/>
      <c r="J145" s="4" t="s">
        <v>73</v>
      </c>
      <c r="K145" s="2">
        <f>COUNTIF(usernameList,G145)</f>
        <v>10</v>
      </c>
    </row>
    <row r="146">
      <c r="A146" s="2">
        <v>12.0</v>
      </c>
      <c r="B146" s="2">
        <v>26.0</v>
      </c>
      <c r="C146" s="2">
        <v>41.5688626129252</v>
      </c>
      <c r="D146" s="2">
        <v>-93.7711026258938</v>
      </c>
      <c r="E146" s="8" t="s">
        <v>32</v>
      </c>
      <c r="F146" s="8" t="s">
        <v>33</v>
      </c>
      <c r="G146" s="4" t="s">
        <v>47</v>
      </c>
      <c r="H146" s="19" t="s">
        <v>267</v>
      </c>
      <c r="I146" s="2"/>
      <c r="J146" s="4" t="s">
        <v>37</v>
      </c>
      <c r="K146" s="2">
        <f>COUNTIF(usernameList,G146)</f>
        <v>66</v>
      </c>
    </row>
    <row r="147">
      <c r="A147" s="2">
        <v>12.0</v>
      </c>
      <c r="B147" s="2">
        <v>27.0</v>
      </c>
      <c r="C147" s="2">
        <v>41.5688626127653</v>
      </c>
      <c r="D147" s="2">
        <v>-93.7709105136748</v>
      </c>
      <c r="E147" s="8" t="s">
        <v>32</v>
      </c>
      <c r="F147" s="8" t="s">
        <v>33</v>
      </c>
      <c r="G147" s="4" t="s">
        <v>45</v>
      </c>
      <c r="H147" s="19" t="s">
        <v>268</v>
      </c>
      <c r="I147" s="2"/>
      <c r="J147" s="4" t="s">
        <v>73</v>
      </c>
      <c r="K147" s="2">
        <f>COUNTIF(usernameList,G147)</f>
        <v>15</v>
      </c>
    </row>
    <row r="148">
      <c r="A148" s="2">
        <v>12.0</v>
      </c>
      <c r="B148" s="2">
        <v>28.0</v>
      </c>
      <c r="C148" s="2">
        <v>41.5688626126054</v>
      </c>
      <c r="D148" s="2">
        <v>-93.7707184014558</v>
      </c>
      <c r="E148" s="8" t="s">
        <v>32</v>
      </c>
      <c r="F148" s="8" t="s">
        <v>33</v>
      </c>
      <c r="G148" s="4" t="s">
        <v>269</v>
      </c>
      <c r="H148" s="19" t="s">
        <v>270</v>
      </c>
      <c r="I148" s="2"/>
      <c r="J148" s="4">
        <v>1.0</v>
      </c>
      <c r="K148" s="2">
        <f>COUNTIF(usernameList,G148)</f>
        <v>1</v>
      </c>
    </row>
    <row r="149">
      <c r="A149" s="2">
        <v>12.0</v>
      </c>
      <c r="B149" s="2">
        <v>29.0</v>
      </c>
      <c r="C149" s="2">
        <v>41.5688626124456</v>
      </c>
      <c r="D149" s="2">
        <v>-93.7705262892368</v>
      </c>
      <c r="E149" s="8" t="s">
        <v>32</v>
      </c>
      <c r="F149" s="8" t="s">
        <v>33</v>
      </c>
      <c r="G149" s="4" t="s">
        <v>188</v>
      </c>
      <c r="H149" s="19" t="s">
        <v>271</v>
      </c>
      <c r="I149" s="2"/>
      <c r="J149" s="4" t="s">
        <v>73</v>
      </c>
      <c r="K149" s="2">
        <f>COUNTIF(usernameList,G149)</f>
        <v>12</v>
      </c>
    </row>
    <row r="150">
      <c r="A150" s="2">
        <v>12.0</v>
      </c>
      <c r="B150" s="2">
        <v>30.0</v>
      </c>
      <c r="C150" s="2">
        <v>41.5688626122857</v>
      </c>
      <c r="D150" s="2">
        <v>-93.7703341770178</v>
      </c>
      <c r="E150" s="8" t="s">
        <v>32</v>
      </c>
      <c r="F150" s="8" t="s">
        <v>33</v>
      </c>
      <c r="G150" s="4" t="s">
        <v>272</v>
      </c>
      <c r="H150" s="19" t="s">
        <v>273</v>
      </c>
      <c r="I150" s="2"/>
      <c r="J150" s="4" t="s">
        <v>73</v>
      </c>
      <c r="K150" s="2">
        <f>COUNTIF(usernameList,G150)</f>
        <v>9</v>
      </c>
    </row>
    <row r="151">
      <c r="A151" s="2">
        <v>12.0</v>
      </c>
      <c r="B151" s="2">
        <v>31.0</v>
      </c>
      <c r="C151" s="2">
        <v>41.5688626121258</v>
      </c>
      <c r="D151" s="2">
        <v>-93.7701420647988</v>
      </c>
      <c r="E151" s="8" t="s">
        <v>32</v>
      </c>
      <c r="F151" s="8" t="s">
        <v>33</v>
      </c>
      <c r="G151" s="4" t="s">
        <v>210</v>
      </c>
      <c r="H151" s="19" t="s">
        <v>274</v>
      </c>
      <c r="I151" s="2"/>
      <c r="J151" s="4" t="s">
        <v>73</v>
      </c>
      <c r="K151" s="2">
        <f>COUNTIF(usernameList,G151)</f>
        <v>7</v>
      </c>
    </row>
    <row r="152">
      <c r="A152" s="2">
        <v>12.0</v>
      </c>
      <c r="B152" s="2">
        <v>32.0</v>
      </c>
      <c r="C152" s="2">
        <v>41.5688626119659</v>
      </c>
      <c r="D152" s="2">
        <v>-93.7699499525798</v>
      </c>
      <c r="E152" s="8" t="s">
        <v>32</v>
      </c>
      <c r="F152" s="8" t="s">
        <v>33</v>
      </c>
      <c r="G152" s="4" t="s">
        <v>275</v>
      </c>
      <c r="H152" s="19" t="s">
        <v>276</v>
      </c>
      <c r="I152" s="2"/>
      <c r="J152" s="4">
        <v>1.0</v>
      </c>
      <c r="K152" s="2">
        <f>COUNTIF(usernameList,G152)</f>
        <v>1</v>
      </c>
    </row>
    <row r="153">
      <c r="A153" s="2">
        <v>12.0</v>
      </c>
      <c r="B153" s="2">
        <v>33.0</v>
      </c>
      <c r="C153" s="2">
        <v>41.568862611806</v>
      </c>
      <c r="D153" s="2">
        <v>-93.7697578403608</v>
      </c>
      <c r="E153" s="8" t="s">
        <v>32</v>
      </c>
      <c r="F153" s="8" t="s">
        <v>33</v>
      </c>
      <c r="G153" s="4" t="s">
        <v>277</v>
      </c>
      <c r="H153" s="19" t="s">
        <v>278</v>
      </c>
      <c r="I153" s="2"/>
      <c r="J153" s="2"/>
      <c r="K153" s="2">
        <f>COUNTIF(usernameList,G153)</f>
        <v>2</v>
      </c>
    </row>
    <row r="154">
      <c r="A154" s="2">
        <v>12.0</v>
      </c>
      <c r="B154" s="2">
        <v>34.0</v>
      </c>
      <c r="C154" s="2">
        <v>41.5688626116461</v>
      </c>
      <c r="D154" s="2">
        <v>-93.7695657281418</v>
      </c>
      <c r="E154" s="8" t="s">
        <v>32</v>
      </c>
      <c r="F154" s="8" t="s">
        <v>33</v>
      </c>
      <c r="G154" s="4" t="s">
        <v>279</v>
      </c>
      <c r="H154" s="19" t="s">
        <v>280</v>
      </c>
      <c r="I154" s="2"/>
      <c r="J154" s="2"/>
      <c r="K154" s="2">
        <f>COUNTIF(usernameList,G154)</f>
        <v>1</v>
      </c>
    </row>
    <row r="155">
      <c r="A155" s="2">
        <v>12.0</v>
      </c>
      <c r="B155" s="2">
        <v>35.0</v>
      </c>
      <c r="C155" s="2">
        <v>41.5688626114862</v>
      </c>
      <c r="D155" s="2">
        <v>-93.7693736159228</v>
      </c>
      <c r="E155" s="8" t="s">
        <v>32</v>
      </c>
      <c r="F155" s="8" t="s">
        <v>33</v>
      </c>
      <c r="G155" s="4" t="s">
        <v>91</v>
      </c>
      <c r="H155" s="19" t="s">
        <v>281</v>
      </c>
      <c r="I155" s="2"/>
      <c r="J155" s="4" t="s">
        <v>73</v>
      </c>
      <c r="K155" s="2">
        <f>COUNTIF(usernameList,G155)</f>
        <v>8</v>
      </c>
    </row>
    <row r="156">
      <c r="A156" s="2">
        <v>12.0</v>
      </c>
      <c r="B156" s="2">
        <v>36.0</v>
      </c>
      <c r="C156" s="2">
        <v>41.5688626113263</v>
      </c>
      <c r="D156" s="2">
        <v>-93.7691815037038</v>
      </c>
      <c r="E156" s="8" t="s">
        <v>32</v>
      </c>
      <c r="F156" s="8" t="s">
        <v>33</v>
      </c>
      <c r="G156" s="4" t="s">
        <v>282</v>
      </c>
      <c r="H156" s="19" t="s">
        <v>283</v>
      </c>
      <c r="I156" s="2"/>
      <c r="J156" s="2"/>
      <c r="K156" s="2">
        <f>COUNTIF(usernameList,G156)</f>
        <v>1</v>
      </c>
    </row>
    <row r="157">
      <c r="A157" s="2">
        <v>12.0</v>
      </c>
      <c r="B157" s="2">
        <v>37.0</v>
      </c>
      <c r="C157" s="2">
        <v>41.5688626111665</v>
      </c>
      <c r="D157" s="2">
        <v>-93.7689893914848</v>
      </c>
      <c r="E157" s="8" t="s">
        <v>32</v>
      </c>
      <c r="F157" s="8" t="s">
        <v>33</v>
      </c>
      <c r="G157" s="4" t="s">
        <v>284</v>
      </c>
      <c r="H157" s="19" t="s">
        <v>285</v>
      </c>
      <c r="I157" s="2"/>
      <c r="J157" s="2"/>
      <c r="K157" s="2">
        <f>COUNTIF(usernameList,G157)</f>
        <v>7</v>
      </c>
    </row>
    <row r="158">
      <c r="A158" s="2">
        <v>13.0</v>
      </c>
      <c r="B158" s="2">
        <v>24.0</v>
      </c>
      <c r="C158" s="2">
        <v>41.5687188827995</v>
      </c>
      <c r="D158" s="2">
        <v>-93.7714868601611</v>
      </c>
      <c r="E158" s="8" t="s">
        <v>32</v>
      </c>
      <c r="F158" s="8" t="s">
        <v>33</v>
      </c>
      <c r="G158" s="4" t="s">
        <v>188</v>
      </c>
      <c r="H158" s="19" t="s">
        <v>286</v>
      </c>
      <c r="I158" s="2"/>
      <c r="J158" s="4" t="s">
        <v>73</v>
      </c>
      <c r="K158" s="2">
        <f>COUNTIF(usernameList,G158)</f>
        <v>12</v>
      </c>
    </row>
    <row r="159">
      <c r="A159" s="2">
        <v>13.0</v>
      </c>
      <c r="B159" s="2">
        <v>25.0</v>
      </c>
      <c r="C159" s="2">
        <v>41.5687188826396</v>
      </c>
      <c r="D159" s="2">
        <v>-93.7712947483695</v>
      </c>
      <c r="E159" s="8" t="s">
        <v>32</v>
      </c>
      <c r="F159" s="8" t="s">
        <v>33</v>
      </c>
      <c r="G159" s="4" t="s">
        <v>287</v>
      </c>
      <c r="H159" s="19" t="s">
        <v>288</v>
      </c>
      <c r="I159" s="2"/>
      <c r="J159" s="4" t="s">
        <v>64</v>
      </c>
      <c r="K159" s="2">
        <f>COUNTIF(usernameList,G159)</f>
        <v>5</v>
      </c>
    </row>
    <row r="160">
      <c r="A160" s="2">
        <v>13.0</v>
      </c>
      <c r="B160" s="2">
        <v>26.0</v>
      </c>
      <c r="C160" s="2">
        <v>41.5687188824798</v>
      </c>
      <c r="D160" s="2">
        <v>-93.7711026365779</v>
      </c>
      <c r="E160" s="8" t="s">
        <v>32</v>
      </c>
      <c r="F160" s="8" t="s">
        <v>33</v>
      </c>
      <c r="G160" s="4" t="s">
        <v>289</v>
      </c>
      <c r="H160" s="19" t="s">
        <v>290</v>
      </c>
      <c r="I160" s="2"/>
      <c r="J160" s="21">
        <v>42737.0</v>
      </c>
      <c r="K160" s="2">
        <f>COUNTIF(usernameList,G160)</f>
        <v>3</v>
      </c>
    </row>
    <row r="161">
      <c r="A161" s="2">
        <v>13.0</v>
      </c>
      <c r="B161" s="2">
        <v>27.0</v>
      </c>
      <c r="C161" s="2">
        <v>41.5687188823199</v>
      </c>
      <c r="D161" s="2">
        <v>-93.7709105247863</v>
      </c>
      <c r="E161" s="8" t="s">
        <v>32</v>
      </c>
      <c r="F161" s="8" t="s">
        <v>33</v>
      </c>
      <c r="G161" s="4" t="s">
        <v>291</v>
      </c>
      <c r="H161" s="19" t="s">
        <v>292</v>
      </c>
      <c r="I161" s="2"/>
      <c r="J161" s="21">
        <v>42737.0</v>
      </c>
      <c r="K161" s="2">
        <f>COUNTIF(usernameList,G161)</f>
        <v>3</v>
      </c>
    </row>
    <row r="162">
      <c r="A162" s="2">
        <v>13.0</v>
      </c>
      <c r="B162" s="2">
        <v>29.0</v>
      </c>
      <c r="C162" s="2">
        <v>41.5687188820001</v>
      </c>
      <c r="D162" s="2">
        <v>-93.7705263012031</v>
      </c>
      <c r="E162" s="8" t="s">
        <v>32</v>
      </c>
      <c r="F162" s="8" t="s">
        <v>33</v>
      </c>
      <c r="G162" s="4" t="s">
        <v>47</v>
      </c>
      <c r="H162" s="19" t="s">
        <v>293</v>
      </c>
      <c r="I162" s="2"/>
      <c r="J162" s="4" t="s">
        <v>37</v>
      </c>
      <c r="K162" s="2">
        <f>COUNTIF(usernameList,G162)</f>
        <v>66</v>
      </c>
    </row>
    <row r="163">
      <c r="A163" s="2">
        <v>13.0</v>
      </c>
      <c r="B163" s="2">
        <v>30.0</v>
      </c>
      <c r="C163" s="2">
        <v>41.5687188818402</v>
      </c>
      <c r="D163" s="2">
        <v>-93.7703341894115</v>
      </c>
      <c r="E163" s="8" t="s">
        <v>32</v>
      </c>
      <c r="F163" s="8" t="s">
        <v>33</v>
      </c>
      <c r="G163" s="4" t="s">
        <v>289</v>
      </c>
      <c r="H163" s="19" t="s">
        <v>294</v>
      </c>
      <c r="I163" s="2"/>
      <c r="J163" s="21">
        <v>42737.0</v>
      </c>
      <c r="K163" s="2">
        <f>COUNTIF(usernameList,G163)</f>
        <v>3</v>
      </c>
    </row>
    <row r="164">
      <c r="A164" s="2">
        <v>13.0</v>
      </c>
      <c r="B164" s="2">
        <v>31.0</v>
      </c>
      <c r="C164" s="2">
        <v>41.5687188816803</v>
      </c>
      <c r="D164" s="2">
        <v>-93.77014207762</v>
      </c>
      <c r="E164" s="8" t="s">
        <v>32</v>
      </c>
      <c r="F164" s="8" t="s">
        <v>33</v>
      </c>
      <c r="G164" s="4" t="s">
        <v>291</v>
      </c>
      <c r="H164" s="19" t="s">
        <v>295</v>
      </c>
      <c r="I164" s="2"/>
      <c r="J164" s="21">
        <v>42737.0</v>
      </c>
      <c r="K164" s="2">
        <f>COUNTIF(usernameList,G164)</f>
        <v>3</v>
      </c>
    </row>
    <row r="165">
      <c r="A165" s="2">
        <v>13.0</v>
      </c>
      <c r="B165" s="2">
        <v>32.0</v>
      </c>
      <c r="C165" s="2">
        <v>41.5687188815204</v>
      </c>
      <c r="D165" s="2">
        <v>-93.7699499658283</v>
      </c>
      <c r="E165" s="8" t="s">
        <v>32</v>
      </c>
      <c r="F165" s="8" t="s">
        <v>33</v>
      </c>
      <c r="G165" s="4" t="s">
        <v>47</v>
      </c>
      <c r="H165" s="19" t="s">
        <v>296</v>
      </c>
      <c r="I165" s="2"/>
      <c r="J165" s="4" t="s">
        <v>37</v>
      </c>
      <c r="K165" s="2">
        <f>COUNTIF(usernameList,G165)</f>
        <v>66</v>
      </c>
    </row>
    <row r="166">
      <c r="A166" s="2">
        <v>13.0</v>
      </c>
      <c r="B166" s="2">
        <v>34.0</v>
      </c>
      <c r="C166" s="2">
        <v>41.5687188812007</v>
      </c>
      <c r="D166" s="2">
        <v>-93.769565742245</v>
      </c>
      <c r="E166" s="8" t="s">
        <v>32</v>
      </c>
      <c r="F166" s="8" t="s">
        <v>33</v>
      </c>
      <c r="G166" s="4" t="s">
        <v>289</v>
      </c>
      <c r="H166" s="19" t="s">
        <v>297</v>
      </c>
      <c r="I166" s="2"/>
      <c r="J166" s="21">
        <v>42737.0</v>
      </c>
      <c r="K166" s="2">
        <f>COUNTIF(usernameList,G166)</f>
        <v>3</v>
      </c>
    </row>
    <row r="167">
      <c r="A167" s="2">
        <v>13.0</v>
      </c>
      <c r="B167" s="2">
        <v>35.0</v>
      </c>
      <c r="C167" s="2">
        <v>41.5687188810408</v>
      </c>
      <c r="D167" s="2">
        <v>-93.7693736304534</v>
      </c>
      <c r="E167" s="8" t="s">
        <v>32</v>
      </c>
      <c r="F167" s="8" t="s">
        <v>33</v>
      </c>
      <c r="G167" s="4" t="s">
        <v>291</v>
      </c>
      <c r="H167" s="19" t="s">
        <v>298</v>
      </c>
      <c r="I167" s="2"/>
      <c r="J167" s="21">
        <v>42737.0</v>
      </c>
      <c r="K167" s="2">
        <f>COUNTIF(usernameList,G167)</f>
        <v>3</v>
      </c>
    </row>
    <row r="168">
      <c r="A168" s="2">
        <v>13.0</v>
      </c>
      <c r="B168" s="2">
        <v>36.0</v>
      </c>
      <c r="C168" s="2">
        <v>41.5687188808809</v>
      </c>
      <c r="D168" s="2">
        <v>-93.7691815186618</v>
      </c>
      <c r="E168" s="8" t="s">
        <v>32</v>
      </c>
      <c r="F168" s="8" t="s">
        <v>33</v>
      </c>
      <c r="G168" s="4" t="s">
        <v>80</v>
      </c>
      <c r="H168" s="19" t="s">
        <v>299</v>
      </c>
      <c r="I168" s="2"/>
      <c r="J168" s="4" t="s">
        <v>64</v>
      </c>
      <c r="K168" s="2">
        <f>COUNTIF(usernameList,G168)</f>
        <v>5</v>
      </c>
    </row>
    <row r="169">
      <c r="A169" s="2">
        <v>13.0</v>
      </c>
      <c r="B169" s="2">
        <v>37.0</v>
      </c>
      <c r="C169" s="2">
        <v>41.568718880721</v>
      </c>
      <c r="D169" s="2">
        <v>-93.7689894068702</v>
      </c>
      <c r="E169" s="8" t="s">
        <v>32</v>
      </c>
      <c r="F169" s="8" t="s">
        <v>33</v>
      </c>
      <c r="G169" s="4" t="s">
        <v>300</v>
      </c>
      <c r="H169" s="19" t="s">
        <v>301</v>
      </c>
      <c r="I169" s="2"/>
      <c r="J169" s="4" t="s">
        <v>73</v>
      </c>
      <c r="K169" s="2">
        <f>COUNTIF(usernameList,G169)</f>
        <v>12</v>
      </c>
    </row>
    <row r="170">
      <c r="A170" s="2">
        <v>14.0</v>
      </c>
      <c r="B170" s="2">
        <v>25.0</v>
      </c>
      <c r="C170" s="2">
        <v>41.5685751521942</v>
      </c>
      <c r="D170" s="2">
        <v>-93.7712947586278</v>
      </c>
      <c r="E170" s="8" t="s">
        <v>32</v>
      </c>
      <c r="F170" s="8" t="s">
        <v>33</v>
      </c>
      <c r="G170" s="4" t="s">
        <v>302</v>
      </c>
      <c r="H170" s="19" t="s">
        <v>303</v>
      </c>
      <c r="I170" s="2"/>
      <c r="J170" s="4">
        <v>1.0</v>
      </c>
      <c r="K170" s="2">
        <f>COUNTIF(usernameList,G170)</f>
        <v>1</v>
      </c>
    </row>
    <row r="171">
      <c r="A171" s="2">
        <v>14.0</v>
      </c>
      <c r="B171" s="2">
        <v>26.0</v>
      </c>
      <c r="C171" s="2">
        <v>41.5685751520343</v>
      </c>
      <c r="D171" s="2">
        <v>-93.7711026472636</v>
      </c>
      <c r="E171" s="8" t="s">
        <v>32</v>
      </c>
      <c r="F171" s="8" t="s">
        <v>33</v>
      </c>
      <c r="G171" s="4" t="s">
        <v>34</v>
      </c>
      <c r="H171" s="19" t="s">
        <v>304</v>
      </c>
      <c r="I171" s="4" t="s">
        <v>305</v>
      </c>
      <c r="J171" s="4" t="s">
        <v>37</v>
      </c>
      <c r="K171" s="2">
        <f>COUNTIF(usernameList,G171)</f>
        <v>77</v>
      </c>
    </row>
    <row r="172">
      <c r="A172" s="2">
        <v>14.0</v>
      </c>
      <c r="B172" s="2">
        <v>30.0</v>
      </c>
      <c r="C172" s="2">
        <v>41.5685751513948</v>
      </c>
      <c r="D172" s="2">
        <v>-93.7703342018069</v>
      </c>
      <c r="E172" s="8" t="s">
        <v>32</v>
      </c>
      <c r="F172" s="8" t="s">
        <v>33</v>
      </c>
      <c r="G172" s="4" t="s">
        <v>69</v>
      </c>
      <c r="H172" s="19" t="s">
        <v>306</v>
      </c>
      <c r="I172" s="2"/>
      <c r="J172" s="4" t="s">
        <v>73</v>
      </c>
      <c r="K172" s="2">
        <f>COUNTIF(usernameList,G172)</f>
        <v>35</v>
      </c>
    </row>
    <row r="173">
      <c r="A173" s="2">
        <v>14.0</v>
      </c>
      <c r="B173" s="2">
        <v>31.0</v>
      </c>
      <c r="C173" s="2">
        <v>41.5685751512349</v>
      </c>
      <c r="D173" s="2">
        <v>-93.7701420904427</v>
      </c>
      <c r="E173" s="8" t="s">
        <v>32</v>
      </c>
      <c r="F173" s="8" t="s">
        <v>33</v>
      </c>
      <c r="G173" s="4" t="s">
        <v>307</v>
      </c>
      <c r="H173" s="19" t="s">
        <v>308</v>
      </c>
      <c r="I173" s="2"/>
      <c r="J173" s="4" t="s">
        <v>40</v>
      </c>
      <c r="K173" s="2">
        <f>COUNTIF(usernameList,G173)</f>
        <v>7</v>
      </c>
    </row>
    <row r="174">
      <c r="A174" s="2">
        <v>14.0</v>
      </c>
      <c r="B174" s="2">
        <v>35.0</v>
      </c>
      <c r="C174" s="2">
        <v>41.5685751505954</v>
      </c>
      <c r="D174" s="2">
        <v>-93.7693736449859</v>
      </c>
      <c r="E174" s="8" t="s">
        <v>32</v>
      </c>
      <c r="F174" s="8" t="s">
        <v>33</v>
      </c>
      <c r="G174" s="4" t="s">
        <v>34</v>
      </c>
      <c r="H174" s="19" t="s">
        <v>309</v>
      </c>
      <c r="I174" s="4" t="s">
        <v>310</v>
      </c>
      <c r="J174" s="4" t="s">
        <v>37</v>
      </c>
      <c r="K174" s="2">
        <f>COUNTIF(usernameList,G174)</f>
        <v>77</v>
      </c>
    </row>
    <row r="175">
      <c r="A175" s="2">
        <v>14.0</v>
      </c>
      <c r="B175" s="2">
        <v>36.0</v>
      </c>
      <c r="C175" s="2">
        <v>41.5685751504355</v>
      </c>
      <c r="D175" s="2">
        <v>-93.7691815336217</v>
      </c>
      <c r="E175" s="8" t="s">
        <v>32</v>
      </c>
      <c r="F175" s="8" t="s">
        <v>33</v>
      </c>
      <c r="G175" s="4" t="s">
        <v>47</v>
      </c>
      <c r="H175" s="19" t="s">
        <v>311</v>
      </c>
      <c r="I175" s="2"/>
      <c r="J175" s="4" t="s">
        <v>37</v>
      </c>
      <c r="K175" s="2">
        <f>COUNTIF(usernameList,G175)</f>
        <v>66</v>
      </c>
    </row>
    <row r="176">
      <c r="A176" s="2">
        <v>23.0</v>
      </c>
      <c r="B176" s="2">
        <v>6.0</v>
      </c>
      <c r="C176" s="2">
        <v>41.567281581223</v>
      </c>
      <c r="D176" s="2">
        <v>-93.7749448937802</v>
      </c>
      <c r="E176" s="14" t="s">
        <v>312</v>
      </c>
      <c r="F176" s="14" t="s">
        <v>313</v>
      </c>
      <c r="G176" s="4" t="s">
        <v>71</v>
      </c>
      <c r="H176" s="19" t="s">
        <v>314</v>
      </c>
      <c r="I176" s="4"/>
      <c r="J176" s="4" t="s">
        <v>73</v>
      </c>
      <c r="K176" s="2">
        <f>COUNTIF(usernameList,G176)</f>
        <v>7</v>
      </c>
    </row>
    <row r="177">
      <c r="A177" s="2">
        <v>23.0</v>
      </c>
      <c r="B177" s="2">
        <v>7.0</v>
      </c>
      <c r="C177" s="2">
        <v>41.5672815810631</v>
      </c>
      <c r="D177" s="2">
        <v>-93.7747527862625</v>
      </c>
      <c r="E177" s="14" t="s">
        <v>312</v>
      </c>
      <c r="F177" s="14" t="s">
        <v>313</v>
      </c>
      <c r="G177" s="4" t="s">
        <v>34</v>
      </c>
      <c r="H177" s="19" t="s">
        <v>315</v>
      </c>
      <c r="I177" s="4" t="s">
        <v>316</v>
      </c>
      <c r="J177" s="4" t="s">
        <v>37</v>
      </c>
      <c r="K177" s="2">
        <f>COUNTIF(usernameList,G177)</f>
        <v>77</v>
      </c>
    </row>
    <row r="178">
      <c r="A178" s="2">
        <v>23.0</v>
      </c>
      <c r="B178" s="2">
        <v>8.0</v>
      </c>
      <c r="C178" s="2">
        <v>41.5672815809032</v>
      </c>
      <c r="D178" s="2">
        <v>-93.7745606787448</v>
      </c>
      <c r="E178" s="14" t="s">
        <v>312</v>
      </c>
      <c r="F178" s="14" t="s">
        <v>313</v>
      </c>
      <c r="G178" s="4" t="s">
        <v>41</v>
      </c>
      <c r="H178" s="19" t="s">
        <v>317</v>
      </c>
      <c r="I178" s="2"/>
      <c r="J178" s="4" t="s">
        <v>40</v>
      </c>
      <c r="K178" s="2">
        <f>COUNTIF(usernameList,G178)</f>
        <v>10</v>
      </c>
    </row>
    <row r="179">
      <c r="A179" s="2">
        <v>23.0</v>
      </c>
      <c r="B179" s="2">
        <v>9.0</v>
      </c>
      <c r="C179" s="2">
        <v>41.5672815807433</v>
      </c>
      <c r="D179" s="2">
        <v>-93.774368571227</v>
      </c>
      <c r="E179" s="14" t="s">
        <v>312</v>
      </c>
      <c r="F179" s="14" t="s">
        <v>313</v>
      </c>
      <c r="G179" s="4" t="s">
        <v>47</v>
      </c>
      <c r="H179" s="19" t="s">
        <v>318</v>
      </c>
      <c r="I179" s="2"/>
      <c r="J179" s="4" t="s">
        <v>37</v>
      </c>
      <c r="K179" s="2">
        <f>COUNTIF(usernameList,G179)</f>
        <v>66</v>
      </c>
    </row>
    <row r="180">
      <c r="A180" s="2">
        <v>23.0</v>
      </c>
      <c r="B180" s="2">
        <v>52.0</v>
      </c>
      <c r="C180" s="2">
        <v>41.5672815738686</v>
      </c>
      <c r="D180" s="2">
        <v>-93.7661079479648</v>
      </c>
      <c r="E180" s="10" t="s">
        <v>319</v>
      </c>
      <c r="F180" s="10" t="s">
        <v>320</v>
      </c>
      <c r="G180" s="4" t="s">
        <v>34</v>
      </c>
      <c r="H180" s="19" t="s">
        <v>321</v>
      </c>
      <c r="I180" s="4" t="s">
        <v>322</v>
      </c>
      <c r="J180" s="4" t="s">
        <v>37</v>
      </c>
      <c r="K180" s="2">
        <f>COUNTIF(usernameList,G180)</f>
        <v>77</v>
      </c>
    </row>
    <row r="181">
      <c r="A181" s="2">
        <v>23.0</v>
      </c>
      <c r="B181" s="2">
        <v>53.0</v>
      </c>
      <c r="C181" s="2">
        <v>41.5672815737087</v>
      </c>
      <c r="D181" s="2">
        <v>-93.7659158404471</v>
      </c>
      <c r="E181" s="10" t="s">
        <v>319</v>
      </c>
      <c r="F181" s="10" t="s">
        <v>320</v>
      </c>
      <c r="G181" s="4" t="s">
        <v>41</v>
      </c>
      <c r="H181" s="19" t="s">
        <v>323</v>
      </c>
      <c r="I181" s="2"/>
      <c r="J181" s="4" t="s">
        <v>40</v>
      </c>
      <c r="K181" s="2">
        <f>COUNTIF(usernameList,G181)</f>
        <v>10</v>
      </c>
    </row>
    <row r="182">
      <c r="A182" s="2">
        <v>23.0</v>
      </c>
      <c r="B182" s="2">
        <v>54.0</v>
      </c>
      <c r="C182" s="2">
        <v>41.5672815735488</v>
      </c>
      <c r="D182" s="2">
        <v>-93.7657237329294</v>
      </c>
      <c r="E182" s="10" t="s">
        <v>319</v>
      </c>
      <c r="F182" s="10" t="s">
        <v>320</v>
      </c>
      <c r="G182" s="4" t="s">
        <v>307</v>
      </c>
      <c r="H182" s="19" t="s">
        <v>324</v>
      </c>
      <c r="I182" s="4"/>
      <c r="J182" s="4" t="s">
        <v>73</v>
      </c>
      <c r="K182" s="2">
        <f>COUNTIF(usernameList,G182)</f>
        <v>7</v>
      </c>
    </row>
    <row r="183">
      <c r="A183" s="2">
        <v>23.0</v>
      </c>
      <c r="B183" s="2">
        <v>55.0</v>
      </c>
      <c r="C183" s="2">
        <v>41.5672815733889</v>
      </c>
      <c r="D183" s="2">
        <v>-93.7655316254117</v>
      </c>
      <c r="E183" s="10" t="s">
        <v>319</v>
      </c>
      <c r="F183" s="10" t="s">
        <v>320</v>
      </c>
      <c r="G183" s="4" t="s">
        <v>34</v>
      </c>
      <c r="H183" s="19" t="s">
        <v>325</v>
      </c>
      <c r="I183" s="2"/>
      <c r="J183" s="4" t="s">
        <v>37</v>
      </c>
      <c r="K183" s="2">
        <f>COUNTIF(usernameList,G183)</f>
        <v>77</v>
      </c>
    </row>
    <row r="184">
      <c r="A184" s="2">
        <v>24.0</v>
      </c>
      <c r="B184" s="2">
        <v>4.0</v>
      </c>
      <c r="C184" s="2">
        <v>41.5671378510973</v>
      </c>
      <c r="D184" s="2">
        <v>-93.7753291100979</v>
      </c>
      <c r="E184" s="14" t="s">
        <v>312</v>
      </c>
      <c r="F184" s="14" t="s">
        <v>313</v>
      </c>
      <c r="G184" s="4" t="s">
        <v>38</v>
      </c>
      <c r="H184" s="19" t="s">
        <v>326</v>
      </c>
      <c r="I184" s="2"/>
      <c r="J184" s="4" t="s">
        <v>40</v>
      </c>
      <c r="K184" s="2">
        <f>COUNTIF(usernameList,G184)</f>
        <v>22</v>
      </c>
    </row>
    <row r="185">
      <c r="A185" s="2">
        <v>24.0</v>
      </c>
      <c r="B185" s="2">
        <v>5.0</v>
      </c>
      <c r="C185" s="2">
        <v>41.5671378509374</v>
      </c>
      <c r="D185" s="2">
        <v>-93.7751370030075</v>
      </c>
      <c r="E185" s="14" t="s">
        <v>312</v>
      </c>
      <c r="F185" s="14" t="s">
        <v>313</v>
      </c>
      <c r="G185" s="4" t="s">
        <v>54</v>
      </c>
      <c r="H185" s="19" t="s">
        <v>327</v>
      </c>
      <c r="I185" s="2"/>
      <c r="J185" s="4" t="s">
        <v>40</v>
      </c>
      <c r="K185" s="2">
        <f>COUNTIF(usernameList,G185)</f>
        <v>8</v>
      </c>
    </row>
    <row r="186">
      <c r="A186" s="2">
        <v>24.0</v>
      </c>
      <c r="B186" s="2">
        <v>6.0</v>
      </c>
      <c r="C186" s="2">
        <v>41.5671378507775</v>
      </c>
      <c r="D186" s="2">
        <v>-93.7749448959172</v>
      </c>
      <c r="E186" s="14" t="s">
        <v>312</v>
      </c>
      <c r="F186" s="14" t="s">
        <v>313</v>
      </c>
      <c r="G186" s="4" t="s">
        <v>328</v>
      </c>
      <c r="H186" s="19" t="s">
        <v>329</v>
      </c>
      <c r="I186" s="2"/>
      <c r="J186" s="4">
        <v>1.0</v>
      </c>
      <c r="K186" s="2">
        <f>COUNTIF(usernameList,G186)</f>
        <v>2</v>
      </c>
    </row>
    <row r="187">
      <c r="A187" s="2">
        <v>24.0</v>
      </c>
      <c r="B187" s="2">
        <v>7.0</v>
      </c>
      <c r="C187" s="2">
        <v>41.5671378506176</v>
      </c>
      <c r="D187" s="2">
        <v>-93.7747527888268</v>
      </c>
      <c r="E187" s="14" t="s">
        <v>312</v>
      </c>
      <c r="F187" s="14" t="s">
        <v>313</v>
      </c>
      <c r="G187" s="4" t="s">
        <v>69</v>
      </c>
      <c r="H187" s="19" t="s">
        <v>330</v>
      </c>
      <c r="I187" s="2"/>
      <c r="J187" s="4" t="s">
        <v>40</v>
      </c>
      <c r="K187" s="2">
        <f>COUNTIF(usernameList,G187)</f>
        <v>35</v>
      </c>
    </row>
    <row r="188">
      <c r="A188" s="2">
        <v>24.0</v>
      </c>
      <c r="B188" s="2">
        <v>8.0</v>
      </c>
      <c r="C188" s="2">
        <v>41.5671378504578</v>
      </c>
      <c r="D188" s="2">
        <v>-93.7745606817364</v>
      </c>
      <c r="E188" s="14" t="s">
        <v>312</v>
      </c>
      <c r="F188" s="14" t="s">
        <v>313</v>
      </c>
      <c r="G188" s="4" t="s">
        <v>101</v>
      </c>
      <c r="H188" s="19" t="s">
        <v>331</v>
      </c>
      <c r="I188" s="2"/>
      <c r="J188" s="4" t="s">
        <v>73</v>
      </c>
      <c r="K188" s="2">
        <f>COUNTIF(usernameList,G188)</f>
        <v>7</v>
      </c>
    </row>
    <row r="189">
      <c r="A189" s="2">
        <v>24.0</v>
      </c>
      <c r="B189" s="2">
        <v>9.0</v>
      </c>
      <c r="C189" s="2">
        <v>41.5671378502979</v>
      </c>
      <c r="D189" s="2">
        <v>-93.7743685746461</v>
      </c>
      <c r="E189" s="14" t="s">
        <v>312</v>
      </c>
      <c r="F189" s="14" t="s">
        <v>313</v>
      </c>
      <c r="G189" s="4" t="s">
        <v>103</v>
      </c>
      <c r="H189" s="19" t="s">
        <v>332</v>
      </c>
      <c r="I189" s="2"/>
      <c r="J189" s="4" t="s">
        <v>73</v>
      </c>
      <c r="K189" s="2">
        <f>COUNTIF(usernameList,G189)</f>
        <v>7</v>
      </c>
    </row>
    <row r="190">
      <c r="A190" s="2">
        <v>24.0</v>
      </c>
      <c r="B190" s="2">
        <v>10.0</v>
      </c>
      <c r="C190" s="2">
        <v>41.567137850138</v>
      </c>
      <c r="D190" s="2">
        <v>-93.7741764675557</v>
      </c>
      <c r="E190" s="14" t="s">
        <v>312</v>
      </c>
      <c r="F190" s="14" t="s">
        <v>313</v>
      </c>
      <c r="G190" s="4" t="s">
        <v>125</v>
      </c>
      <c r="H190" s="19" t="s">
        <v>333</v>
      </c>
      <c r="I190" s="2"/>
      <c r="J190" s="4" t="s">
        <v>64</v>
      </c>
      <c r="K190" s="2">
        <f>COUNTIF(usernameList,G190)</f>
        <v>6</v>
      </c>
    </row>
    <row r="191">
      <c r="A191" s="2">
        <v>24.0</v>
      </c>
      <c r="B191" s="2">
        <v>11.0</v>
      </c>
      <c r="C191" s="2">
        <v>41.5671378499781</v>
      </c>
      <c r="D191" s="2">
        <v>-93.7739843604654</v>
      </c>
      <c r="E191" s="14" t="s">
        <v>312</v>
      </c>
      <c r="F191" s="14" t="s">
        <v>313</v>
      </c>
      <c r="G191" s="4" t="s">
        <v>185</v>
      </c>
      <c r="H191" s="19" t="s">
        <v>334</v>
      </c>
      <c r="I191" s="2"/>
      <c r="J191" s="4" t="s">
        <v>64</v>
      </c>
      <c r="K191" s="2">
        <f>COUNTIF(usernameList,G191)</f>
        <v>5</v>
      </c>
    </row>
    <row r="192">
      <c r="A192" s="2">
        <v>24.0</v>
      </c>
      <c r="B192" s="2">
        <v>29.0</v>
      </c>
      <c r="C192" s="2">
        <v>41.5671378471003</v>
      </c>
      <c r="D192" s="2">
        <v>-93.770526432839</v>
      </c>
      <c r="E192" s="9" t="s">
        <v>335</v>
      </c>
      <c r="F192" s="9" t="s">
        <v>336</v>
      </c>
      <c r="G192" s="4" t="s">
        <v>41</v>
      </c>
      <c r="H192" s="19" t="s">
        <v>337</v>
      </c>
      <c r="I192" s="2"/>
      <c r="J192" s="4" t="s">
        <v>40</v>
      </c>
      <c r="K192" s="2">
        <f>COUNTIF(usernameList,G192)</f>
        <v>10</v>
      </c>
    </row>
    <row r="193">
      <c r="A193" s="2">
        <v>24.0</v>
      </c>
      <c r="B193" s="2">
        <v>30.0</v>
      </c>
      <c r="C193" s="2">
        <v>41.5671378469405</v>
      </c>
      <c r="D193" s="2">
        <v>-93.7703343257486</v>
      </c>
      <c r="E193" s="9" t="s">
        <v>335</v>
      </c>
      <c r="F193" s="9" t="s">
        <v>336</v>
      </c>
      <c r="G193" s="4" t="s">
        <v>34</v>
      </c>
      <c r="H193" s="19" t="str">
        <f>HYPERLINK("https://www.munzee.com/m/PeachesnCream/814", "https://www.munzee.com/m/PeachesnCream/814")</f>
        <v>https://www.munzee.com/m/PeachesnCream/814</v>
      </c>
      <c r="I193" s="2"/>
      <c r="J193" s="4" t="s">
        <v>37</v>
      </c>
      <c r="K193" s="2">
        <f>COUNTIF(usernameList,G193)</f>
        <v>77</v>
      </c>
    </row>
    <row r="194">
      <c r="A194" s="2">
        <v>24.0</v>
      </c>
      <c r="B194" s="2">
        <v>31.0</v>
      </c>
      <c r="C194" s="2">
        <v>41.5671378467806</v>
      </c>
      <c r="D194" s="2">
        <v>-93.7701422186583</v>
      </c>
      <c r="E194" s="9" t="s">
        <v>335</v>
      </c>
      <c r="F194" s="9" t="s">
        <v>336</v>
      </c>
      <c r="G194" s="4" t="s">
        <v>47</v>
      </c>
      <c r="H194" s="19" t="s">
        <v>338</v>
      </c>
      <c r="I194" s="2"/>
      <c r="J194" s="4" t="s">
        <v>339</v>
      </c>
      <c r="K194" s="2">
        <f>COUNTIF(usernameList,G194)</f>
        <v>66</v>
      </c>
    </row>
    <row r="195">
      <c r="A195" s="2">
        <v>24.0</v>
      </c>
      <c r="B195" s="2">
        <v>32.0</v>
      </c>
      <c r="C195" s="2">
        <v>41.5671378466207</v>
      </c>
      <c r="D195" s="2">
        <v>-93.7699501115679</v>
      </c>
      <c r="E195" s="9" t="s">
        <v>335</v>
      </c>
      <c r="F195" s="9" t="s">
        <v>336</v>
      </c>
      <c r="G195" s="4" t="s">
        <v>340</v>
      </c>
      <c r="H195" s="19" t="s">
        <v>341</v>
      </c>
      <c r="I195" s="2"/>
      <c r="J195" s="4">
        <v>1.0</v>
      </c>
      <c r="K195" s="2">
        <f>COUNTIF(usernameList,G195)</f>
        <v>2</v>
      </c>
    </row>
    <row r="196">
      <c r="A196" s="2">
        <v>24.0</v>
      </c>
      <c r="B196" s="2">
        <v>33.0</v>
      </c>
      <c r="C196" s="2">
        <v>41.5671378464608</v>
      </c>
      <c r="D196" s="2">
        <v>-93.7697580044775</v>
      </c>
      <c r="E196" s="9" t="s">
        <v>335</v>
      </c>
      <c r="F196" s="9" t="s">
        <v>336</v>
      </c>
      <c r="G196" s="4" t="s">
        <v>38</v>
      </c>
      <c r="H196" s="19" t="s">
        <v>342</v>
      </c>
      <c r="I196" s="2"/>
      <c r="J196" s="4" t="s">
        <v>40</v>
      </c>
      <c r="K196" s="2">
        <f>COUNTIF(usernameList,G196)</f>
        <v>22</v>
      </c>
    </row>
    <row r="197">
      <c r="A197" s="2">
        <v>24.0</v>
      </c>
      <c r="B197" s="2">
        <v>50.0</v>
      </c>
      <c r="C197" s="2">
        <v>41.5671378437429</v>
      </c>
      <c r="D197" s="2">
        <v>-93.7664921839415</v>
      </c>
      <c r="E197" s="10" t="s">
        <v>319</v>
      </c>
      <c r="F197" s="10" t="s">
        <v>320</v>
      </c>
      <c r="G197" s="4" t="s">
        <v>47</v>
      </c>
      <c r="H197" s="19" t="s">
        <v>343</v>
      </c>
      <c r="I197" s="2"/>
      <c r="J197" s="4" t="s">
        <v>37</v>
      </c>
      <c r="K197" s="2">
        <f>COUNTIF(usernameList,G197)</f>
        <v>66</v>
      </c>
    </row>
    <row r="198">
      <c r="A198" s="2">
        <v>24.0</v>
      </c>
      <c r="B198" s="2">
        <v>51.0</v>
      </c>
      <c r="C198" s="2">
        <v>41.5671378435831</v>
      </c>
      <c r="D198" s="2">
        <v>-93.7663000768511</v>
      </c>
      <c r="E198" s="10" t="s">
        <v>319</v>
      </c>
      <c r="F198" s="10" t="s">
        <v>320</v>
      </c>
      <c r="G198" s="4" t="s">
        <v>69</v>
      </c>
      <c r="H198" s="19" t="s">
        <v>344</v>
      </c>
      <c r="I198" s="2"/>
      <c r="J198" s="4" t="s">
        <v>40</v>
      </c>
      <c r="K198" s="2">
        <f>COUNTIF(usernameList,G198)</f>
        <v>35</v>
      </c>
    </row>
    <row r="199">
      <c r="A199" s="2">
        <v>24.0</v>
      </c>
      <c r="B199" s="2">
        <v>52.0</v>
      </c>
      <c r="C199" s="2">
        <v>41.5671378434232</v>
      </c>
      <c r="D199" s="2">
        <v>-93.7661079697608</v>
      </c>
      <c r="E199" s="10" t="s">
        <v>319</v>
      </c>
      <c r="F199" s="10" t="s">
        <v>320</v>
      </c>
      <c r="G199" s="4" t="s">
        <v>101</v>
      </c>
      <c r="H199" s="19" t="s">
        <v>345</v>
      </c>
      <c r="I199" s="2"/>
      <c r="J199" s="4" t="s">
        <v>73</v>
      </c>
      <c r="K199" s="2">
        <f>COUNTIF(usernameList,G199)</f>
        <v>7</v>
      </c>
    </row>
    <row r="200">
      <c r="A200" s="2">
        <v>24.0</v>
      </c>
      <c r="B200" s="2">
        <v>53.0</v>
      </c>
      <c r="C200" s="2">
        <v>41.5671378432633</v>
      </c>
      <c r="D200" s="2">
        <v>-93.7659158626704</v>
      </c>
      <c r="E200" s="10" t="s">
        <v>319</v>
      </c>
      <c r="F200" s="10" t="s">
        <v>320</v>
      </c>
      <c r="G200" s="4" t="s">
        <v>47</v>
      </c>
      <c r="H200" s="19" t="s">
        <v>346</v>
      </c>
      <c r="I200" s="2"/>
      <c r="J200" s="4" t="s">
        <v>37</v>
      </c>
      <c r="K200" s="2">
        <f>COUNTIF(usernameList,G200)</f>
        <v>66</v>
      </c>
    </row>
    <row r="201">
      <c r="A201" s="2">
        <v>24.0</v>
      </c>
      <c r="B201" s="2">
        <v>54.0</v>
      </c>
      <c r="C201" s="2">
        <v>41.5671378431034</v>
      </c>
      <c r="D201" s="2">
        <v>-93.7657237555801</v>
      </c>
      <c r="E201" s="10" t="s">
        <v>319</v>
      </c>
      <c r="F201" s="10" t="s">
        <v>320</v>
      </c>
      <c r="G201" s="4" t="s">
        <v>103</v>
      </c>
      <c r="H201" s="19" t="s">
        <v>347</v>
      </c>
      <c r="I201" s="2"/>
      <c r="J201" s="4" t="s">
        <v>73</v>
      </c>
      <c r="K201" s="2">
        <f>COUNTIF(usernameList,G201)</f>
        <v>7</v>
      </c>
    </row>
    <row r="202">
      <c r="A202" s="2">
        <v>24.0</v>
      </c>
      <c r="B202" s="2">
        <v>55.0</v>
      </c>
      <c r="C202" s="2">
        <v>41.5671378429435</v>
      </c>
      <c r="D202" s="2">
        <v>-93.7655316484897</v>
      </c>
      <c r="E202" s="10" t="s">
        <v>319</v>
      </c>
      <c r="F202" s="10" t="s">
        <v>320</v>
      </c>
      <c r="G202" s="4" t="s">
        <v>125</v>
      </c>
      <c r="H202" s="19" t="s">
        <v>348</v>
      </c>
      <c r="I202" s="2"/>
      <c r="J202" s="4" t="s">
        <v>64</v>
      </c>
      <c r="K202" s="2">
        <f>COUNTIF(usernameList,G202)</f>
        <v>6</v>
      </c>
    </row>
    <row r="203">
      <c r="A203" s="2">
        <v>24.0</v>
      </c>
      <c r="B203" s="2">
        <v>56.0</v>
      </c>
      <c r="C203" s="2">
        <v>41.5671378427837</v>
      </c>
      <c r="D203" s="2">
        <v>-93.7653395413993</v>
      </c>
      <c r="E203" s="10" t="s">
        <v>319</v>
      </c>
      <c r="F203" s="10" t="s">
        <v>320</v>
      </c>
      <c r="G203" s="4" t="s">
        <v>328</v>
      </c>
      <c r="H203" s="19" t="s">
        <v>349</v>
      </c>
      <c r="I203" s="2"/>
      <c r="J203" s="4">
        <v>1.0</v>
      </c>
      <c r="K203" s="2">
        <f>COUNTIF(usernameList,G203)</f>
        <v>2</v>
      </c>
    </row>
    <row r="204">
      <c r="A204" s="2">
        <v>24.0</v>
      </c>
      <c r="B204" s="2">
        <v>57.0</v>
      </c>
      <c r="C204" s="2">
        <v>41.5671378426238</v>
      </c>
      <c r="D204" s="2">
        <v>-93.765147434309</v>
      </c>
      <c r="E204" s="10" t="s">
        <v>319</v>
      </c>
      <c r="F204" s="10" t="s">
        <v>320</v>
      </c>
      <c r="G204" s="4" t="s">
        <v>38</v>
      </c>
      <c r="H204" s="19" t="s">
        <v>350</v>
      </c>
      <c r="I204" s="2"/>
      <c r="J204" s="4" t="s">
        <v>40</v>
      </c>
      <c r="K204" s="2">
        <f>COUNTIF(usernameList,G204)</f>
        <v>22</v>
      </c>
    </row>
    <row r="205">
      <c r="A205" s="2">
        <v>25.0</v>
      </c>
      <c r="B205" s="2">
        <v>3.0</v>
      </c>
      <c r="C205" s="2">
        <v>41.5669941208117</v>
      </c>
      <c r="D205" s="2">
        <v>-93.7755212180429</v>
      </c>
      <c r="E205" s="14" t="s">
        <v>312</v>
      </c>
      <c r="F205" s="14" t="s">
        <v>313</v>
      </c>
      <c r="G205" s="4" t="s">
        <v>80</v>
      </c>
      <c r="H205" s="19" t="s">
        <v>351</v>
      </c>
      <c r="I205" s="2"/>
      <c r="J205" s="4" t="s">
        <v>64</v>
      </c>
      <c r="K205" s="2">
        <f>COUNTIF(usernameList,G205)</f>
        <v>5</v>
      </c>
    </row>
    <row r="206">
      <c r="A206" s="2">
        <v>25.0</v>
      </c>
      <c r="B206" s="2">
        <v>4.0</v>
      </c>
      <c r="C206" s="2">
        <v>41.5669941206518</v>
      </c>
      <c r="D206" s="2">
        <v>-93.7753291113799</v>
      </c>
      <c r="E206" s="14" t="s">
        <v>312</v>
      </c>
      <c r="F206" s="14" t="s">
        <v>313</v>
      </c>
      <c r="G206" s="4" t="s">
        <v>210</v>
      </c>
      <c r="H206" s="19" t="s">
        <v>352</v>
      </c>
      <c r="I206" s="2"/>
      <c r="J206" s="4" t="s">
        <v>73</v>
      </c>
      <c r="K206" s="2">
        <f>COUNTIF(usernameList,G206)</f>
        <v>7</v>
      </c>
    </row>
    <row r="207">
      <c r="A207" s="2">
        <v>25.0</v>
      </c>
      <c r="B207" s="2">
        <v>5.0</v>
      </c>
      <c r="C207" s="2">
        <v>41.5669941204919</v>
      </c>
      <c r="D207" s="2">
        <v>-93.7751370047169</v>
      </c>
      <c r="E207" s="14" t="s">
        <v>312</v>
      </c>
      <c r="F207" s="14" t="s">
        <v>313</v>
      </c>
      <c r="G207" s="4" t="s">
        <v>173</v>
      </c>
      <c r="H207" s="19" t="s">
        <v>353</v>
      </c>
      <c r="I207" s="2"/>
      <c r="J207" s="4" t="s">
        <v>73</v>
      </c>
      <c r="K207" s="2">
        <f>COUNTIF(usernameList,G207)</f>
        <v>7</v>
      </c>
    </row>
    <row r="208">
      <c r="A208" s="2">
        <v>25.0</v>
      </c>
      <c r="B208" s="2">
        <v>6.0</v>
      </c>
      <c r="C208" s="2">
        <v>41.5669941203321</v>
      </c>
      <c r="D208" s="2">
        <v>-93.7749448980539</v>
      </c>
      <c r="E208" s="14" t="s">
        <v>312</v>
      </c>
      <c r="F208" s="14" t="s">
        <v>313</v>
      </c>
      <c r="G208" s="4" t="s">
        <v>300</v>
      </c>
      <c r="H208" s="19" t="s">
        <v>354</v>
      </c>
      <c r="I208" s="2"/>
      <c r="J208" s="4" t="s">
        <v>73</v>
      </c>
      <c r="K208" s="2">
        <f>COUNTIF(usernameList,G208)</f>
        <v>12</v>
      </c>
    </row>
    <row r="209">
      <c r="A209" s="2">
        <v>25.0</v>
      </c>
      <c r="B209" s="2">
        <v>7.0</v>
      </c>
      <c r="C209" s="2">
        <v>41.5669941201722</v>
      </c>
      <c r="D209" s="2">
        <v>-93.7747527913909</v>
      </c>
      <c r="E209" s="14" t="s">
        <v>312</v>
      </c>
      <c r="F209" s="14" t="s">
        <v>313</v>
      </c>
      <c r="G209" s="4" t="s">
        <v>192</v>
      </c>
      <c r="H209" s="19" t="s">
        <v>355</v>
      </c>
      <c r="I209" s="2"/>
      <c r="J209" s="4">
        <v>1.0</v>
      </c>
      <c r="K209" s="2">
        <f>COUNTIF(usernameList,G209)</f>
        <v>2</v>
      </c>
    </row>
    <row r="210">
      <c r="A210" s="2">
        <v>25.0</v>
      </c>
      <c r="B210" s="2">
        <v>8.0</v>
      </c>
      <c r="C210" s="2">
        <v>41.5669941200123</v>
      </c>
      <c r="D210" s="2">
        <v>-93.7745606847279</v>
      </c>
      <c r="E210" s="14" t="s">
        <v>312</v>
      </c>
      <c r="F210" s="14" t="s">
        <v>313</v>
      </c>
      <c r="G210" s="4" t="s">
        <v>203</v>
      </c>
      <c r="H210" s="19" t="s">
        <v>356</v>
      </c>
      <c r="I210" s="2"/>
      <c r="J210" s="4" t="s">
        <v>64</v>
      </c>
      <c r="K210" s="2">
        <f>COUNTIF(usernameList,G210)</f>
        <v>4</v>
      </c>
    </row>
    <row r="211">
      <c r="A211" s="2">
        <v>25.0</v>
      </c>
      <c r="B211" s="2">
        <v>9.0</v>
      </c>
      <c r="C211" s="2">
        <v>41.5669941198524</v>
      </c>
      <c r="D211" s="2">
        <v>-93.7743685780649</v>
      </c>
      <c r="E211" s="14" t="s">
        <v>312</v>
      </c>
      <c r="F211" s="14" t="s">
        <v>313</v>
      </c>
      <c r="G211" s="4" t="s">
        <v>91</v>
      </c>
      <c r="H211" s="19" t="s">
        <v>357</v>
      </c>
      <c r="I211" s="2"/>
      <c r="J211" s="4" t="s">
        <v>73</v>
      </c>
      <c r="K211" s="2">
        <f>COUNTIF(usernameList,G211)</f>
        <v>8</v>
      </c>
    </row>
    <row r="212">
      <c r="A212" s="2">
        <v>25.0</v>
      </c>
      <c r="B212" s="2">
        <v>10.0</v>
      </c>
      <c r="C212" s="2">
        <v>41.5669941196926</v>
      </c>
      <c r="D212" s="2">
        <v>-93.7741764714019</v>
      </c>
      <c r="E212" s="14" t="s">
        <v>312</v>
      </c>
      <c r="F212" s="14" t="s">
        <v>313</v>
      </c>
      <c r="G212" s="4" t="s">
        <v>358</v>
      </c>
      <c r="H212" s="19" t="s">
        <v>359</v>
      </c>
      <c r="I212" s="2"/>
      <c r="J212" s="4">
        <v>1.0</v>
      </c>
      <c r="K212" s="2">
        <f>COUNTIF(usernameList,G212)</f>
        <v>1</v>
      </c>
    </row>
    <row r="213">
      <c r="A213" s="2">
        <v>25.0</v>
      </c>
      <c r="B213" s="2">
        <v>11.0</v>
      </c>
      <c r="C213" s="2">
        <v>41.5669941195327</v>
      </c>
      <c r="D213" s="2">
        <v>-93.7739843647389</v>
      </c>
      <c r="E213" s="14" t="s">
        <v>312</v>
      </c>
      <c r="F213" s="14" t="s">
        <v>313</v>
      </c>
      <c r="G213" s="4" t="s">
        <v>222</v>
      </c>
      <c r="H213" s="19" t="s">
        <v>360</v>
      </c>
      <c r="I213" s="2"/>
      <c r="J213" s="4" t="s">
        <v>73</v>
      </c>
      <c r="K213" s="2">
        <f>COUNTIF(usernameList,G213)</f>
        <v>7</v>
      </c>
    </row>
    <row r="214">
      <c r="A214" s="2">
        <v>25.0</v>
      </c>
      <c r="B214" s="2">
        <v>12.0</v>
      </c>
      <c r="C214" s="2">
        <v>41.5669941193728</v>
      </c>
      <c r="D214" s="2">
        <v>-93.7737922580759</v>
      </c>
      <c r="E214" s="14" t="s">
        <v>312</v>
      </c>
      <c r="F214" s="14" t="s">
        <v>313</v>
      </c>
      <c r="G214" s="4" t="s">
        <v>47</v>
      </c>
      <c r="H214" s="19" t="s">
        <v>361</v>
      </c>
      <c r="I214" s="2"/>
      <c r="J214" s="4" t="s">
        <v>37</v>
      </c>
      <c r="K214" s="2">
        <f>COUNTIF(usernameList,G214)</f>
        <v>66</v>
      </c>
    </row>
    <row r="215">
      <c r="A215" s="2">
        <v>25.0</v>
      </c>
      <c r="B215" s="2">
        <v>27.0</v>
      </c>
      <c r="C215" s="2">
        <v>41.5669941169747</v>
      </c>
      <c r="D215" s="2">
        <v>-93.7709106581307</v>
      </c>
      <c r="E215" s="9" t="s">
        <v>335</v>
      </c>
      <c r="F215" s="9" t="s">
        <v>336</v>
      </c>
      <c r="G215" s="4" t="s">
        <v>362</v>
      </c>
      <c r="H215" s="19" t="str">
        <f>HYPERLINK("https://www.munzee.com/m/PeachesnCream/814", "https://www.munzee.com/m/PeachesnCream/810")</f>
        <v>https://www.munzee.com/m/PeachesnCream/810</v>
      </c>
      <c r="I215" s="2"/>
      <c r="J215" s="4" t="s">
        <v>37</v>
      </c>
      <c r="K215" s="2">
        <f>COUNTIF(usernameList,G215)</f>
        <v>77</v>
      </c>
    </row>
    <row r="216">
      <c r="A216" s="2">
        <v>25.0</v>
      </c>
      <c r="B216" s="2">
        <v>28.0</v>
      </c>
      <c r="C216" s="2">
        <v>41.5669941168149</v>
      </c>
      <c r="D216" s="2">
        <v>-93.7707185514677</v>
      </c>
      <c r="E216" s="9" t="s">
        <v>335</v>
      </c>
      <c r="F216" s="9" t="s">
        <v>336</v>
      </c>
      <c r="G216" s="25" t="s">
        <v>363</v>
      </c>
      <c r="H216" s="19" t="s">
        <v>364</v>
      </c>
      <c r="I216" s="2"/>
      <c r="J216" s="21">
        <v>42737.0</v>
      </c>
      <c r="K216" s="2">
        <f>COUNTIF(usernameList,G216)</f>
        <v>4</v>
      </c>
    </row>
    <row r="217">
      <c r="A217" s="2">
        <v>25.0</v>
      </c>
      <c r="B217" s="2">
        <v>29.0</v>
      </c>
      <c r="C217" s="2">
        <v>41.566994116655</v>
      </c>
      <c r="D217" s="2">
        <v>-93.7705264448047</v>
      </c>
      <c r="E217" s="9" t="s">
        <v>335</v>
      </c>
      <c r="F217" s="9" t="s">
        <v>336</v>
      </c>
      <c r="G217" s="4" t="s">
        <v>54</v>
      </c>
      <c r="H217" s="19" t="s">
        <v>365</v>
      </c>
      <c r="I217" s="2"/>
      <c r="J217" s="4" t="s">
        <v>40</v>
      </c>
      <c r="K217" s="2">
        <f>COUNTIF(usernameList,G217)</f>
        <v>8</v>
      </c>
    </row>
    <row r="218">
      <c r="A218" s="2">
        <v>25.0</v>
      </c>
      <c r="B218" s="2">
        <v>30.0</v>
      </c>
      <c r="C218" s="2">
        <v>41.5669941164951</v>
      </c>
      <c r="D218" s="2">
        <v>-93.7703343381417</v>
      </c>
      <c r="E218" s="9" t="s">
        <v>335</v>
      </c>
      <c r="F218" s="9" t="s">
        <v>336</v>
      </c>
      <c r="G218" s="25" t="s">
        <v>366</v>
      </c>
      <c r="H218" s="19" t="s">
        <v>367</v>
      </c>
      <c r="I218" s="2"/>
      <c r="J218" s="21">
        <v>42737.0</v>
      </c>
      <c r="K218" s="2">
        <f>COUNTIF(usernameList,G218)</f>
        <v>4</v>
      </c>
    </row>
    <row r="219">
      <c r="A219" s="2">
        <v>25.0</v>
      </c>
      <c r="B219" s="2">
        <v>31.0</v>
      </c>
      <c r="C219" s="2">
        <v>41.5669941163352</v>
      </c>
      <c r="D219" s="2">
        <v>-93.7701422314787</v>
      </c>
      <c r="E219" s="9" t="s">
        <v>335</v>
      </c>
      <c r="F219" s="9" t="s">
        <v>336</v>
      </c>
      <c r="G219" s="25" t="s">
        <v>363</v>
      </c>
      <c r="H219" s="19" t="s">
        <v>368</v>
      </c>
      <c r="I219" s="2"/>
      <c r="J219" s="21">
        <v>42737.0</v>
      </c>
      <c r="K219" s="2">
        <f>COUNTIF(usernameList,G219)</f>
        <v>4</v>
      </c>
    </row>
    <row r="220">
      <c r="A220" s="2">
        <v>25.0</v>
      </c>
      <c r="B220" s="2">
        <v>32.0</v>
      </c>
      <c r="C220" s="2">
        <v>41.5669941161753</v>
      </c>
      <c r="D220" s="2">
        <v>-93.7699501248157</v>
      </c>
      <c r="E220" s="9" t="s">
        <v>335</v>
      </c>
      <c r="F220" s="9" t="s">
        <v>336</v>
      </c>
      <c r="G220" s="4" t="s">
        <v>369</v>
      </c>
      <c r="H220" s="19" t="s">
        <v>370</v>
      </c>
      <c r="I220" s="2"/>
      <c r="J220" s="4">
        <v>1.0</v>
      </c>
      <c r="K220" s="2">
        <f>COUNTIF(usernameList,G220)</f>
        <v>2</v>
      </c>
    </row>
    <row r="221">
      <c r="A221" s="2">
        <v>25.0</v>
      </c>
      <c r="B221" s="2">
        <v>33.0</v>
      </c>
      <c r="C221" s="2">
        <v>41.5669941160155</v>
      </c>
      <c r="D221" s="2">
        <v>-93.7697580181527</v>
      </c>
      <c r="E221" s="9" t="s">
        <v>335</v>
      </c>
      <c r="F221" s="9" t="s">
        <v>336</v>
      </c>
      <c r="G221" s="25" t="s">
        <v>366</v>
      </c>
      <c r="H221" s="19" t="s">
        <v>371</v>
      </c>
      <c r="I221" s="2"/>
      <c r="J221" s="21">
        <v>42737.0</v>
      </c>
      <c r="K221" s="2">
        <f>COUNTIF(usernameList,G221)</f>
        <v>4</v>
      </c>
    </row>
    <row r="222">
      <c r="A222" s="2">
        <v>25.0</v>
      </c>
      <c r="B222" s="2">
        <v>34.0</v>
      </c>
      <c r="C222" s="2">
        <v>41.5669941158556</v>
      </c>
      <c r="D222" s="2">
        <v>-93.7695659114897</v>
      </c>
      <c r="E222" s="9" t="s">
        <v>335</v>
      </c>
      <c r="F222" s="9" t="s">
        <v>336</v>
      </c>
      <c r="G222" s="4" t="s">
        <v>47</v>
      </c>
      <c r="H222" s="19" t="s">
        <v>372</v>
      </c>
      <c r="I222" s="2"/>
      <c r="J222" s="4" t="s">
        <v>37</v>
      </c>
      <c r="K222" s="2">
        <f>COUNTIF(usernameList,G222)</f>
        <v>66</v>
      </c>
    </row>
    <row r="223">
      <c r="A223" s="2">
        <v>25.0</v>
      </c>
      <c r="B223" s="2">
        <v>35.0</v>
      </c>
      <c r="C223" s="2">
        <v>41.5669941156957</v>
      </c>
      <c r="D223" s="2">
        <v>-93.7693738048267</v>
      </c>
      <c r="E223" s="9" t="s">
        <v>335</v>
      </c>
      <c r="F223" s="9" t="s">
        <v>336</v>
      </c>
      <c r="G223" s="4" t="s">
        <v>307</v>
      </c>
      <c r="H223" s="19" t="s">
        <v>373</v>
      </c>
      <c r="I223" s="2"/>
      <c r="J223" s="4" t="s">
        <v>40</v>
      </c>
      <c r="K223" s="2">
        <f>COUNTIF(usernameList,G223)</f>
        <v>7</v>
      </c>
    </row>
    <row r="224">
      <c r="A224" s="2">
        <v>25.0</v>
      </c>
      <c r="B224" s="2">
        <v>49.0</v>
      </c>
      <c r="C224" s="2">
        <v>41.5669941134575</v>
      </c>
      <c r="D224" s="2">
        <v>-93.7666843115446</v>
      </c>
      <c r="E224" s="10" t="s">
        <v>319</v>
      </c>
      <c r="F224" s="10" t="s">
        <v>320</v>
      </c>
      <c r="G224" s="4" t="s">
        <v>362</v>
      </c>
      <c r="H224" s="19" t="s">
        <v>374</v>
      </c>
      <c r="I224" s="2"/>
      <c r="J224" s="18" t="s">
        <v>37</v>
      </c>
      <c r="K224" s="2">
        <f>COUNTIF(usernameList,G224)</f>
        <v>77</v>
      </c>
    </row>
    <row r="225">
      <c r="A225" s="2">
        <v>25.0</v>
      </c>
      <c r="B225" s="2">
        <v>50.0</v>
      </c>
      <c r="C225" s="2">
        <v>41.5669941132976</v>
      </c>
      <c r="D225" s="2">
        <v>-93.7664922048816</v>
      </c>
      <c r="E225" s="10" t="s">
        <v>319</v>
      </c>
      <c r="F225" s="10" t="s">
        <v>320</v>
      </c>
      <c r="G225" s="4" t="s">
        <v>173</v>
      </c>
      <c r="H225" s="19" t="s">
        <v>375</v>
      </c>
      <c r="I225" s="2"/>
      <c r="J225" s="4" t="s">
        <v>73</v>
      </c>
      <c r="K225" s="2">
        <f>COUNTIF(usernameList,G225)</f>
        <v>7</v>
      </c>
    </row>
    <row r="226">
      <c r="A226" s="2">
        <v>25.0</v>
      </c>
      <c r="B226" s="2">
        <v>51.0</v>
      </c>
      <c r="C226" s="2">
        <v>41.5669941131378</v>
      </c>
      <c r="D226" s="2">
        <v>-93.7663000982186</v>
      </c>
      <c r="E226" s="10" t="s">
        <v>319</v>
      </c>
      <c r="F226" s="10" t="s">
        <v>320</v>
      </c>
      <c r="G226" s="4" t="s">
        <v>185</v>
      </c>
      <c r="H226" s="19" t="s">
        <v>376</v>
      </c>
      <c r="I226" s="2"/>
      <c r="J226" s="4" t="s">
        <v>64</v>
      </c>
      <c r="K226" s="2">
        <f>COUNTIF(usernameList,G226)</f>
        <v>5</v>
      </c>
    </row>
    <row r="227">
      <c r="A227" s="2">
        <v>25.0</v>
      </c>
      <c r="B227" s="2">
        <v>52.0</v>
      </c>
      <c r="C227" s="2">
        <v>41.5669941129779</v>
      </c>
      <c r="D227" s="2">
        <v>-93.7661079915556</v>
      </c>
      <c r="E227" s="10" t="s">
        <v>319</v>
      </c>
      <c r="F227" s="10" t="s">
        <v>320</v>
      </c>
      <c r="G227" s="4" t="s">
        <v>300</v>
      </c>
      <c r="H227" s="19" t="s">
        <v>377</v>
      </c>
      <c r="I227" s="2"/>
      <c r="J227" s="4" t="s">
        <v>73</v>
      </c>
      <c r="K227" s="2">
        <f>COUNTIF(usernameList,G227)</f>
        <v>12</v>
      </c>
    </row>
    <row r="228">
      <c r="A228" s="2">
        <v>25.0</v>
      </c>
      <c r="B228" s="2">
        <v>53.0</v>
      </c>
      <c r="C228" s="2">
        <v>41.566994112818</v>
      </c>
      <c r="D228" s="2">
        <v>-93.7659158848925</v>
      </c>
      <c r="E228" s="10" t="s">
        <v>319</v>
      </c>
      <c r="F228" s="10" t="s">
        <v>320</v>
      </c>
      <c r="G228" s="4" t="s">
        <v>378</v>
      </c>
      <c r="H228" s="19" t="s">
        <v>379</v>
      </c>
      <c r="I228" s="2"/>
      <c r="J228" s="4" t="s">
        <v>64</v>
      </c>
      <c r="K228" s="2">
        <f>COUNTIF(usernameList,G228)</f>
        <v>1</v>
      </c>
    </row>
    <row r="229">
      <c r="A229" s="2">
        <v>25.0</v>
      </c>
      <c r="B229" s="2">
        <v>54.0</v>
      </c>
      <c r="C229" s="2">
        <v>41.5669941126582</v>
      </c>
      <c r="D229" s="2">
        <v>-93.7657237782295</v>
      </c>
      <c r="E229" s="10" t="s">
        <v>319</v>
      </c>
      <c r="F229" s="10" t="s">
        <v>320</v>
      </c>
      <c r="G229" s="4" t="s">
        <v>380</v>
      </c>
      <c r="H229" s="19" t="s">
        <v>381</v>
      </c>
      <c r="I229" s="2"/>
      <c r="J229" s="18">
        <v>1.0</v>
      </c>
      <c r="K229" s="2">
        <f>COUNTIF(usernameList,G229)</f>
        <v>1</v>
      </c>
    </row>
    <row r="230">
      <c r="A230" s="2">
        <v>25.0</v>
      </c>
      <c r="B230" s="2">
        <v>55.0</v>
      </c>
      <c r="C230" s="2">
        <v>41.5669941124983</v>
      </c>
      <c r="D230" s="2">
        <v>-93.7655316715665</v>
      </c>
      <c r="E230" s="10" t="s">
        <v>319</v>
      </c>
      <c r="F230" s="10" t="s">
        <v>320</v>
      </c>
      <c r="G230" s="4" t="s">
        <v>222</v>
      </c>
      <c r="H230" s="19" t="s">
        <v>382</v>
      </c>
      <c r="I230" s="2"/>
      <c r="J230" s="4" t="s">
        <v>73</v>
      </c>
      <c r="K230" s="2">
        <f>COUNTIF(usernameList,G230)</f>
        <v>7</v>
      </c>
    </row>
    <row r="231">
      <c r="A231" s="2">
        <v>25.0</v>
      </c>
      <c r="B231" s="2">
        <v>56.0</v>
      </c>
      <c r="C231" s="2">
        <v>41.5669941123384</v>
      </c>
      <c r="D231" s="2">
        <v>-93.7653395649035</v>
      </c>
      <c r="E231" s="10" t="s">
        <v>319</v>
      </c>
      <c r="F231" s="10" t="s">
        <v>320</v>
      </c>
      <c r="G231" s="4" t="s">
        <v>47</v>
      </c>
      <c r="H231" s="19" t="s">
        <v>383</v>
      </c>
      <c r="I231" s="2"/>
      <c r="J231" s="4" t="s">
        <v>37</v>
      </c>
      <c r="K231" s="2">
        <f>COUNTIF(usernameList,G231)</f>
        <v>66</v>
      </c>
    </row>
    <row r="232">
      <c r="A232" s="2">
        <v>25.0</v>
      </c>
      <c r="B232" s="2">
        <v>57.0</v>
      </c>
      <c r="C232" s="2">
        <v>41.5669941121785</v>
      </c>
      <c r="D232" s="2">
        <v>-93.7651474582405</v>
      </c>
      <c r="E232" s="10" t="s">
        <v>319</v>
      </c>
      <c r="F232" s="10" t="s">
        <v>320</v>
      </c>
      <c r="G232" s="4" t="s">
        <v>188</v>
      </c>
      <c r="H232" s="19" t="s">
        <v>384</v>
      </c>
      <c r="I232" s="2"/>
      <c r="J232" s="4" t="s">
        <v>73</v>
      </c>
      <c r="K232" s="2">
        <f>COUNTIF(usernameList,G232)</f>
        <v>12</v>
      </c>
    </row>
    <row r="233">
      <c r="A233" s="2">
        <v>25.0</v>
      </c>
      <c r="B233" s="2">
        <v>58.0</v>
      </c>
      <c r="C233" s="2">
        <v>41.5669941120187</v>
      </c>
      <c r="D233" s="2">
        <v>-93.7649553515776</v>
      </c>
      <c r="E233" s="10" t="s">
        <v>319</v>
      </c>
      <c r="F233" s="10" t="s">
        <v>320</v>
      </c>
      <c r="G233" s="4" t="s">
        <v>91</v>
      </c>
      <c r="H233" s="19" t="s">
        <v>385</v>
      </c>
      <c r="I233" s="2"/>
      <c r="J233" s="4" t="s">
        <v>73</v>
      </c>
      <c r="K233" s="2">
        <f>COUNTIF(usernameList,G233)</f>
        <v>8</v>
      </c>
    </row>
    <row r="234">
      <c r="A234" s="2">
        <v>26.0</v>
      </c>
      <c r="B234" s="2">
        <v>2.0</v>
      </c>
      <c r="C234" s="2">
        <v>41.5668503905261</v>
      </c>
      <c r="D234" s="2">
        <v>-93.7757133251333</v>
      </c>
      <c r="E234" s="14" t="s">
        <v>312</v>
      </c>
      <c r="F234" s="14" t="s">
        <v>313</v>
      </c>
      <c r="G234" s="4" t="s">
        <v>362</v>
      </c>
      <c r="H234" s="19" t="s">
        <v>386</v>
      </c>
      <c r="I234" s="4" t="s">
        <v>387</v>
      </c>
      <c r="J234" s="4" t="s">
        <v>37</v>
      </c>
      <c r="K234" s="2">
        <f>COUNTIF(usernameList,G234)</f>
        <v>77</v>
      </c>
    </row>
    <row r="235">
      <c r="A235" s="2">
        <v>26.0</v>
      </c>
      <c r="B235" s="2">
        <v>3.0</v>
      </c>
      <c r="C235" s="2">
        <v>41.5668503903662</v>
      </c>
      <c r="D235" s="2">
        <v>-93.7755212188976</v>
      </c>
      <c r="E235" s="14" t="s">
        <v>312</v>
      </c>
      <c r="F235" s="14" t="s">
        <v>313</v>
      </c>
      <c r="G235" s="4" t="s">
        <v>47</v>
      </c>
      <c r="H235" s="19" t="s">
        <v>388</v>
      </c>
      <c r="I235" s="2"/>
      <c r="J235" s="4" t="s">
        <v>37</v>
      </c>
      <c r="K235" s="2">
        <f>COUNTIF(usernameList,G235)</f>
        <v>66</v>
      </c>
    </row>
    <row r="236">
      <c r="A236" s="2">
        <v>26.0</v>
      </c>
      <c r="B236" s="2">
        <v>4.0</v>
      </c>
      <c r="C236" s="2">
        <v>41.5668503902064</v>
      </c>
      <c r="D236" s="2">
        <v>-93.775329112662</v>
      </c>
      <c r="E236" s="14" t="s">
        <v>312</v>
      </c>
      <c r="F236" s="14" t="s">
        <v>313</v>
      </c>
      <c r="G236" s="4" t="s">
        <v>196</v>
      </c>
      <c r="H236" s="19" t="s">
        <v>389</v>
      </c>
      <c r="I236" s="2"/>
      <c r="J236" s="4">
        <v>1.0</v>
      </c>
      <c r="K236" s="2">
        <f>COUNTIF(usernameList,G236)</f>
        <v>2</v>
      </c>
    </row>
    <row r="237">
      <c r="A237" s="2">
        <v>26.0</v>
      </c>
      <c r="B237" s="2">
        <v>5.0</v>
      </c>
      <c r="C237" s="2">
        <v>41.5668503900465</v>
      </c>
      <c r="D237" s="2">
        <v>-93.7751370064263</v>
      </c>
      <c r="E237" s="5" t="s">
        <v>108</v>
      </c>
      <c r="F237" s="5" t="s">
        <v>109</v>
      </c>
      <c r="G237" s="4" t="s">
        <v>134</v>
      </c>
      <c r="H237" s="19" t="s">
        <v>390</v>
      </c>
      <c r="I237" s="2"/>
      <c r="J237" s="21">
        <v>42737.0</v>
      </c>
      <c r="K237" s="2">
        <f>COUNTIF(usernameList,G237)</f>
        <v>3</v>
      </c>
    </row>
    <row r="238">
      <c r="A238" s="2">
        <v>26.0</v>
      </c>
      <c r="B238" s="2">
        <v>6.0</v>
      </c>
      <c r="C238" s="2">
        <v>41.5668503898866</v>
      </c>
      <c r="D238" s="2">
        <v>-93.7749449001906</v>
      </c>
      <c r="E238" s="5" t="s">
        <v>108</v>
      </c>
      <c r="F238" s="5" t="s">
        <v>109</v>
      </c>
      <c r="G238" s="4" t="s">
        <v>391</v>
      </c>
      <c r="H238" s="19" t="s">
        <v>392</v>
      </c>
      <c r="I238" s="2"/>
      <c r="J238" s="4">
        <v>1.0</v>
      </c>
      <c r="K238" s="2">
        <f>COUNTIF(usernameList,G238)</f>
        <v>1</v>
      </c>
    </row>
    <row r="239">
      <c r="A239" s="2">
        <v>26.0</v>
      </c>
      <c r="B239" s="2">
        <v>7.0</v>
      </c>
      <c r="C239" s="2">
        <v>41.5668503897267</v>
      </c>
      <c r="D239" s="2">
        <v>-93.774752793955</v>
      </c>
      <c r="E239" s="14" t="s">
        <v>312</v>
      </c>
      <c r="F239" s="14" t="s">
        <v>313</v>
      </c>
      <c r="G239" s="4" t="s">
        <v>362</v>
      </c>
      <c r="H239" s="19" t="str">
        <f>HYPERLINK("https://www.munzee.com/m/PeachesnCream/811", "https://www.munzee.com/m/PeachesnCream/811")</f>
        <v>https://www.munzee.com/m/PeachesnCream/811</v>
      </c>
      <c r="I239" s="4" t="s">
        <v>393</v>
      </c>
      <c r="J239" s="4" t="s">
        <v>37</v>
      </c>
      <c r="K239" s="2">
        <f>COUNTIF(usernameList,G239)</f>
        <v>77</v>
      </c>
    </row>
    <row r="240">
      <c r="A240" s="2">
        <v>26.0</v>
      </c>
      <c r="B240" s="2">
        <v>8.0</v>
      </c>
      <c r="C240" s="2">
        <v>41.5668503895669</v>
      </c>
      <c r="D240" s="2">
        <v>-93.7745606877193</v>
      </c>
      <c r="E240" s="14" t="s">
        <v>312</v>
      </c>
      <c r="F240" s="14" t="s">
        <v>313</v>
      </c>
      <c r="G240" s="4" t="s">
        <v>47</v>
      </c>
      <c r="H240" s="19" t="s">
        <v>394</v>
      </c>
      <c r="I240" s="2"/>
      <c r="J240" s="4" t="s">
        <v>37</v>
      </c>
      <c r="K240" s="2">
        <f>COUNTIF(usernameList,G240)</f>
        <v>66</v>
      </c>
    </row>
    <row r="241">
      <c r="A241" s="2">
        <v>26.0</v>
      </c>
      <c r="B241" s="2">
        <v>9.0</v>
      </c>
      <c r="C241" s="2">
        <v>41.566850389407</v>
      </c>
      <c r="D241" s="2">
        <v>-93.7743685814837</v>
      </c>
      <c r="E241" s="14" t="s">
        <v>312</v>
      </c>
      <c r="F241" s="14" t="s">
        <v>313</v>
      </c>
      <c r="G241" s="4" t="s">
        <v>300</v>
      </c>
      <c r="H241" s="19" t="s">
        <v>395</v>
      </c>
      <c r="I241" s="2"/>
      <c r="J241" s="4" t="s">
        <v>73</v>
      </c>
      <c r="K241" s="2">
        <f>COUNTIF(usernameList,G241)</f>
        <v>12</v>
      </c>
    </row>
    <row r="242">
      <c r="A242" s="2">
        <v>26.0</v>
      </c>
      <c r="B242" s="2">
        <v>10.0</v>
      </c>
      <c r="C242" s="2">
        <v>41.5668503892471</v>
      </c>
      <c r="D242" s="2">
        <v>-93.774176475248</v>
      </c>
      <c r="E242" s="14" t="s">
        <v>312</v>
      </c>
      <c r="F242" s="14" t="s">
        <v>313</v>
      </c>
      <c r="G242" s="4" t="s">
        <v>362</v>
      </c>
      <c r="H242" s="19" t="s">
        <v>396</v>
      </c>
      <c r="I242" s="4" t="s">
        <v>397</v>
      </c>
      <c r="J242" s="4" t="s">
        <v>37</v>
      </c>
      <c r="K242" s="2">
        <f>COUNTIF(usernameList,G242)</f>
        <v>77</v>
      </c>
    </row>
    <row r="243">
      <c r="A243" s="2">
        <v>26.0</v>
      </c>
      <c r="B243" s="2">
        <v>11.0</v>
      </c>
      <c r="C243" s="2">
        <v>41.5668503890872</v>
      </c>
      <c r="D243" s="2">
        <v>-93.7739843690124</v>
      </c>
      <c r="E243" s="5" t="s">
        <v>108</v>
      </c>
      <c r="F243" s="5" t="s">
        <v>109</v>
      </c>
      <c r="G243" s="4" t="s">
        <v>398</v>
      </c>
      <c r="H243" s="19" t="s">
        <v>399</v>
      </c>
      <c r="I243" s="2"/>
      <c r="J243" s="4">
        <v>1.0</v>
      </c>
      <c r="K243" s="2">
        <f>COUNTIF(usernameList,G243)</f>
        <v>1</v>
      </c>
    </row>
    <row r="244">
      <c r="A244" s="2">
        <v>26.0</v>
      </c>
      <c r="B244" s="2">
        <v>12.0</v>
      </c>
      <c r="C244" s="2">
        <v>41.5668503889273</v>
      </c>
      <c r="D244" s="2">
        <v>-93.7737922627767</v>
      </c>
      <c r="E244" s="5" t="s">
        <v>108</v>
      </c>
      <c r="F244" s="5" t="s">
        <v>109</v>
      </c>
      <c r="G244" s="4" t="s">
        <v>400</v>
      </c>
      <c r="H244" s="23" t="s">
        <v>401</v>
      </c>
      <c r="I244" s="2"/>
      <c r="J244" s="4">
        <v>1.0</v>
      </c>
      <c r="K244" s="2">
        <f>COUNTIF(usernameList,G244)</f>
        <v>1</v>
      </c>
    </row>
    <row r="245">
      <c r="A245" s="2">
        <v>26.0</v>
      </c>
      <c r="B245" s="2">
        <v>13.0</v>
      </c>
      <c r="C245" s="2">
        <v>41.5668503887675</v>
      </c>
      <c r="D245" s="2">
        <v>-93.773600156541</v>
      </c>
      <c r="E245" s="14" t="s">
        <v>312</v>
      </c>
      <c r="F245" s="14" t="s">
        <v>313</v>
      </c>
      <c r="G245" s="4" t="s">
        <v>34</v>
      </c>
      <c r="H245" s="19" t="s">
        <v>402</v>
      </c>
      <c r="I245" s="4" t="s">
        <v>403</v>
      </c>
      <c r="J245" s="4" t="s">
        <v>37</v>
      </c>
      <c r="K245" s="2">
        <f>COUNTIF(usernameList,G245)</f>
        <v>77</v>
      </c>
    </row>
    <row r="246">
      <c r="A246" s="2">
        <v>26.0</v>
      </c>
      <c r="B246" s="2">
        <v>26.0</v>
      </c>
      <c r="C246" s="2">
        <v>41.5668503866891</v>
      </c>
      <c r="D246" s="2">
        <v>-93.7711027754775</v>
      </c>
      <c r="E246" s="9" t="s">
        <v>335</v>
      </c>
      <c r="F246" s="9" t="s">
        <v>336</v>
      </c>
      <c r="G246" s="4" t="s">
        <v>175</v>
      </c>
      <c r="H246" s="19" t="s">
        <v>404</v>
      </c>
      <c r="I246" s="2"/>
      <c r="J246" s="4">
        <v>1.0</v>
      </c>
      <c r="K246" s="2">
        <f>COUNTIF(usernameList,G246)</f>
        <v>2</v>
      </c>
    </row>
    <row r="247">
      <c r="A247" s="2">
        <v>26.0</v>
      </c>
      <c r="B247" s="2">
        <v>27.0</v>
      </c>
      <c r="C247" s="2">
        <v>41.5668503865292</v>
      </c>
      <c r="D247" s="2">
        <v>-93.7709106692419</v>
      </c>
      <c r="E247" s="9" t="s">
        <v>335</v>
      </c>
      <c r="F247" s="9" t="s">
        <v>336</v>
      </c>
      <c r="G247" s="4" t="s">
        <v>45</v>
      </c>
      <c r="H247" s="19" t="s">
        <v>405</v>
      </c>
      <c r="I247" s="2"/>
      <c r="J247" s="4" t="s">
        <v>40</v>
      </c>
      <c r="K247" s="2">
        <f>COUNTIF(usernameList,G247)</f>
        <v>15</v>
      </c>
    </row>
    <row r="248">
      <c r="A248" s="2">
        <v>26.0</v>
      </c>
      <c r="B248" s="2">
        <v>28.0</v>
      </c>
      <c r="C248" s="2">
        <v>41.5668503863694</v>
      </c>
      <c r="D248" s="2">
        <v>-93.7707185630063</v>
      </c>
      <c r="E248" s="9" t="s">
        <v>335</v>
      </c>
      <c r="F248" s="9" t="s">
        <v>336</v>
      </c>
      <c r="G248" s="4" t="s">
        <v>47</v>
      </c>
      <c r="H248" s="19" t="s">
        <v>406</v>
      </c>
      <c r="I248" s="2"/>
      <c r="J248" s="4" t="s">
        <v>37</v>
      </c>
      <c r="K248" s="2">
        <f>COUNTIF(usernameList,G248)</f>
        <v>66</v>
      </c>
    </row>
    <row r="249">
      <c r="A249" s="2">
        <v>26.0</v>
      </c>
      <c r="B249" s="2">
        <v>29.0</v>
      </c>
      <c r="C249" s="2">
        <v>41.5668503862095</v>
      </c>
      <c r="D249" s="2">
        <v>-93.7705264567707</v>
      </c>
      <c r="E249" s="9" t="s">
        <v>335</v>
      </c>
      <c r="F249" s="9" t="s">
        <v>336</v>
      </c>
      <c r="G249" s="4" t="s">
        <v>407</v>
      </c>
      <c r="H249" s="19" t="s">
        <v>408</v>
      </c>
      <c r="I249" s="2"/>
      <c r="J249" s="4">
        <v>1.0</v>
      </c>
      <c r="K249" s="2">
        <f>COUNTIF(usernameList,G249)</f>
        <v>1</v>
      </c>
    </row>
    <row r="250">
      <c r="A250" s="2">
        <v>26.0</v>
      </c>
      <c r="B250" s="2">
        <v>30.0</v>
      </c>
      <c r="C250" s="2">
        <v>41.5668503860496</v>
      </c>
      <c r="D250" s="2">
        <v>-93.7703343505351</v>
      </c>
      <c r="E250" s="9" t="s">
        <v>335</v>
      </c>
      <c r="F250" s="9" t="s">
        <v>336</v>
      </c>
      <c r="G250" s="4" t="s">
        <v>38</v>
      </c>
      <c r="H250" s="19" t="s">
        <v>409</v>
      </c>
      <c r="I250" s="2"/>
      <c r="J250" s="4" t="s">
        <v>40</v>
      </c>
      <c r="K250" s="2">
        <f>COUNTIF(usernameList,G250)</f>
        <v>22</v>
      </c>
    </row>
    <row r="251">
      <c r="A251" s="2">
        <v>26.0</v>
      </c>
      <c r="B251" s="2">
        <v>31.0</v>
      </c>
      <c r="C251" s="2">
        <v>41.5668503858897</v>
      </c>
      <c r="D251" s="2">
        <v>-93.7701422442995</v>
      </c>
      <c r="E251" s="9" t="s">
        <v>335</v>
      </c>
      <c r="F251" s="9" t="s">
        <v>336</v>
      </c>
      <c r="G251" s="4" t="s">
        <v>69</v>
      </c>
      <c r="H251" s="19" t="s">
        <v>410</v>
      </c>
      <c r="I251" s="2"/>
      <c r="J251" s="4" t="s">
        <v>40</v>
      </c>
      <c r="K251" s="2">
        <f>COUNTIF(usernameList,G251)</f>
        <v>35</v>
      </c>
    </row>
    <row r="252">
      <c r="A252" s="2">
        <v>26.0</v>
      </c>
      <c r="B252" s="2">
        <v>32.0</v>
      </c>
      <c r="C252" s="2">
        <v>41.5668503857298</v>
      </c>
      <c r="D252" s="2">
        <v>-93.7699501380639</v>
      </c>
      <c r="E252" s="9" t="s">
        <v>335</v>
      </c>
      <c r="F252" s="9" t="s">
        <v>336</v>
      </c>
      <c r="G252" s="26" t="s">
        <v>80</v>
      </c>
      <c r="H252" s="19" t="s">
        <v>411</v>
      </c>
      <c r="I252" s="2"/>
      <c r="J252" s="4" t="s">
        <v>64</v>
      </c>
      <c r="K252" s="2">
        <f>COUNTIF(usernameList,G252)</f>
        <v>5</v>
      </c>
    </row>
    <row r="253">
      <c r="A253" s="2">
        <v>26.0</v>
      </c>
      <c r="B253" s="2">
        <v>33.0</v>
      </c>
      <c r="C253" s="2">
        <v>41.56685038557</v>
      </c>
      <c r="D253" s="2">
        <v>-93.7697580318283</v>
      </c>
      <c r="E253" s="9" t="s">
        <v>335</v>
      </c>
      <c r="F253" s="9" t="s">
        <v>336</v>
      </c>
      <c r="G253" s="25" t="s">
        <v>272</v>
      </c>
      <c r="H253" s="19" t="s">
        <v>412</v>
      </c>
      <c r="I253" s="2"/>
      <c r="J253" s="4" t="s">
        <v>73</v>
      </c>
      <c r="K253" s="2">
        <f>COUNTIF(usernameList,G253)</f>
        <v>9</v>
      </c>
    </row>
    <row r="254">
      <c r="A254" s="2">
        <v>26.0</v>
      </c>
      <c r="B254" s="2">
        <v>34.0</v>
      </c>
      <c r="C254" s="2">
        <v>41.5668503854101</v>
      </c>
      <c r="D254" s="2">
        <v>-93.7695659255927</v>
      </c>
      <c r="E254" s="9" t="s">
        <v>335</v>
      </c>
      <c r="F254" s="9" t="s">
        <v>336</v>
      </c>
      <c r="G254" s="25" t="s">
        <v>101</v>
      </c>
      <c r="H254" s="19" t="s">
        <v>413</v>
      </c>
      <c r="I254" s="2"/>
      <c r="J254" s="4" t="s">
        <v>73</v>
      </c>
      <c r="K254" s="2">
        <f>COUNTIF(usernameList,G254)</f>
        <v>7</v>
      </c>
    </row>
    <row r="255">
      <c r="A255" s="2">
        <v>26.0</v>
      </c>
      <c r="B255" s="2">
        <v>35.0</v>
      </c>
      <c r="C255" s="2">
        <v>41.5668503852502</v>
      </c>
      <c r="D255" s="2">
        <v>-93.769373819357</v>
      </c>
      <c r="E255" s="9" t="s">
        <v>335</v>
      </c>
      <c r="F255" s="9" t="s">
        <v>336</v>
      </c>
      <c r="G255" s="25" t="s">
        <v>103</v>
      </c>
      <c r="H255" s="19" t="s">
        <v>414</v>
      </c>
      <c r="I255" s="2"/>
      <c r="J255" s="4" t="s">
        <v>73</v>
      </c>
      <c r="K255" s="2">
        <f>COUNTIF(usernameList,G255)</f>
        <v>7</v>
      </c>
    </row>
    <row r="256">
      <c r="A256" s="2">
        <v>26.0</v>
      </c>
      <c r="B256" s="2">
        <v>36.0</v>
      </c>
      <c r="C256" s="2">
        <v>41.5668503850904</v>
      </c>
      <c r="D256" s="2">
        <v>-93.7691817131213</v>
      </c>
      <c r="E256" s="9" t="s">
        <v>335</v>
      </c>
      <c r="F256" s="9" t="s">
        <v>336</v>
      </c>
      <c r="G256" s="4" t="s">
        <v>185</v>
      </c>
      <c r="H256" s="19" t="s">
        <v>415</v>
      </c>
      <c r="I256" s="2"/>
      <c r="J256" s="4" t="s">
        <v>64</v>
      </c>
      <c r="K256" s="2">
        <f>COUNTIF(usernameList,G256)</f>
        <v>5</v>
      </c>
    </row>
    <row r="257">
      <c r="A257" s="2">
        <v>26.0</v>
      </c>
      <c r="B257" s="2">
        <v>48.0</v>
      </c>
      <c r="C257" s="2">
        <v>41.5668503831719</v>
      </c>
      <c r="D257" s="2">
        <v>-93.766876438294</v>
      </c>
      <c r="E257" s="10" t="s">
        <v>319</v>
      </c>
      <c r="F257" s="10" t="s">
        <v>320</v>
      </c>
      <c r="G257" s="4" t="s">
        <v>38</v>
      </c>
      <c r="H257" s="19" t="s">
        <v>416</v>
      </c>
      <c r="I257" s="2"/>
      <c r="J257" s="4" t="s">
        <v>40</v>
      </c>
      <c r="K257" s="2">
        <f>COUNTIF(usernameList,G257)</f>
        <v>22</v>
      </c>
    </row>
    <row r="258">
      <c r="A258" s="2">
        <v>26.0</v>
      </c>
      <c r="B258" s="2">
        <v>49.0</v>
      </c>
      <c r="C258" s="2">
        <v>41.566850383012</v>
      </c>
      <c r="D258" s="2">
        <v>-93.7666843320584</v>
      </c>
      <c r="E258" s="5" t="s">
        <v>108</v>
      </c>
      <c r="F258" s="5" t="s">
        <v>109</v>
      </c>
      <c r="G258" s="4" t="s">
        <v>417</v>
      </c>
      <c r="H258" s="19" t="s">
        <v>418</v>
      </c>
      <c r="I258" s="4"/>
      <c r="J258" s="4">
        <v>1.0</v>
      </c>
      <c r="K258" s="2">
        <f>COUNTIF(usernameList,G258)</f>
        <v>1</v>
      </c>
    </row>
    <row r="259">
      <c r="A259" s="2">
        <v>26.0</v>
      </c>
      <c r="B259" s="2">
        <v>50.0</v>
      </c>
      <c r="C259" s="2">
        <v>41.5668503828521</v>
      </c>
      <c r="D259" s="2">
        <v>-93.7664922258228</v>
      </c>
      <c r="E259" s="5" t="s">
        <v>108</v>
      </c>
      <c r="F259" s="5" t="s">
        <v>109</v>
      </c>
      <c r="G259" s="4" t="s">
        <v>74</v>
      </c>
      <c r="H259" s="19" t="s">
        <v>419</v>
      </c>
      <c r="I259" s="2"/>
      <c r="J259" s="4">
        <v>1.0</v>
      </c>
      <c r="K259" s="2">
        <f>COUNTIF(usernameList,G259)</f>
        <v>2</v>
      </c>
    </row>
    <row r="260">
      <c r="A260" s="2">
        <v>26.0</v>
      </c>
      <c r="B260" s="2">
        <v>51.0</v>
      </c>
      <c r="C260" s="2">
        <v>41.5668503826923</v>
      </c>
      <c r="D260" s="2">
        <v>-93.7663001195872</v>
      </c>
      <c r="E260" s="10" t="s">
        <v>319</v>
      </c>
      <c r="F260" s="10" t="s">
        <v>320</v>
      </c>
      <c r="G260" s="4" t="s">
        <v>71</v>
      </c>
      <c r="H260" s="19" t="s">
        <v>420</v>
      </c>
      <c r="I260" s="2"/>
      <c r="J260" s="4" t="s">
        <v>73</v>
      </c>
      <c r="K260" s="2">
        <f>COUNTIF(usernameList,G260)</f>
        <v>7</v>
      </c>
    </row>
    <row r="261">
      <c r="A261" s="2">
        <v>26.0</v>
      </c>
      <c r="B261" s="2">
        <v>52.0</v>
      </c>
      <c r="C261" s="2">
        <v>41.5668503825324</v>
      </c>
      <c r="D261" s="2">
        <v>-93.7661080133516</v>
      </c>
      <c r="E261" s="10" t="s">
        <v>319</v>
      </c>
      <c r="F261" s="10" t="s">
        <v>320</v>
      </c>
      <c r="G261" s="4" t="s">
        <v>284</v>
      </c>
      <c r="H261" s="19" t="s">
        <v>421</v>
      </c>
      <c r="I261" s="2"/>
      <c r="J261" s="2"/>
      <c r="K261" s="2">
        <f>COUNTIF(usernameList,G261)</f>
        <v>7</v>
      </c>
    </row>
    <row r="262">
      <c r="A262" s="2">
        <v>26.0</v>
      </c>
      <c r="B262" s="2">
        <v>53.0</v>
      </c>
      <c r="C262" s="2">
        <v>41.5668503823725</v>
      </c>
      <c r="D262" s="2">
        <v>-93.765915907116</v>
      </c>
      <c r="E262" s="10" t="s">
        <v>319</v>
      </c>
      <c r="F262" s="10" t="s">
        <v>320</v>
      </c>
      <c r="G262" s="4"/>
      <c r="I262" s="2"/>
      <c r="J262" s="2"/>
      <c r="K262" s="2">
        <f>COUNTIF(usernameList,G262)</f>
        <v>0</v>
      </c>
    </row>
    <row r="263">
      <c r="A263" s="2">
        <v>26.0</v>
      </c>
      <c r="B263" s="2">
        <v>54.0</v>
      </c>
      <c r="C263" s="2">
        <v>41.5668503822126</v>
      </c>
      <c r="D263" s="2">
        <v>-93.7657238008804</v>
      </c>
      <c r="E263" s="10" t="s">
        <v>319</v>
      </c>
      <c r="F263" s="10" t="s">
        <v>320</v>
      </c>
      <c r="G263" s="4" t="s">
        <v>71</v>
      </c>
      <c r="H263" s="19" t="s">
        <v>422</v>
      </c>
      <c r="I263" s="2"/>
      <c r="J263" s="4" t="s">
        <v>73</v>
      </c>
      <c r="K263" s="2">
        <f>COUNTIF(usernameList,G263)</f>
        <v>7</v>
      </c>
    </row>
    <row r="264">
      <c r="A264" s="2">
        <v>26.0</v>
      </c>
      <c r="B264" s="2">
        <v>55.0</v>
      </c>
      <c r="C264" s="2">
        <v>41.5668503820528</v>
      </c>
      <c r="D264" s="2">
        <v>-93.7655316946448</v>
      </c>
      <c r="E264" s="5" t="s">
        <v>108</v>
      </c>
      <c r="F264" s="5" t="s">
        <v>109</v>
      </c>
      <c r="G264" s="4" t="s">
        <v>307</v>
      </c>
      <c r="H264" s="19" t="s">
        <v>423</v>
      </c>
      <c r="I264" s="2"/>
      <c r="J264" s="4" t="s">
        <v>40</v>
      </c>
      <c r="K264" s="2">
        <f>COUNTIF(usernameList,G264)</f>
        <v>7</v>
      </c>
    </row>
    <row r="265">
      <c r="A265" s="2">
        <v>26.0</v>
      </c>
      <c r="B265" s="2">
        <v>56.0</v>
      </c>
      <c r="C265" s="2">
        <v>41.5668503818929</v>
      </c>
      <c r="D265" s="2">
        <v>-93.7653395884092</v>
      </c>
      <c r="E265" s="5" t="s">
        <v>108</v>
      </c>
      <c r="F265" s="5" t="s">
        <v>109</v>
      </c>
      <c r="G265" s="4" t="s">
        <v>155</v>
      </c>
      <c r="H265" s="19" t="s">
        <v>424</v>
      </c>
      <c r="I265" s="2"/>
      <c r="J265" s="4">
        <v>1.0</v>
      </c>
      <c r="K265" s="2">
        <f>COUNTIF(usernameList,G265)</f>
        <v>2</v>
      </c>
    </row>
    <row r="266">
      <c r="A266" s="2">
        <v>26.0</v>
      </c>
      <c r="B266" s="2">
        <v>57.0</v>
      </c>
      <c r="C266" s="2">
        <v>41.566850381733</v>
      </c>
      <c r="D266" s="2">
        <v>-93.7651474821736</v>
      </c>
      <c r="E266" s="10" t="s">
        <v>319</v>
      </c>
      <c r="F266" s="10" t="s">
        <v>320</v>
      </c>
      <c r="G266" s="4" t="s">
        <v>277</v>
      </c>
      <c r="H266" s="19" t="s">
        <v>425</v>
      </c>
      <c r="I266" s="2"/>
      <c r="J266" s="2"/>
      <c r="K266" s="2">
        <f>COUNTIF(usernameList,G266)</f>
        <v>2</v>
      </c>
    </row>
    <row r="267">
      <c r="A267" s="2">
        <v>26.0</v>
      </c>
      <c r="B267" s="2">
        <v>58.0</v>
      </c>
      <c r="C267" s="2">
        <v>41.5668503815732</v>
      </c>
      <c r="D267" s="2">
        <v>-93.764955375938</v>
      </c>
      <c r="E267" s="10" t="s">
        <v>319</v>
      </c>
      <c r="F267" s="10" t="s">
        <v>320</v>
      </c>
      <c r="G267" s="25"/>
      <c r="I267" s="2"/>
      <c r="J267" s="2"/>
      <c r="K267" s="2">
        <f>COUNTIF(usernameList,G267)</f>
        <v>0</v>
      </c>
    </row>
    <row r="268">
      <c r="A268" s="2">
        <v>26.0</v>
      </c>
      <c r="B268" s="2">
        <v>59.0</v>
      </c>
      <c r="C268" s="2">
        <v>41.5668503814133</v>
      </c>
      <c r="D268" s="2">
        <v>-93.7647632697024</v>
      </c>
      <c r="E268" s="10" t="s">
        <v>319</v>
      </c>
      <c r="F268" s="10" t="s">
        <v>320</v>
      </c>
      <c r="G268" s="4" t="s">
        <v>34</v>
      </c>
      <c r="H268" s="19" t="s">
        <v>426</v>
      </c>
      <c r="I268" s="4" t="s">
        <v>427</v>
      </c>
      <c r="J268" s="4" t="s">
        <v>37</v>
      </c>
      <c r="K268" s="2">
        <f>COUNTIF(usernameList,G268)</f>
        <v>77</v>
      </c>
    </row>
    <row r="269">
      <c r="A269" s="2">
        <v>27.0</v>
      </c>
      <c r="B269" s="2">
        <v>2.0</v>
      </c>
      <c r="C269" s="2">
        <v>41.5667066600807</v>
      </c>
      <c r="D269" s="2">
        <v>-93.7757133255607</v>
      </c>
      <c r="E269" s="14" t="s">
        <v>312</v>
      </c>
      <c r="F269" s="14" t="s">
        <v>313</v>
      </c>
      <c r="G269" s="4" t="s">
        <v>428</v>
      </c>
      <c r="H269" s="19" t="s">
        <v>429</v>
      </c>
      <c r="I269" s="2"/>
      <c r="J269" s="4">
        <v>1.0</v>
      </c>
      <c r="K269" s="2">
        <f>COUNTIF(usernameList,G269)</f>
        <v>1</v>
      </c>
    </row>
    <row r="270">
      <c r="A270" s="2">
        <v>27.0</v>
      </c>
      <c r="B270" s="2">
        <v>3.0</v>
      </c>
      <c r="C270" s="2">
        <v>41.5667066599208</v>
      </c>
      <c r="D270" s="2">
        <v>-93.7755212197524</v>
      </c>
      <c r="E270" s="14" t="s">
        <v>312</v>
      </c>
      <c r="F270" s="14" t="s">
        <v>313</v>
      </c>
      <c r="G270" s="4" t="s">
        <v>430</v>
      </c>
      <c r="H270" s="19" t="s">
        <v>431</v>
      </c>
      <c r="I270" s="2"/>
      <c r="J270" s="4">
        <v>1.0</v>
      </c>
      <c r="K270" s="2">
        <f>COUNTIF(usernameList,G270)</f>
        <v>2</v>
      </c>
    </row>
    <row r="271">
      <c r="A271" s="2">
        <v>27.0</v>
      </c>
      <c r="B271" s="2">
        <v>4.0</v>
      </c>
      <c r="C271" s="2">
        <v>41.5667066597609</v>
      </c>
      <c r="D271" s="2">
        <v>-93.7753291139441</v>
      </c>
      <c r="E271" s="5" t="s">
        <v>108</v>
      </c>
      <c r="F271" s="5" t="s">
        <v>109</v>
      </c>
      <c r="G271" s="4" t="s">
        <v>54</v>
      </c>
      <c r="H271" s="19" t="s">
        <v>432</v>
      </c>
      <c r="I271" s="2"/>
      <c r="J271" s="4" t="s">
        <v>40</v>
      </c>
      <c r="K271" s="2">
        <f>COUNTIF(usernameList,G271)</f>
        <v>8</v>
      </c>
    </row>
    <row r="272">
      <c r="A272" s="2">
        <v>27.0</v>
      </c>
      <c r="B272" s="2">
        <v>5.0</v>
      </c>
      <c r="C272" s="2">
        <v>41.566706659601</v>
      </c>
      <c r="D272" s="2">
        <v>-93.7751370081358</v>
      </c>
      <c r="E272" s="5" t="s">
        <v>108</v>
      </c>
      <c r="F272" s="5" t="s">
        <v>109</v>
      </c>
      <c r="G272" s="4" t="s">
        <v>101</v>
      </c>
      <c r="H272" s="19" t="s">
        <v>433</v>
      </c>
      <c r="I272" s="4"/>
      <c r="J272" s="4" t="s">
        <v>73</v>
      </c>
      <c r="K272" s="2">
        <f>COUNTIF(usernameList,G272)</f>
        <v>7</v>
      </c>
    </row>
    <row r="273">
      <c r="A273" s="2">
        <v>27.0</v>
      </c>
      <c r="B273" s="2">
        <v>6.0</v>
      </c>
      <c r="C273" s="2">
        <v>41.5667066594412</v>
      </c>
      <c r="D273" s="2">
        <v>-93.7749449023275</v>
      </c>
      <c r="E273" s="5" t="s">
        <v>108</v>
      </c>
      <c r="F273" s="5" t="s">
        <v>109</v>
      </c>
      <c r="G273" s="4" t="s">
        <v>69</v>
      </c>
      <c r="H273" s="19" t="s">
        <v>434</v>
      </c>
      <c r="I273" s="2"/>
      <c r="J273" s="4" t="s">
        <v>40</v>
      </c>
      <c r="K273" s="2">
        <f>COUNTIF(usernameList,G273)</f>
        <v>35</v>
      </c>
    </row>
    <row r="274">
      <c r="A274" s="2">
        <v>27.0</v>
      </c>
      <c r="B274" s="2">
        <v>7.0</v>
      </c>
      <c r="C274" s="2">
        <v>41.5667066592813</v>
      </c>
      <c r="D274" s="2">
        <v>-93.7747527965193</v>
      </c>
      <c r="E274" s="5" t="s">
        <v>108</v>
      </c>
      <c r="F274" s="5" t="s">
        <v>109</v>
      </c>
      <c r="G274" s="4" t="s">
        <v>435</v>
      </c>
      <c r="H274" s="19" t="s">
        <v>436</v>
      </c>
      <c r="I274" s="2"/>
      <c r="J274" s="4" t="s">
        <v>64</v>
      </c>
      <c r="K274" s="2">
        <f>COUNTIF(usernameList,G274)</f>
        <v>5</v>
      </c>
    </row>
    <row r="275">
      <c r="A275" s="2">
        <v>27.0</v>
      </c>
      <c r="B275" s="2">
        <v>8.0</v>
      </c>
      <c r="C275" s="2">
        <v>41.5667066591214</v>
      </c>
      <c r="D275" s="2">
        <v>-93.774560690711</v>
      </c>
      <c r="E275" s="14" t="s">
        <v>312</v>
      </c>
      <c r="F275" s="14" t="s">
        <v>313</v>
      </c>
      <c r="G275" s="4" t="s">
        <v>210</v>
      </c>
      <c r="H275" s="19" t="s">
        <v>437</v>
      </c>
      <c r="I275" s="2"/>
      <c r="J275" s="4" t="s">
        <v>73</v>
      </c>
      <c r="K275" s="2">
        <f>COUNTIF(usernameList,G275)</f>
        <v>7</v>
      </c>
    </row>
    <row r="276">
      <c r="A276" s="2">
        <v>27.0</v>
      </c>
      <c r="B276" s="2">
        <v>9.0</v>
      </c>
      <c r="C276" s="2">
        <v>41.5667066589615</v>
      </c>
      <c r="D276" s="2">
        <v>-93.7743685849027</v>
      </c>
      <c r="E276" s="14" t="s">
        <v>312</v>
      </c>
      <c r="F276" s="14" t="s">
        <v>313</v>
      </c>
      <c r="G276" s="4" t="s">
        <v>253</v>
      </c>
      <c r="H276" s="19" t="s">
        <v>438</v>
      </c>
      <c r="I276" s="2"/>
      <c r="J276" s="4" t="s">
        <v>73</v>
      </c>
      <c r="K276" s="2">
        <f>COUNTIF(usernameList,G276)</f>
        <v>10</v>
      </c>
    </row>
    <row r="277">
      <c r="A277" s="2">
        <v>27.0</v>
      </c>
      <c r="B277" s="2">
        <v>10.0</v>
      </c>
      <c r="C277" s="2">
        <v>41.5667066588016</v>
      </c>
      <c r="D277" s="2">
        <v>-93.7741764790945</v>
      </c>
      <c r="E277" s="5" t="s">
        <v>108</v>
      </c>
      <c r="F277" s="5" t="s">
        <v>109</v>
      </c>
      <c r="G277" s="4" t="s">
        <v>69</v>
      </c>
      <c r="H277" s="19" t="s">
        <v>439</v>
      </c>
      <c r="I277" s="2"/>
      <c r="J277" s="4" t="s">
        <v>40</v>
      </c>
      <c r="K277" s="2">
        <f>COUNTIF(usernameList,G277)</f>
        <v>35</v>
      </c>
    </row>
    <row r="278">
      <c r="A278" s="2">
        <v>27.0</v>
      </c>
      <c r="B278" s="2">
        <v>11.0</v>
      </c>
      <c r="C278" s="2">
        <v>41.5667066586418</v>
      </c>
      <c r="D278" s="2">
        <v>-93.7739843732862</v>
      </c>
      <c r="E278" s="5" t="s">
        <v>108</v>
      </c>
      <c r="F278" s="5" t="s">
        <v>109</v>
      </c>
      <c r="G278" s="4" t="s">
        <v>369</v>
      </c>
      <c r="H278" s="19" t="s">
        <v>440</v>
      </c>
      <c r="I278" s="2"/>
      <c r="J278" s="4">
        <v>1.0</v>
      </c>
      <c r="K278" s="2">
        <f>COUNTIF(usernameList,G278)</f>
        <v>2</v>
      </c>
    </row>
    <row r="279">
      <c r="A279" s="2">
        <v>27.0</v>
      </c>
      <c r="B279" s="2">
        <v>12.0</v>
      </c>
      <c r="C279" s="2">
        <v>41.5667066584819</v>
      </c>
      <c r="D279" s="2">
        <v>-93.7737922674779</v>
      </c>
      <c r="E279" s="5" t="s">
        <v>108</v>
      </c>
      <c r="F279" s="5" t="s">
        <v>109</v>
      </c>
      <c r="G279" s="4" t="s">
        <v>435</v>
      </c>
      <c r="H279" s="19" t="s">
        <v>441</v>
      </c>
      <c r="I279" s="2"/>
      <c r="J279" s="4" t="s">
        <v>64</v>
      </c>
      <c r="K279" s="2">
        <f>COUNTIF(usernameList,G279)</f>
        <v>5</v>
      </c>
    </row>
    <row r="280">
      <c r="A280" s="2">
        <v>27.0</v>
      </c>
      <c r="B280" s="2">
        <v>13.0</v>
      </c>
      <c r="C280" s="2">
        <v>41.566706658322</v>
      </c>
      <c r="D280" s="2">
        <v>-93.7736001616696</v>
      </c>
      <c r="E280" s="5" t="s">
        <v>108</v>
      </c>
      <c r="F280" s="5" t="s">
        <v>109</v>
      </c>
      <c r="G280" s="4" t="s">
        <v>69</v>
      </c>
      <c r="H280" s="19" t="s">
        <v>442</v>
      </c>
      <c r="I280" s="2"/>
      <c r="J280" s="4" t="s">
        <v>40</v>
      </c>
      <c r="K280" s="2">
        <f>COUNTIF(usernameList,G280)</f>
        <v>35</v>
      </c>
    </row>
    <row r="281">
      <c r="A281" s="2">
        <v>27.0</v>
      </c>
      <c r="B281" s="2">
        <v>26.0</v>
      </c>
      <c r="C281" s="2">
        <v>41.5667066562436</v>
      </c>
      <c r="D281" s="2">
        <v>-93.7711027861619</v>
      </c>
      <c r="E281" s="9" t="s">
        <v>335</v>
      </c>
      <c r="F281" s="9" t="s">
        <v>336</v>
      </c>
      <c r="G281" s="4" t="s">
        <v>218</v>
      </c>
      <c r="H281" s="19" t="s">
        <v>443</v>
      </c>
      <c r="I281" s="2"/>
      <c r="J281" s="4" t="s">
        <v>64</v>
      </c>
      <c r="K281" s="2">
        <f>COUNTIF(usernameList,G281)</f>
        <v>5</v>
      </c>
    </row>
    <row r="282">
      <c r="A282" s="2">
        <v>27.0</v>
      </c>
      <c r="B282" s="2">
        <v>27.0</v>
      </c>
      <c r="C282" s="2">
        <v>41.5667066560838</v>
      </c>
      <c r="D282" s="2">
        <v>-93.7709106803536</v>
      </c>
      <c r="E282" s="9" t="s">
        <v>335</v>
      </c>
      <c r="F282" s="9" t="s">
        <v>336</v>
      </c>
      <c r="G282" s="4" t="s">
        <v>69</v>
      </c>
      <c r="H282" s="19" t="s">
        <v>444</v>
      </c>
      <c r="I282" s="2"/>
      <c r="J282" s="4" t="s">
        <v>40</v>
      </c>
      <c r="K282" s="2">
        <f>COUNTIF(usernameList,G282)</f>
        <v>35</v>
      </c>
    </row>
    <row r="283">
      <c r="A283" s="2">
        <v>27.0</v>
      </c>
      <c r="B283" s="2">
        <v>28.0</v>
      </c>
      <c r="C283" s="2">
        <v>41.5667066559239</v>
      </c>
      <c r="D283" s="2">
        <v>-93.7707185745454</v>
      </c>
      <c r="E283" s="9" t="s">
        <v>335</v>
      </c>
      <c r="F283" s="9" t="s">
        <v>336</v>
      </c>
      <c r="G283" s="4" t="s">
        <v>232</v>
      </c>
      <c r="H283" s="19" t="s">
        <v>445</v>
      </c>
      <c r="I283" s="2"/>
      <c r="J283" s="4" t="s">
        <v>78</v>
      </c>
      <c r="K283" s="2">
        <f>COUNTIF(usernameList,G283)</f>
        <v>3</v>
      </c>
    </row>
    <row r="284">
      <c r="A284" s="2">
        <v>27.0</v>
      </c>
      <c r="B284" s="2">
        <v>29.0</v>
      </c>
      <c r="C284" s="2">
        <v>41.566706655764</v>
      </c>
      <c r="D284" s="2">
        <v>-93.7705264687371</v>
      </c>
      <c r="E284" s="9" t="s">
        <v>335</v>
      </c>
      <c r="F284" s="9" t="s">
        <v>336</v>
      </c>
      <c r="G284" s="4" t="s">
        <v>125</v>
      </c>
      <c r="H284" s="19" t="s">
        <v>446</v>
      </c>
      <c r="I284" s="2"/>
      <c r="J284" s="4" t="s">
        <v>64</v>
      </c>
      <c r="K284" s="2">
        <f>COUNTIF(usernameList,G284)</f>
        <v>6</v>
      </c>
    </row>
    <row r="285">
      <c r="A285" s="2">
        <v>27.0</v>
      </c>
      <c r="B285" s="2">
        <v>30.0</v>
      </c>
      <c r="C285" s="2">
        <v>41.5667066556041</v>
      </c>
      <c r="D285" s="2">
        <v>-93.7703343629287</v>
      </c>
      <c r="E285" s="9" t="s">
        <v>335</v>
      </c>
      <c r="F285" s="9" t="s">
        <v>336</v>
      </c>
      <c r="G285" s="4" t="s">
        <v>362</v>
      </c>
      <c r="H285" s="19" t="str">
        <f>HYPERLINK("https://www.munzee.com/m/PeachesnCream/809", "https://www.munzee.com/m/PeachesnCream/809")</f>
        <v>https://www.munzee.com/m/PeachesnCream/809</v>
      </c>
      <c r="I285" s="2"/>
      <c r="J285" s="4" t="s">
        <v>37</v>
      </c>
      <c r="K285" s="2">
        <f>COUNTIF(usernameList,G288)</f>
        <v>77</v>
      </c>
    </row>
    <row r="286">
      <c r="A286" s="2">
        <v>27.0</v>
      </c>
      <c r="B286" s="2">
        <v>31.0</v>
      </c>
      <c r="C286" s="2">
        <v>41.5667066554443</v>
      </c>
      <c r="D286" s="2">
        <v>-93.7701422571204</v>
      </c>
      <c r="E286" s="9" t="s">
        <v>335</v>
      </c>
      <c r="F286" s="9" t="s">
        <v>336</v>
      </c>
      <c r="G286" s="4" t="s">
        <v>47</v>
      </c>
      <c r="H286" s="19" t="s">
        <v>447</v>
      </c>
      <c r="I286" s="2"/>
      <c r="J286" s="4" t="s">
        <v>37</v>
      </c>
      <c r="K286" s="2">
        <f>COUNTIF(usernameList,G286)</f>
        <v>66</v>
      </c>
    </row>
    <row r="287">
      <c r="A287" s="2">
        <v>27.0</v>
      </c>
      <c r="B287" s="2">
        <v>32.0</v>
      </c>
      <c r="C287" s="2">
        <v>41.5667066552844</v>
      </c>
      <c r="D287" s="2">
        <v>-93.7699501513121</v>
      </c>
      <c r="E287" s="9" t="s">
        <v>335</v>
      </c>
      <c r="F287" s="9" t="s">
        <v>336</v>
      </c>
      <c r="G287" s="4" t="s">
        <v>253</v>
      </c>
      <c r="H287" s="19" t="s">
        <v>448</v>
      </c>
      <c r="I287" s="2"/>
      <c r="J287" s="4" t="s">
        <v>73</v>
      </c>
      <c r="K287" s="2">
        <f>COUNTIF(usernameList,G287)</f>
        <v>10</v>
      </c>
    </row>
    <row r="288">
      <c r="A288" s="2">
        <v>27.0</v>
      </c>
      <c r="B288" s="2">
        <v>33.0</v>
      </c>
      <c r="C288" s="2">
        <v>41.5667066551245</v>
      </c>
      <c r="D288" s="2">
        <v>-93.7697580455039</v>
      </c>
      <c r="E288" s="9" t="s">
        <v>335</v>
      </c>
      <c r="F288" s="9" t="s">
        <v>336</v>
      </c>
      <c r="G288" s="4" t="s">
        <v>362</v>
      </c>
      <c r="H288" s="19" t="str">
        <f>HYPERLINK("https://www.munzee.com/m/PeachesnCream/808", "https://www.munzee.com/m/PeachesnCream/808")</f>
        <v>https://www.munzee.com/m/PeachesnCream/808</v>
      </c>
      <c r="I288" s="2"/>
      <c r="J288" s="4" t="s">
        <v>37</v>
      </c>
      <c r="K288" s="2">
        <f>COUNTIF(usernameList,G288)</f>
        <v>77</v>
      </c>
    </row>
    <row r="289">
      <c r="A289" s="2">
        <v>27.0</v>
      </c>
      <c r="B289" s="2">
        <v>34.0</v>
      </c>
      <c r="C289" s="2">
        <v>41.5667066549646</v>
      </c>
      <c r="D289" s="2">
        <v>-93.7695659396956</v>
      </c>
      <c r="E289" s="9" t="s">
        <v>335</v>
      </c>
      <c r="F289" s="9" t="s">
        <v>336</v>
      </c>
      <c r="G289" s="4" t="s">
        <v>210</v>
      </c>
      <c r="H289" s="19" t="s">
        <v>449</v>
      </c>
      <c r="I289" s="2"/>
      <c r="J289" s="4" t="s">
        <v>73</v>
      </c>
      <c r="K289" s="2">
        <f>COUNTIF(usernameList,G289)</f>
        <v>7</v>
      </c>
    </row>
    <row r="290">
      <c r="A290" s="2">
        <v>27.0</v>
      </c>
      <c r="B290" s="2">
        <v>35.0</v>
      </c>
      <c r="C290" s="2">
        <v>41.5667066548048</v>
      </c>
      <c r="D290" s="2">
        <v>-93.7693738338874</v>
      </c>
      <c r="E290" s="9" t="s">
        <v>335</v>
      </c>
      <c r="F290" s="9" t="s">
        <v>336</v>
      </c>
      <c r="G290" s="4" t="s">
        <v>173</v>
      </c>
      <c r="H290" s="19" t="s">
        <v>450</v>
      </c>
      <c r="I290" s="2"/>
      <c r="J290" s="4" t="s">
        <v>73</v>
      </c>
      <c r="K290" s="2">
        <f>COUNTIF(usernameList,G290)</f>
        <v>7</v>
      </c>
    </row>
    <row r="291">
      <c r="A291" s="2">
        <v>27.0</v>
      </c>
      <c r="B291" s="2">
        <v>36.0</v>
      </c>
      <c r="C291" s="2">
        <v>41.5667066546449</v>
      </c>
      <c r="D291" s="2">
        <v>-93.7691817280791</v>
      </c>
      <c r="E291" s="9" t="s">
        <v>335</v>
      </c>
      <c r="F291" s="9" t="s">
        <v>336</v>
      </c>
      <c r="G291" s="4" t="s">
        <v>38</v>
      </c>
      <c r="H291" s="19" t="s">
        <v>451</v>
      </c>
      <c r="I291" s="2"/>
      <c r="J291" s="4" t="s">
        <v>40</v>
      </c>
      <c r="K291" s="2">
        <f>COUNTIF(usernameList,G291)</f>
        <v>22</v>
      </c>
    </row>
    <row r="292">
      <c r="A292" s="2">
        <v>27.0</v>
      </c>
      <c r="B292" s="2">
        <v>48.0</v>
      </c>
      <c r="C292" s="2">
        <v>41.5667066527264</v>
      </c>
      <c r="D292" s="2">
        <v>-93.7668764583801</v>
      </c>
      <c r="E292" s="5" t="s">
        <v>108</v>
      </c>
      <c r="F292" s="5" t="s">
        <v>109</v>
      </c>
      <c r="G292" s="4" t="s">
        <v>452</v>
      </c>
      <c r="H292" s="19" t="s">
        <v>453</v>
      </c>
      <c r="I292" s="4"/>
      <c r="J292" s="4">
        <v>1.0</v>
      </c>
      <c r="K292" s="2">
        <f>COUNTIF(usernameList,G292)</f>
        <v>2</v>
      </c>
    </row>
    <row r="293">
      <c r="A293" s="2">
        <v>27.0</v>
      </c>
      <c r="B293" s="2">
        <v>49.0</v>
      </c>
      <c r="C293" s="2">
        <v>41.5667066525665</v>
      </c>
      <c r="D293" s="2">
        <v>-93.7666843525718</v>
      </c>
      <c r="E293" s="5" t="s">
        <v>108</v>
      </c>
      <c r="F293" s="5" t="s">
        <v>109</v>
      </c>
      <c r="G293" s="4" t="s">
        <v>454</v>
      </c>
      <c r="H293" s="19" t="s">
        <v>455</v>
      </c>
      <c r="I293" s="4"/>
      <c r="J293" s="4">
        <v>1.0</v>
      </c>
      <c r="K293" s="2">
        <f>COUNTIF(usernameList,G293)</f>
        <v>1</v>
      </c>
    </row>
    <row r="294">
      <c r="A294" s="2">
        <v>27.0</v>
      </c>
      <c r="B294" s="2">
        <v>50.0</v>
      </c>
      <c r="C294" s="2">
        <v>41.5667066524066</v>
      </c>
      <c r="D294" s="2">
        <v>-93.7664922467636</v>
      </c>
      <c r="E294" s="5" t="s">
        <v>108</v>
      </c>
      <c r="F294" s="5" t="s">
        <v>109</v>
      </c>
      <c r="G294" s="4" t="s">
        <v>103</v>
      </c>
      <c r="H294" s="19" t="s">
        <v>456</v>
      </c>
      <c r="I294" s="4"/>
      <c r="J294" s="4" t="s">
        <v>73</v>
      </c>
      <c r="K294" s="2">
        <f>COUNTIF(usernameList,G294)</f>
        <v>7</v>
      </c>
    </row>
    <row r="295">
      <c r="A295" s="2">
        <v>27.0</v>
      </c>
      <c r="B295" s="2">
        <v>51.0</v>
      </c>
      <c r="C295" s="2">
        <v>41.5667066522468</v>
      </c>
      <c r="D295" s="2">
        <v>-93.7663001409553</v>
      </c>
      <c r="E295" s="5" t="s">
        <v>108</v>
      </c>
      <c r="F295" s="5" t="s">
        <v>109</v>
      </c>
      <c r="G295" s="4" t="s">
        <v>69</v>
      </c>
      <c r="H295" s="19" t="s">
        <v>457</v>
      </c>
      <c r="I295" s="2"/>
      <c r="J295" s="4" t="s">
        <v>40</v>
      </c>
      <c r="K295" s="2">
        <f>COUNTIF(usernameList,G295)</f>
        <v>35</v>
      </c>
    </row>
    <row r="296">
      <c r="A296" s="2">
        <v>27.0</v>
      </c>
      <c r="B296" s="2">
        <v>52.0</v>
      </c>
      <c r="C296" s="2">
        <v>41.5667066520869</v>
      </c>
      <c r="D296" s="2">
        <v>-93.7661080351471</v>
      </c>
      <c r="E296" s="10" t="s">
        <v>319</v>
      </c>
      <c r="F296" s="10" t="s">
        <v>320</v>
      </c>
      <c r="G296" s="4" t="s">
        <v>34</v>
      </c>
      <c r="H296" s="19" t="s">
        <v>458</v>
      </c>
      <c r="I296" s="4" t="s">
        <v>459</v>
      </c>
      <c r="J296" s="4" t="s">
        <v>37</v>
      </c>
      <c r="K296" s="2">
        <f>COUNTIF(usernameList,G296)</f>
        <v>77</v>
      </c>
    </row>
    <row r="297">
      <c r="A297" s="2">
        <v>27.0</v>
      </c>
      <c r="B297" s="2">
        <v>53.0</v>
      </c>
      <c r="C297" s="2">
        <v>41.566706651927</v>
      </c>
      <c r="D297" s="2">
        <v>-93.7659159293388</v>
      </c>
      <c r="E297" s="10" t="s">
        <v>319</v>
      </c>
      <c r="F297" s="10" t="s">
        <v>320</v>
      </c>
      <c r="G297" s="4" t="s">
        <v>125</v>
      </c>
      <c r="H297" s="19" t="s">
        <v>460</v>
      </c>
      <c r="I297" s="2"/>
      <c r="J297" s="4" t="s">
        <v>64</v>
      </c>
      <c r="K297" s="2">
        <f>COUNTIF(usernameList,G297)</f>
        <v>6</v>
      </c>
    </row>
    <row r="298">
      <c r="A298" s="2">
        <v>27.0</v>
      </c>
      <c r="B298" s="2">
        <v>54.0</v>
      </c>
      <c r="C298" s="2">
        <v>41.5667066517672</v>
      </c>
      <c r="D298" s="2">
        <v>-93.7657238235306</v>
      </c>
      <c r="E298" s="5" t="s">
        <v>108</v>
      </c>
      <c r="F298" s="5" t="s">
        <v>109</v>
      </c>
      <c r="G298" s="4" t="s">
        <v>69</v>
      </c>
      <c r="H298" s="19" t="s">
        <v>461</v>
      </c>
      <c r="I298" s="2"/>
      <c r="J298" s="4" t="s">
        <v>40</v>
      </c>
      <c r="K298" s="2">
        <f>COUNTIF(usernameList,G298)</f>
        <v>35</v>
      </c>
    </row>
    <row r="299">
      <c r="A299" s="2">
        <v>27.0</v>
      </c>
      <c r="B299" s="2">
        <v>55.0</v>
      </c>
      <c r="C299" s="2">
        <v>41.5667066516073</v>
      </c>
      <c r="D299" s="2">
        <v>-93.7655317177223</v>
      </c>
      <c r="E299" s="5" t="s">
        <v>108</v>
      </c>
      <c r="F299" s="5" t="s">
        <v>109</v>
      </c>
      <c r="G299" s="4" t="s">
        <v>34</v>
      </c>
      <c r="H299" s="19" t="s">
        <v>462</v>
      </c>
      <c r="I299" s="4" t="s">
        <v>463</v>
      </c>
      <c r="J299" s="4" t="s">
        <v>40</v>
      </c>
      <c r="K299" s="2">
        <f>COUNTIF(usernameList,G299)</f>
        <v>77</v>
      </c>
    </row>
    <row r="300">
      <c r="A300" s="2">
        <v>27.0</v>
      </c>
      <c r="B300" s="2">
        <v>56.0</v>
      </c>
      <c r="C300" s="2">
        <v>41.5667066514474</v>
      </c>
      <c r="D300" s="2">
        <v>-93.7653396119141</v>
      </c>
      <c r="E300" s="5" t="s">
        <v>108</v>
      </c>
      <c r="F300" s="5" t="s">
        <v>109</v>
      </c>
      <c r="G300" s="4" t="s">
        <v>435</v>
      </c>
      <c r="H300" s="19" t="s">
        <v>464</v>
      </c>
      <c r="I300" s="2"/>
      <c r="J300" s="4" t="s">
        <v>64</v>
      </c>
      <c r="K300" s="2">
        <f>COUNTIF(usernameList,G300)</f>
        <v>5</v>
      </c>
    </row>
    <row r="301">
      <c r="A301" s="2">
        <v>27.0</v>
      </c>
      <c r="B301" s="2">
        <v>57.0</v>
      </c>
      <c r="C301" s="2">
        <v>41.5667066512875</v>
      </c>
      <c r="D301" s="2">
        <v>-93.7651475061058</v>
      </c>
      <c r="E301" s="5" t="s">
        <v>108</v>
      </c>
      <c r="F301" s="5" t="s">
        <v>109</v>
      </c>
      <c r="G301" s="4" t="s">
        <v>69</v>
      </c>
      <c r="H301" s="19" t="s">
        <v>465</v>
      </c>
      <c r="I301" s="2"/>
      <c r="J301" s="4" t="s">
        <v>40</v>
      </c>
      <c r="K301" s="2">
        <f>COUNTIF(usernameList,G301)</f>
        <v>35</v>
      </c>
    </row>
    <row r="302">
      <c r="A302" s="2">
        <v>27.0</v>
      </c>
      <c r="B302" s="2">
        <v>58.0</v>
      </c>
      <c r="C302" s="2">
        <v>41.5667066511277</v>
      </c>
      <c r="D302" s="2">
        <v>-93.7649554002976</v>
      </c>
      <c r="E302" s="10" t="s">
        <v>319</v>
      </c>
      <c r="F302" s="10" t="s">
        <v>320</v>
      </c>
      <c r="G302" s="4" t="s">
        <v>253</v>
      </c>
      <c r="H302" s="19" t="s">
        <v>466</v>
      </c>
      <c r="I302" s="2"/>
      <c r="J302" s="4" t="s">
        <v>73</v>
      </c>
      <c r="K302" s="2">
        <f>COUNTIF(usernameList,G302)</f>
        <v>10</v>
      </c>
    </row>
    <row r="303">
      <c r="A303" s="2">
        <v>27.0</v>
      </c>
      <c r="B303" s="2">
        <v>59.0</v>
      </c>
      <c r="C303" s="2">
        <v>41.5667066509678</v>
      </c>
      <c r="D303" s="2">
        <v>-93.7647632944893</v>
      </c>
      <c r="E303" s="10" t="s">
        <v>319</v>
      </c>
      <c r="F303" s="10" t="s">
        <v>320</v>
      </c>
      <c r="G303" s="4"/>
      <c r="I303" s="2"/>
      <c r="J303" s="2"/>
      <c r="K303" s="2">
        <f>COUNTIF(usernameList,G303)</f>
        <v>0</v>
      </c>
    </row>
    <row r="304">
      <c r="A304" s="2">
        <v>28.0</v>
      </c>
      <c r="B304" s="2">
        <v>2.0</v>
      </c>
      <c r="C304" s="2">
        <v>41.5665629296352</v>
      </c>
      <c r="D304" s="2">
        <v>-93.775713325988</v>
      </c>
      <c r="E304" s="14" t="s">
        <v>312</v>
      </c>
      <c r="F304" s="14" t="s">
        <v>313</v>
      </c>
      <c r="G304" s="4" t="s">
        <v>69</v>
      </c>
      <c r="H304" s="19" t="s">
        <v>467</v>
      </c>
      <c r="I304" s="2"/>
      <c r="J304" s="4" t="s">
        <v>73</v>
      </c>
      <c r="K304" s="2">
        <f>COUNTIF(usernameList,G304)</f>
        <v>35</v>
      </c>
    </row>
    <row r="305">
      <c r="A305" s="2">
        <v>28.0</v>
      </c>
      <c r="B305" s="2">
        <v>3.0</v>
      </c>
      <c r="C305" s="2">
        <v>41.5665629294753</v>
      </c>
      <c r="D305" s="2">
        <v>-93.7755212206071</v>
      </c>
      <c r="E305" s="14" t="s">
        <v>312</v>
      </c>
      <c r="F305" s="14" t="s">
        <v>313</v>
      </c>
      <c r="G305" s="4" t="s">
        <v>253</v>
      </c>
      <c r="H305" s="19" t="s">
        <v>468</v>
      </c>
      <c r="I305" s="2"/>
      <c r="J305" s="4" t="s">
        <v>73</v>
      </c>
      <c r="K305" s="2">
        <f>COUNTIF(usernameList,G305)</f>
        <v>10</v>
      </c>
    </row>
    <row r="306">
      <c r="A306" s="2">
        <v>28.0</v>
      </c>
      <c r="B306" s="2">
        <v>4.0</v>
      </c>
      <c r="C306" s="2">
        <v>41.5665629293155</v>
      </c>
      <c r="D306" s="2">
        <v>-93.7753291152262</v>
      </c>
      <c r="E306" s="5" t="s">
        <v>108</v>
      </c>
      <c r="F306" s="5" t="s">
        <v>109</v>
      </c>
      <c r="G306" s="4" t="s">
        <v>188</v>
      </c>
      <c r="H306" s="19" t="s">
        <v>469</v>
      </c>
      <c r="I306" s="2"/>
      <c r="J306" s="4" t="s">
        <v>73</v>
      </c>
      <c r="K306" s="2">
        <f>COUNTIF(usernameList,G306)</f>
        <v>12</v>
      </c>
    </row>
    <row r="307">
      <c r="A307" s="2">
        <v>28.0</v>
      </c>
      <c r="B307" s="2">
        <v>5.0</v>
      </c>
      <c r="C307" s="2">
        <v>41.5665629291556</v>
      </c>
      <c r="D307" s="2">
        <v>-93.7751370098453</v>
      </c>
      <c r="E307" s="5" t="s">
        <v>108</v>
      </c>
      <c r="F307" s="5" t="s">
        <v>109</v>
      </c>
      <c r="G307" s="4" t="s">
        <v>470</v>
      </c>
      <c r="H307" s="19" t="s">
        <v>471</v>
      </c>
      <c r="I307" s="2"/>
      <c r="J307" s="4">
        <v>1.0</v>
      </c>
      <c r="K307" s="2">
        <f>COUNTIF(usernameList,G307)</f>
        <v>1</v>
      </c>
    </row>
    <row r="308">
      <c r="A308" s="2">
        <v>28.0</v>
      </c>
      <c r="B308" s="2">
        <v>6.0</v>
      </c>
      <c r="C308" s="2">
        <v>41.5665629289957</v>
      </c>
      <c r="D308" s="2">
        <v>-93.7749449044644</v>
      </c>
      <c r="E308" s="12" t="s">
        <v>177</v>
      </c>
      <c r="F308" s="12" t="s">
        <v>178</v>
      </c>
      <c r="G308" s="4" t="s">
        <v>181</v>
      </c>
      <c r="H308" s="19" t="s">
        <v>472</v>
      </c>
      <c r="I308" s="2"/>
      <c r="J308" s="4">
        <v>1.0</v>
      </c>
      <c r="K308" s="2">
        <f>COUNTIF(usernameList,G308)</f>
        <v>2</v>
      </c>
    </row>
    <row r="309">
      <c r="A309" s="2">
        <v>28.0</v>
      </c>
      <c r="B309" s="2">
        <v>7.0</v>
      </c>
      <c r="C309" s="2">
        <v>41.5665629288358</v>
      </c>
      <c r="D309" s="2">
        <v>-93.7747527990835</v>
      </c>
      <c r="E309" s="12" t="s">
        <v>177</v>
      </c>
      <c r="F309" s="12" t="s">
        <v>178</v>
      </c>
      <c r="G309" s="4" t="s">
        <v>307</v>
      </c>
      <c r="H309" s="19" t="s">
        <v>473</v>
      </c>
      <c r="I309" s="2"/>
      <c r="J309" s="4" t="s">
        <v>40</v>
      </c>
      <c r="K309" s="2">
        <f>COUNTIF(usernameList,G309)</f>
        <v>7</v>
      </c>
    </row>
    <row r="310">
      <c r="A310" s="2">
        <v>28.0</v>
      </c>
      <c r="B310" s="2">
        <v>8.0</v>
      </c>
      <c r="C310" s="2">
        <v>41.5665629286759</v>
      </c>
      <c r="D310" s="2">
        <v>-93.7745606937026</v>
      </c>
      <c r="E310" s="14" t="s">
        <v>312</v>
      </c>
      <c r="F310" s="14" t="s">
        <v>313</v>
      </c>
      <c r="G310" s="4" t="s">
        <v>272</v>
      </c>
      <c r="H310" s="19" t="s">
        <v>474</v>
      </c>
      <c r="I310" s="2"/>
      <c r="J310" s="4" t="s">
        <v>73</v>
      </c>
      <c r="K310" s="2">
        <f>COUNTIF(usernameList,G310)</f>
        <v>9</v>
      </c>
    </row>
    <row r="311">
      <c r="A311" s="2">
        <v>28.0</v>
      </c>
      <c r="B311" s="2">
        <v>9.0</v>
      </c>
      <c r="C311" s="2">
        <v>41.5665629285161</v>
      </c>
      <c r="D311" s="2">
        <v>-93.7743685883217</v>
      </c>
      <c r="E311" s="14" t="s">
        <v>312</v>
      </c>
      <c r="F311" s="14" t="s">
        <v>313</v>
      </c>
      <c r="G311" s="4" t="s">
        <v>91</v>
      </c>
      <c r="H311" s="19" t="s">
        <v>475</v>
      </c>
      <c r="I311" s="2"/>
      <c r="J311" s="4" t="s">
        <v>73</v>
      </c>
      <c r="K311" s="2">
        <f>COUNTIF(usernameList,G311)</f>
        <v>8</v>
      </c>
    </row>
    <row r="312">
      <c r="A312" s="2">
        <v>28.0</v>
      </c>
      <c r="B312" s="2">
        <v>10.0</v>
      </c>
      <c r="C312" s="2">
        <v>41.5665629283562</v>
      </c>
      <c r="D312" s="2">
        <v>-93.7741764829408</v>
      </c>
      <c r="E312" s="5" t="s">
        <v>108</v>
      </c>
      <c r="F312" s="5" t="s">
        <v>109</v>
      </c>
      <c r="G312" s="4" t="s">
        <v>476</v>
      </c>
      <c r="H312" s="19" t="s">
        <v>477</v>
      </c>
      <c r="I312" s="2"/>
      <c r="J312" s="4">
        <v>1.0</v>
      </c>
      <c r="K312" s="2">
        <f>COUNTIF(usernameList,G312)</f>
        <v>2</v>
      </c>
    </row>
    <row r="313">
      <c r="A313" s="2">
        <v>28.0</v>
      </c>
      <c r="B313" s="2">
        <v>11.0</v>
      </c>
      <c r="C313" s="2">
        <v>41.5665629281963</v>
      </c>
      <c r="D313" s="2">
        <v>-93.7739843775599</v>
      </c>
      <c r="E313" s="5" t="s">
        <v>108</v>
      </c>
      <c r="F313" s="5" t="s">
        <v>109</v>
      </c>
      <c r="G313" s="4" t="s">
        <v>478</v>
      </c>
      <c r="H313" s="19" t="s">
        <v>479</v>
      </c>
      <c r="I313" s="2"/>
      <c r="J313" s="4" t="s">
        <v>78</v>
      </c>
      <c r="K313" s="2">
        <f>COUNTIF(usernameList,G313)</f>
        <v>3</v>
      </c>
    </row>
    <row r="314">
      <c r="A314" s="2">
        <v>28.0</v>
      </c>
      <c r="B314" s="2">
        <v>12.0</v>
      </c>
      <c r="C314" s="2">
        <v>41.5665629280365</v>
      </c>
      <c r="D314" s="2">
        <v>-93.773792272179</v>
      </c>
      <c r="E314" s="12" t="s">
        <v>177</v>
      </c>
      <c r="F314" s="12" t="s">
        <v>178</v>
      </c>
      <c r="G314" s="4" t="s">
        <v>91</v>
      </c>
      <c r="H314" s="19" t="s">
        <v>480</v>
      </c>
      <c r="I314" s="2"/>
      <c r="J314" s="4" t="s">
        <v>73</v>
      </c>
      <c r="K314" s="2">
        <f>COUNTIF(usernameList,G314)</f>
        <v>8</v>
      </c>
    </row>
    <row r="315">
      <c r="A315" s="2">
        <v>28.0</v>
      </c>
      <c r="B315" s="2">
        <v>13.0</v>
      </c>
      <c r="C315" s="2">
        <v>41.5665629278766</v>
      </c>
      <c r="D315" s="2">
        <v>-93.7736001667981</v>
      </c>
      <c r="E315" s="12" t="s">
        <v>177</v>
      </c>
      <c r="F315" s="12" t="s">
        <v>178</v>
      </c>
      <c r="G315" s="4" t="s">
        <v>272</v>
      </c>
      <c r="H315" s="19" t="s">
        <v>481</v>
      </c>
      <c r="I315" s="2"/>
      <c r="J315" s="4" t="s">
        <v>73</v>
      </c>
      <c r="K315" s="2">
        <f>COUNTIF(usernameList,G315)</f>
        <v>9</v>
      </c>
    </row>
    <row r="316">
      <c r="A316" s="2">
        <v>28.0</v>
      </c>
      <c r="B316" s="2">
        <v>25.0</v>
      </c>
      <c r="C316" s="2">
        <v>41.5665629259581</v>
      </c>
      <c r="D316" s="2">
        <v>-93.7712949022271</v>
      </c>
      <c r="E316" s="9" t="s">
        <v>335</v>
      </c>
      <c r="F316" s="9" t="s">
        <v>336</v>
      </c>
      <c r="G316" s="4" t="s">
        <v>47</v>
      </c>
      <c r="H316" s="19" t="s">
        <v>482</v>
      </c>
      <c r="I316" s="2"/>
      <c r="J316" s="4" t="s">
        <v>37</v>
      </c>
      <c r="K316" s="2">
        <f>COUNTIF(usernameList,G316)</f>
        <v>66</v>
      </c>
    </row>
    <row r="317">
      <c r="A317" s="2">
        <v>28.0</v>
      </c>
      <c r="B317" s="2">
        <v>26.0</v>
      </c>
      <c r="C317" s="2">
        <v>41.5665629257982</v>
      </c>
      <c r="D317" s="2">
        <v>-93.7711027968462</v>
      </c>
      <c r="E317" s="9" t="s">
        <v>335</v>
      </c>
      <c r="F317" s="9" t="s">
        <v>336</v>
      </c>
      <c r="G317" s="4" t="s">
        <v>483</v>
      </c>
      <c r="H317" s="19" t="s">
        <v>484</v>
      </c>
      <c r="I317" s="2"/>
      <c r="J317" s="4">
        <v>1.0</v>
      </c>
      <c r="K317" s="2">
        <f>COUNTIF(usernameList,G317)</f>
        <v>2</v>
      </c>
    </row>
    <row r="318">
      <c r="A318" s="2">
        <v>28.0</v>
      </c>
      <c r="B318" s="2">
        <v>27.0</v>
      </c>
      <c r="C318" s="2">
        <v>41.5665629256384</v>
      </c>
      <c r="D318" s="2">
        <v>-93.7709106914653</v>
      </c>
      <c r="E318" s="9" t="s">
        <v>335</v>
      </c>
      <c r="F318" s="9" t="s">
        <v>336</v>
      </c>
      <c r="G318" s="4" t="s">
        <v>54</v>
      </c>
      <c r="H318" s="19" t="s">
        <v>485</v>
      </c>
      <c r="I318" s="2"/>
      <c r="J318" s="4" t="s">
        <v>40</v>
      </c>
      <c r="K318" s="2">
        <f>COUNTIF(usernameList,G318)</f>
        <v>8</v>
      </c>
    </row>
    <row r="319">
      <c r="A319" s="2">
        <v>28.0</v>
      </c>
      <c r="B319" s="2">
        <v>28.0</v>
      </c>
      <c r="C319" s="2">
        <v>41.5665629254785</v>
      </c>
      <c r="D319" s="2">
        <v>-93.7707185860844</v>
      </c>
      <c r="E319" s="9" t="s">
        <v>335</v>
      </c>
      <c r="F319" s="9" t="s">
        <v>336</v>
      </c>
      <c r="G319" s="4" t="s">
        <v>486</v>
      </c>
      <c r="H319" s="19" t="s">
        <v>487</v>
      </c>
      <c r="I319" s="2"/>
      <c r="J319" s="4">
        <v>1.0</v>
      </c>
      <c r="K319" s="2">
        <f>COUNTIF(usernameList,G319)</f>
        <v>1</v>
      </c>
    </row>
    <row r="320">
      <c r="A320" s="2">
        <v>28.0</v>
      </c>
      <c r="B320" s="2">
        <v>29.0</v>
      </c>
      <c r="C320" s="2">
        <v>41.5665629253186</v>
      </c>
      <c r="D320" s="2">
        <v>-93.7705264807035</v>
      </c>
      <c r="E320" s="9" t="s">
        <v>335</v>
      </c>
      <c r="F320" s="9" t="s">
        <v>336</v>
      </c>
      <c r="G320" s="4" t="s">
        <v>488</v>
      </c>
      <c r="H320" s="19" t="s">
        <v>489</v>
      </c>
      <c r="I320" s="2"/>
      <c r="J320" s="4">
        <v>1.0</v>
      </c>
      <c r="K320" s="2">
        <f>COUNTIF(usernameList,G320)</f>
        <v>2</v>
      </c>
    </row>
    <row r="321">
      <c r="A321" s="2">
        <v>28.0</v>
      </c>
      <c r="B321" s="2">
        <v>30.0</v>
      </c>
      <c r="C321" s="2">
        <v>41.5665629251587</v>
      </c>
      <c r="D321" s="2">
        <v>-93.7703343753226</v>
      </c>
      <c r="E321" s="9" t="s">
        <v>335</v>
      </c>
      <c r="F321" s="9" t="s">
        <v>336</v>
      </c>
      <c r="G321" s="25" t="s">
        <v>363</v>
      </c>
      <c r="H321" s="19" t="s">
        <v>490</v>
      </c>
      <c r="I321" s="2"/>
      <c r="J321" s="21">
        <v>42737.0</v>
      </c>
      <c r="K321" s="2">
        <f>COUNTIF(usernameList,G321)</f>
        <v>4</v>
      </c>
    </row>
    <row r="322">
      <c r="A322" s="2">
        <v>28.0</v>
      </c>
      <c r="B322" s="2">
        <v>31.0</v>
      </c>
      <c r="C322" s="2">
        <v>41.5665629249989</v>
      </c>
      <c r="D322" s="2">
        <v>-93.7701422699417</v>
      </c>
      <c r="E322" s="9" t="s">
        <v>335</v>
      </c>
      <c r="F322" s="9" t="s">
        <v>336</v>
      </c>
      <c r="G322" s="25" t="s">
        <v>366</v>
      </c>
      <c r="H322" s="19" t="s">
        <v>491</v>
      </c>
      <c r="I322" s="2"/>
      <c r="J322" s="21">
        <v>42737.0</v>
      </c>
      <c r="K322" s="2">
        <f>COUNTIF(usernameList,G322)</f>
        <v>4</v>
      </c>
    </row>
    <row r="323">
      <c r="A323" s="2">
        <v>28.0</v>
      </c>
      <c r="B323" s="2">
        <v>32.0</v>
      </c>
      <c r="C323" s="2">
        <v>41.566562924839</v>
      </c>
      <c r="D323" s="2">
        <v>-93.7699501645608</v>
      </c>
      <c r="E323" s="9" t="s">
        <v>335</v>
      </c>
      <c r="F323" s="9" t="s">
        <v>336</v>
      </c>
      <c r="G323" s="4" t="s">
        <v>203</v>
      </c>
      <c r="H323" s="19" t="s">
        <v>492</v>
      </c>
      <c r="I323" s="2"/>
      <c r="J323" s="4" t="s">
        <v>64</v>
      </c>
      <c r="K323" s="2">
        <f>COUNTIF(usernameList,G323)</f>
        <v>4</v>
      </c>
    </row>
    <row r="324">
      <c r="A324" s="2">
        <v>28.0</v>
      </c>
      <c r="B324" s="2">
        <v>33.0</v>
      </c>
      <c r="C324" s="2">
        <v>41.5665629246791</v>
      </c>
      <c r="D324" s="2">
        <v>-93.7697580591799</v>
      </c>
      <c r="E324" s="9" t="s">
        <v>335</v>
      </c>
      <c r="F324" s="9" t="s">
        <v>336</v>
      </c>
      <c r="G324" s="4" t="s">
        <v>222</v>
      </c>
      <c r="H324" s="19" t="s">
        <v>382</v>
      </c>
      <c r="I324" s="2"/>
      <c r="J324" s="4" t="s">
        <v>73</v>
      </c>
      <c r="K324" s="2">
        <f>COUNTIF(usernameList,G324)</f>
        <v>7</v>
      </c>
    </row>
    <row r="325">
      <c r="A325" s="2">
        <v>28.0</v>
      </c>
      <c r="B325" s="2">
        <v>34.0</v>
      </c>
      <c r="C325" s="2">
        <v>41.5665629245192</v>
      </c>
      <c r="D325" s="2">
        <v>-93.769565953799</v>
      </c>
      <c r="E325" s="9" t="s">
        <v>335</v>
      </c>
      <c r="F325" s="9" t="s">
        <v>336</v>
      </c>
      <c r="G325" s="4" t="s">
        <v>188</v>
      </c>
      <c r="H325" s="19" t="s">
        <v>493</v>
      </c>
      <c r="I325" s="2"/>
      <c r="J325" s="4" t="s">
        <v>73</v>
      </c>
      <c r="K325" s="2">
        <f>COUNTIF(usernameList,G325)</f>
        <v>12</v>
      </c>
    </row>
    <row r="326">
      <c r="A326" s="2">
        <v>28.0</v>
      </c>
      <c r="B326" s="2">
        <v>48.0</v>
      </c>
      <c r="C326" s="2">
        <v>41.566562922281</v>
      </c>
      <c r="D326" s="2">
        <v>-93.7668764784663</v>
      </c>
      <c r="E326" s="12" t="s">
        <v>177</v>
      </c>
      <c r="F326" s="12" t="s">
        <v>178</v>
      </c>
      <c r="G326" s="4" t="s">
        <v>69</v>
      </c>
      <c r="H326" s="19" t="s">
        <v>494</v>
      </c>
      <c r="I326" s="2"/>
      <c r="J326" s="4" t="s">
        <v>40</v>
      </c>
      <c r="K326" s="2">
        <f>COUNTIF(usernameList,G326)</f>
        <v>35</v>
      </c>
    </row>
    <row r="327">
      <c r="A327" s="2">
        <v>28.0</v>
      </c>
      <c r="B327" s="2">
        <v>49.0</v>
      </c>
      <c r="C327" s="2">
        <v>41.5665629221211</v>
      </c>
      <c r="D327" s="2">
        <v>-93.7666843730854</v>
      </c>
      <c r="E327" s="12" t="s">
        <v>177</v>
      </c>
      <c r="F327" s="12" t="s">
        <v>178</v>
      </c>
      <c r="G327" s="4" t="s">
        <v>101</v>
      </c>
      <c r="H327" s="19" t="s">
        <v>495</v>
      </c>
      <c r="I327" s="2"/>
      <c r="J327" s="4" t="s">
        <v>73</v>
      </c>
      <c r="K327" s="2">
        <f>COUNTIF(usernameList,G327)</f>
        <v>7</v>
      </c>
    </row>
    <row r="328">
      <c r="A328" s="2">
        <v>28.0</v>
      </c>
      <c r="B328" s="2">
        <v>50.0</v>
      </c>
      <c r="C328" s="2">
        <v>41.5665629219612</v>
      </c>
      <c r="D328" s="2">
        <v>-93.7664922677045</v>
      </c>
      <c r="E328" s="5" t="s">
        <v>108</v>
      </c>
      <c r="F328" s="5" t="s">
        <v>109</v>
      </c>
      <c r="G328" s="4" t="s">
        <v>478</v>
      </c>
      <c r="H328" s="19" t="s">
        <v>496</v>
      </c>
      <c r="I328" s="4"/>
      <c r="J328" s="4" t="s">
        <v>78</v>
      </c>
      <c r="K328" s="2">
        <f>COUNTIF(usernameList,G328)</f>
        <v>3</v>
      </c>
    </row>
    <row r="329">
      <c r="A329" s="2">
        <v>28.0</v>
      </c>
      <c r="B329" s="2">
        <v>51.0</v>
      </c>
      <c r="C329" s="2">
        <v>41.5665629218014</v>
      </c>
      <c r="D329" s="2">
        <v>-93.7663001623236</v>
      </c>
      <c r="E329" s="5" t="s">
        <v>108</v>
      </c>
      <c r="F329" s="5" t="s">
        <v>109</v>
      </c>
      <c r="G329" s="4" t="s">
        <v>497</v>
      </c>
      <c r="H329" s="19" t="s">
        <v>498</v>
      </c>
      <c r="I329" s="4"/>
      <c r="J329" s="4">
        <v>1.0</v>
      </c>
      <c r="K329" s="2">
        <f>COUNTIF(usernameList,G329)</f>
        <v>2</v>
      </c>
    </row>
    <row r="330">
      <c r="A330" s="2">
        <v>28.0</v>
      </c>
      <c r="B330" s="2">
        <v>52.0</v>
      </c>
      <c r="C330" s="2">
        <v>41.5665629216415</v>
      </c>
      <c r="D330" s="2">
        <v>-93.7661080569427</v>
      </c>
      <c r="E330" s="10" t="s">
        <v>319</v>
      </c>
      <c r="F330" s="10" t="s">
        <v>320</v>
      </c>
      <c r="G330" s="4" t="s">
        <v>47</v>
      </c>
      <c r="H330" s="19" t="s">
        <v>499</v>
      </c>
      <c r="I330" s="2"/>
      <c r="J330" s="4" t="s">
        <v>37</v>
      </c>
      <c r="K330" s="2">
        <f>COUNTIF(usernameList,G330)</f>
        <v>66</v>
      </c>
    </row>
    <row r="331">
      <c r="A331" s="2">
        <v>28.0</v>
      </c>
      <c r="B331" s="2">
        <v>53.0</v>
      </c>
      <c r="C331" s="2">
        <v>41.5665629214816</v>
      </c>
      <c r="D331" s="2">
        <v>-93.7659159515618</v>
      </c>
      <c r="E331" s="10" t="s">
        <v>319</v>
      </c>
      <c r="F331" s="10" t="s">
        <v>320</v>
      </c>
      <c r="G331" s="4" t="s">
        <v>483</v>
      </c>
      <c r="H331" s="19" t="s">
        <v>500</v>
      </c>
      <c r="I331" s="2"/>
      <c r="J331" s="4">
        <v>1.0</v>
      </c>
      <c r="K331" s="2">
        <f>COUNTIF(usernameList,G331)</f>
        <v>2</v>
      </c>
    </row>
    <row r="332">
      <c r="A332" s="2">
        <v>28.0</v>
      </c>
      <c r="B332" s="2">
        <v>54.0</v>
      </c>
      <c r="C332" s="2">
        <v>41.5665629213217</v>
      </c>
      <c r="D332" s="2">
        <v>-93.7657238461809</v>
      </c>
      <c r="E332" s="12" t="s">
        <v>177</v>
      </c>
      <c r="F332" s="12" t="s">
        <v>178</v>
      </c>
      <c r="G332" s="4" t="s">
        <v>103</v>
      </c>
      <c r="H332" s="19" t="s">
        <v>501</v>
      </c>
      <c r="I332" s="2"/>
      <c r="J332" s="4" t="s">
        <v>502</v>
      </c>
      <c r="K332" s="2">
        <f>COUNTIF(usernameList,G332)</f>
        <v>7</v>
      </c>
    </row>
    <row r="333">
      <c r="A333" s="2">
        <v>28.0</v>
      </c>
      <c r="B333" s="2">
        <v>55.0</v>
      </c>
      <c r="C333" s="2">
        <v>41.5665629211618</v>
      </c>
      <c r="D333" s="2">
        <v>-93.7655317408</v>
      </c>
      <c r="E333" s="12" t="s">
        <v>177</v>
      </c>
      <c r="F333" s="12" t="s">
        <v>178</v>
      </c>
      <c r="G333" s="4" t="s">
        <v>497</v>
      </c>
      <c r="H333" s="19" t="s">
        <v>503</v>
      </c>
      <c r="I333" s="2"/>
      <c r="J333" s="4">
        <v>1.0</v>
      </c>
      <c r="K333" s="2">
        <f>COUNTIF(usernameList,G333)</f>
        <v>2</v>
      </c>
    </row>
    <row r="334">
      <c r="A334" s="2">
        <v>28.0</v>
      </c>
      <c r="B334" s="2">
        <v>56.0</v>
      </c>
      <c r="C334" s="2">
        <v>41.566562921002</v>
      </c>
      <c r="D334" s="2">
        <v>-93.7653396354191</v>
      </c>
      <c r="E334" s="5" t="s">
        <v>108</v>
      </c>
      <c r="F334" s="5" t="s">
        <v>109</v>
      </c>
      <c r="G334" s="4" t="s">
        <v>504</v>
      </c>
      <c r="H334" s="19" t="s">
        <v>505</v>
      </c>
      <c r="I334" s="4"/>
      <c r="J334" s="4">
        <v>1.0</v>
      </c>
      <c r="K334" s="2">
        <f>COUNTIF(usernameList,G334)</f>
        <v>1</v>
      </c>
    </row>
    <row r="335">
      <c r="A335" s="2">
        <v>28.0</v>
      </c>
      <c r="B335" s="2">
        <v>57.0</v>
      </c>
      <c r="C335" s="2">
        <v>41.5665629208421</v>
      </c>
      <c r="D335" s="2">
        <v>-93.7651475300382</v>
      </c>
      <c r="E335" s="5" t="s">
        <v>108</v>
      </c>
      <c r="F335" s="5" t="s">
        <v>109</v>
      </c>
      <c r="G335" s="4" t="s">
        <v>506</v>
      </c>
      <c r="H335" s="19" t="s">
        <v>507</v>
      </c>
      <c r="I335" s="2"/>
      <c r="J335" s="4">
        <v>1.0</v>
      </c>
      <c r="K335" s="2">
        <f>COUNTIF(usernameList,G335)</f>
        <v>1</v>
      </c>
    </row>
    <row r="336">
      <c r="A336" s="2">
        <v>28.0</v>
      </c>
      <c r="B336" s="2">
        <v>58.0</v>
      </c>
      <c r="C336" s="2">
        <v>41.5665629206822</v>
      </c>
      <c r="D336" s="2">
        <v>-93.7649554246573</v>
      </c>
      <c r="E336" s="10" t="s">
        <v>319</v>
      </c>
      <c r="F336" s="10" t="s">
        <v>320</v>
      </c>
      <c r="G336" s="4"/>
      <c r="I336" s="2"/>
      <c r="J336" s="2"/>
      <c r="K336" s="2">
        <f>COUNTIF(usernameList,G336)</f>
        <v>0</v>
      </c>
    </row>
    <row r="337">
      <c r="A337" s="2">
        <v>28.0</v>
      </c>
      <c r="B337" s="2">
        <v>59.0</v>
      </c>
      <c r="C337" s="2">
        <v>41.5665629205224</v>
      </c>
      <c r="D337" s="2">
        <v>-93.7647633192764</v>
      </c>
      <c r="E337" s="10" t="s">
        <v>319</v>
      </c>
      <c r="F337" s="10" t="s">
        <v>320</v>
      </c>
      <c r="G337" s="4"/>
      <c r="I337" s="2"/>
      <c r="J337" s="2"/>
      <c r="K337" s="2">
        <f>COUNTIF(usernameList,G337)</f>
        <v>0</v>
      </c>
    </row>
    <row r="338">
      <c r="A338" s="2">
        <v>29.0</v>
      </c>
      <c r="B338" s="2">
        <v>1.0</v>
      </c>
      <c r="C338" s="2">
        <v>41.5664191993496</v>
      </c>
      <c r="D338" s="2">
        <v>-93.7759054313689</v>
      </c>
      <c r="E338" s="14" t="s">
        <v>312</v>
      </c>
      <c r="F338" s="14" t="s">
        <v>313</v>
      </c>
      <c r="G338" s="4" t="s">
        <v>56</v>
      </c>
      <c r="H338" s="19" t="s">
        <v>508</v>
      </c>
      <c r="I338" s="2"/>
      <c r="J338" s="20">
        <v>1.0</v>
      </c>
      <c r="K338" s="2">
        <f>COUNTIF(usernameList,G338)</f>
        <v>2</v>
      </c>
    </row>
    <row r="339">
      <c r="A339" s="2">
        <v>29.0</v>
      </c>
      <c r="B339" s="2">
        <v>2.0</v>
      </c>
      <c r="C339" s="2">
        <v>41.5664191991897</v>
      </c>
      <c r="D339" s="2">
        <v>-93.7757133264154</v>
      </c>
      <c r="E339" s="14" t="s">
        <v>312</v>
      </c>
      <c r="F339" s="14" t="s">
        <v>313</v>
      </c>
      <c r="G339" s="4" t="s">
        <v>47</v>
      </c>
      <c r="H339" s="19" t="s">
        <v>509</v>
      </c>
      <c r="I339" s="2"/>
      <c r="J339" s="4" t="s">
        <v>37</v>
      </c>
      <c r="K339" s="2">
        <f>COUNTIF(usernameList,G339)</f>
        <v>66</v>
      </c>
    </row>
    <row r="340">
      <c r="A340" s="2">
        <v>29.0</v>
      </c>
      <c r="B340" s="2">
        <v>3.0</v>
      </c>
      <c r="C340" s="2">
        <v>41.5664191990299</v>
      </c>
      <c r="D340" s="2">
        <v>-93.7755212214618</v>
      </c>
      <c r="E340" s="14" t="s">
        <v>312</v>
      </c>
      <c r="F340" s="14" t="s">
        <v>313</v>
      </c>
      <c r="G340" s="4" t="s">
        <v>34</v>
      </c>
      <c r="H340" s="19" t="s">
        <v>510</v>
      </c>
      <c r="I340" s="4" t="s">
        <v>511</v>
      </c>
      <c r="J340" s="4" t="s">
        <v>37</v>
      </c>
      <c r="K340" s="2">
        <f>COUNTIF(usernameList,G340)</f>
        <v>77</v>
      </c>
    </row>
    <row r="341">
      <c r="A341" s="2">
        <v>29.0</v>
      </c>
      <c r="B341" s="2">
        <v>4.0</v>
      </c>
      <c r="C341" s="2">
        <v>41.56641919887</v>
      </c>
      <c r="D341" s="2">
        <v>-93.7753291165082</v>
      </c>
      <c r="E341" s="5" t="s">
        <v>108</v>
      </c>
      <c r="F341" s="5" t="s">
        <v>109</v>
      </c>
      <c r="G341" s="4" t="s">
        <v>435</v>
      </c>
      <c r="H341" s="19" t="s">
        <v>512</v>
      </c>
      <c r="I341" s="2"/>
      <c r="J341" s="4" t="s">
        <v>64</v>
      </c>
      <c r="K341" s="2">
        <f>COUNTIF(usernameList,G341)</f>
        <v>5</v>
      </c>
    </row>
    <row r="342">
      <c r="A342" s="2">
        <v>29.0</v>
      </c>
      <c r="B342" s="2">
        <v>5.0</v>
      </c>
      <c r="C342" s="2">
        <v>41.5664191987101</v>
      </c>
      <c r="D342" s="2">
        <v>-93.7751370115547</v>
      </c>
      <c r="E342" s="5" t="s">
        <v>108</v>
      </c>
      <c r="F342" s="5" t="s">
        <v>109</v>
      </c>
      <c r="G342" s="4" t="s">
        <v>478</v>
      </c>
      <c r="H342" s="19" t="s">
        <v>513</v>
      </c>
      <c r="I342" s="2"/>
      <c r="J342" s="4" t="s">
        <v>78</v>
      </c>
      <c r="K342" s="2">
        <f>COUNTIF(usernameList,G342)</f>
        <v>3</v>
      </c>
    </row>
    <row r="343">
      <c r="A343" s="2">
        <v>29.0</v>
      </c>
      <c r="B343" s="2">
        <v>6.0</v>
      </c>
      <c r="C343" s="2">
        <v>41.5664191985502</v>
      </c>
      <c r="D343" s="2">
        <v>-93.7749449066011</v>
      </c>
      <c r="E343" s="12" t="s">
        <v>177</v>
      </c>
      <c r="F343" s="12" t="s">
        <v>178</v>
      </c>
      <c r="G343" s="4" t="s">
        <v>34</v>
      </c>
      <c r="H343" s="19" t="s">
        <v>514</v>
      </c>
      <c r="I343" s="4" t="s">
        <v>515</v>
      </c>
      <c r="J343" s="4" t="s">
        <v>37</v>
      </c>
      <c r="K343" s="2">
        <f>COUNTIF(usernameList,G343)</f>
        <v>77</v>
      </c>
    </row>
    <row r="344">
      <c r="A344" s="2">
        <v>29.0</v>
      </c>
      <c r="B344" s="2">
        <v>7.0</v>
      </c>
      <c r="C344" s="2">
        <v>41.5664191983904</v>
      </c>
      <c r="D344" s="2">
        <v>-93.7747528016476</v>
      </c>
      <c r="E344" s="12" t="s">
        <v>177</v>
      </c>
      <c r="F344" s="12" t="s">
        <v>178</v>
      </c>
      <c r="G344" s="4" t="s">
        <v>173</v>
      </c>
      <c r="H344" s="19" t="s">
        <v>516</v>
      </c>
      <c r="I344" s="2"/>
      <c r="J344" s="4" t="s">
        <v>73</v>
      </c>
      <c r="K344" s="2">
        <f>COUNTIF(usernameList,G344)</f>
        <v>7</v>
      </c>
    </row>
    <row r="345">
      <c r="A345" s="2">
        <v>29.0</v>
      </c>
      <c r="B345" s="2">
        <v>8.0</v>
      </c>
      <c r="C345" s="2">
        <v>41.5664191982305</v>
      </c>
      <c r="D345" s="2">
        <v>-93.774560696694</v>
      </c>
      <c r="E345" s="14" t="s">
        <v>312</v>
      </c>
      <c r="F345" s="14" t="s">
        <v>313</v>
      </c>
      <c r="G345" s="4" t="s">
        <v>125</v>
      </c>
      <c r="H345" s="19" t="s">
        <v>517</v>
      </c>
      <c r="I345" s="2"/>
      <c r="J345" s="4" t="s">
        <v>64</v>
      </c>
      <c r="K345" s="2">
        <f>COUNTIF(usernameList,G345)</f>
        <v>6</v>
      </c>
    </row>
    <row r="346">
      <c r="A346" s="2">
        <v>29.0</v>
      </c>
      <c r="B346" s="2">
        <v>9.0</v>
      </c>
      <c r="C346" s="2">
        <v>41.5664191980706</v>
      </c>
      <c r="D346" s="2">
        <v>-93.7743685917404</v>
      </c>
      <c r="E346" s="14" t="s">
        <v>312</v>
      </c>
      <c r="F346" s="14" t="s">
        <v>313</v>
      </c>
      <c r="G346" s="4" t="s">
        <v>34</v>
      </c>
      <c r="H346" s="19" t="s">
        <v>518</v>
      </c>
      <c r="I346" s="4" t="s">
        <v>519</v>
      </c>
      <c r="J346" s="4" t="s">
        <v>37</v>
      </c>
      <c r="K346" s="2">
        <f>COUNTIF(usernameList,G346)</f>
        <v>77</v>
      </c>
    </row>
    <row r="347">
      <c r="A347" s="2">
        <v>29.0</v>
      </c>
      <c r="B347" s="2">
        <v>10.0</v>
      </c>
      <c r="C347" s="2">
        <v>41.5664191979107</v>
      </c>
      <c r="D347" s="2">
        <v>-93.7741764867869</v>
      </c>
      <c r="E347" s="5" t="s">
        <v>108</v>
      </c>
      <c r="F347" s="5" t="s">
        <v>109</v>
      </c>
      <c r="G347" s="4" t="s">
        <v>300</v>
      </c>
      <c r="H347" s="19" t="s">
        <v>520</v>
      </c>
      <c r="I347" s="2"/>
      <c r="J347" s="4" t="s">
        <v>73</v>
      </c>
      <c r="K347" s="2">
        <f>COUNTIF(usernameList,G347)</f>
        <v>12</v>
      </c>
    </row>
    <row r="348">
      <c r="A348" s="2">
        <v>29.0</v>
      </c>
      <c r="B348" s="2">
        <v>11.0</v>
      </c>
      <c r="C348" s="2">
        <v>41.5664191977509</v>
      </c>
      <c r="D348" s="2">
        <v>-93.7739843818333</v>
      </c>
      <c r="E348" s="5" t="s">
        <v>108</v>
      </c>
      <c r="F348" s="5" t="s">
        <v>109</v>
      </c>
      <c r="G348" s="4" t="s">
        <v>521</v>
      </c>
      <c r="H348" s="19" t="s">
        <v>522</v>
      </c>
      <c r="I348" s="2"/>
      <c r="J348" s="4">
        <v>1.0</v>
      </c>
      <c r="K348" s="2">
        <f>COUNTIF(usernameList,G348)</f>
        <v>1</v>
      </c>
    </row>
    <row r="349">
      <c r="A349" s="2">
        <v>29.0</v>
      </c>
      <c r="B349" s="2">
        <v>12.0</v>
      </c>
      <c r="C349" s="2">
        <v>41.566419197591</v>
      </c>
      <c r="D349" s="2">
        <v>-93.7737922768797</v>
      </c>
      <c r="E349" s="12" t="s">
        <v>177</v>
      </c>
      <c r="F349" s="12" t="s">
        <v>178</v>
      </c>
      <c r="G349" s="4" t="s">
        <v>362</v>
      </c>
      <c r="H349" s="19" t="str">
        <f>HYPERLINK("https://www.munzee.com/m/PeachesnCream/807", "https://www.munzee.com/m/PeachesnCream/807")</f>
        <v>https://www.munzee.com/m/PeachesnCream/807</v>
      </c>
      <c r="I349" s="4" t="s">
        <v>523</v>
      </c>
      <c r="J349" s="4" t="s">
        <v>37</v>
      </c>
      <c r="K349" s="2">
        <f>COUNTIF(usernameList,G349)</f>
        <v>77</v>
      </c>
    </row>
    <row r="350">
      <c r="A350" s="2">
        <v>29.0</v>
      </c>
      <c r="B350" s="2">
        <v>13.0</v>
      </c>
      <c r="C350" s="2">
        <v>41.5664191974311</v>
      </c>
      <c r="D350" s="2">
        <v>-93.7736001719262</v>
      </c>
      <c r="E350" s="12" t="s">
        <v>177</v>
      </c>
      <c r="F350" s="12" t="s">
        <v>178</v>
      </c>
      <c r="G350" s="4" t="s">
        <v>185</v>
      </c>
      <c r="H350" s="19" t="s">
        <v>524</v>
      </c>
      <c r="I350" s="2"/>
      <c r="J350" s="4" t="s">
        <v>64</v>
      </c>
      <c r="K350" s="2">
        <f>COUNTIF(usernameList,G350)</f>
        <v>5</v>
      </c>
    </row>
    <row r="351">
      <c r="A351" s="2">
        <v>29.0</v>
      </c>
      <c r="B351" s="2">
        <v>14.0</v>
      </c>
      <c r="C351" s="2">
        <v>41.5664191972712</v>
      </c>
      <c r="D351" s="2">
        <v>-93.7734080669726</v>
      </c>
      <c r="E351" s="14" t="s">
        <v>312</v>
      </c>
      <c r="F351" s="14" t="s">
        <v>313</v>
      </c>
      <c r="G351" s="4" t="s">
        <v>307</v>
      </c>
      <c r="H351" s="19" t="s">
        <v>525</v>
      </c>
      <c r="I351" s="2"/>
      <c r="J351" s="4" t="s">
        <v>40</v>
      </c>
      <c r="K351" s="2">
        <f>COUNTIF(usernameList,G351)</f>
        <v>7</v>
      </c>
    </row>
    <row r="352">
      <c r="A352" s="2">
        <v>29.0</v>
      </c>
      <c r="B352" s="2">
        <v>25.0</v>
      </c>
      <c r="C352" s="2">
        <v>41.5664191955127</v>
      </c>
      <c r="D352" s="2">
        <v>-93.7712949124835</v>
      </c>
      <c r="E352" s="9" t="s">
        <v>335</v>
      </c>
      <c r="F352" s="9" t="s">
        <v>336</v>
      </c>
      <c r="G352" s="4" t="s">
        <v>362</v>
      </c>
      <c r="H352" s="19" t="str">
        <f>HYPERLINK("https://www.munzee.com/m/PeachesnCream/806", "https://www.munzee.com/m/PeachesnCream/806")</f>
        <v>https://www.munzee.com/m/PeachesnCream/806</v>
      </c>
      <c r="I352" s="2"/>
      <c r="J352" s="4" t="s">
        <v>37</v>
      </c>
      <c r="K352" s="2">
        <f>COUNTIF(usernameList,G352)</f>
        <v>77</v>
      </c>
    </row>
    <row r="353">
      <c r="A353" s="2">
        <v>29.0</v>
      </c>
      <c r="B353" s="2">
        <v>26.0</v>
      </c>
      <c r="C353" s="2">
        <v>41.5664191953528</v>
      </c>
      <c r="D353" s="2">
        <v>-93.7711028075299</v>
      </c>
      <c r="E353" s="9" t="s">
        <v>335</v>
      </c>
      <c r="F353" s="9" t="s">
        <v>336</v>
      </c>
      <c r="G353" s="4" t="s">
        <v>253</v>
      </c>
      <c r="H353" s="19" t="s">
        <v>526</v>
      </c>
      <c r="I353" s="2"/>
      <c r="J353" s="4" t="s">
        <v>73</v>
      </c>
      <c r="K353" s="2">
        <f>COUNTIF(usernameList,G353)</f>
        <v>10</v>
      </c>
    </row>
    <row r="354">
      <c r="A354" s="2">
        <v>29.0</v>
      </c>
      <c r="B354" s="2">
        <v>27.0</v>
      </c>
      <c r="C354" s="2">
        <v>41.5664191951929</v>
      </c>
      <c r="D354" s="2">
        <v>-93.7709107025764</v>
      </c>
      <c r="E354" s="9" t="s">
        <v>335</v>
      </c>
      <c r="F354" s="9" t="s">
        <v>336</v>
      </c>
      <c r="G354" s="4" t="s">
        <v>45</v>
      </c>
      <c r="H354" s="19" t="s">
        <v>527</v>
      </c>
      <c r="I354" s="2"/>
      <c r="J354" s="4" t="s">
        <v>40</v>
      </c>
      <c r="K354" s="2">
        <f>COUNTIF(usernameList,G354)</f>
        <v>15</v>
      </c>
    </row>
    <row r="355">
      <c r="A355" s="2">
        <v>29.0</v>
      </c>
      <c r="B355" s="2">
        <v>28.0</v>
      </c>
      <c r="C355" s="2">
        <v>41.566419195033</v>
      </c>
      <c r="D355" s="2">
        <v>-93.7707185976228</v>
      </c>
      <c r="E355" s="9" t="s">
        <v>335</v>
      </c>
      <c r="F355" s="9" t="s">
        <v>336</v>
      </c>
      <c r="G355" s="4" t="s">
        <v>188</v>
      </c>
      <c r="H355" s="19" t="s">
        <v>528</v>
      </c>
      <c r="I355" s="2"/>
      <c r="J355" s="4" t="s">
        <v>73</v>
      </c>
      <c r="K355" s="2">
        <f>COUNTIF(usernameList,G355)</f>
        <v>12</v>
      </c>
    </row>
    <row r="356">
      <c r="A356" s="2">
        <v>29.0</v>
      </c>
      <c r="B356" s="2">
        <v>29.0</v>
      </c>
      <c r="C356" s="2">
        <v>41.5664191948732</v>
      </c>
      <c r="D356" s="2">
        <v>-93.7705264926693</v>
      </c>
      <c r="E356" s="9" t="s">
        <v>335</v>
      </c>
      <c r="F356" s="9" t="s">
        <v>336</v>
      </c>
      <c r="G356" s="4" t="s">
        <v>529</v>
      </c>
      <c r="H356" s="19" t="s">
        <v>530</v>
      </c>
      <c r="I356" s="2"/>
      <c r="J356" s="2"/>
      <c r="K356" s="2">
        <f>COUNTIF(usernameList,G356)</f>
        <v>1</v>
      </c>
    </row>
    <row r="357">
      <c r="A357" s="2">
        <v>29.0</v>
      </c>
      <c r="B357" s="2">
        <v>30.0</v>
      </c>
      <c r="C357" s="2">
        <v>41.5664191947133</v>
      </c>
      <c r="D357" s="2">
        <v>-93.7703343877157</v>
      </c>
      <c r="E357" s="9" t="s">
        <v>335</v>
      </c>
      <c r="F357" s="9" t="s">
        <v>336</v>
      </c>
      <c r="G357" s="4" t="s">
        <v>531</v>
      </c>
      <c r="H357" s="19" t="s">
        <v>532</v>
      </c>
      <c r="I357" s="2"/>
      <c r="J357" s="2"/>
      <c r="K357" s="2">
        <f>COUNTIF(usernameList,G357)</f>
        <v>1</v>
      </c>
    </row>
    <row r="358">
      <c r="A358" s="2">
        <v>29.0</v>
      </c>
      <c r="B358" s="2">
        <v>31.0</v>
      </c>
      <c r="C358" s="2">
        <v>41.5664191945534</v>
      </c>
      <c r="D358" s="2">
        <v>-93.7701422827622</v>
      </c>
      <c r="E358" s="9" t="s">
        <v>335</v>
      </c>
      <c r="F358" s="9" t="s">
        <v>336</v>
      </c>
      <c r="G358" s="4" t="s">
        <v>69</v>
      </c>
      <c r="H358" s="19" t="s">
        <v>533</v>
      </c>
      <c r="I358" s="2"/>
      <c r="J358" s="4" t="s">
        <v>73</v>
      </c>
      <c r="K358" s="2">
        <f>COUNTIF(usernameList,G358)</f>
        <v>35</v>
      </c>
    </row>
    <row r="359">
      <c r="A359" s="2">
        <v>29.0</v>
      </c>
      <c r="B359" s="2">
        <v>47.0</v>
      </c>
      <c r="C359" s="2">
        <v>41.5664191919955</v>
      </c>
      <c r="D359" s="2">
        <v>-93.7670686035053</v>
      </c>
      <c r="E359" s="10" t="s">
        <v>319</v>
      </c>
      <c r="F359" s="10" t="s">
        <v>320</v>
      </c>
      <c r="G359" s="4" t="s">
        <v>34</v>
      </c>
      <c r="H359" s="19" t="s">
        <v>534</v>
      </c>
      <c r="I359" s="4" t="s">
        <v>535</v>
      </c>
      <c r="J359" s="4" t="s">
        <v>37</v>
      </c>
      <c r="K359" s="2">
        <f>COUNTIF(usernameList,G359)</f>
        <v>77</v>
      </c>
    </row>
    <row r="360">
      <c r="A360" s="2">
        <v>29.0</v>
      </c>
      <c r="B360" s="2">
        <v>48.0</v>
      </c>
      <c r="C360" s="2">
        <v>41.5664191918356</v>
      </c>
      <c r="D360" s="2">
        <v>-93.7668764985518</v>
      </c>
      <c r="E360" s="12" t="s">
        <v>177</v>
      </c>
      <c r="F360" s="12" t="s">
        <v>178</v>
      </c>
      <c r="G360" s="4" t="s">
        <v>47</v>
      </c>
      <c r="H360" s="19" t="s">
        <v>536</v>
      </c>
      <c r="I360" s="4" t="s">
        <v>537</v>
      </c>
      <c r="J360" s="4" t="s">
        <v>37</v>
      </c>
      <c r="K360" s="2">
        <f>COUNTIF(usernameList,G360)</f>
        <v>66</v>
      </c>
    </row>
    <row r="361">
      <c r="A361" s="2">
        <v>29.0</v>
      </c>
      <c r="B361" s="2">
        <v>49.0</v>
      </c>
      <c r="C361" s="2">
        <v>41.5664191916757</v>
      </c>
      <c r="D361" s="2">
        <v>-93.7666843935982</v>
      </c>
      <c r="E361" s="12" t="s">
        <v>177</v>
      </c>
      <c r="F361" s="12" t="s">
        <v>178</v>
      </c>
      <c r="G361" s="4" t="s">
        <v>538</v>
      </c>
      <c r="H361" s="19" t="s">
        <v>539</v>
      </c>
      <c r="I361" s="2"/>
      <c r="J361" s="4">
        <v>1.0</v>
      </c>
      <c r="K361" s="2">
        <f>COUNTIF(usernameList,G361)</f>
        <v>1</v>
      </c>
    </row>
    <row r="362">
      <c r="A362" s="2">
        <v>29.0</v>
      </c>
      <c r="B362" s="2">
        <v>50.0</v>
      </c>
      <c r="C362" s="2">
        <v>41.5664191915158</v>
      </c>
      <c r="D362" s="2">
        <v>-93.7664922886447</v>
      </c>
      <c r="E362" s="5" t="s">
        <v>108</v>
      </c>
      <c r="F362" s="5" t="s">
        <v>109</v>
      </c>
      <c r="G362" s="4" t="s">
        <v>435</v>
      </c>
      <c r="H362" s="19" t="s">
        <v>540</v>
      </c>
      <c r="I362" s="2"/>
      <c r="J362" s="4" t="s">
        <v>64</v>
      </c>
      <c r="K362" s="2">
        <f>COUNTIF(usernameList,G362)</f>
        <v>5</v>
      </c>
    </row>
    <row r="363">
      <c r="A363" s="2">
        <v>29.0</v>
      </c>
      <c r="B363" s="2">
        <v>51.0</v>
      </c>
      <c r="C363" s="2">
        <v>41.566419191356</v>
      </c>
      <c r="D363" s="2">
        <v>-93.7663001836912</v>
      </c>
      <c r="E363" s="5" t="s">
        <v>108</v>
      </c>
      <c r="F363" s="5" t="s">
        <v>109</v>
      </c>
      <c r="G363" s="4" t="s">
        <v>452</v>
      </c>
      <c r="H363" s="19" t="s">
        <v>541</v>
      </c>
      <c r="I363" s="2"/>
      <c r="J363" s="4">
        <v>1.0</v>
      </c>
      <c r="K363" s="2">
        <f>COUNTIF(usernameList,G363)</f>
        <v>2</v>
      </c>
    </row>
    <row r="364">
      <c r="A364" s="2">
        <v>29.0</v>
      </c>
      <c r="B364" s="2">
        <v>52.0</v>
      </c>
      <c r="C364" s="2">
        <v>41.5664191911961</v>
      </c>
      <c r="D364" s="2">
        <v>-93.7661080787376</v>
      </c>
      <c r="E364" s="10" t="s">
        <v>319</v>
      </c>
      <c r="F364" s="10" t="s">
        <v>320</v>
      </c>
      <c r="G364" s="2"/>
      <c r="I364" s="2"/>
      <c r="J364" s="2"/>
      <c r="K364" s="2">
        <f>COUNTIF(usernameList,G364)</f>
        <v>0</v>
      </c>
    </row>
    <row r="365">
      <c r="A365" s="2">
        <v>29.0</v>
      </c>
      <c r="B365" s="2">
        <v>53.0</v>
      </c>
      <c r="C365" s="2">
        <v>41.5664191910362</v>
      </c>
      <c r="D365" s="2">
        <v>-93.7659159737841</v>
      </c>
      <c r="E365" s="10" t="s">
        <v>319</v>
      </c>
      <c r="F365" s="10" t="s">
        <v>320</v>
      </c>
      <c r="G365" s="2"/>
      <c r="I365" s="2"/>
      <c r="J365" s="2"/>
      <c r="K365" s="2">
        <f>COUNTIF(usernameList,G365)</f>
        <v>0</v>
      </c>
    </row>
    <row r="366">
      <c r="A366" s="2">
        <v>29.0</v>
      </c>
      <c r="B366" s="2">
        <v>54.0</v>
      </c>
      <c r="C366" s="2">
        <v>41.5664191908763</v>
      </c>
      <c r="D366" s="2">
        <v>-93.7657238688305</v>
      </c>
      <c r="E366" s="12" t="s">
        <v>177</v>
      </c>
      <c r="F366" s="12" t="s">
        <v>178</v>
      </c>
      <c r="G366" s="4" t="s">
        <v>38</v>
      </c>
      <c r="H366" s="27" t="s">
        <v>542</v>
      </c>
      <c r="I366" s="2"/>
      <c r="J366" s="4" t="s">
        <v>40</v>
      </c>
      <c r="K366" s="2">
        <f>COUNTIF(usernameList,G366)</f>
        <v>22</v>
      </c>
    </row>
    <row r="367">
      <c r="A367" s="2">
        <v>29.0</v>
      </c>
      <c r="B367" s="2">
        <v>55.0</v>
      </c>
      <c r="C367" s="2">
        <v>41.5664191907165</v>
      </c>
      <c r="D367" s="2">
        <v>-93.765531763877</v>
      </c>
      <c r="E367" s="12" t="s">
        <v>177</v>
      </c>
      <c r="F367" s="12" t="s">
        <v>178</v>
      </c>
      <c r="G367" s="4" t="s">
        <v>222</v>
      </c>
      <c r="H367" s="18"/>
      <c r="I367" s="2"/>
      <c r="J367" s="4" t="s">
        <v>73</v>
      </c>
      <c r="K367" s="2">
        <f>COUNTIF(usernameList,G367)</f>
        <v>7</v>
      </c>
    </row>
    <row r="368">
      <c r="A368" s="2">
        <v>29.0</v>
      </c>
      <c r="B368" s="2">
        <v>56.0</v>
      </c>
      <c r="C368" s="2">
        <v>41.5664191905566</v>
      </c>
      <c r="D368" s="2">
        <v>-93.7653396589235</v>
      </c>
      <c r="E368" s="5" t="s">
        <v>108</v>
      </c>
      <c r="F368" s="5" t="s">
        <v>109</v>
      </c>
      <c r="G368" s="4" t="s">
        <v>300</v>
      </c>
      <c r="H368" s="19" t="s">
        <v>543</v>
      </c>
      <c r="I368" s="2"/>
      <c r="J368" s="4" t="s">
        <v>73</v>
      </c>
      <c r="K368" s="2">
        <f>COUNTIF(usernameList,G368)</f>
        <v>12</v>
      </c>
    </row>
    <row r="369">
      <c r="A369" s="2">
        <v>29.0</v>
      </c>
      <c r="B369" s="2">
        <v>57.0</v>
      </c>
      <c r="C369" s="2">
        <v>41.5664191903967</v>
      </c>
      <c r="D369" s="2">
        <v>-93.7651475539699</v>
      </c>
      <c r="E369" s="5" t="s">
        <v>108</v>
      </c>
      <c r="F369" s="5" t="s">
        <v>109</v>
      </c>
      <c r="G369" s="4" t="s">
        <v>544</v>
      </c>
      <c r="H369" s="19" t="s">
        <v>545</v>
      </c>
      <c r="I369" s="2"/>
      <c r="J369" s="4">
        <v>1.0</v>
      </c>
      <c r="K369" s="2">
        <f>COUNTIF(usernameList,G369)</f>
        <v>1</v>
      </c>
    </row>
    <row r="370">
      <c r="A370" s="2">
        <v>29.0</v>
      </c>
      <c r="B370" s="2">
        <v>58.0</v>
      </c>
      <c r="C370" s="2">
        <v>41.5664191902369</v>
      </c>
      <c r="D370" s="2">
        <v>-93.7649554490163</v>
      </c>
      <c r="E370" s="10" t="s">
        <v>319</v>
      </c>
      <c r="F370" s="10" t="s">
        <v>320</v>
      </c>
      <c r="G370" s="4" t="s">
        <v>47</v>
      </c>
      <c r="H370" s="19" t="s">
        <v>546</v>
      </c>
      <c r="I370" s="4" t="s">
        <v>547</v>
      </c>
      <c r="J370" s="4" t="s">
        <v>37</v>
      </c>
      <c r="K370" s="2">
        <f>COUNTIF(usernameList,G370)</f>
        <v>66</v>
      </c>
    </row>
    <row r="371">
      <c r="A371" s="2">
        <v>29.0</v>
      </c>
      <c r="B371" s="2">
        <v>59.0</v>
      </c>
      <c r="C371" s="2">
        <v>41.566419190077</v>
      </c>
      <c r="D371" s="2">
        <v>-93.7647633440628</v>
      </c>
      <c r="E371" s="10" t="s">
        <v>319</v>
      </c>
      <c r="F371" s="10" t="s">
        <v>320</v>
      </c>
      <c r="G371" s="2"/>
      <c r="I371" s="2"/>
      <c r="J371" s="2"/>
      <c r="K371" s="2">
        <f>COUNTIF(usernameList,G371)</f>
        <v>0</v>
      </c>
    </row>
    <row r="372">
      <c r="A372" s="2">
        <v>29.0</v>
      </c>
      <c r="B372" s="2">
        <v>60.0</v>
      </c>
      <c r="C372" s="2">
        <v>41.5664191899171</v>
      </c>
      <c r="D372" s="2">
        <v>-93.7645712391092</v>
      </c>
      <c r="E372" s="10" t="s">
        <v>319</v>
      </c>
      <c r="F372" s="10" t="s">
        <v>320</v>
      </c>
      <c r="G372" s="4" t="s">
        <v>34</v>
      </c>
      <c r="H372" s="19" t="s">
        <v>548</v>
      </c>
      <c r="I372" s="4" t="s">
        <v>549</v>
      </c>
      <c r="J372" s="4" t="s">
        <v>37</v>
      </c>
      <c r="K372" s="2">
        <f>COUNTIF(usernameList,G372)</f>
        <v>77</v>
      </c>
    </row>
    <row r="373">
      <c r="A373" s="2">
        <v>30.0</v>
      </c>
      <c r="B373" s="2">
        <v>1.0</v>
      </c>
      <c r="C373" s="2">
        <v>41.5662754689041</v>
      </c>
      <c r="D373" s="2">
        <v>-93.7759054313689</v>
      </c>
      <c r="E373" s="14" t="s">
        <v>312</v>
      </c>
      <c r="F373" s="14" t="s">
        <v>313</v>
      </c>
      <c r="G373" s="4" t="s">
        <v>550</v>
      </c>
      <c r="H373" s="19" t="s">
        <v>551</v>
      </c>
      <c r="I373" s="2"/>
      <c r="J373" s="4" t="s">
        <v>64</v>
      </c>
      <c r="K373" s="2">
        <f>COUNTIF(usernameList,G373)</f>
        <v>6</v>
      </c>
    </row>
    <row r="374">
      <c r="A374" s="2">
        <v>30.0</v>
      </c>
      <c r="B374" s="2">
        <v>2.0</v>
      </c>
      <c r="C374" s="2">
        <v>41.5662754687443</v>
      </c>
      <c r="D374" s="2">
        <v>-93.7757133268427</v>
      </c>
      <c r="E374" s="14" t="s">
        <v>312</v>
      </c>
      <c r="F374" s="14" t="s">
        <v>313</v>
      </c>
      <c r="G374" s="4" t="s">
        <v>284</v>
      </c>
      <c r="H374" s="19" t="s">
        <v>552</v>
      </c>
      <c r="I374" s="2"/>
      <c r="J374" s="2"/>
      <c r="K374" s="2">
        <f>COUNTIF(usernameList,G374)</f>
        <v>7</v>
      </c>
    </row>
    <row r="375">
      <c r="A375" s="2">
        <v>30.0</v>
      </c>
      <c r="B375" s="2">
        <v>3.0</v>
      </c>
      <c r="C375" s="2">
        <v>41.5662754685844</v>
      </c>
      <c r="D375" s="2">
        <v>-93.7755212223165</v>
      </c>
      <c r="E375" s="14" t="s">
        <v>312</v>
      </c>
      <c r="F375" s="14" t="s">
        <v>313</v>
      </c>
      <c r="G375" s="2"/>
      <c r="I375" s="2"/>
      <c r="J375" s="2"/>
      <c r="K375" s="2">
        <f>COUNTIF(usernameList,G375)</f>
        <v>0</v>
      </c>
    </row>
    <row r="376">
      <c r="A376" s="2">
        <v>30.0</v>
      </c>
      <c r="B376" s="2">
        <v>4.0</v>
      </c>
      <c r="C376" s="2">
        <v>41.5662754684245</v>
      </c>
      <c r="D376" s="2">
        <v>-93.7753291177903</v>
      </c>
      <c r="E376" s="14" t="s">
        <v>312</v>
      </c>
      <c r="F376" s="14" t="s">
        <v>313</v>
      </c>
      <c r="G376" s="2"/>
      <c r="I376" s="2"/>
      <c r="J376" s="2"/>
      <c r="K376" s="2">
        <f>COUNTIF(usernameList,G376)</f>
        <v>0</v>
      </c>
    </row>
    <row r="377">
      <c r="A377" s="2">
        <v>30.0</v>
      </c>
      <c r="B377" s="2">
        <v>5.0</v>
      </c>
      <c r="C377" s="2">
        <v>41.5662754682647</v>
      </c>
      <c r="D377" s="2">
        <v>-93.7751370132641</v>
      </c>
      <c r="E377" s="5" t="s">
        <v>108</v>
      </c>
      <c r="F377" s="5" t="s">
        <v>109</v>
      </c>
      <c r="G377" s="4" t="s">
        <v>69</v>
      </c>
      <c r="H377" s="19" t="s">
        <v>553</v>
      </c>
      <c r="I377" s="2"/>
      <c r="J377" s="4" t="s">
        <v>40</v>
      </c>
      <c r="K377" s="2">
        <f>COUNTIF(usernameList,G377)</f>
        <v>35</v>
      </c>
    </row>
    <row r="378">
      <c r="A378" s="2">
        <v>30.0</v>
      </c>
      <c r="B378" s="2">
        <v>6.0</v>
      </c>
      <c r="C378" s="2">
        <v>41.5662754681048</v>
      </c>
      <c r="D378" s="2">
        <v>-93.7749449087379</v>
      </c>
      <c r="E378" s="5" t="s">
        <v>108</v>
      </c>
      <c r="F378" s="5" t="s">
        <v>109</v>
      </c>
      <c r="G378" s="4" t="s">
        <v>300</v>
      </c>
      <c r="H378" s="19" t="s">
        <v>554</v>
      </c>
      <c r="I378" s="2"/>
      <c r="J378" s="4" t="s">
        <v>73</v>
      </c>
      <c r="K378" s="2">
        <f>COUNTIF(usernameList,G378)</f>
        <v>12</v>
      </c>
    </row>
    <row r="379">
      <c r="A379" s="2">
        <v>30.0</v>
      </c>
      <c r="B379" s="2">
        <v>7.0</v>
      </c>
      <c r="C379" s="2">
        <v>41.5662754679449</v>
      </c>
      <c r="D379" s="2">
        <v>-93.7747528042117</v>
      </c>
      <c r="E379" s="14" t="s">
        <v>312</v>
      </c>
      <c r="F379" s="14" t="s">
        <v>313</v>
      </c>
      <c r="G379" s="4" t="s">
        <v>45</v>
      </c>
      <c r="H379" s="19" t="s">
        <v>555</v>
      </c>
      <c r="I379" s="2"/>
      <c r="J379" s="4" t="s">
        <v>73</v>
      </c>
      <c r="K379" s="2">
        <f>COUNTIF(usernameList,G379)</f>
        <v>15</v>
      </c>
    </row>
    <row r="380">
      <c r="A380" s="2">
        <v>30.0</v>
      </c>
      <c r="B380" s="2">
        <v>8.0</v>
      </c>
      <c r="C380" s="2">
        <v>41.566275467785</v>
      </c>
      <c r="D380" s="2">
        <v>-93.7745606996855</v>
      </c>
      <c r="E380" s="14" t="s">
        <v>312</v>
      </c>
      <c r="F380" s="14" t="s">
        <v>313</v>
      </c>
      <c r="G380" s="4" t="s">
        <v>188</v>
      </c>
      <c r="H380" s="19" t="s">
        <v>556</v>
      </c>
      <c r="I380" s="2"/>
      <c r="J380" s="4" t="s">
        <v>73</v>
      </c>
      <c r="K380" s="2">
        <f>COUNTIF(usernameList,G380)</f>
        <v>12</v>
      </c>
    </row>
    <row r="381">
      <c r="A381" s="2">
        <v>30.0</v>
      </c>
      <c r="B381" s="2">
        <v>9.0</v>
      </c>
      <c r="C381" s="2">
        <v>41.5662754676252</v>
      </c>
      <c r="D381" s="2">
        <v>-93.7743685951593</v>
      </c>
      <c r="E381" s="14" t="s">
        <v>312</v>
      </c>
      <c r="F381" s="14" t="s">
        <v>313</v>
      </c>
      <c r="G381" s="2"/>
      <c r="I381" s="2"/>
      <c r="J381" s="2"/>
      <c r="K381" s="2">
        <f>COUNTIF(usernameList,G381)</f>
        <v>0</v>
      </c>
    </row>
    <row r="382">
      <c r="A382" s="2">
        <v>30.0</v>
      </c>
      <c r="B382" s="2">
        <v>10.0</v>
      </c>
      <c r="C382" s="2">
        <v>41.5662754674653</v>
      </c>
      <c r="D382" s="2">
        <v>-93.7741764906331</v>
      </c>
      <c r="E382" s="14" t="s">
        <v>312</v>
      </c>
      <c r="F382" s="14" t="s">
        <v>313</v>
      </c>
      <c r="G382" s="4" t="s">
        <v>45</v>
      </c>
      <c r="H382" s="19" t="s">
        <v>557</v>
      </c>
      <c r="I382" s="2"/>
      <c r="J382" s="4" t="s">
        <v>73</v>
      </c>
      <c r="K382" s="2">
        <f>COUNTIF(usernameList,G382)</f>
        <v>15</v>
      </c>
    </row>
    <row r="383">
      <c r="A383" s="2">
        <v>30.0</v>
      </c>
      <c r="B383" s="2">
        <v>11.0</v>
      </c>
      <c r="C383" s="2">
        <v>41.5662754673054</v>
      </c>
      <c r="D383" s="2">
        <v>-93.7739843861069</v>
      </c>
      <c r="E383" s="5" t="s">
        <v>108</v>
      </c>
      <c r="F383" s="5" t="s">
        <v>109</v>
      </c>
      <c r="G383" s="4" t="s">
        <v>241</v>
      </c>
      <c r="H383" s="19" t="s">
        <v>558</v>
      </c>
      <c r="I383" s="2"/>
      <c r="J383" s="4" t="s">
        <v>78</v>
      </c>
      <c r="K383" s="2">
        <f>COUNTIF(usernameList,G383)</f>
        <v>4</v>
      </c>
    </row>
    <row r="384">
      <c r="A384" s="2">
        <v>30.0</v>
      </c>
      <c r="B384" s="2">
        <v>12.0</v>
      </c>
      <c r="C384" s="2">
        <v>41.5662754671455</v>
      </c>
      <c r="D384" s="2">
        <v>-93.7737922815807</v>
      </c>
      <c r="E384" s="5" t="s">
        <v>108</v>
      </c>
      <c r="F384" s="5" t="s">
        <v>109</v>
      </c>
      <c r="G384" s="4" t="s">
        <v>559</v>
      </c>
      <c r="H384" s="19" t="s">
        <v>560</v>
      </c>
      <c r="I384" s="2"/>
      <c r="J384" s="4" t="s">
        <v>78</v>
      </c>
      <c r="K384" s="2">
        <f>COUNTIF(usernameList,G384)</f>
        <v>3</v>
      </c>
    </row>
    <row r="385">
      <c r="A385" s="2">
        <v>30.0</v>
      </c>
      <c r="B385" s="2">
        <v>13.0</v>
      </c>
      <c r="C385" s="2">
        <v>41.5662754669857</v>
      </c>
      <c r="D385" s="2">
        <v>-93.7736001770545</v>
      </c>
      <c r="E385" s="14" t="s">
        <v>312</v>
      </c>
      <c r="F385" s="14" t="s">
        <v>313</v>
      </c>
      <c r="G385" s="2"/>
      <c r="I385" s="2"/>
      <c r="J385" s="2"/>
      <c r="K385" s="2">
        <f>COUNTIF(usernameList,G385)</f>
        <v>0</v>
      </c>
    </row>
    <row r="386">
      <c r="A386" s="2">
        <v>30.0</v>
      </c>
      <c r="B386" s="2">
        <v>14.0</v>
      </c>
      <c r="C386" s="2">
        <v>41.5662754668258</v>
      </c>
      <c r="D386" s="2">
        <v>-93.7734080725283</v>
      </c>
      <c r="E386" s="14" t="s">
        <v>312</v>
      </c>
      <c r="F386" s="14" t="s">
        <v>313</v>
      </c>
      <c r="G386" s="4"/>
      <c r="I386" s="2"/>
      <c r="J386" s="2"/>
      <c r="K386" s="2">
        <f>COUNTIF(usernameList,G386)</f>
        <v>0</v>
      </c>
    </row>
    <row r="387">
      <c r="A387" s="2">
        <v>30.0</v>
      </c>
      <c r="B387" s="2">
        <v>25.0</v>
      </c>
      <c r="C387" s="2">
        <v>41.5662754650672</v>
      </c>
      <c r="D387" s="2">
        <v>-93.77129492274</v>
      </c>
      <c r="E387" s="9" t="s">
        <v>335</v>
      </c>
      <c r="F387" s="9" t="s">
        <v>336</v>
      </c>
      <c r="G387" s="25" t="s">
        <v>363</v>
      </c>
      <c r="H387" s="19" t="s">
        <v>561</v>
      </c>
      <c r="I387" s="2"/>
      <c r="J387" s="21">
        <v>42737.0</v>
      </c>
      <c r="K387" s="2">
        <f>COUNTIF(usernameList,G387)</f>
        <v>4</v>
      </c>
    </row>
    <row r="388">
      <c r="A388" s="2">
        <v>30.0</v>
      </c>
      <c r="B388" s="2">
        <v>26.0</v>
      </c>
      <c r="C388" s="2">
        <v>41.5662754649073</v>
      </c>
      <c r="D388" s="2">
        <v>-93.7711028182138</v>
      </c>
      <c r="E388" s="9" t="s">
        <v>335</v>
      </c>
      <c r="F388" s="9" t="s">
        <v>336</v>
      </c>
      <c r="G388" s="25" t="s">
        <v>366</v>
      </c>
      <c r="H388" s="19" t="s">
        <v>562</v>
      </c>
      <c r="I388" s="2"/>
      <c r="J388" s="21">
        <v>42737.0</v>
      </c>
      <c r="K388" s="2">
        <f>COUNTIF(usernameList,G388)</f>
        <v>4</v>
      </c>
    </row>
    <row r="389">
      <c r="A389" s="2">
        <v>30.0</v>
      </c>
      <c r="B389" s="2">
        <v>27.0</v>
      </c>
      <c r="C389" s="2">
        <v>41.5662754647475</v>
      </c>
      <c r="D389" s="2">
        <v>-93.7709107136876</v>
      </c>
      <c r="E389" s="9" t="s">
        <v>335</v>
      </c>
      <c r="F389" s="9" t="s">
        <v>336</v>
      </c>
      <c r="G389" s="4" t="s">
        <v>71</v>
      </c>
      <c r="H389" s="19" t="s">
        <v>563</v>
      </c>
      <c r="I389" s="2"/>
      <c r="J389" s="4" t="s">
        <v>73</v>
      </c>
      <c r="K389" s="2">
        <f>COUNTIF(usernameList,G389)</f>
        <v>7</v>
      </c>
    </row>
    <row r="390">
      <c r="A390" s="2">
        <v>30.0</v>
      </c>
      <c r="B390" s="2">
        <v>28.0</v>
      </c>
      <c r="C390" s="2">
        <v>41.5662754645876</v>
      </c>
      <c r="D390" s="2">
        <v>-93.7707186091614</v>
      </c>
      <c r="E390" s="9" t="s">
        <v>335</v>
      </c>
      <c r="F390" s="9" t="s">
        <v>336</v>
      </c>
      <c r="G390" s="4" t="s">
        <v>47</v>
      </c>
      <c r="H390" s="19" t="s">
        <v>564</v>
      </c>
      <c r="I390" s="2"/>
      <c r="J390" s="4" t="s">
        <v>37</v>
      </c>
      <c r="K390" s="2">
        <f>COUNTIF(usernameList,G390)</f>
        <v>66</v>
      </c>
    </row>
    <row r="391">
      <c r="A391" s="2">
        <v>30.0</v>
      </c>
      <c r="B391" s="2">
        <v>47.0</v>
      </c>
      <c r="C391" s="2">
        <v>41.56627546155</v>
      </c>
      <c r="D391" s="2">
        <v>-93.7670686231636</v>
      </c>
      <c r="E391" s="10" t="s">
        <v>319</v>
      </c>
      <c r="F391" s="10" t="s">
        <v>320</v>
      </c>
      <c r="G391" s="2"/>
      <c r="I391" s="2"/>
      <c r="J391" s="2"/>
      <c r="K391" s="2">
        <f>COUNTIF(usernameList,G391)</f>
        <v>0</v>
      </c>
    </row>
    <row r="392">
      <c r="A392" s="2">
        <v>30.0</v>
      </c>
      <c r="B392" s="2">
        <v>48.0</v>
      </c>
      <c r="C392" s="2">
        <v>41.5662754613901</v>
      </c>
      <c r="D392" s="2">
        <v>-93.7668765186373</v>
      </c>
      <c r="E392" s="10" t="s">
        <v>319</v>
      </c>
      <c r="F392" s="10" t="s">
        <v>320</v>
      </c>
      <c r="G392" s="2"/>
      <c r="I392" s="2"/>
      <c r="J392" s="2"/>
      <c r="K392" s="2">
        <f>COUNTIF(usernameList,G392)</f>
        <v>0</v>
      </c>
    </row>
    <row r="393">
      <c r="A393" s="2">
        <v>30.0</v>
      </c>
      <c r="B393" s="2">
        <v>49.0</v>
      </c>
      <c r="C393" s="2">
        <v>41.5662754612303</v>
      </c>
      <c r="D393" s="2">
        <v>-93.7666844141111</v>
      </c>
      <c r="E393" s="5" t="s">
        <v>108</v>
      </c>
      <c r="F393" s="5" t="s">
        <v>109</v>
      </c>
      <c r="G393" s="4" t="s">
        <v>300</v>
      </c>
      <c r="H393" s="19" t="s">
        <v>565</v>
      </c>
      <c r="I393" s="2"/>
      <c r="J393" s="4" t="s">
        <v>73</v>
      </c>
      <c r="K393" s="2">
        <f>COUNTIF(usernameList,G393)</f>
        <v>12</v>
      </c>
    </row>
    <row r="394">
      <c r="A394" s="2">
        <v>30.0</v>
      </c>
      <c r="B394" s="2">
        <v>50.0</v>
      </c>
      <c r="C394" s="2">
        <v>41.5662754610704</v>
      </c>
      <c r="D394" s="2">
        <v>-93.766492309585</v>
      </c>
      <c r="E394" s="5" t="s">
        <v>108</v>
      </c>
      <c r="F394" s="5" t="s">
        <v>109</v>
      </c>
      <c r="G394" s="4" t="s">
        <v>566</v>
      </c>
      <c r="H394" s="23" t="s">
        <v>567</v>
      </c>
      <c r="I394" s="2"/>
      <c r="J394" s="4">
        <v>1.0</v>
      </c>
      <c r="K394" s="2">
        <f>COUNTIF(usernameList,G394)</f>
        <v>1</v>
      </c>
    </row>
    <row r="395">
      <c r="A395" s="2">
        <v>30.0</v>
      </c>
      <c r="B395" s="2">
        <v>51.0</v>
      </c>
      <c r="C395" s="2">
        <v>41.5662754609105</v>
      </c>
      <c r="D395" s="2">
        <v>-93.7663002050588</v>
      </c>
      <c r="E395" s="10" t="s">
        <v>319</v>
      </c>
      <c r="F395" s="10" t="s">
        <v>320</v>
      </c>
      <c r="G395" s="4" t="s">
        <v>54</v>
      </c>
      <c r="H395" s="19" t="s">
        <v>568</v>
      </c>
      <c r="I395" s="2"/>
      <c r="J395" s="4" t="s">
        <v>40</v>
      </c>
      <c r="K395" s="2">
        <f>COUNTIF(usernameList,G395)</f>
        <v>8</v>
      </c>
    </row>
    <row r="396">
      <c r="A396" s="2">
        <v>30.0</v>
      </c>
      <c r="B396" s="2">
        <v>52.0</v>
      </c>
      <c r="C396" s="2">
        <v>41.5662754607506</v>
      </c>
      <c r="D396" s="2">
        <v>-93.7661081005326</v>
      </c>
      <c r="E396" s="10" t="s">
        <v>319</v>
      </c>
      <c r="F396" s="10" t="s">
        <v>320</v>
      </c>
      <c r="G396" s="4" t="s">
        <v>232</v>
      </c>
      <c r="H396" s="19" t="s">
        <v>569</v>
      </c>
      <c r="I396" s="2"/>
      <c r="J396" s="4" t="s">
        <v>78</v>
      </c>
      <c r="K396" s="2">
        <f>COUNTIF(usernameList,G396)</f>
        <v>3</v>
      </c>
    </row>
    <row r="397">
      <c r="A397" s="2">
        <v>30.0</v>
      </c>
      <c r="B397" s="2">
        <v>53.0</v>
      </c>
      <c r="C397" s="2">
        <v>41.5662754605908</v>
      </c>
      <c r="D397" s="2">
        <v>-93.7659159960064</v>
      </c>
      <c r="E397" s="10" t="s">
        <v>319</v>
      </c>
      <c r="F397" s="10" t="s">
        <v>320</v>
      </c>
      <c r="G397" s="4" t="s">
        <v>272</v>
      </c>
      <c r="H397" s="19" t="s">
        <v>570</v>
      </c>
      <c r="I397" s="2"/>
      <c r="J397" s="4" t="s">
        <v>73</v>
      </c>
      <c r="K397" s="2">
        <f>COUNTIF(usernameList,G397)</f>
        <v>9</v>
      </c>
    </row>
    <row r="398">
      <c r="A398" s="2">
        <v>30.0</v>
      </c>
      <c r="B398" s="2">
        <v>54.0</v>
      </c>
      <c r="C398" s="2">
        <v>41.5662754604309</v>
      </c>
      <c r="D398" s="2">
        <v>-93.7657238914802</v>
      </c>
      <c r="E398" s="10" t="s">
        <v>319</v>
      </c>
      <c r="F398" s="10" t="s">
        <v>320</v>
      </c>
      <c r="G398" s="2"/>
      <c r="I398" s="2"/>
      <c r="J398" s="2"/>
      <c r="K398" s="2">
        <f>COUNTIF(usernameList,G398)</f>
        <v>0</v>
      </c>
    </row>
    <row r="399">
      <c r="A399" s="2">
        <v>30.0</v>
      </c>
      <c r="B399" s="2">
        <v>55.0</v>
      </c>
      <c r="C399" s="2">
        <v>41.566275460271</v>
      </c>
      <c r="D399" s="2">
        <v>-93.765531786954</v>
      </c>
      <c r="E399" s="5" t="s">
        <v>108</v>
      </c>
      <c r="F399" s="5" t="s">
        <v>109</v>
      </c>
      <c r="G399" s="4" t="s">
        <v>69</v>
      </c>
      <c r="H399" s="19" t="s">
        <v>571</v>
      </c>
      <c r="I399" s="2"/>
      <c r="J399" s="4" t="s">
        <v>40</v>
      </c>
      <c r="K399" s="2">
        <f>COUNTIF(usernameList,G399)</f>
        <v>35</v>
      </c>
    </row>
    <row r="400">
      <c r="A400" s="2">
        <v>30.0</v>
      </c>
      <c r="B400" s="2">
        <v>56.0</v>
      </c>
      <c r="C400" s="2">
        <v>41.5662754601112</v>
      </c>
      <c r="D400" s="2">
        <v>-93.7653396824278</v>
      </c>
      <c r="E400" s="5" t="s">
        <v>108</v>
      </c>
      <c r="F400" s="5" t="s">
        <v>109</v>
      </c>
      <c r="G400" s="4" t="s">
        <v>241</v>
      </c>
      <c r="H400" s="19" t="s">
        <v>572</v>
      </c>
      <c r="I400" s="2"/>
      <c r="J400" s="4" t="s">
        <v>78</v>
      </c>
      <c r="K400" s="2">
        <f>COUNTIF(usernameList,G400)</f>
        <v>4</v>
      </c>
    </row>
    <row r="401">
      <c r="A401" s="2">
        <v>30.0</v>
      </c>
      <c r="B401" s="2">
        <v>57.0</v>
      </c>
      <c r="C401" s="2">
        <v>41.5662754599513</v>
      </c>
      <c r="D401" s="2">
        <v>-93.7651475779016</v>
      </c>
      <c r="E401" s="10" t="s">
        <v>319</v>
      </c>
      <c r="F401" s="10" t="s">
        <v>320</v>
      </c>
      <c r="G401" s="2"/>
      <c r="I401" s="2"/>
      <c r="J401" s="2"/>
      <c r="K401" s="2">
        <f>COUNTIF(usernameList,G401)</f>
        <v>0</v>
      </c>
    </row>
    <row r="402">
      <c r="A402" s="2">
        <v>30.0</v>
      </c>
      <c r="B402" s="2">
        <v>58.0</v>
      </c>
      <c r="C402" s="2">
        <v>41.5662754597914</v>
      </c>
      <c r="D402" s="2">
        <v>-93.7649554733754</v>
      </c>
      <c r="E402" s="10" t="s">
        <v>319</v>
      </c>
      <c r="F402" s="10" t="s">
        <v>320</v>
      </c>
      <c r="G402" s="2"/>
      <c r="I402" s="2"/>
      <c r="J402" s="2"/>
      <c r="K402" s="2">
        <f>COUNTIF(usernameList,G402)</f>
        <v>0</v>
      </c>
    </row>
    <row r="403">
      <c r="A403" s="2">
        <v>30.0</v>
      </c>
      <c r="B403" s="2">
        <v>59.0</v>
      </c>
      <c r="C403" s="2">
        <v>41.5662754596315</v>
      </c>
      <c r="D403" s="2">
        <v>-93.7647633688492</v>
      </c>
      <c r="E403" s="10" t="s">
        <v>319</v>
      </c>
      <c r="F403" s="10" t="s">
        <v>320</v>
      </c>
      <c r="G403" s="2"/>
      <c r="I403" s="2"/>
      <c r="J403" s="2"/>
      <c r="K403" s="2">
        <f>COUNTIF(usernameList,G403)</f>
        <v>0</v>
      </c>
    </row>
    <row r="404">
      <c r="A404" s="2">
        <v>30.0</v>
      </c>
      <c r="B404" s="2">
        <v>60.0</v>
      </c>
      <c r="C404" s="2">
        <v>41.5662754594717</v>
      </c>
      <c r="D404" s="2">
        <v>-93.764571264323</v>
      </c>
      <c r="E404" s="10" t="s">
        <v>319</v>
      </c>
      <c r="F404" s="10" t="s">
        <v>320</v>
      </c>
      <c r="G404" s="4" t="s">
        <v>69</v>
      </c>
      <c r="H404" s="19" t="s">
        <v>573</v>
      </c>
      <c r="I404" s="2"/>
      <c r="J404" s="4" t="s">
        <v>73</v>
      </c>
      <c r="K404" s="2">
        <f>COUNTIF(usernameList,G404)</f>
        <v>35</v>
      </c>
    </row>
    <row r="405">
      <c r="A405" s="2">
        <v>31.0</v>
      </c>
      <c r="B405" s="2">
        <v>1.0</v>
      </c>
      <c r="C405" s="2">
        <v>41.5661317384587</v>
      </c>
      <c r="D405" s="2">
        <v>-93.7759054313689</v>
      </c>
      <c r="E405" s="14" t="s">
        <v>312</v>
      </c>
      <c r="F405" s="14" t="s">
        <v>313</v>
      </c>
      <c r="G405" s="18" t="s">
        <v>45</v>
      </c>
      <c r="H405" s="19" t="s">
        <v>574</v>
      </c>
      <c r="I405" s="2"/>
      <c r="J405" s="4" t="s">
        <v>40</v>
      </c>
      <c r="K405" s="2">
        <f>COUNTIF(usernameList,G405)</f>
        <v>15</v>
      </c>
    </row>
    <row r="406">
      <c r="A406" s="2">
        <v>31.0</v>
      </c>
      <c r="B406" s="2">
        <v>2.0</v>
      </c>
      <c r="C406" s="2">
        <v>41.5661317382988</v>
      </c>
      <c r="D406" s="2">
        <v>-93.7757133272701</v>
      </c>
      <c r="E406" s="14" t="s">
        <v>312</v>
      </c>
      <c r="F406" s="14" t="s">
        <v>313</v>
      </c>
      <c r="G406" s="4" t="s">
        <v>272</v>
      </c>
      <c r="H406" s="19" t="s">
        <v>575</v>
      </c>
      <c r="I406" s="2"/>
      <c r="J406" s="4" t="s">
        <v>73</v>
      </c>
      <c r="K406" s="2">
        <f>COUNTIF(usernameList,G406)</f>
        <v>9</v>
      </c>
    </row>
    <row r="407">
      <c r="A407" s="2">
        <v>31.0</v>
      </c>
      <c r="B407" s="2">
        <v>3.0</v>
      </c>
      <c r="C407" s="2">
        <v>41.5661317381389</v>
      </c>
      <c r="D407" s="2">
        <v>-93.7755212231712</v>
      </c>
      <c r="E407" s="14" t="s">
        <v>312</v>
      </c>
      <c r="F407" s="14" t="s">
        <v>313</v>
      </c>
      <c r="G407" s="18" t="s">
        <v>188</v>
      </c>
      <c r="H407" s="19" t="s">
        <v>576</v>
      </c>
      <c r="I407" s="2"/>
      <c r="J407" s="4" t="s">
        <v>73</v>
      </c>
      <c r="K407" s="2">
        <f>COUNTIF(usernameList,G407)</f>
        <v>12</v>
      </c>
    </row>
    <row r="408">
      <c r="A408" s="2">
        <v>31.0</v>
      </c>
      <c r="B408" s="2">
        <v>4.0</v>
      </c>
      <c r="C408" s="2">
        <v>41.5661317379791</v>
      </c>
      <c r="D408" s="2">
        <v>-93.7753291190724</v>
      </c>
      <c r="E408" s="14" t="s">
        <v>312</v>
      </c>
      <c r="F408" s="14" t="s">
        <v>313</v>
      </c>
      <c r="G408" s="2"/>
      <c r="I408" s="2"/>
      <c r="J408" s="2"/>
      <c r="K408" s="2">
        <f>COUNTIF(usernameList,G408)</f>
        <v>0</v>
      </c>
    </row>
    <row r="409">
      <c r="A409" s="2">
        <v>31.0</v>
      </c>
      <c r="B409" s="2">
        <v>5.0</v>
      </c>
      <c r="C409" s="2">
        <v>41.5661317378192</v>
      </c>
      <c r="D409" s="2">
        <v>-93.7751370149735</v>
      </c>
      <c r="E409" s="14" t="s">
        <v>312</v>
      </c>
      <c r="F409" s="14" t="s">
        <v>313</v>
      </c>
      <c r="G409" s="18" t="s">
        <v>488</v>
      </c>
      <c r="H409" s="19" t="s">
        <v>577</v>
      </c>
      <c r="I409" s="2"/>
      <c r="J409" s="4">
        <v>1.0</v>
      </c>
      <c r="K409" s="2">
        <f>COUNTIF(usernameList,G409)</f>
        <v>2</v>
      </c>
    </row>
    <row r="410">
      <c r="A410" s="2">
        <v>31.0</v>
      </c>
      <c r="B410" s="2">
        <v>6.0</v>
      </c>
      <c r="C410" s="2">
        <v>41.5661317376593</v>
      </c>
      <c r="D410" s="2">
        <v>-93.7749449108747</v>
      </c>
      <c r="E410" s="14" t="s">
        <v>312</v>
      </c>
      <c r="F410" s="14" t="s">
        <v>313</v>
      </c>
      <c r="G410" s="4"/>
      <c r="I410" s="2"/>
      <c r="J410" s="2"/>
      <c r="K410" s="2">
        <f>COUNTIF(usernameList,G410)</f>
        <v>0</v>
      </c>
    </row>
    <row r="411">
      <c r="A411" s="2">
        <v>31.0</v>
      </c>
      <c r="B411" s="2">
        <v>7.0</v>
      </c>
      <c r="C411" s="2">
        <v>41.5661317374995</v>
      </c>
      <c r="D411" s="2">
        <v>-93.7747528067758</v>
      </c>
      <c r="E411" s="14" t="s">
        <v>312</v>
      </c>
      <c r="F411" s="14" t="s">
        <v>313</v>
      </c>
      <c r="G411" s="2"/>
      <c r="I411" s="2"/>
      <c r="J411" s="2"/>
      <c r="K411" s="2">
        <f>COUNTIF(usernameList,G411)</f>
        <v>0</v>
      </c>
    </row>
    <row r="412">
      <c r="A412" s="2">
        <v>31.0</v>
      </c>
      <c r="B412" s="2">
        <v>8.0</v>
      </c>
      <c r="C412" s="2">
        <v>41.5661317373396</v>
      </c>
      <c r="D412" s="2">
        <v>-93.7745607026769</v>
      </c>
      <c r="E412" s="14" t="s">
        <v>312</v>
      </c>
      <c r="F412" s="14" t="s">
        <v>313</v>
      </c>
      <c r="G412" s="4" t="s">
        <v>47</v>
      </c>
      <c r="H412" s="19" t="s">
        <v>578</v>
      </c>
      <c r="I412" s="2"/>
      <c r="J412" s="4" t="s">
        <v>37</v>
      </c>
      <c r="K412" s="2">
        <f>COUNTIF(usernameList,G412)</f>
        <v>66</v>
      </c>
    </row>
    <row r="413">
      <c r="A413" s="2">
        <v>31.0</v>
      </c>
      <c r="B413" s="2">
        <v>9.0</v>
      </c>
      <c r="C413" s="2">
        <v>41.5661317371797</v>
      </c>
      <c r="D413" s="2">
        <v>-93.7743685985781</v>
      </c>
      <c r="E413" s="14" t="s">
        <v>312</v>
      </c>
      <c r="F413" s="14" t="s">
        <v>313</v>
      </c>
      <c r="G413" s="4"/>
      <c r="I413" s="2"/>
      <c r="J413" s="2"/>
      <c r="K413" s="2">
        <f>COUNTIF(usernameList,G413)</f>
        <v>0</v>
      </c>
    </row>
    <row r="414">
      <c r="A414" s="2">
        <v>31.0</v>
      </c>
      <c r="B414" s="2">
        <v>10.0</v>
      </c>
      <c r="C414" s="2">
        <v>41.5661317370199</v>
      </c>
      <c r="D414" s="2">
        <v>-93.7741764944792</v>
      </c>
      <c r="E414" s="14" t="s">
        <v>312</v>
      </c>
      <c r="F414" s="14" t="s">
        <v>313</v>
      </c>
      <c r="G414" s="2"/>
      <c r="I414" s="2"/>
      <c r="J414" s="2"/>
      <c r="K414" s="2">
        <f>COUNTIF(usernameList,G414)</f>
        <v>0</v>
      </c>
    </row>
    <row r="415">
      <c r="A415" s="2">
        <v>31.0</v>
      </c>
      <c r="B415" s="2">
        <v>11.0</v>
      </c>
      <c r="C415" s="2">
        <v>41.56613173686</v>
      </c>
      <c r="D415" s="2">
        <v>-93.7739843903804</v>
      </c>
      <c r="E415" s="14" t="s">
        <v>312</v>
      </c>
      <c r="F415" s="14" t="s">
        <v>313</v>
      </c>
      <c r="G415" s="2"/>
      <c r="I415" s="2"/>
      <c r="J415" s="2"/>
      <c r="K415" s="2">
        <f>COUNTIF(usernameList,G415)</f>
        <v>0</v>
      </c>
    </row>
    <row r="416">
      <c r="A416" s="2">
        <v>31.0</v>
      </c>
      <c r="B416" s="2">
        <v>12.0</v>
      </c>
      <c r="C416" s="2">
        <v>41.5661317367001</v>
      </c>
      <c r="D416" s="2">
        <v>-93.7737922862815</v>
      </c>
      <c r="E416" s="14" t="s">
        <v>312</v>
      </c>
      <c r="F416" s="14" t="s">
        <v>313</v>
      </c>
      <c r="G416" s="2"/>
      <c r="I416" s="2"/>
      <c r="J416" s="2"/>
      <c r="K416" s="2">
        <f>COUNTIF(usernameList,G416)</f>
        <v>0</v>
      </c>
    </row>
    <row r="417">
      <c r="A417" s="2">
        <v>31.0</v>
      </c>
      <c r="B417" s="2">
        <v>13.0</v>
      </c>
      <c r="C417" s="2">
        <v>41.5661317365402</v>
      </c>
      <c r="D417" s="2">
        <v>-93.7736001821826</v>
      </c>
      <c r="E417" s="14" t="s">
        <v>312</v>
      </c>
      <c r="F417" s="14" t="s">
        <v>313</v>
      </c>
      <c r="G417" s="2"/>
      <c r="I417" s="2"/>
      <c r="J417" s="2"/>
      <c r="K417" s="2">
        <f>COUNTIF(usernameList,G417)</f>
        <v>0</v>
      </c>
    </row>
    <row r="418">
      <c r="A418" s="2">
        <v>31.0</v>
      </c>
      <c r="B418" s="2">
        <v>14.0</v>
      </c>
      <c r="C418" s="2">
        <v>41.5661317363804</v>
      </c>
      <c r="D418" s="2">
        <v>-93.7734080780838</v>
      </c>
      <c r="E418" s="14" t="s">
        <v>312</v>
      </c>
      <c r="F418" s="14" t="s">
        <v>313</v>
      </c>
      <c r="G418" s="2"/>
      <c r="I418" s="2"/>
      <c r="J418" s="2"/>
      <c r="K418" s="2">
        <f>COUNTIF(usernameList,G418)</f>
        <v>0</v>
      </c>
    </row>
    <row r="419">
      <c r="A419" s="2">
        <v>31.0</v>
      </c>
      <c r="B419" s="2">
        <v>25.0</v>
      </c>
      <c r="C419" s="2">
        <v>41.5661317346218</v>
      </c>
      <c r="D419" s="2">
        <v>-93.7712949329964</v>
      </c>
      <c r="E419" s="9" t="s">
        <v>335</v>
      </c>
      <c r="F419" s="9" t="s">
        <v>336</v>
      </c>
      <c r="G419" s="4" t="s">
        <v>218</v>
      </c>
      <c r="H419" s="19" t="s">
        <v>579</v>
      </c>
      <c r="I419" s="2"/>
      <c r="J419" s="4" t="s">
        <v>64</v>
      </c>
      <c r="K419" s="2">
        <f>COUNTIF(usernameList,G419)</f>
        <v>5</v>
      </c>
    </row>
    <row r="420">
      <c r="A420" s="2">
        <v>31.0</v>
      </c>
      <c r="B420" s="2">
        <v>26.0</v>
      </c>
      <c r="C420" s="2">
        <v>41.5661317344619</v>
      </c>
      <c r="D420" s="2">
        <v>-93.7711028288975</v>
      </c>
      <c r="E420" s="9" t="s">
        <v>335</v>
      </c>
      <c r="F420" s="9" t="s">
        <v>336</v>
      </c>
      <c r="G420" s="4" t="s">
        <v>430</v>
      </c>
      <c r="H420" s="19" t="s">
        <v>580</v>
      </c>
      <c r="I420" s="2"/>
      <c r="J420" s="4">
        <v>1.0</v>
      </c>
      <c r="K420" s="2">
        <f>COUNTIF(usernameList,G420)</f>
        <v>2</v>
      </c>
    </row>
    <row r="421">
      <c r="A421" s="2">
        <v>31.0</v>
      </c>
      <c r="B421" s="2">
        <v>27.0</v>
      </c>
      <c r="C421" s="2">
        <v>41.566131734302</v>
      </c>
      <c r="D421" s="2">
        <v>-93.7709107247986</v>
      </c>
      <c r="E421" s="9" t="s">
        <v>335</v>
      </c>
      <c r="F421" s="9" t="s">
        <v>336</v>
      </c>
      <c r="G421" s="4" t="s">
        <v>550</v>
      </c>
      <c r="H421" s="19" t="s">
        <v>581</v>
      </c>
      <c r="I421" s="2"/>
      <c r="J421" s="4" t="s">
        <v>64</v>
      </c>
      <c r="K421" s="2">
        <f>COUNTIF(usernameList,G421)</f>
        <v>6</v>
      </c>
    </row>
    <row r="422">
      <c r="A422" s="2">
        <v>31.0</v>
      </c>
      <c r="B422" s="2">
        <v>28.0</v>
      </c>
      <c r="C422" s="2">
        <v>41.5661317341422</v>
      </c>
      <c r="D422" s="2">
        <v>-93.7707186206998</v>
      </c>
      <c r="E422" s="9" t="s">
        <v>335</v>
      </c>
      <c r="F422" s="9" t="s">
        <v>336</v>
      </c>
      <c r="G422" s="4" t="s">
        <v>34</v>
      </c>
      <c r="H422" s="19" t="s">
        <v>582</v>
      </c>
      <c r="I422" s="4" t="s">
        <v>583</v>
      </c>
      <c r="J422" s="4" t="s">
        <v>37</v>
      </c>
      <c r="K422" s="2">
        <f>COUNTIF(usernameList,G422)</f>
        <v>77</v>
      </c>
    </row>
    <row r="423">
      <c r="A423" s="2">
        <v>31.0</v>
      </c>
      <c r="B423" s="2">
        <v>29.0</v>
      </c>
      <c r="C423" s="2">
        <v>41.5661317339823</v>
      </c>
      <c r="D423" s="2">
        <v>-93.7705265166009</v>
      </c>
      <c r="E423" s="9" t="s">
        <v>335</v>
      </c>
      <c r="F423" s="9" t="s">
        <v>336</v>
      </c>
      <c r="G423" s="2"/>
      <c r="I423" s="2"/>
      <c r="J423" s="2"/>
      <c r="K423" s="2">
        <f>COUNTIF(usernameList,G423)</f>
        <v>0</v>
      </c>
    </row>
    <row r="424">
      <c r="A424" s="2">
        <v>31.0</v>
      </c>
      <c r="B424" s="2">
        <v>30.0</v>
      </c>
      <c r="C424" s="2">
        <v>41.5661317338224</v>
      </c>
      <c r="D424" s="2">
        <v>-93.7703344125021</v>
      </c>
      <c r="E424" s="9" t="s">
        <v>335</v>
      </c>
      <c r="F424" s="9" t="s">
        <v>336</v>
      </c>
      <c r="G424" s="18"/>
      <c r="I424" s="2"/>
      <c r="J424" s="2"/>
      <c r="K424" s="2">
        <f>COUNTIF(usernameList,G424)</f>
        <v>0</v>
      </c>
    </row>
    <row r="425">
      <c r="A425" s="2">
        <v>31.0</v>
      </c>
      <c r="B425" s="2">
        <v>31.0</v>
      </c>
      <c r="C425" s="2">
        <v>41.5661317336625</v>
      </c>
      <c r="D425" s="2">
        <v>-93.7701423084032</v>
      </c>
      <c r="E425" s="9" t="s">
        <v>335</v>
      </c>
      <c r="F425" s="9" t="s">
        <v>336</v>
      </c>
      <c r="G425" s="4" t="s">
        <v>41</v>
      </c>
      <c r="H425" s="19" t="s">
        <v>584</v>
      </c>
      <c r="I425" s="2"/>
      <c r="J425" s="4" t="s">
        <v>40</v>
      </c>
      <c r="K425" s="2">
        <f>COUNTIF(usernameList,G425)</f>
        <v>10</v>
      </c>
    </row>
    <row r="426">
      <c r="A426" s="2">
        <v>31.0</v>
      </c>
      <c r="B426" s="2">
        <v>47.0</v>
      </c>
      <c r="C426" s="2">
        <v>41.5661317311046</v>
      </c>
      <c r="D426" s="2">
        <v>-93.7670686428217</v>
      </c>
      <c r="E426" s="10" t="s">
        <v>319</v>
      </c>
      <c r="F426" s="10" t="s">
        <v>320</v>
      </c>
      <c r="G426" s="4" t="s">
        <v>272</v>
      </c>
      <c r="H426" s="19" t="s">
        <v>585</v>
      </c>
      <c r="I426" s="2"/>
      <c r="J426" s="4" t="s">
        <v>73</v>
      </c>
      <c r="K426" s="2">
        <f>COUNTIF(usernameList,G426)</f>
        <v>9</v>
      </c>
    </row>
    <row r="427">
      <c r="A427" s="2">
        <v>31.0</v>
      </c>
      <c r="B427" s="2">
        <v>48.0</v>
      </c>
      <c r="C427" s="2">
        <v>41.5661317309447</v>
      </c>
      <c r="D427" s="2">
        <v>-93.7668765387228</v>
      </c>
      <c r="E427" s="10" t="s">
        <v>319</v>
      </c>
      <c r="F427" s="10" t="s">
        <v>320</v>
      </c>
      <c r="G427" s="2"/>
      <c r="I427" s="2"/>
      <c r="J427" s="2"/>
      <c r="K427" s="2">
        <f>COUNTIF(usernameList,G427)</f>
        <v>0</v>
      </c>
    </row>
    <row r="428">
      <c r="A428" s="2">
        <v>31.0</v>
      </c>
      <c r="B428" s="2">
        <v>49.0</v>
      </c>
      <c r="C428" s="2">
        <v>41.5661317307849</v>
      </c>
      <c r="D428" s="2">
        <v>-93.7666844346239</v>
      </c>
      <c r="E428" s="10" t="s">
        <v>319</v>
      </c>
      <c r="F428" s="10" t="s">
        <v>320</v>
      </c>
      <c r="G428" s="4"/>
      <c r="I428" s="2"/>
      <c r="J428" s="2"/>
      <c r="K428" s="2">
        <f>COUNTIF(usernameList,G428)</f>
        <v>0</v>
      </c>
    </row>
    <row r="429">
      <c r="A429" s="2">
        <v>31.0</v>
      </c>
      <c r="B429" s="2">
        <v>50.0</v>
      </c>
      <c r="C429" s="2">
        <v>41.566131730625</v>
      </c>
      <c r="D429" s="2">
        <v>-93.7664923305251</v>
      </c>
      <c r="E429" s="10" t="s">
        <v>319</v>
      </c>
      <c r="F429" s="10" t="s">
        <v>320</v>
      </c>
      <c r="G429" s="2"/>
      <c r="I429" s="2"/>
      <c r="J429" s="2"/>
      <c r="K429" s="2">
        <f>COUNTIF(usernameList,G429)</f>
        <v>0</v>
      </c>
    </row>
    <row r="430">
      <c r="A430" s="2">
        <v>31.0</v>
      </c>
      <c r="B430" s="2">
        <v>51.0</v>
      </c>
      <c r="C430" s="2">
        <v>41.5661317304651</v>
      </c>
      <c r="D430" s="2">
        <v>-93.7663002264263</v>
      </c>
      <c r="E430" s="10" t="s">
        <v>319</v>
      </c>
      <c r="F430" s="10" t="s">
        <v>320</v>
      </c>
      <c r="G430" s="4" t="s">
        <v>69</v>
      </c>
      <c r="H430" s="19" t="s">
        <v>586</v>
      </c>
      <c r="I430" s="2"/>
      <c r="J430" s="4" t="s">
        <v>40</v>
      </c>
      <c r="K430" s="2">
        <f>COUNTIF(usernameList,G430)</f>
        <v>35</v>
      </c>
    </row>
    <row r="431">
      <c r="A431" s="2">
        <v>31.0</v>
      </c>
      <c r="B431" s="2">
        <v>52.0</v>
      </c>
      <c r="C431" s="2">
        <v>41.5661317303052</v>
      </c>
      <c r="D431" s="2">
        <v>-93.7661081223274</v>
      </c>
      <c r="E431" s="10" t="s">
        <v>319</v>
      </c>
      <c r="F431" s="10" t="s">
        <v>320</v>
      </c>
      <c r="G431" s="2"/>
      <c r="I431" s="2"/>
      <c r="J431" s="2"/>
      <c r="K431" s="2">
        <f>COUNTIF(usernameList,G431)</f>
        <v>0</v>
      </c>
    </row>
    <row r="432">
      <c r="A432" s="2">
        <v>31.0</v>
      </c>
      <c r="B432" s="2">
        <v>53.0</v>
      </c>
      <c r="C432" s="2">
        <v>41.5661317301454</v>
      </c>
      <c r="D432" s="2">
        <v>-93.7659160182286</v>
      </c>
      <c r="E432" s="10" t="s">
        <v>319</v>
      </c>
      <c r="F432" s="10" t="s">
        <v>320</v>
      </c>
      <c r="G432" s="4"/>
      <c r="I432" s="2"/>
      <c r="J432" s="2"/>
      <c r="K432" s="2">
        <f>COUNTIF(usernameList,G432)</f>
        <v>0</v>
      </c>
    </row>
    <row r="433">
      <c r="A433" s="2">
        <v>31.0</v>
      </c>
      <c r="B433" s="2">
        <v>54.0</v>
      </c>
      <c r="C433" s="2">
        <v>41.5661317299855</v>
      </c>
      <c r="D433" s="2">
        <v>-93.7657239141297</v>
      </c>
      <c r="E433" s="10" t="s">
        <v>319</v>
      </c>
      <c r="F433" s="10" t="s">
        <v>320</v>
      </c>
      <c r="G433" s="4" t="s">
        <v>62</v>
      </c>
      <c r="H433" s="19" t="s">
        <v>587</v>
      </c>
      <c r="I433" s="2"/>
      <c r="J433" s="4" t="s">
        <v>64</v>
      </c>
      <c r="K433" s="2">
        <f>COUNTIF(usernameList,G433)</f>
        <v>5</v>
      </c>
    </row>
    <row r="434">
      <c r="A434" s="2">
        <v>31.0</v>
      </c>
      <c r="B434" s="2">
        <v>55.0</v>
      </c>
      <c r="C434" s="2">
        <v>41.5661317298256</v>
      </c>
      <c r="D434" s="2">
        <v>-93.7655318100309</v>
      </c>
      <c r="E434" s="10" t="s">
        <v>319</v>
      </c>
      <c r="F434" s="10" t="s">
        <v>320</v>
      </c>
      <c r="G434" s="4"/>
      <c r="I434" s="2"/>
      <c r="J434" s="2"/>
      <c r="K434" s="2">
        <f>COUNTIF(usernameList,G434)</f>
        <v>0</v>
      </c>
    </row>
    <row r="435">
      <c r="A435" s="2">
        <v>31.0</v>
      </c>
      <c r="B435" s="2">
        <v>56.0</v>
      </c>
      <c r="C435" s="2">
        <v>41.5661317296657</v>
      </c>
      <c r="D435" s="2">
        <v>-93.765339705932</v>
      </c>
      <c r="E435" s="10" t="s">
        <v>319</v>
      </c>
      <c r="F435" s="10" t="s">
        <v>320</v>
      </c>
      <c r="G435" s="4"/>
      <c r="I435" s="2"/>
      <c r="J435" s="2"/>
      <c r="K435" s="2">
        <f>COUNTIF(usernameList,G435)</f>
        <v>0</v>
      </c>
    </row>
    <row r="436">
      <c r="A436" s="2">
        <v>31.0</v>
      </c>
      <c r="B436" s="2">
        <v>57.0</v>
      </c>
      <c r="C436" s="2">
        <v>41.5661317295059</v>
      </c>
      <c r="D436" s="2">
        <v>-93.7651476018332</v>
      </c>
      <c r="E436" s="10" t="s">
        <v>319</v>
      </c>
      <c r="F436" s="10" t="s">
        <v>320</v>
      </c>
      <c r="G436" s="4" t="s">
        <v>188</v>
      </c>
      <c r="H436" s="19" t="s">
        <v>588</v>
      </c>
      <c r="I436" s="2"/>
      <c r="J436" s="4" t="s">
        <v>73</v>
      </c>
      <c r="K436" s="2">
        <f>COUNTIF(usernameList,G436)</f>
        <v>12</v>
      </c>
    </row>
    <row r="437">
      <c r="A437" s="2">
        <v>31.0</v>
      </c>
      <c r="B437" s="2">
        <v>58.0</v>
      </c>
      <c r="C437" s="2">
        <v>41.566131729346</v>
      </c>
      <c r="D437" s="2">
        <v>-93.7649554977344</v>
      </c>
      <c r="E437" s="10" t="s">
        <v>319</v>
      </c>
      <c r="F437" s="10" t="s">
        <v>320</v>
      </c>
      <c r="G437" s="2"/>
      <c r="I437" s="2"/>
      <c r="J437" s="2"/>
      <c r="K437" s="2">
        <f>COUNTIF(usernameList,G437)</f>
        <v>0</v>
      </c>
    </row>
    <row r="438">
      <c r="A438" s="2">
        <v>31.0</v>
      </c>
      <c r="B438" s="2">
        <v>59.0</v>
      </c>
      <c r="C438" s="2">
        <v>41.5661317291861</v>
      </c>
      <c r="D438" s="2">
        <v>-93.7647633936355</v>
      </c>
      <c r="E438" s="10" t="s">
        <v>319</v>
      </c>
      <c r="F438" s="10" t="s">
        <v>320</v>
      </c>
      <c r="G438" s="2"/>
      <c r="I438" s="2"/>
      <c r="J438" s="2"/>
      <c r="K438" s="2">
        <f>COUNTIF(usernameList,G438)</f>
        <v>0</v>
      </c>
    </row>
    <row r="439">
      <c r="A439" s="2">
        <v>31.0</v>
      </c>
      <c r="B439" s="2">
        <v>60.0</v>
      </c>
      <c r="C439" s="2">
        <v>41.5661317290263</v>
      </c>
      <c r="D439" s="2">
        <v>-93.7645712895367</v>
      </c>
      <c r="E439" s="10" t="s">
        <v>319</v>
      </c>
      <c r="F439" s="10" t="s">
        <v>320</v>
      </c>
      <c r="G439" s="4"/>
      <c r="I439" s="2"/>
      <c r="J439" s="2"/>
      <c r="K439" s="2">
        <f>COUNTIF(usernameList,G439)</f>
        <v>0</v>
      </c>
    </row>
    <row r="440">
      <c r="A440" s="2">
        <v>32.0</v>
      </c>
      <c r="B440" s="2">
        <v>1.0</v>
      </c>
      <c r="C440" s="2">
        <v>41.5659880080132</v>
      </c>
      <c r="D440" s="2">
        <v>-93.7759054313689</v>
      </c>
      <c r="E440" s="14" t="s">
        <v>312</v>
      </c>
      <c r="F440" s="14" t="s">
        <v>313</v>
      </c>
      <c r="G440" s="4" t="s">
        <v>47</v>
      </c>
      <c r="H440" s="19" t="s">
        <v>589</v>
      </c>
      <c r="I440" s="2"/>
      <c r="J440" s="4" t="s">
        <v>37</v>
      </c>
      <c r="K440" s="2">
        <f>COUNTIF(usernameList,G440)</f>
        <v>66</v>
      </c>
    </row>
    <row r="441">
      <c r="A441" s="2">
        <v>32.0</v>
      </c>
      <c r="B441" s="2">
        <v>2.0</v>
      </c>
      <c r="C441" s="2">
        <v>41.5659880078534</v>
      </c>
      <c r="D441" s="2">
        <v>-93.7757133276974</v>
      </c>
      <c r="E441" s="14" t="s">
        <v>312</v>
      </c>
      <c r="F441" s="14" t="s">
        <v>313</v>
      </c>
      <c r="G441" s="2"/>
      <c r="I441" s="2"/>
      <c r="J441" s="2"/>
      <c r="K441" s="2">
        <f>COUNTIF(usernameList,G441)</f>
        <v>0</v>
      </c>
    </row>
    <row r="442">
      <c r="A442" s="2">
        <v>32.0</v>
      </c>
      <c r="B442" s="2">
        <v>3.0</v>
      </c>
      <c r="C442" s="2">
        <v>41.5659880076935</v>
      </c>
      <c r="D442" s="2">
        <v>-93.7755212240259</v>
      </c>
      <c r="E442" s="14" t="s">
        <v>312</v>
      </c>
      <c r="F442" s="14" t="s">
        <v>313</v>
      </c>
      <c r="G442" s="4"/>
      <c r="I442" s="2"/>
      <c r="J442" s="2"/>
      <c r="K442" s="2">
        <f>COUNTIF(usernameList,G442)</f>
        <v>0</v>
      </c>
    </row>
    <row r="443">
      <c r="A443" s="2">
        <v>32.0</v>
      </c>
      <c r="B443" s="2">
        <v>4.0</v>
      </c>
      <c r="C443" s="2">
        <v>41.5659880075336</v>
      </c>
      <c r="D443" s="2">
        <v>-93.7753291203544</v>
      </c>
      <c r="E443" s="14" t="s">
        <v>312</v>
      </c>
      <c r="F443" s="14" t="s">
        <v>313</v>
      </c>
      <c r="G443" s="4" t="s">
        <v>62</v>
      </c>
      <c r="H443" s="19" t="s">
        <v>590</v>
      </c>
      <c r="I443" s="2"/>
      <c r="J443" s="4" t="s">
        <v>64</v>
      </c>
      <c r="K443" s="2">
        <f>COUNTIF(usernameList,G443)</f>
        <v>5</v>
      </c>
    </row>
    <row r="444">
      <c r="A444" s="2">
        <v>32.0</v>
      </c>
      <c r="B444" s="2">
        <v>5.0</v>
      </c>
      <c r="C444" s="2">
        <v>41.5659880073738</v>
      </c>
      <c r="D444" s="2">
        <v>-93.7751370166829</v>
      </c>
      <c r="E444" s="14" t="s">
        <v>312</v>
      </c>
      <c r="F444" s="14" t="s">
        <v>313</v>
      </c>
      <c r="G444" s="4"/>
      <c r="I444" s="2"/>
      <c r="J444" s="2"/>
      <c r="K444" s="2">
        <f>COUNTIF(usernameList,G444)</f>
        <v>0</v>
      </c>
    </row>
    <row r="445">
      <c r="A445" s="2">
        <v>32.0</v>
      </c>
      <c r="B445" s="2">
        <v>6.0</v>
      </c>
      <c r="C445" s="2">
        <v>41.5659880072139</v>
      </c>
      <c r="D445" s="2">
        <v>-93.7749449130114</v>
      </c>
      <c r="E445" s="14" t="s">
        <v>312</v>
      </c>
      <c r="F445" s="14" t="s">
        <v>313</v>
      </c>
      <c r="G445" s="4"/>
      <c r="I445" s="2"/>
      <c r="J445" s="2"/>
      <c r="K445" s="2">
        <f>COUNTIF(usernameList,G445)</f>
        <v>0</v>
      </c>
    </row>
    <row r="446">
      <c r="A446" s="2">
        <v>32.0</v>
      </c>
      <c r="B446" s="2">
        <v>7.0</v>
      </c>
      <c r="C446" s="2">
        <v>41.565988007054</v>
      </c>
      <c r="D446" s="2">
        <v>-93.7747528093399</v>
      </c>
      <c r="E446" s="14" t="s">
        <v>312</v>
      </c>
      <c r="F446" s="14" t="s">
        <v>313</v>
      </c>
      <c r="G446" s="2"/>
      <c r="I446" s="2"/>
      <c r="J446" s="2"/>
      <c r="K446" s="2">
        <f>COUNTIF(usernameList,G446)</f>
        <v>0</v>
      </c>
    </row>
    <row r="447">
      <c r="A447" s="2">
        <v>32.0</v>
      </c>
      <c r="B447" s="2">
        <v>8.0</v>
      </c>
      <c r="C447" s="2">
        <v>41.5659880068941</v>
      </c>
      <c r="D447" s="2">
        <v>-93.7745607056684</v>
      </c>
      <c r="E447" s="14" t="s">
        <v>312</v>
      </c>
      <c r="F447" s="14" t="s">
        <v>313</v>
      </c>
      <c r="G447" s="2"/>
      <c r="I447" s="2"/>
      <c r="J447" s="2"/>
      <c r="K447" s="2">
        <f>COUNTIF(usernameList,G447)</f>
        <v>0</v>
      </c>
    </row>
    <row r="448">
      <c r="A448" s="2">
        <v>32.0</v>
      </c>
      <c r="B448" s="2">
        <v>9.0</v>
      </c>
      <c r="C448" s="2">
        <v>41.5659880067343</v>
      </c>
      <c r="D448" s="2">
        <v>-93.7743686019969</v>
      </c>
      <c r="E448" s="14" t="s">
        <v>312</v>
      </c>
      <c r="F448" s="14" t="s">
        <v>313</v>
      </c>
      <c r="G448" s="4"/>
      <c r="I448" s="2"/>
      <c r="J448" s="2"/>
      <c r="K448" s="2">
        <f>COUNTIF(usernameList,G448)</f>
        <v>0</v>
      </c>
    </row>
    <row r="449">
      <c r="A449" s="2">
        <v>32.0</v>
      </c>
      <c r="B449" s="2">
        <v>10.0</v>
      </c>
      <c r="C449" s="2">
        <v>41.5659880065744</v>
      </c>
      <c r="D449" s="2">
        <v>-93.7741764983254</v>
      </c>
      <c r="E449" s="14" t="s">
        <v>312</v>
      </c>
      <c r="F449" s="14" t="s">
        <v>313</v>
      </c>
      <c r="G449" s="2"/>
      <c r="I449" s="2"/>
      <c r="J449" s="2"/>
      <c r="K449" s="2">
        <f>COUNTIF(usernameList,G449)</f>
        <v>0</v>
      </c>
    </row>
    <row r="450">
      <c r="A450" s="2">
        <v>32.0</v>
      </c>
      <c r="B450" s="2">
        <v>11.0</v>
      </c>
      <c r="C450" s="2">
        <v>41.5659880064145</v>
      </c>
      <c r="D450" s="2">
        <v>-93.7739843946539</v>
      </c>
      <c r="E450" s="14" t="s">
        <v>312</v>
      </c>
      <c r="F450" s="14" t="s">
        <v>313</v>
      </c>
      <c r="G450" s="4" t="s">
        <v>69</v>
      </c>
      <c r="H450" s="19" t="s">
        <v>591</v>
      </c>
      <c r="I450" s="2"/>
      <c r="J450" s="4" t="s">
        <v>40</v>
      </c>
      <c r="K450" s="2">
        <f>COUNTIF(usernameList,G450)</f>
        <v>35</v>
      </c>
    </row>
    <row r="451">
      <c r="A451" s="2">
        <v>32.0</v>
      </c>
      <c r="B451" s="2">
        <v>12.0</v>
      </c>
      <c r="C451" s="2">
        <v>41.5659880062547</v>
      </c>
      <c r="D451" s="2">
        <v>-93.7737922909823</v>
      </c>
      <c r="E451" s="14" t="s">
        <v>312</v>
      </c>
      <c r="F451" s="14" t="s">
        <v>313</v>
      </c>
      <c r="G451" s="2"/>
      <c r="I451" s="2"/>
      <c r="J451" s="2"/>
      <c r="K451" s="2">
        <f>COUNTIF(usernameList,G451)</f>
        <v>0</v>
      </c>
    </row>
    <row r="452">
      <c r="A452" s="2">
        <v>32.0</v>
      </c>
      <c r="B452" s="2">
        <v>13.0</v>
      </c>
      <c r="C452" s="2">
        <v>41.5659880060948</v>
      </c>
      <c r="D452" s="2">
        <v>-93.7736001873108</v>
      </c>
      <c r="E452" s="14" t="s">
        <v>312</v>
      </c>
      <c r="F452" s="14" t="s">
        <v>313</v>
      </c>
      <c r="G452" s="4"/>
      <c r="I452" s="2"/>
      <c r="J452" s="2"/>
      <c r="K452" s="2">
        <f>COUNTIF(usernameList,G452)</f>
        <v>0</v>
      </c>
    </row>
    <row r="453">
      <c r="A453" s="2">
        <v>32.0</v>
      </c>
      <c r="B453" s="2">
        <v>14.0</v>
      </c>
      <c r="C453" s="2">
        <v>41.5659880059349</v>
      </c>
      <c r="D453" s="2">
        <v>-93.7734080836393</v>
      </c>
      <c r="E453" s="14" t="s">
        <v>312</v>
      </c>
      <c r="F453" s="14" t="s">
        <v>313</v>
      </c>
      <c r="G453" s="4" t="s">
        <v>47</v>
      </c>
      <c r="H453" s="19" t="s">
        <v>592</v>
      </c>
      <c r="I453" s="2"/>
      <c r="J453" s="4" t="s">
        <v>37</v>
      </c>
      <c r="K453" s="2">
        <f>COUNTIF(usernameList,G453)</f>
        <v>66</v>
      </c>
    </row>
    <row r="454">
      <c r="A454" s="2">
        <v>32.0</v>
      </c>
      <c r="B454" s="2">
        <v>25.0</v>
      </c>
      <c r="C454" s="2">
        <v>41.5659880041763</v>
      </c>
      <c r="D454" s="2">
        <v>-93.7712949432527</v>
      </c>
      <c r="E454" s="9" t="s">
        <v>335</v>
      </c>
      <c r="F454" s="9" t="s">
        <v>336</v>
      </c>
      <c r="G454" s="4" t="s">
        <v>34</v>
      </c>
      <c r="H454" s="19" t="s">
        <v>593</v>
      </c>
      <c r="I454" s="4" t="s">
        <v>594</v>
      </c>
      <c r="J454" s="4" t="s">
        <v>37</v>
      </c>
      <c r="K454" s="2">
        <f>COUNTIF(usernameList,G454)</f>
        <v>77</v>
      </c>
    </row>
    <row r="455">
      <c r="A455" s="2">
        <v>32.0</v>
      </c>
      <c r="B455" s="2">
        <v>26.0</v>
      </c>
      <c r="C455" s="2">
        <v>41.5659880040165</v>
      </c>
      <c r="D455" s="2">
        <v>-93.7711028395812</v>
      </c>
      <c r="E455" s="9" t="s">
        <v>335</v>
      </c>
      <c r="F455" s="9" t="s">
        <v>336</v>
      </c>
      <c r="G455" s="4" t="s">
        <v>595</v>
      </c>
      <c r="H455" s="19" t="s">
        <v>596</v>
      </c>
      <c r="I455" s="2"/>
      <c r="J455" s="2"/>
      <c r="K455" s="2">
        <f>COUNTIF(usernameList,G455)</f>
        <v>1</v>
      </c>
    </row>
    <row r="456">
      <c r="A456" s="2">
        <v>32.0</v>
      </c>
      <c r="B456" s="2">
        <v>27.0</v>
      </c>
      <c r="C456" s="2">
        <v>41.5659880038566</v>
      </c>
      <c r="D456" s="2">
        <v>-93.7709107359097</v>
      </c>
      <c r="E456" s="9" t="s">
        <v>335</v>
      </c>
      <c r="F456" s="9" t="s">
        <v>336</v>
      </c>
      <c r="G456" s="4" t="s">
        <v>45</v>
      </c>
      <c r="H456" s="19" t="s">
        <v>597</v>
      </c>
      <c r="I456" s="2"/>
      <c r="J456" s="4" t="s">
        <v>40</v>
      </c>
      <c r="K456" s="2">
        <f>COUNTIF(usernameList,G456)</f>
        <v>15</v>
      </c>
    </row>
    <row r="457">
      <c r="A457" s="2">
        <v>32.0</v>
      </c>
      <c r="B457" s="2">
        <v>28.0</v>
      </c>
      <c r="C457" s="2">
        <v>41.5659880036967</v>
      </c>
      <c r="D457" s="2">
        <v>-93.7707186322382</v>
      </c>
      <c r="E457" s="9" t="s">
        <v>335</v>
      </c>
      <c r="F457" s="9" t="s">
        <v>336</v>
      </c>
      <c r="G457" s="4" t="s">
        <v>272</v>
      </c>
      <c r="H457" s="19" t="s">
        <v>598</v>
      </c>
      <c r="I457" s="2"/>
      <c r="J457" s="4" t="s">
        <v>73</v>
      </c>
      <c r="K457" s="2">
        <f>COUNTIF(usernameList,G457)</f>
        <v>9</v>
      </c>
    </row>
    <row r="458">
      <c r="A458" s="2">
        <v>32.0</v>
      </c>
      <c r="B458" s="2">
        <v>29.0</v>
      </c>
      <c r="C458" s="2">
        <v>41.5659880035369</v>
      </c>
      <c r="D458" s="2">
        <v>-93.7705265285667</v>
      </c>
      <c r="E458" s="9" t="s">
        <v>335</v>
      </c>
      <c r="F458" s="9" t="s">
        <v>336</v>
      </c>
      <c r="G458" s="2"/>
      <c r="I458" s="2"/>
      <c r="J458" s="2"/>
      <c r="K458" s="2">
        <f>COUNTIF(usernameList,G458)</f>
        <v>0</v>
      </c>
    </row>
    <row r="459">
      <c r="A459" s="2">
        <v>32.0</v>
      </c>
      <c r="B459" s="2">
        <v>30.0</v>
      </c>
      <c r="C459" s="2">
        <v>41.565988003377</v>
      </c>
      <c r="D459" s="2">
        <v>-93.7703344248952</v>
      </c>
      <c r="E459" s="9" t="s">
        <v>335</v>
      </c>
      <c r="F459" s="9" t="s">
        <v>336</v>
      </c>
      <c r="G459" s="4" t="s">
        <v>284</v>
      </c>
      <c r="H459" s="19" t="s">
        <v>599</v>
      </c>
      <c r="I459" s="2"/>
      <c r="J459" s="2"/>
      <c r="K459" s="2">
        <f>COUNTIF(usernameList,G459)</f>
        <v>7</v>
      </c>
    </row>
    <row r="460">
      <c r="A460" s="2">
        <v>32.0</v>
      </c>
      <c r="B460" s="2">
        <v>31.0</v>
      </c>
      <c r="C460" s="2">
        <v>41.5659880032171</v>
      </c>
      <c r="D460" s="2">
        <v>-93.7701423212237</v>
      </c>
      <c r="E460" s="9" t="s">
        <v>335</v>
      </c>
      <c r="F460" s="9" t="s">
        <v>336</v>
      </c>
      <c r="G460" s="4" t="s">
        <v>47</v>
      </c>
      <c r="H460" s="19" t="s">
        <v>600</v>
      </c>
      <c r="I460" s="2"/>
      <c r="J460" s="4" t="s">
        <v>37</v>
      </c>
      <c r="K460" s="2">
        <f>COUNTIF(usernameList,G460)</f>
        <v>66</v>
      </c>
    </row>
    <row r="461">
      <c r="A461" s="2">
        <v>32.0</v>
      </c>
      <c r="B461" s="2">
        <v>32.0</v>
      </c>
      <c r="C461" s="2">
        <v>41.5659880030572</v>
      </c>
      <c r="D461" s="2">
        <v>-93.7699502175522</v>
      </c>
      <c r="E461" s="9" t="s">
        <v>335</v>
      </c>
      <c r="F461" s="9" t="s">
        <v>336</v>
      </c>
      <c r="G461" s="4"/>
      <c r="I461" s="2"/>
      <c r="J461" s="2"/>
      <c r="K461" s="2">
        <f>COUNTIF(usernameList,G461)</f>
        <v>0</v>
      </c>
    </row>
    <row r="462">
      <c r="A462" s="2">
        <v>32.0</v>
      </c>
      <c r="B462" s="2">
        <v>33.0</v>
      </c>
      <c r="C462" s="2">
        <v>41.5659880028974</v>
      </c>
      <c r="D462" s="2">
        <v>-93.7697581138807</v>
      </c>
      <c r="E462" s="9" t="s">
        <v>335</v>
      </c>
      <c r="F462" s="9" t="s">
        <v>336</v>
      </c>
      <c r="G462" s="4" t="s">
        <v>284</v>
      </c>
      <c r="H462" s="19" t="s">
        <v>601</v>
      </c>
      <c r="I462" s="2"/>
      <c r="J462" s="2"/>
      <c r="K462" s="2">
        <f>COUNTIF(usernameList,G462)</f>
        <v>7</v>
      </c>
    </row>
    <row r="463">
      <c r="A463" s="2">
        <v>32.0</v>
      </c>
      <c r="B463" s="2">
        <v>34.0</v>
      </c>
      <c r="C463" s="2">
        <v>41.5659880027375</v>
      </c>
      <c r="D463" s="2">
        <v>-93.7695660102091</v>
      </c>
      <c r="E463" s="9" t="s">
        <v>335</v>
      </c>
      <c r="F463" s="9" t="s">
        <v>336</v>
      </c>
      <c r="G463" s="4"/>
      <c r="I463" s="2"/>
      <c r="J463" s="2"/>
      <c r="K463" s="2">
        <f>COUNTIF(usernameList,G463)</f>
        <v>0</v>
      </c>
    </row>
    <row r="464">
      <c r="A464" s="2">
        <v>32.0</v>
      </c>
      <c r="B464" s="2">
        <v>47.0</v>
      </c>
      <c r="C464" s="2">
        <v>41.5659880006592</v>
      </c>
      <c r="D464" s="2">
        <v>-93.7670686624796</v>
      </c>
      <c r="E464" s="10" t="s">
        <v>319</v>
      </c>
      <c r="F464" s="10" t="s">
        <v>320</v>
      </c>
      <c r="G464" s="4" t="s">
        <v>34</v>
      </c>
      <c r="H464" s="19" t="s">
        <v>602</v>
      </c>
      <c r="I464" s="4" t="s">
        <v>603</v>
      </c>
      <c r="J464" s="4" t="s">
        <v>37</v>
      </c>
      <c r="K464" s="2">
        <f>COUNTIF(usernameList,G464)</f>
        <v>77</v>
      </c>
    </row>
    <row r="465">
      <c r="A465" s="2">
        <v>32.0</v>
      </c>
      <c r="B465" s="2">
        <v>48.0</v>
      </c>
      <c r="C465" s="2">
        <v>41.5659880004993</v>
      </c>
      <c r="D465" s="2">
        <v>-93.7668765588081</v>
      </c>
      <c r="E465" s="10" t="s">
        <v>319</v>
      </c>
      <c r="F465" s="10" t="s">
        <v>320</v>
      </c>
      <c r="G465" s="4" t="s">
        <v>47</v>
      </c>
      <c r="H465" s="19" t="s">
        <v>604</v>
      </c>
      <c r="I465" s="4" t="s">
        <v>605</v>
      </c>
      <c r="J465" s="4" t="s">
        <v>37</v>
      </c>
      <c r="K465" s="2">
        <f>COUNTIF(usernameList,G465)</f>
        <v>66</v>
      </c>
    </row>
    <row r="466">
      <c r="A466" s="2">
        <v>32.0</v>
      </c>
      <c r="B466" s="2">
        <v>49.0</v>
      </c>
      <c r="C466" s="2">
        <v>41.5659880003394</v>
      </c>
      <c r="D466" s="2">
        <v>-93.7666844551366</v>
      </c>
      <c r="E466" s="10" t="s">
        <v>319</v>
      </c>
      <c r="F466" s="10" t="s">
        <v>320</v>
      </c>
      <c r="G466" s="4" t="s">
        <v>606</v>
      </c>
      <c r="H466" s="19" t="s">
        <v>607</v>
      </c>
      <c r="I466" s="2"/>
      <c r="J466" s="4">
        <v>1.0</v>
      </c>
      <c r="K466" s="2">
        <f>COUNTIF(usernameList,G466)</f>
        <v>1</v>
      </c>
    </row>
    <row r="467">
      <c r="A467" s="2">
        <v>32.0</v>
      </c>
      <c r="B467" s="2">
        <v>50.0</v>
      </c>
      <c r="C467" s="2">
        <v>41.5659880001796</v>
      </c>
      <c r="D467" s="2">
        <v>-93.7664923514651</v>
      </c>
      <c r="E467" s="10" t="s">
        <v>319</v>
      </c>
      <c r="F467" s="10" t="s">
        <v>320</v>
      </c>
      <c r="G467" s="4" t="s">
        <v>34</v>
      </c>
      <c r="H467" s="19" t="s">
        <v>608</v>
      </c>
      <c r="I467" s="4" t="s">
        <v>609</v>
      </c>
      <c r="J467" s="4" t="s">
        <v>37</v>
      </c>
      <c r="K467" s="2">
        <f>COUNTIF(usernameList,G467)</f>
        <v>77</v>
      </c>
    </row>
    <row r="468">
      <c r="A468" s="2">
        <v>32.0</v>
      </c>
      <c r="B468" s="2">
        <v>51.0</v>
      </c>
      <c r="C468" s="2">
        <v>41.5659880000197</v>
      </c>
      <c r="D468" s="2">
        <v>-93.7663002477936</v>
      </c>
      <c r="E468" s="10" t="s">
        <v>319</v>
      </c>
      <c r="F468" s="10" t="s">
        <v>320</v>
      </c>
      <c r="G468" s="4" t="s">
        <v>47</v>
      </c>
      <c r="H468" s="19" t="s">
        <v>610</v>
      </c>
      <c r="I468" s="4" t="s">
        <v>547</v>
      </c>
      <c r="J468" s="4" t="s">
        <v>37</v>
      </c>
      <c r="K468" s="2">
        <f>COUNTIF(usernameList,G468)</f>
        <v>66</v>
      </c>
    </row>
    <row r="469">
      <c r="A469" s="2">
        <v>32.0</v>
      </c>
      <c r="B469" s="2">
        <v>52.0</v>
      </c>
      <c r="C469" s="2">
        <v>41.5659879998598</v>
      </c>
      <c r="D469" s="2">
        <v>-93.7661081441221</v>
      </c>
      <c r="E469" s="10" t="s">
        <v>319</v>
      </c>
      <c r="F469" s="10" t="s">
        <v>320</v>
      </c>
      <c r="G469" s="2"/>
      <c r="I469" s="2"/>
      <c r="J469" s="2"/>
      <c r="K469" s="2">
        <f>COUNTIF(usernameList,G469)</f>
        <v>0</v>
      </c>
    </row>
    <row r="470">
      <c r="A470" s="2">
        <v>32.0</v>
      </c>
      <c r="B470" s="2">
        <v>53.0</v>
      </c>
      <c r="C470" s="2">
        <v>41.5659879997</v>
      </c>
      <c r="D470" s="2">
        <v>-93.7659160404506</v>
      </c>
      <c r="E470" s="10" t="s">
        <v>319</v>
      </c>
      <c r="F470" s="10" t="s">
        <v>320</v>
      </c>
      <c r="G470" s="4" t="s">
        <v>34</v>
      </c>
      <c r="H470" s="19" t="s">
        <v>611</v>
      </c>
      <c r="I470" s="4" t="s">
        <v>612</v>
      </c>
      <c r="J470" s="4" t="s">
        <v>37</v>
      </c>
      <c r="K470" s="2">
        <f>COUNTIF(usernameList,G470)</f>
        <v>77</v>
      </c>
    </row>
    <row r="471">
      <c r="A471" s="2">
        <v>32.0</v>
      </c>
      <c r="B471" s="2">
        <v>54.0</v>
      </c>
      <c r="C471" s="2">
        <v>41.5659879995401</v>
      </c>
      <c r="D471" s="2">
        <v>-93.7657239367791</v>
      </c>
      <c r="E471" s="10" t="s">
        <v>319</v>
      </c>
      <c r="F471" s="10" t="s">
        <v>320</v>
      </c>
      <c r="G471" s="4" t="s">
        <v>47</v>
      </c>
      <c r="H471" s="19" t="s">
        <v>613</v>
      </c>
      <c r="I471" s="4" t="s">
        <v>614</v>
      </c>
      <c r="J471" s="4" t="s">
        <v>37</v>
      </c>
      <c r="K471" s="2">
        <f>COUNTIF(usernameList,G471)</f>
        <v>66</v>
      </c>
    </row>
    <row r="472">
      <c r="A472" s="2">
        <v>32.0</v>
      </c>
      <c r="B472" s="2">
        <v>55.0</v>
      </c>
      <c r="C472" s="2">
        <v>41.5659879993802</v>
      </c>
      <c r="D472" s="2">
        <v>-93.7655318331076</v>
      </c>
      <c r="E472" s="10" t="s">
        <v>319</v>
      </c>
      <c r="F472" s="10" t="s">
        <v>320</v>
      </c>
      <c r="G472" s="2"/>
      <c r="I472" s="2"/>
      <c r="J472" s="2"/>
      <c r="K472" s="2">
        <f>COUNTIF(usernameList,G472)</f>
        <v>0</v>
      </c>
    </row>
    <row r="473">
      <c r="A473" s="2">
        <v>32.0</v>
      </c>
      <c r="B473" s="2">
        <v>56.0</v>
      </c>
      <c r="C473" s="2">
        <v>41.5659879992203</v>
      </c>
      <c r="D473" s="2">
        <v>-93.7653397294361</v>
      </c>
      <c r="E473" s="10" t="s">
        <v>319</v>
      </c>
      <c r="F473" s="10" t="s">
        <v>320</v>
      </c>
      <c r="G473" s="2"/>
      <c r="I473" s="2"/>
      <c r="J473" s="2"/>
      <c r="K473" s="2">
        <f>COUNTIF(usernameList,G473)</f>
        <v>0</v>
      </c>
    </row>
    <row r="474">
      <c r="A474" s="2">
        <v>32.0</v>
      </c>
      <c r="B474" s="2">
        <v>57.0</v>
      </c>
      <c r="C474" s="2">
        <v>41.5659879990605</v>
      </c>
      <c r="D474" s="2">
        <v>-93.7651476257646</v>
      </c>
      <c r="E474" s="10" t="s">
        <v>319</v>
      </c>
      <c r="F474" s="10" t="s">
        <v>320</v>
      </c>
      <c r="G474" s="4" t="s">
        <v>34</v>
      </c>
      <c r="H474" s="19" t="s">
        <v>615</v>
      </c>
      <c r="I474" s="4" t="s">
        <v>616</v>
      </c>
      <c r="J474" s="4" t="s">
        <v>37</v>
      </c>
      <c r="K474" s="2">
        <f>COUNTIF(usernameList,G474)</f>
        <v>77</v>
      </c>
    </row>
    <row r="475">
      <c r="A475" s="2">
        <v>32.0</v>
      </c>
      <c r="B475" s="2">
        <v>58.0</v>
      </c>
      <c r="C475" s="2">
        <v>41.5659879989006</v>
      </c>
      <c r="D475" s="2">
        <v>-93.764955522093</v>
      </c>
      <c r="E475" s="10" t="s">
        <v>319</v>
      </c>
      <c r="F475" s="10" t="s">
        <v>320</v>
      </c>
      <c r="G475" s="2"/>
      <c r="I475" s="2"/>
      <c r="J475" s="2"/>
      <c r="K475" s="2">
        <f>COUNTIF(usernameList,G475)</f>
        <v>0</v>
      </c>
    </row>
    <row r="476">
      <c r="A476" s="2">
        <v>32.0</v>
      </c>
      <c r="B476" s="2">
        <v>59.0</v>
      </c>
      <c r="C476" s="2">
        <v>41.5659879987407</v>
      </c>
      <c r="D476" s="2">
        <v>-93.7647634184215</v>
      </c>
      <c r="E476" s="10" t="s">
        <v>319</v>
      </c>
      <c r="F476" s="10" t="s">
        <v>320</v>
      </c>
      <c r="G476" s="4" t="s">
        <v>47</v>
      </c>
      <c r="H476" s="19" t="s">
        <v>617</v>
      </c>
      <c r="I476" s="2"/>
      <c r="J476" s="4" t="s">
        <v>37</v>
      </c>
      <c r="K476" s="2">
        <f>COUNTIF(usernameList,G476)</f>
        <v>66</v>
      </c>
    </row>
    <row r="477">
      <c r="A477" s="2">
        <v>32.0</v>
      </c>
      <c r="B477" s="2">
        <v>60.0</v>
      </c>
      <c r="C477" s="2">
        <v>41.5659879985809</v>
      </c>
      <c r="D477" s="2">
        <v>-93.7645713147501</v>
      </c>
      <c r="E477" s="10" t="s">
        <v>319</v>
      </c>
      <c r="F477" s="10" t="s">
        <v>320</v>
      </c>
      <c r="G477" s="4" t="s">
        <v>34</v>
      </c>
      <c r="H477" s="19" t="s">
        <v>618</v>
      </c>
      <c r="I477" s="4" t="s">
        <v>619</v>
      </c>
      <c r="J477" s="4" t="s">
        <v>37</v>
      </c>
      <c r="K477" s="2">
        <f>COUNTIF(usernameList,G477)</f>
        <v>77</v>
      </c>
    </row>
    <row r="478">
      <c r="A478" s="2">
        <v>33.0</v>
      </c>
      <c r="B478" s="2">
        <v>1.0</v>
      </c>
      <c r="C478" s="2">
        <v>41.5658442775678</v>
      </c>
      <c r="D478" s="2">
        <v>-93.7759054313689</v>
      </c>
      <c r="E478" s="14" t="s">
        <v>312</v>
      </c>
      <c r="F478" s="14" t="s">
        <v>313</v>
      </c>
      <c r="G478" s="4" t="s">
        <v>34</v>
      </c>
      <c r="H478" s="19" t="s">
        <v>620</v>
      </c>
      <c r="I478" s="4" t="s">
        <v>621</v>
      </c>
      <c r="J478" s="4" t="s">
        <v>37</v>
      </c>
      <c r="K478" s="2">
        <f>COUNTIF(usernameList,G478)</f>
        <v>77</v>
      </c>
    </row>
    <row r="479">
      <c r="A479" s="2">
        <v>33.0</v>
      </c>
      <c r="B479" s="2">
        <v>2.0</v>
      </c>
      <c r="C479" s="2">
        <v>41.5658442774079</v>
      </c>
      <c r="D479" s="2">
        <v>-93.7757133281248</v>
      </c>
      <c r="E479" s="14" t="s">
        <v>312</v>
      </c>
      <c r="F479" s="14" t="s">
        <v>313</v>
      </c>
      <c r="G479" s="2"/>
      <c r="I479" s="2"/>
      <c r="J479" s="2"/>
      <c r="K479" s="2">
        <f>COUNTIF(usernameList,G479)</f>
        <v>0</v>
      </c>
    </row>
    <row r="480">
      <c r="A480" s="2">
        <v>33.0</v>
      </c>
      <c r="B480" s="2">
        <v>3.0</v>
      </c>
      <c r="C480" s="2">
        <v>41.565844277248</v>
      </c>
      <c r="D480" s="2">
        <v>-93.7755212248806</v>
      </c>
      <c r="E480" s="14" t="s">
        <v>312</v>
      </c>
      <c r="F480" s="14" t="s">
        <v>313</v>
      </c>
      <c r="G480" s="2"/>
      <c r="I480" s="2"/>
      <c r="J480" s="2"/>
      <c r="K480" s="2">
        <f>COUNTIF(usernameList,G480)</f>
        <v>0</v>
      </c>
    </row>
    <row r="481">
      <c r="A481" s="2">
        <v>33.0</v>
      </c>
      <c r="B481" s="2">
        <v>4.0</v>
      </c>
      <c r="C481" s="2">
        <v>41.5658442770881</v>
      </c>
      <c r="D481" s="2">
        <v>-93.7753291216364</v>
      </c>
      <c r="E481" s="14" t="s">
        <v>312</v>
      </c>
      <c r="F481" s="14" t="s">
        <v>313</v>
      </c>
      <c r="G481" s="2"/>
      <c r="I481" s="2"/>
      <c r="J481" s="2"/>
      <c r="K481" s="2">
        <f>COUNTIF(usernameList,G481)</f>
        <v>0</v>
      </c>
    </row>
    <row r="482">
      <c r="A482" s="2">
        <v>33.0</v>
      </c>
      <c r="B482" s="2">
        <v>5.0</v>
      </c>
      <c r="C482" s="2">
        <v>41.5658442769283</v>
      </c>
      <c r="D482" s="2">
        <v>-93.7751370183922</v>
      </c>
      <c r="E482" s="14" t="s">
        <v>312</v>
      </c>
      <c r="F482" s="14" t="s">
        <v>313</v>
      </c>
      <c r="G482" s="2"/>
      <c r="I482" s="2"/>
      <c r="J482" s="2"/>
      <c r="K482" s="2">
        <f>COUNTIF(usernameList,G482)</f>
        <v>0</v>
      </c>
    </row>
    <row r="483">
      <c r="A483" s="2">
        <v>33.0</v>
      </c>
      <c r="B483" s="2">
        <v>6.0</v>
      </c>
      <c r="C483" s="2">
        <v>41.5658442767684</v>
      </c>
      <c r="D483" s="2">
        <v>-93.7749449151481</v>
      </c>
      <c r="E483" s="14" t="s">
        <v>312</v>
      </c>
      <c r="F483" s="14" t="s">
        <v>313</v>
      </c>
      <c r="G483" s="2"/>
      <c r="I483" s="2"/>
      <c r="J483" s="2"/>
      <c r="K483" s="2">
        <f>COUNTIF(usernameList,G483)</f>
        <v>0</v>
      </c>
    </row>
    <row r="484">
      <c r="A484" s="2">
        <v>33.0</v>
      </c>
      <c r="B484" s="2">
        <v>7.0</v>
      </c>
      <c r="C484" s="2">
        <v>41.5658442766085</v>
      </c>
      <c r="D484" s="2">
        <v>-93.7747528119039</v>
      </c>
      <c r="E484" s="14" t="s">
        <v>312</v>
      </c>
      <c r="F484" s="14" t="s">
        <v>313</v>
      </c>
      <c r="G484" s="2"/>
      <c r="I484" s="2"/>
      <c r="J484" s="2"/>
      <c r="K484" s="2">
        <f>COUNTIF(usernameList,G484)</f>
        <v>0</v>
      </c>
    </row>
    <row r="485">
      <c r="A485" s="2">
        <v>33.0</v>
      </c>
      <c r="B485" s="2">
        <v>8.0</v>
      </c>
      <c r="C485" s="2">
        <v>41.5658442764487</v>
      </c>
      <c r="D485" s="2">
        <v>-93.7745607086598</v>
      </c>
      <c r="E485" s="14" t="s">
        <v>312</v>
      </c>
      <c r="F485" s="14" t="s">
        <v>313</v>
      </c>
      <c r="G485" s="2"/>
      <c r="I485" s="2"/>
      <c r="J485" s="2"/>
      <c r="K485" s="2">
        <f>COUNTIF(usernameList,G485)</f>
        <v>0</v>
      </c>
    </row>
    <row r="486">
      <c r="A486" s="2">
        <v>33.0</v>
      </c>
      <c r="B486" s="2">
        <v>9.0</v>
      </c>
      <c r="C486" s="2">
        <v>41.5658442762888</v>
      </c>
      <c r="D486" s="2">
        <v>-93.7743686054156</v>
      </c>
      <c r="E486" s="14" t="s">
        <v>312</v>
      </c>
      <c r="F486" s="14" t="s">
        <v>313</v>
      </c>
      <c r="G486" s="2"/>
      <c r="I486" s="2"/>
      <c r="J486" s="2"/>
      <c r="K486" s="2">
        <f>COUNTIF(usernameList,G486)</f>
        <v>0</v>
      </c>
    </row>
    <row r="487">
      <c r="A487" s="2">
        <v>33.0</v>
      </c>
      <c r="B487" s="2">
        <v>10.0</v>
      </c>
      <c r="C487" s="2">
        <v>41.5658442761289</v>
      </c>
      <c r="D487" s="2">
        <v>-93.7741765021714</v>
      </c>
      <c r="E487" s="14" t="s">
        <v>312</v>
      </c>
      <c r="F487" s="14" t="s">
        <v>313</v>
      </c>
      <c r="G487" s="2"/>
      <c r="I487" s="2"/>
      <c r="J487" s="2"/>
      <c r="K487" s="2">
        <f>COUNTIF(usernameList,G487)</f>
        <v>0</v>
      </c>
    </row>
    <row r="488">
      <c r="A488" s="2">
        <v>33.0</v>
      </c>
      <c r="B488" s="2">
        <v>11.0</v>
      </c>
      <c r="C488" s="2">
        <v>41.565844275969</v>
      </c>
      <c r="D488" s="2">
        <v>-93.7739843989273</v>
      </c>
      <c r="E488" s="14" t="s">
        <v>312</v>
      </c>
      <c r="F488" s="14" t="s">
        <v>313</v>
      </c>
      <c r="G488" s="2"/>
      <c r="I488" s="2"/>
      <c r="J488" s="2"/>
      <c r="K488" s="2">
        <f>COUNTIF(usernameList,G488)</f>
        <v>0</v>
      </c>
    </row>
    <row r="489">
      <c r="A489" s="2">
        <v>33.0</v>
      </c>
      <c r="B489" s="2">
        <v>12.0</v>
      </c>
      <c r="C489" s="2">
        <v>41.5658442758092</v>
      </c>
      <c r="D489" s="2">
        <v>-93.7737922956831</v>
      </c>
      <c r="E489" s="14" t="s">
        <v>312</v>
      </c>
      <c r="F489" s="14" t="s">
        <v>313</v>
      </c>
      <c r="G489" s="4" t="s">
        <v>287</v>
      </c>
      <c r="H489" s="19" t="s">
        <v>622</v>
      </c>
      <c r="I489" s="2"/>
      <c r="J489" s="4" t="s">
        <v>64</v>
      </c>
      <c r="K489" s="2">
        <f>COUNTIF(usernameList,G489)</f>
        <v>5</v>
      </c>
    </row>
    <row r="490">
      <c r="A490" s="2">
        <v>33.0</v>
      </c>
      <c r="B490" s="2">
        <v>13.0</v>
      </c>
      <c r="C490" s="2">
        <v>41.5658442756493</v>
      </c>
      <c r="D490" s="2">
        <v>-93.773600192439</v>
      </c>
      <c r="E490" s="14" t="s">
        <v>312</v>
      </c>
      <c r="F490" s="14" t="s">
        <v>313</v>
      </c>
      <c r="G490" s="4" t="s">
        <v>34</v>
      </c>
      <c r="H490" s="19" t="s">
        <v>623</v>
      </c>
      <c r="I490" s="4" t="s">
        <v>624</v>
      </c>
      <c r="J490" s="4" t="s">
        <v>37</v>
      </c>
      <c r="K490" s="2">
        <f>COUNTIF(usernameList,G490)</f>
        <v>77</v>
      </c>
    </row>
    <row r="491">
      <c r="A491" s="2">
        <v>33.0</v>
      </c>
      <c r="B491" s="2">
        <v>14.0</v>
      </c>
      <c r="C491" s="2">
        <v>41.5658442754894</v>
      </c>
      <c r="D491" s="2">
        <v>-93.7734080891948</v>
      </c>
      <c r="E491" s="14" t="s">
        <v>312</v>
      </c>
      <c r="F491" s="14" t="s">
        <v>313</v>
      </c>
      <c r="G491" s="2"/>
      <c r="I491" s="2"/>
      <c r="J491" s="2"/>
      <c r="K491" s="2">
        <f>COUNTIF(usernameList,G491)</f>
        <v>0</v>
      </c>
    </row>
    <row r="492">
      <c r="A492" s="2">
        <v>33.0</v>
      </c>
      <c r="B492" s="2">
        <v>26.0</v>
      </c>
      <c r="C492" s="2">
        <v>41.565844273571</v>
      </c>
      <c r="D492" s="2">
        <v>-93.7711028502648</v>
      </c>
      <c r="E492" s="9" t="s">
        <v>335</v>
      </c>
      <c r="F492" s="9" t="s">
        <v>336</v>
      </c>
      <c r="G492" s="4" t="s">
        <v>41</v>
      </c>
      <c r="H492" s="19" t="s">
        <v>625</v>
      </c>
      <c r="I492" s="4" t="s">
        <v>626</v>
      </c>
      <c r="J492" s="4" t="s">
        <v>40</v>
      </c>
      <c r="K492" s="2">
        <f>COUNTIF(usernameList,G492)</f>
        <v>10</v>
      </c>
    </row>
    <row r="493">
      <c r="A493" s="2">
        <v>33.0</v>
      </c>
      <c r="B493" s="2">
        <v>27.0</v>
      </c>
      <c r="C493" s="2">
        <v>41.5658442734111</v>
      </c>
      <c r="D493" s="2">
        <v>-93.7709107470206</v>
      </c>
      <c r="E493" s="9" t="s">
        <v>335</v>
      </c>
      <c r="F493" s="9" t="s">
        <v>336</v>
      </c>
      <c r="G493" s="4" t="s">
        <v>69</v>
      </c>
      <c r="H493" s="19" t="s">
        <v>627</v>
      </c>
      <c r="I493" s="2"/>
      <c r="J493" s="4" t="s">
        <v>73</v>
      </c>
      <c r="K493" s="2">
        <f>COUNTIF(usernameList,G493)</f>
        <v>35</v>
      </c>
    </row>
    <row r="494">
      <c r="A494" s="2">
        <v>33.0</v>
      </c>
      <c r="B494" s="2">
        <v>28.0</v>
      </c>
      <c r="C494" s="2">
        <v>41.5658442732513</v>
      </c>
      <c r="D494" s="2">
        <v>-93.7707186437764</v>
      </c>
      <c r="E494" s="9" t="s">
        <v>335</v>
      </c>
      <c r="F494" s="9" t="s">
        <v>336</v>
      </c>
      <c r="G494" s="2"/>
      <c r="I494" s="2"/>
      <c r="J494" s="2"/>
      <c r="K494" s="2">
        <f>COUNTIF(usernameList,G494)</f>
        <v>0</v>
      </c>
    </row>
    <row r="495">
      <c r="A495" s="2">
        <v>33.0</v>
      </c>
      <c r="B495" s="2">
        <v>29.0</v>
      </c>
      <c r="C495" s="2">
        <v>41.5658442730914</v>
      </c>
      <c r="D495" s="2">
        <v>-93.7705265405323</v>
      </c>
      <c r="E495" s="9" t="s">
        <v>335</v>
      </c>
      <c r="F495" s="9" t="s">
        <v>336</v>
      </c>
      <c r="G495" s="4"/>
      <c r="I495" s="2"/>
      <c r="J495" s="2"/>
      <c r="K495" s="2">
        <f>COUNTIF(usernameList,G495)</f>
        <v>0</v>
      </c>
    </row>
    <row r="496">
      <c r="A496" s="2">
        <v>33.0</v>
      </c>
      <c r="B496" s="2">
        <v>30.0</v>
      </c>
      <c r="C496" s="2">
        <v>41.5658442729315</v>
      </c>
      <c r="D496" s="2">
        <v>-93.7703344372881</v>
      </c>
      <c r="E496" s="9" t="s">
        <v>335</v>
      </c>
      <c r="F496" s="9" t="s">
        <v>336</v>
      </c>
      <c r="G496" s="4" t="s">
        <v>550</v>
      </c>
      <c r="H496" s="19" t="s">
        <v>628</v>
      </c>
      <c r="I496" s="2"/>
      <c r="J496" s="4" t="s">
        <v>64</v>
      </c>
      <c r="K496" s="2">
        <f>COUNTIF(usernameList,G496)</f>
        <v>6</v>
      </c>
    </row>
    <row r="497">
      <c r="A497" s="2">
        <v>33.0</v>
      </c>
      <c r="B497" s="2">
        <v>31.0</v>
      </c>
      <c r="C497" s="2">
        <v>41.5658442727717</v>
      </c>
      <c r="D497" s="2">
        <v>-93.770142334044</v>
      </c>
      <c r="E497" s="9" t="s">
        <v>335</v>
      </c>
      <c r="F497" s="9" t="s">
        <v>336</v>
      </c>
      <c r="G497" s="4" t="s">
        <v>34</v>
      </c>
      <c r="H497" s="19" t="s">
        <v>629</v>
      </c>
      <c r="I497" s="4" t="s">
        <v>630</v>
      </c>
      <c r="J497" s="4" t="s">
        <v>37</v>
      </c>
      <c r="K497" s="2">
        <f>COUNTIF(usernameList,G497)</f>
        <v>77</v>
      </c>
    </row>
    <row r="498">
      <c r="A498" s="2">
        <v>33.0</v>
      </c>
      <c r="B498" s="2">
        <v>32.0</v>
      </c>
      <c r="C498" s="2">
        <v>41.5658442726118</v>
      </c>
      <c r="D498" s="2">
        <v>-93.7699502307998</v>
      </c>
      <c r="E498" s="9" t="s">
        <v>335</v>
      </c>
      <c r="F498" s="9" t="s">
        <v>336</v>
      </c>
      <c r="G498" s="2"/>
      <c r="I498" s="2"/>
      <c r="J498" s="2"/>
      <c r="K498" s="2">
        <f>COUNTIF(usernameList,G498)</f>
        <v>0</v>
      </c>
    </row>
    <row r="499">
      <c r="A499" s="2">
        <v>33.0</v>
      </c>
      <c r="B499" s="2">
        <v>33.0</v>
      </c>
      <c r="C499" s="2">
        <v>41.5658442724519</v>
      </c>
      <c r="D499" s="2">
        <v>-93.7697581275556</v>
      </c>
      <c r="E499" s="9" t="s">
        <v>335</v>
      </c>
      <c r="F499" s="9" t="s">
        <v>336</v>
      </c>
      <c r="G499" s="2"/>
      <c r="I499" s="2"/>
      <c r="J499" s="2"/>
      <c r="K499" s="2">
        <f>COUNTIF(usernameList,G499)</f>
        <v>0</v>
      </c>
    </row>
    <row r="500">
      <c r="A500" s="2">
        <v>33.0</v>
      </c>
      <c r="B500" s="2">
        <v>34.0</v>
      </c>
      <c r="C500" s="2">
        <v>41.5658442722921</v>
      </c>
      <c r="D500" s="2">
        <v>-93.7695660243115</v>
      </c>
      <c r="E500" s="9" t="s">
        <v>335</v>
      </c>
      <c r="F500" s="9" t="s">
        <v>336</v>
      </c>
      <c r="G500" s="2"/>
      <c r="I500" s="2"/>
      <c r="J500" s="2"/>
      <c r="K500" s="2">
        <f>COUNTIF(usernameList,G500)</f>
        <v>0</v>
      </c>
    </row>
    <row r="501">
      <c r="A501" s="2">
        <v>33.0</v>
      </c>
      <c r="B501" s="2">
        <v>35.0</v>
      </c>
      <c r="C501" s="2">
        <v>41.5658442721322</v>
      </c>
      <c r="D501" s="2">
        <v>-93.7693739210673</v>
      </c>
      <c r="E501" s="9" t="s">
        <v>335</v>
      </c>
      <c r="F501" s="9" t="s">
        <v>336</v>
      </c>
      <c r="G501" s="2"/>
      <c r="I501" s="2"/>
      <c r="J501" s="2"/>
      <c r="K501" s="2">
        <f>COUNTIF(usernameList,G501)</f>
        <v>0</v>
      </c>
    </row>
    <row r="502">
      <c r="A502" s="2">
        <v>33.0</v>
      </c>
      <c r="B502" s="2">
        <v>36.0</v>
      </c>
      <c r="C502" s="2">
        <v>41.5658442719723</v>
      </c>
      <c r="D502" s="2">
        <v>-93.7691818178232</v>
      </c>
      <c r="E502" s="9" t="s">
        <v>335</v>
      </c>
      <c r="F502" s="9" t="s">
        <v>336</v>
      </c>
      <c r="G502" s="2"/>
      <c r="I502" s="2"/>
      <c r="J502" s="2"/>
      <c r="K502" s="2">
        <f>COUNTIF(usernameList,G502)</f>
        <v>0</v>
      </c>
    </row>
    <row r="503">
      <c r="A503" s="2">
        <v>33.0</v>
      </c>
      <c r="B503" s="2">
        <v>47.0</v>
      </c>
      <c r="C503" s="2">
        <v>41.5658442702137</v>
      </c>
      <c r="D503" s="2">
        <v>-93.7670686821374</v>
      </c>
      <c r="E503" s="10" t="s">
        <v>319</v>
      </c>
      <c r="F503" s="10" t="s">
        <v>320</v>
      </c>
      <c r="G503" s="4" t="s">
        <v>287</v>
      </c>
      <c r="H503" s="19" t="s">
        <v>631</v>
      </c>
      <c r="I503" s="2"/>
      <c r="J503" s="4" t="s">
        <v>64</v>
      </c>
      <c r="K503" s="2">
        <f>COUNTIF(usernameList,G503)</f>
        <v>5</v>
      </c>
    </row>
    <row r="504">
      <c r="A504" s="2">
        <v>33.0</v>
      </c>
      <c r="B504" s="2">
        <v>48.0</v>
      </c>
      <c r="C504" s="2">
        <v>41.5658442700538</v>
      </c>
      <c r="D504" s="2">
        <v>-93.7668765788932</v>
      </c>
      <c r="E504" s="10" t="s">
        <v>319</v>
      </c>
      <c r="F504" s="10" t="s">
        <v>320</v>
      </c>
      <c r="G504" s="2"/>
      <c r="I504" s="2"/>
      <c r="J504" s="2"/>
      <c r="K504" s="2">
        <f>COUNTIF(usernameList,G504)</f>
        <v>0</v>
      </c>
    </row>
    <row r="505">
      <c r="A505" s="2">
        <v>33.0</v>
      </c>
      <c r="B505" s="2">
        <v>49.0</v>
      </c>
      <c r="C505" s="2">
        <v>41.565844269894</v>
      </c>
      <c r="D505" s="2">
        <v>-93.7666844756491</v>
      </c>
      <c r="E505" s="10" t="s">
        <v>319</v>
      </c>
      <c r="F505" s="10" t="s">
        <v>320</v>
      </c>
      <c r="G505" s="2"/>
      <c r="I505" s="2"/>
      <c r="J505" s="2"/>
      <c r="K505" s="2">
        <f>COUNTIF(usernameList,G505)</f>
        <v>0</v>
      </c>
    </row>
    <row r="506">
      <c r="A506" s="2">
        <v>33.0</v>
      </c>
      <c r="B506" s="2">
        <v>50.0</v>
      </c>
      <c r="C506" s="2">
        <v>41.5658442697341</v>
      </c>
      <c r="D506" s="2">
        <v>-93.7664923724049</v>
      </c>
      <c r="E506" s="10" t="s">
        <v>319</v>
      </c>
      <c r="F506" s="10" t="s">
        <v>320</v>
      </c>
      <c r="G506" s="2"/>
      <c r="I506" s="2"/>
      <c r="J506" s="2"/>
      <c r="K506" s="2">
        <f>COUNTIF(usernameList,G506)</f>
        <v>0</v>
      </c>
    </row>
    <row r="507">
      <c r="A507" s="2">
        <v>33.0</v>
      </c>
      <c r="B507" s="2">
        <v>51.0</v>
      </c>
      <c r="C507" s="2">
        <v>41.5658442695742</v>
      </c>
      <c r="D507" s="2">
        <v>-93.7663002691608</v>
      </c>
      <c r="E507" s="10" t="s">
        <v>319</v>
      </c>
      <c r="F507" s="10" t="s">
        <v>320</v>
      </c>
      <c r="G507" s="2"/>
      <c r="I507" s="2"/>
      <c r="J507" s="2"/>
      <c r="K507" s="2">
        <f>COUNTIF(usernameList,G507)</f>
        <v>0</v>
      </c>
    </row>
    <row r="508">
      <c r="A508" s="2">
        <v>33.0</v>
      </c>
      <c r="B508" s="2">
        <v>52.0</v>
      </c>
      <c r="C508" s="2">
        <v>41.5658442694144</v>
      </c>
      <c r="D508" s="2">
        <v>-93.7661081659166</v>
      </c>
      <c r="E508" s="10" t="s">
        <v>319</v>
      </c>
      <c r="F508" s="10" t="s">
        <v>320</v>
      </c>
      <c r="G508" s="2"/>
      <c r="I508" s="2"/>
      <c r="J508" s="2"/>
      <c r="K508" s="2">
        <f>COUNTIF(usernameList,G508)</f>
        <v>0</v>
      </c>
    </row>
    <row r="509">
      <c r="A509" s="2">
        <v>33.0</v>
      </c>
      <c r="B509" s="2">
        <v>53.0</v>
      </c>
      <c r="C509" s="2">
        <v>41.5658442692545</v>
      </c>
      <c r="D509" s="2">
        <v>-93.7659160626724</v>
      </c>
      <c r="E509" s="10" t="s">
        <v>319</v>
      </c>
      <c r="F509" s="10" t="s">
        <v>320</v>
      </c>
      <c r="G509" s="2"/>
      <c r="I509" s="2"/>
      <c r="J509" s="2"/>
      <c r="K509" s="2">
        <f>COUNTIF(usernameList,G509)</f>
        <v>0</v>
      </c>
    </row>
    <row r="510">
      <c r="A510" s="2">
        <v>33.0</v>
      </c>
      <c r="B510" s="2">
        <v>54.0</v>
      </c>
      <c r="C510" s="2">
        <v>41.5658442690946</v>
      </c>
      <c r="D510" s="2">
        <v>-93.7657239594283</v>
      </c>
      <c r="E510" s="10" t="s">
        <v>319</v>
      </c>
      <c r="F510" s="10" t="s">
        <v>320</v>
      </c>
      <c r="G510" s="2"/>
      <c r="I510" s="2"/>
      <c r="J510" s="2"/>
      <c r="K510" s="2">
        <f>COUNTIF(usernameList,G510)</f>
        <v>0</v>
      </c>
    </row>
    <row r="511">
      <c r="A511" s="2">
        <v>33.0</v>
      </c>
      <c r="B511" s="2">
        <v>55.0</v>
      </c>
      <c r="C511" s="2">
        <v>41.565844268934796</v>
      </c>
      <c r="D511" s="2">
        <v>-93.7655318561842</v>
      </c>
      <c r="E511" s="10" t="s">
        <v>319</v>
      </c>
      <c r="F511" s="10" t="s">
        <v>320</v>
      </c>
      <c r="G511" s="2"/>
      <c r="I511" s="2"/>
      <c r="J511" s="2"/>
      <c r="K511" s="2">
        <f>COUNTIF(usernameList,G511)</f>
        <v>0</v>
      </c>
    </row>
    <row r="512">
      <c r="A512" s="2">
        <v>33.0</v>
      </c>
      <c r="B512" s="2">
        <v>56.0</v>
      </c>
      <c r="C512" s="2">
        <v>41.5658442687749</v>
      </c>
      <c r="D512" s="2">
        <v>-93.76533975294</v>
      </c>
      <c r="E512" s="10" t="s">
        <v>319</v>
      </c>
      <c r="F512" s="10" t="s">
        <v>320</v>
      </c>
      <c r="G512" s="2"/>
      <c r="I512" s="2"/>
      <c r="J512" s="2"/>
      <c r="K512" s="2">
        <f>COUNTIF(usernameList,G512)</f>
        <v>0</v>
      </c>
    </row>
    <row r="513">
      <c r="A513" s="2">
        <v>33.0</v>
      </c>
      <c r="B513" s="2">
        <v>57.0</v>
      </c>
      <c r="C513" s="2">
        <v>41.565844268615</v>
      </c>
      <c r="D513" s="2">
        <v>-93.7651476496959</v>
      </c>
      <c r="E513" s="10" t="s">
        <v>319</v>
      </c>
      <c r="F513" s="10" t="s">
        <v>320</v>
      </c>
      <c r="G513" s="2"/>
      <c r="I513" s="2"/>
      <c r="J513" s="2"/>
      <c r="K513" s="2">
        <f>COUNTIF(usernameList,G513)</f>
        <v>0</v>
      </c>
    </row>
    <row r="514">
      <c r="A514" s="2">
        <v>33.0</v>
      </c>
      <c r="B514" s="2">
        <v>58.0</v>
      </c>
      <c r="C514" s="2">
        <v>41.5658442684552</v>
      </c>
      <c r="D514" s="2">
        <v>-93.7649555464517</v>
      </c>
      <c r="E514" s="10" t="s">
        <v>319</v>
      </c>
      <c r="F514" s="10" t="s">
        <v>320</v>
      </c>
      <c r="G514" s="2"/>
      <c r="I514" s="2"/>
      <c r="J514" s="2"/>
      <c r="K514" s="2">
        <f>COUNTIF(usernameList,G514)</f>
        <v>0</v>
      </c>
    </row>
    <row r="515">
      <c r="A515" s="2">
        <v>33.0</v>
      </c>
      <c r="B515" s="2">
        <v>59.0</v>
      </c>
      <c r="C515" s="2">
        <v>41.5658442682953</v>
      </c>
      <c r="D515" s="2">
        <v>-93.7647634432075</v>
      </c>
      <c r="E515" s="10" t="s">
        <v>319</v>
      </c>
      <c r="F515" s="10" t="s">
        <v>320</v>
      </c>
      <c r="G515" s="2"/>
      <c r="I515" s="2"/>
      <c r="J515" s="2"/>
      <c r="K515" s="2">
        <f>COUNTIF(usernameList,G515)</f>
        <v>0</v>
      </c>
    </row>
    <row r="516">
      <c r="A516" s="2">
        <v>33.0</v>
      </c>
      <c r="B516" s="2">
        <v>60.0</v>
      </c>
      <c r="C516" s="2">
        <v>41.5658442681354</v>
      </c>
      <c r="D516" s="2">
        <v>-93.7645713399634</v>
      </c>
      <c r="E516" s="10" t="s">
        <v>319</v>
      </c>
      <c r="F516" s="10" t="s">
        <v>320</v>
      </c>
      <c r="G516" s="4" t="s">
        <v>69</v>
      </c>
      <c r="H516" s="19" t="s">
        <v>632</v>
      </c>
      <c r="I516" s="2"/>
      <c r="J516" s="4" t="s">
        <v>73</v>
      </c>
      <c r="K516" s="2">
        <f>COUNTIF(usernameList,G516)</f>
        <v>35</v>
      </c>
    </row>
    <row r="517">
      <c r="A517" s="2">
        <v>34.0</v>
      </c>
      <c r="B517" s="2">
        <v>1.0</v>
      </c>
      <c r="C517" s="2">
        <v>41.5657005471223</v>
      </c>
      <c r="D517" s="2">
        <v>-93.7759054313689</v>
      </c>
      <c r="E517" s="14" t="s">
        <v>312</v>
      </c>
      <c r="F517" s="14" t="s">
        <v>313</v>
      </c>
      <c r="G517" s="4" t="s">
        <v>340</v>
      </c>
      <c r="H517" s="19" t="s">
        <v>633</v>
      </c>
      <c r="I517" s="2"/>
      <c r="J517" s="4">
        <v>1.0</v>
      </c>
      <c r="K517" s="2">
        <f>COUNTIF(usernameList,G517)</f>
        <v>2</v>
      </c>
    </row>
    <row r="518">
      <c r="A518" s="2">
        <v>34.0</v>
      </c>
      <c r="B518" s="2">
        <v>2.0</v>
      </c>
      <c r="C518" s="2">
        <v>41.5657005469624</v>
      </c>
      <c r="D518" s="2">
        <v>-93.7757133285521</v>
      </c>
      <c r="E518" s="14" t="s">
        <v>312</v>
      </c>
      <c r="F518" s="14" t="s">
        <v>313</v>
      </c>
      <c r="G518" s="4" t="s">
        <v>45</v>
      </c>
      <c r="H518" s="19" t="s">
        <v>634</v>
      </c>
      <c r="I518" s="2"/>
      <c r="J518" s="4" t="s">
        <v>73</v>
      </c>
      <c r="K518" s="2">
        <f>COUNTIF(usernameList,G518)</f>
        <v>15</v>
      </c>
    </row>
    <row r="519">
      <c r="A519" s="2">
        <v>34.0</v>
      </c>
      <c r="B519" s="2">
        <v>3.0</v>
      </c>
      <c r="C519" s="2">
        <v>41.5657005468025</v>
      </c>
      <c r="D519" s="2">
        <v>-93.7755212257353</v>
      </c>
      <c r="E519" s="14" t="s">
        <v>312</v>
      </c>
      <c r="F519" s="14" t="s">
        <v>313</v>
      </c>
      <c r="G519" s="2"/>
      <c r="I519" s="2"/>
      <c r="J519" s="2"/>
      <c r="K519" s="2">
        <f>COUNTIF(usernameList,G519)</f>
        <v>0</v>
      </c>
    </row>
    <row r="520">
      <c r="A520" s="2">
        <v>34.0</v>
      </c>
      <c r="B520" s="2">
        <v>4.0</v>
      </c>
      <c r="C520" s="2">
        <v>41.5657005466427</v>
      </c>
      <c r="D520" s="2">
        <v>-93.7753291229185</v>
      </c>
      <c r="E520" s="14" t="s">
        <v>312</v>
      </c>
      <c r="F520" s="14" t="s">
        <v>313</v>
      </c>
      <c r="G520" s="4" t="s">
        <v>47</v>
      </c>
      <c r="H520" s="19" t="s">
        <v>635</v>
      </c>
      <c r="I520" s="2"/>
      <c r="J520" s="4" t="s">
        <v>37</v>
      </c>
      <c r="K520" s="2">
        <f>COUNTIF(usernameList,G520)</f>
        <v>66</v>
      </c>
    </row>
    <row r="521">
      <c r="A521" s="2">
        <v>34.0</v>
      </c>
      <c r="B521" s="2">
        <v>5.0</v>
      </c>
      <c r="C521" s="2">
        <v>41.5657005464828</v>
      </c>
      <c r="D521" s="2">
        <v>-93.7751370201017</v>
      </c>
      <c r="E521" s="14" t="s">
        <v>312</v>
      </c>
      <c r="F521" s="14" t="s">
        <v>313</v>
      </c>
      <c r="G521" s="2"/>
      <c r="I521" s="2"/>
      <c r="J521" s="2"/>
      <c r="K521" s="2">
        <f>COUNTIF(usernameList,G521)</f>
        <v>0</v>
      </c>
    </row>
    <row r="522">
      <c r="A522" s="2">
        <v>34.0</v>
      </c>
      <c r="B522" s="2">
        <v>6.0</v>
      </c>
      <c r="C522" s="2">
        <v>41.5657005463229</v>
      </c>
      <c r="D522" s="2">
        <v>-93.7749449172848</v>
      </c>
      <c r="E522" s="14" t="s">
        <v>312</v>
      </c>
      <c r="F522" s="14" t="s">
        <v>313</v>
      </c>
      <c r="G522" s="2"/>
      <c r="I522" s="2"/>
      <c r="J522" s="2"/>
      <c r="K522" s="2">
        <f>COUNTIF(usernameList,G522)</f>
        <v>0</v>
      </c>
    </row>
    <row r="523">
      <c r="A523" s="2">
        <v>34.0</v>
      </c>
      <c r="B523" s="2">
        <v>7.0</v>
      </c>
      <c r="C523" s="2">
        <v>41.5657005461631</v>
      </c>
      <c r="D523" s="2">
        <v>-93.774752814468</v>
      </c>
      <c r="E523" s="14" t="s">
        <v>312</v>
      </c>
      <c r="F523" s="14" t="s">
        <v>313</v>
      </c>
      <c r="G523" s="4"/>
      <c r="I523" s="2"/>
      <c r="J523" s="4"/>
      <c r="K523" s="2">
        <f>COUNTIF(usernameList,G523)</f>
        <v>0</v>
      </c>
    </row>
    <row r="524">
      <c r="A524" s="2">
        <v>34.0</v>
      </c>
      <c r="B524" s="2">
        <v>8.0</v>
      </c>
      <c r="C524" s="2">
        <v>41.5657005460032</v>
      </c>
      <c r="D524" s="2">
        <v>-93.7745607116512</v>
      </c>
      <c r="E524" s="14" t="s">
        <v>312</v>
      </c>
      <c r="F524" s="14" t="s">
        <v>313</v>
      </c>
      <c r="G524" s="2"/>
      <c r="I524" s="2"/>
      <c r="J524" s="2"/>
      <c r="K524" s="2">
        <f>COUNTIF(usernameList,G524)</f>
        <v>0</v>
      </c>
    </row>
    <row r="525">
      <c r="A525" s="2">
        <v>34.0</v>
      </c>
      <c r="B525" s="2">
        <v>9.0</v>
      </c>
      <c r="C525" s="2">
        <v>41.5657005458433</v>
      </c>
      <c r="D525" s="2">
        <v>-93.7743686088344</v>
      </c>
      <c r="E525" s="14" t="s">
        <v>312</v>
      </c>
      <c r="F525" s="14" t="s">
        <v>313</v>
      </c>
      <c r="G525" s="2"/>
      <c r="I525" s="2"/>
      <c r="J525" s="2"/>
      <c r="K525" s="2">
        <f>COUNTIF(usernameList,G525)</f>
        <v>0</v>
      </c>
    </row>
    <row r="526">
      <c r="A526" s="2">
        <v>34.0</v>
      </c>
      <c r="B526" s="2">
        <v>10.0</v>
      </c>
      <c r="C526" s="2">
        <v>41.5657005456834</v>
      </c>
      <c r="D526" s="2">
        <v>-93.7741765060176</v>
      </c>
      <c r="E526" s="14" t="s">
        <v>312</v>
      </c>
      <c r="F526" s="14" t="s">
        <v>313</v>
      </c>
      <c r="G526" s="2"/>
      <c r="I526" s="2"/>
      <c r="J526" s="2"/>
      <c r="K526" s="2">
        <f>COUNTIF(usernameList,G526)</f>
        <v>0</v>
      </c>
    </row>
    <row r="527">
      <c r="A527" s="2">
        <v>34.0</v>
      </c>
      <c r="B527" s="2">
        <v>11.0</v>
      </c>
      <c r="C527" s="2">
        <v>41.5657005455236</v>
      </c>
      <c r="D527" s="2">
        <v>-93.7739844032007</v>
      </c>
      <c r="E527" s="14" t="s">
        <v>312</v>
      </c>
      <c r="F527" s="14" t="s">
        <v>313</v>
      </c>
      <c r="G527" s="2"/>
      <c r="I527" s="2"/>
      <c r="J527" s="2"/>
      <c r="K527" s="2">
        <f>COUNTIF(usernameList,G527)</f>
        <v>0</v>
      </c>
    </row>
    <row r="528">
      <c r="A528" s="2">
        <v>34.0</v>
      </c>
      <c r="B528" s="2">
        <v>12.0</v>
      </c>
      <c r="C528" s="2">
        <v>41.5657005453637</v>
      </c>
      <c r="D528" s="2">
        <v>-93.7737923003839</v>
      </c>
      <c r="E528" s="14" t="s">
        <v>312</v>
      </c>
      <c r="F528" s="14" t="s">
        <v>313</v>
      </c>
      <c r="G528" s="2"/>
      <c r="I528" s="2"/>
      <c r="J528" s="2"/>
      <c r="K528" s="2">
        <f>COUNTIF(usernameList,G528)</f>
        <v>0</v>
      </c>
    </row>
    <row r="529">
      <c r="A529" s="2">
        <v>34.0</v>
      </c>
      <c r="B529" s="2">
        <v>13.0</v>
      </c>
      <c r="C529" s="2">
        <v>41.5657005452038</v>
      </c>
      <c r="D529" s="2">
        <v>-93.7736001975671</v>
      </c>
      <c r="E529" s="14" t="s">
        <v>312</v>
      </c>
      <c r="F529" s="14" t="s">
        <v>313</v>
      </c>
      <c r="G529" s="2"/>
      <c r="I529" s="2"/>
      <c r="J529" s="2"/>
      <c r="K529" s="2">
        <f>COUNTIF(usernameList,G529)</f>
        <v>0</v>
      </c>
    </row>
    <row r="530">
      <c r="A530" s="2">
        <v>34.0</v>
      </c>
      <c r="B530" s="2">
        <v>14.0</v>
      </c>
      <c r="C530" s="2">
        <v>41.5657005450439</v>
      </c>
      <c r="D530" s="2">
        <v>-93.7734080947503</v>
      </c>
      <c r="E530" s="14" t="s">
        <v>312</v>
      </c>
      <c r="F530" s="14" t="s">
        <v>313</v>
      </c>
      <c r="G530" s="2"/>
      <c r="I530" s="2"/>
      <c r="J530" s="2"/>
      <c r="K530" s="2">
        <f>COUNTIF(usernameList,G530)</f>
        <v>0</v>
      </c>
    </row>
    <row r="531">
      <c r="A531" s="2">
        <v>34.0</v>
      </c>
      <c r="B531" s="2">
        <v>26.0</v>
      </c>
      <c r="C531" s="2">
        <v>41.5657005431255</v>
      </c>
      <c r="D531" s="2">
        <v>-93.7711028609485</v>
      </c>
      <c r="E531" s="9" t="s">
        <v>335</v>
      </c>
      <c r="F531" s="9" t="s">
        <v>336</v>
      </c>
      <c r="G531" s="2"/>
      <c r="I531" s="2"/>
      <c r="J531" s="2"/>
      <c r="K531" s="2">
        <f>COUNTIF(usernameList,G531)</f>
        <v>0</v>
      </c>
    </row>
    <row r="532">
      <c r="A532" s="2">
        <v>34.0</v>
      </c>
      <c r="B532" s="2">
        <v>27.0</v>
      </c>
      <c r="C532" s="2">
        <v>41.5657005429656</v>
      </c>
      <c r="D532" s="2">
        <v>-93.7709107581317</v>
      </c>
      <c r="E532" s="9" t="s">
        <v>335</v>
      </c>
      <c r="F532" s="9" t="s">
        <v>336</v>
      </c>
      <c r="G532" s="4" t="s">
        <v>550</v>
      </c>
      <c r="H532" s="19" t="s">
        <v>636</v>
      </c>
      <c r="I532" s="2"/>
      <c r="J532" s="4" t="s">
        <v>64</v>
      </c>
      <c r="K532" s="2">
        <f>COUNTIF(usernameList,G532)</f>
        <v>6</v>
      </c>
    </row>
    <row r="533">
      <c r="A533" s="2">
        <v>34.0</v>
      </c>
      <c r="B533" s="2">
        <v>28.0</v>
      </c>
      <c r="C533" s="2">
        <v>41.5657005428058</v>
      </c>
      <c r="D533" s="2">
        <v>-93.7707186553149</v>
      </c>
      <c r="E533" s="9" t="s">
        <v>335</v>
      </c>
      <c r="F533" s="9" t="s">
        <v>336</v>
      </c>
      <c r="G533" s="2"/>
      <c r="I533" s="2"/>
      <c r="J533" s="2"/>
      <c r="K533" s="2">
        <f>COUNTIF(usernameList,G533)</f>
        <v>0</v>
      </c>
    </row>
    <row r="534">
      <c r="A534" s="2">
        <v>34.0</v>
      </c>
      <c r="B534" s="2">
        <v>29.0</v>
      </c>
      <c r="C534" s="2">
        <v>41.5657005426459</v>
      </c>
      <c r="D534" s="2">
        <v>-93.7705265524981</v>
      </c>
      <c r="E534" s="9" t="s">
        <v>335</v>
      </c>
      <c r="F534" s="9" t="s">
        <v>336</v>
      </c>
      <c r="G534" s="2"/>
      <c r="I534" s="2"/>
      <c r="J534" s="2"/>
      <c r="K534" s="2">
        <f>COUNTIF(usernameList,G534)</f>
        <v>0</v>
      </c>
    </row>
    <row r="535">
      <c r="A535" s="2">
        <v>34.0</v>
      </c>
      <c r="B535" s="2">
        <v>30.0</v>
      </c>
      <c r="C535" s="2">
        <v>41.565700542486</v>
      </c>
      <c r="D535" s="2">
        <v>-93.7703344496812</v>
      </c>
      <c r="E535" s="9" t="s">
        <v>335</v>
      </c>
      <c r="F535" s="9" t="s">
        <v>336</v>
      </c>
      <c r="G535" s="2"/>
      <c r="I535" s="2"/>
      <c r="J535" s="2"/>
      <c r="K535" s="2">
        <f>COUNTIF(usernameList,G535)</f>
        <v>0</v>
      </c>
    </row>
    <row r="536">
      <c r="A536" s="2">
        <v>34.0</v>
      </c>
      <c r="B536" s="2">
        <v>31.0</v>
      </c>
      <c r="C536" s="2">
        <v>41.5657005423262</v>
      </c>
      <c r="D536" s="2">
        <v>-93.7701423468644</v>
      </c>
      <c r="E536" s="9" t="s">
        <v>335</v>
      </c>
      <c r="F536" s="9" t="s">
        <v>336</v>
      </c>
      <c r="G536" s="4" t="s">
        <v>287</v>
      </c>
      <c r="H536" s="19" t="s">
        <v>637</v>
      </c>
      <c r="I536" s="2"/>
      <c r="J536" s="4" t="s">
        <v>64</v>
      </c>
      <c r="K536" s="2">
        <f>COUNTIF(usernameList,G536)</f>
        <v>5</v>
      </c>
    </row>
    <row r="537">
      <c r="A537" s="2">
        <v>34.0</v>
      </c>
      <c r="B537" s="2">
        <v>32.0</v>
      </c>
      <c r="C537" s="2">
        <v>41.5657005421663</v>
      </c>
      <c r="D537" s="2">
        <v>-93.7699502440476</v>
      </c>
      <c r="E537" s="9" t="s">
        <v>335</v>
      </c>
      <c r="F537" s="9" t="s">
        <v>336</v>
      </c>
      <c r="G537" s="2"/>
      <c r="I537" s="2"/>
      <c r="J537" s="2"/>
      <c r="K537" s="2">
        <f>COUNTIF(usernameList,G537)</f>
        <v>0</v>
      </c>
    </row>
    <row r="538">
      <c r="A538" s="2">
        <v>34.0</v>
      </c>
      <c r="B538" s="2">
        <v>33.0</v>
      </c>
      <c r="C538" s="2">
        <v>41.5657005420064</v>
      </c>
      <c r="D538" s="2">
        <v>-93.7697581412308</v>
      </c>
      <c r="E538" s="9" t="s">
        <v>335</v>
      </c>
      <c r="F538" s="9" t="s">
        <v>336</v>
      </c>
      <c r="G538" s="2"/>
      <c r="I538" s="2"/>
      <c r="J538" s="2"/>
      <c r="K538" s="2">
        <f>COUNTIF(usernameList,G538)</f>
        <v>0</v>
      </c>
    </row>
    <row r="539">
      <c r="A539" s="2">
        <v>34.0</v>
      </c>
      <c r="B539" s="2">
        <v>34.0</v>
      </c>
      <c r="C539" s="2">
        <v>41.5657005418465</v>
      </c>
      <c r="D539" s="2">
        <v>-93.769566038414</v>
      </c>
      <c r="E539" s="9" t="s">
        <v>335</v>
      </c>
      <c r="F539" s="9" t="s">
        <v>336</v>
      </c>
      <c r="G539" s="2"/>
      <c r="I539" s="2"/>
      <c r="J539" s="2"/>
      <c r="K539" s="2">
        <f>COUNTIF(usernameList,G539)</f>
        <v>0</v>
      </c>
    </row>
    <row r="540">
      <c r="A540" s="2">
        <v>34.0</v>
      </c>
      <c r="B540" s="2">
        <v>35.0</v>
      </c>
      <c r="C540" s="2">
        <v>41.5657005416867</v>
      </c>
      <c r="D540" s="2">
        <v>-93.7693739355972</v>
      </c>
      <c r="E540" s="9" t="s">
        <v>335</v>
      </c>
      <c r="F540" s="9" t="s">
        <v>336</v>
      </c>
      <c r="G540" s="2"/>
      <c r="I540" s="2"/>
      <c r="J540" s="2"/>
      <c r="K540" s="2">
        <f>COUNTIF(usernameList,G540)</f>
        <v>0</v>
      </c>
    </row>
    <row r="541">
      <c r="A541" s="2">
        <v>34.0</v>
      </c>
      <c r="B541" s="2">
        <v>36.0</v>
      </c>
      <c r="C541" s="2">
        <v>41.5657005415268</v>
      </c>
      <c r="D541" s="2">
        <v>-93.7691818327804</v>
      </c>
      <c r="E541" s="9" t="s">
        <v>335</v>
      </c>
      <c r="F541" s="9" t="s">
        <v>336</v>
      </c>
      <c r="G541" s="2"/>
      <c r="I541" s="2"/>
      <c r="J541" s="2"/>
      <c r="K541" s="2">
        <f>COUNTIF(usernameList,G541)</f>
        <v>0</v>
      </c>
    </row>
    <row r="542">
      <c r="A542" s="2">
        <v>34.0</v>
      </c>
      <c r="B542" s="2">
        <v>47.0</v>
      </c>
      <c r="C542" s="2">
        <v>41.5657005397682</v>
      </c>
      <c r="D542" s="2">
        <v>-93.7670687017955</v>
      </c>
      <c r="E542" s="10" t="s">
        <v>319</v>
      </c>
      <c r="F542" s="10" t="s">
        <v>320</v>
      </c>
      <c r="G542" s="2"/>
      <c r="I542" s="2"/>
      <c r="J542" s="2"/>
      <c r="K542" s="2">
        <f>COUNTIF(usernameList,G542)</f>
        <v>0</v>
      </c>
    </row>
    <row r="543">
      <c r="A543" s="2">
        <v>34.0</v>
      </c>
      <c r="B543" s="2">
        <v>48.0</v>
      </c>
      <c r="C543" s="2">
        <v>41.5657005396084</v>
      </c>
      <c r="D543" s="2">
        <v>-93.7668765989786</v>
      </c>
      <c r="E543" s="10" t="s">
        <v>319</v>
      </c>
      <c r="F543" s="10" t="s">
        <v>320</v>
      </c>
      <c r="G543" s="2"/>
      <c r="I543" s="2"/>
      <c r="J543" s="2"/>
      <c r="K543" s="2">
        <f>COUNTIF(usernameList,G543)</f>
        <v>0</v>
      </c>
    </row>
    <row r="544">
      <c r="A544" s="2">
        <v>34.0</v>
      </c>
      <c r="B544" s="2">
        <v>49.0</v>
      </c>
      <c r="C544" s="2">
        <v>41.5657005394485</v>
      </c>
      <c r="D544" s="2">
        <v>-93.7666844961618</v>
      </c>
      <c r="E544" s="10" t="s">
        <v>319</v>
      </c>
      <c r="F544" s="10" t="s">
        <v>320</v>
      </c>
      <c r="G544" s="2"/>
      <c r="I544" s="2"/>
      <c r="J544" s="2"/>
      <c r="K544" s="2">
        <f>COUNTIF(usernameList,G544)</f>
        <v>0</v>
      </c>
    </row>
    <row r="545">
      <c r="A545" s="2">
        <v>34.0</v>
      </c>
      <c r="B545" s="2">
        <v>50.0</v>
      </c>
      <c r="C545" s="2">
        <v>41.5657005392886</v>
      </c>
      <c r="D545" s="2">
        <v>-93.766492393345</v>
      </c>
      <c r="E545" s="10" t="s">
        <v>319</v>
      </c>
      <c r="F545" s="10" t="s">
        <v>320</v>
      </c>
      <c r="G545" s="2"/>
      <c r="I545" s="2"/>
      <c r="J545" s="2"/>
      <c r="K545" s="2">
        <f>COUNTIF(usernameList,G545)</f>
        <v>0</v>
      </c>
    </row>
    <row r="546">
      <c r="A546" s="2">
        <v>34.0</v>
      </c>
      <c r="B546" s="2">
        <v>51.0</v>
      </c>
      <c r="C546" s="2">
        <v>41.5657005391288</v>
      </c>
      <c r="D546" s="2">
        <v>-93.7663002905282</v>
      </c>
      <c r="E546" s="10" t="s">
        <v>319</v>
      </c>
      <c r="F546" s="10" t="s">
        <v>320</v>
      </c>
      <c r="G546" s="2"/>
      <c r="I546" s="2"/>
      <c r="J546" s="2"/>
      <c r="K546" s="2">
        <f>COUNTIF(usernameList,G546)</f>
        <v>0</v>
      </c>
    </row>
    <row r="547">
      <c r="A547" s="2">
        <v>34.0</v>
      </c>
      <c r="B547" s="2">
        <v>52.0</v>
      </c>
      <c r="C547" s="2">
        <v>41.5657005389689</v>
      </c>
      <c r="D547" s="2">
        <v>-93.7661081877114</v>
      </c>
      <c r="E547" s="10" t="s">
        <v>319</v>
      </c>
      <c r="F547" s="10" t="s">
        <v>320</v>
      </c>
      <c r="G547" s="4" t="s">
        <v>41</v>
      </c>
      <c r="H547" s="19" t="s">
        <v>638</v>
      </c>
      <c r="I547" s="2"/>
      <c r="J547" s="4" t="s">
        <v>40</v>
      </c>
      <c r="K547" s="2">
        <f>COUNTIF(usernameList,G547)</f>
        <v>10</v>
      </c>
    </row>
    <row r="548">
      <c r="A548" s="2">
        <v>34.0</v>
      </c>
      <c r="B548" s="2">
        <v>53.0</v>
      </c>
      <c r="C548" s="2">
        <v>41.565700538809</v>
      </c>
      <c r="D548" s="2">
        <v>-93.7659160848946</v>
      </c>
      <c r="E548" s="10" t="s">
        <v>319</v>
      </c>
      <c r="F548" s="10" t="s">
        <v>320</v>
      </c>
      <c r="G548" s="2"/>
      <c r="I548" s="2"/>
      <c r="J548" s="2"/>
      <c r="K548" s="2">
        <f>COUNTIF(usernameList,G548)</f>
        <v>0</v>
      </c>
    </row>
    <row r="549">
      <c r="A549" s="2">
        <v>34.0</v>
      </c>
      <c r="B549" s="2">
        <v>54.0</v>
      </c>
      <c r="C549" s="2">
        <v>41.5657005386492</v>
      </c>
      <c r="D549" s="2">
        <v>-93.7657239820778</v>
      </c>
      <c r="E549" s="10" t="s">
        <v>319</v>
      </c>
      <c r="F549" s="10" t="s">
        <v>320</v>
      </c>
      <c r="G549" s="2"/>
      <c r="I549" s="2"/>
      <c r="J549" s="2"/>
      <c r="K549" s="2">
        <f>COUNTIF(usernameList,G549)</f>
        <v>0</v>
      </c>
    </row>
    <row r="550">
      <c r="A550" s="2">
        <v>34.0</v>
      </c>
      <c r="B550" s="2">
        <v>55.0</v>
      </c>
      <c r="C550" s="2">
        <v>41.5657005384893</v>
      </c>
      <c r="D550" s="2">
        <v>-93.765531879261</v>
      </c>
      <c r="E550" s="10" t="s">
        <v>319</v>
      </c>
      <c r="F550" s="10" t="s">
        <v>320</v>
      </c>
      <c r="G550" s="2"/>
      <c r="I550" s="2"/>
      <c r="J550" s="2"/>
      <c r="K550" s="2">
        <f>COUNTIF(usernameList,G550)</f>
        <v>0</v>
      </c>
    </row>
    <row r="551">
      <c r="A551" s="2">
        <v>34.0</v>
      </c>
      <c r="B551" s="2">
        <v>56.0</v>
      </c>
      <c r="C551" s="2">
        <v>41.5657005383294</v>
      </c>
      <c r="D551" s="2">
        <v>-93.7653397764442</v>
      </c>
      <c r="E551" s="10" t="s">
        <v>319</v>
      </c>
      <c r="F551" s="10" t="s">
        <v>320</v>
      </c>
      <c r="G551" s="2"/>
      <c r="I551" s="2"/>
      <c r="J551" s="2"/>
      <c r="K551" s="2">
        <f>COUNTIF(usernameList,G551)</f>
        <v>0</v>
      </c>
    </row>
    <row r="552">
      <c r="A552" s="2">
        <v>34.0</v>
      </c>
      <c r="B552" s="2">
        <v>57.0</v>
      </c>
      <c r="C552" s="2">
        <v>41.5657005381696</v>
      </c>
      <c r="D552" s="2">
        <v>-93.7651476736273</v>
      </c>
      <c r="E552" s="10" t="s">
        <v>319</v>
      </c>
      <c r="F552" s="10" t="s">
        <v>320</v>
      </c>
      <c r="G552" s="2"/>
      <c r="I552" s="2"/>
      <c r="J552" s="2"/>
      <c r="K552" s="2">
        <f>COUNTIF(usernameList,G552)</f>
        <v>0</v>
      </c>
    </row>
    <row r="553">
      <c r="A553" s="2">
        <v>34.0</v>
      </c>
      <c r="B553" s="2">
        <v>58.0</v>
      </c>
      <c r="C553" s="2">
        <v>41.5657005380097</v>
      </c>
      <c r="D553" s="2">
        <v>-93.7649555708105</v>
      </c>
      <c r="E553" s="10" t="s">
        <v>319</v>
      </c>
      <c r="F553" s="10" t="s">
        <v>320</v>
      </c>
      <c r="G553" s="2"/>
      <c r="I553" s="2"/>
      <c r="J553" s="2"/>
      <c r="K553" s="2">
        <f>COUNTIF(usernameList,G553)</f>
        <v>0</v>
      </c>
    </row>
    <row r="554">
      <c r="A554" s="2">
        <v>34.0</v>
      </c>
      <c r="B554" s="2">
        <v>59.0</v>
      </c>
      <c r="C554" s="2">
        <v>41.5657005378498</v>
      </c>
      <c r="D554" s="2">
        <v>-93.7647634679937</v>
      </c>
      <c r="E554" s="10" t="s">
        <v>319</v>
      </c>
      <c r="F554" s="10" t="s">
        <v>320</v>
      </c>
      <c r="G554" s="2"/>
      <c r="I554" s="2"/>
      <c r="J554" s="2"/>
      <c r="K554" s="2">
        <f>COUNTIF(usernameList,G554)</f>
        <v>0</v>
      </c>
    </row>
    <row r="555">
      <c r="A555" s="2">
        <v>34.0</v>
      </c>
      <c r="B555" s="2">
        <v>60.0</v>
      </c>
      <c r="C555" s="2">
        <v>41.5657005376899</v>
      </c>
      <c r="D555" s="2">
        <v>-93.7645713651769</v>
      </c>
      <c r="E555" s="10" t="s">
        <v>319</v>
      </c>
      <c r="F555" s="10" t="s">
        <v>320</v>
      </c>
      <c r="G555" s="2"/>
      <c r="I555" s="2"/>
      <c r="J555" s="2"/>
      <c r="K555" s="2">
        <f>COUNTIF(usernameList,G555)</f>
        <v>0</v>
      </c>
    </row>
    <row r="556">
      <c r="A556" s="2">
        <v>35.0</v>
      </c>
      <c r="B556" s="2">
        <v>1.0</v>
      </c>
      <c r="C556" s="2">
        <v>41.5655568166768</v>
      </c>
      <c r="D556" s="2">
        <v>-93.7759054313689</v>
      </c>
      <c r="E556" s="14" t="s">
        <v>312</v>
      </c>
      <c r="F556" s="14" t="s">
        <v>313</v>
      </c>
      <c r="G556" s="4" t="s">
        <v>550</v>
      </c>
      <c r="H556" s="19" t="s">
        <v>639</v>
      </c>
      <c r="I556" s="2"/>
      <c r="J556" s="4" t="s">
        <v>64</v>
      </c>
      <c r="K556" s="2">
        <f>COUNTIF(usernameList,G556)</f>
        <v>6</v>
      </c>
    </row>
    <row r="557">
      <c r="A557" s="2">
        <v>35.0</v>
      </c>
      <c r="B557" s="2">
        <v>2.0</v>
      </c>
      <c r="C557" s="2">
        <v>41.565556816517</v>
      </c>
      <c r="D557" s="2">
        <v>-93.7757133289794</v>
      </c>
      <c r="E557" s="14" t="s">
        <v>312</v>
      </c>
      <c r="F557" s="14" t="s">
        <v>313</v>
      </c>
      <c r="G557" s="2"/>
      <c r="I557" s="2"/>
      <c r="J557" s="2"/>
      <c r="K557" s="2">
        <f>COUNTIF(usernameList,G557)</f>
        <v>0</v>
      </c>
    </row>
    <row r="558">
      <c r="A558" s="2">
        <v>35.0</v>
      </c>
      <c r="B558" s="2">
        <v>4.0</v>
      </c>
      <c r="C558" s="2">
        <v>41.5655568161972</v>
      </c>
      <c r="D558" s="2">
        <v>-93.7753291242004</v>
      </c>
      <c r="E558" s="14" t="s">
        <v>312</v>
      </c>
      <c r="F558" s="14" t="s">
        <v>313</v>
      </c>
      <c r="G558" s="2"/>
      <c r="I558" s="2"/>
      <c r="J558" s="2"/>
      <c r="K558" s="2">
        <f>COUNTIF(usernameList,G558)</f>
        <v>0</v>
      </c>
    </row>
    <row r="559">
      <c r="A559" s="2">
        <v>35.0</v>
      </c>
      <c r="B559" s="2">
        <v>5.0</v>
      </c>
      <c r="C559" s="2">
        <v>41.5655568160373</v>
      </c>
      <c r="D559" s="2">
        <v>-93.7751370218109</v>
      </c>
      <c r="E559" s="14" t="s">
        <v>312</v>
      </c>
      <c r="F559" s="14" t="s">
        <v>313</v>
      </c>
      <c r="G559" s="4" t="s">
        <v>34</v>
      </c>
      <c r="H559" s="19" t="s">
        <v>640</v>
      </c>
      <c r="I559" s="4" t="s">
        <v>641</v>
      </c>
      <c r="J559" s="4" t="s">
        <v>37</v>
      </c>
      <c r="K559" s="2">
        <f>COUNTIF(usernameList,G559)</f>
        <v>77</v>
      </c>
    </row>
    <row r="560">
      <c r="A560" s="2">
        <v>35.0</v>
      </c>
      <c r="B560" s="2">
        <v>6.0</v>
      </c>
      <c r="C560" s="2">
        <v>41.5655568158775</v>
      </c>
      <c r="D560" s="2">
        <v>-93.7749449194214</v>
      </c>
      <c r="E560" s="14" t="s">
        <v>312</v>
      </c>
      <c r="F560" s="14" t="s">
        <v>313</v>
      </c>
      <c r="G560" s="2"/>
      <c r="I560" s="2"/>
      <c r="J560" s="2"/>
      <c r="K560" s="2">
        <f>COUNTIF(usernameList,G560)</f>
        <v>0</v>
      </c>
    </row>
    <row r="561">
      <c r="A561" s="2">
        <v>35.0</v>
      </c>
      <c r="B561" s="2">
        <v>9.0</v>
      </c>
      <c r="C561" s="2">
        <v>41.5655568153979</v>
      </c>
      <c r="D561" s="2">
        <v>-93.7743686122528</v>
      </c>
      <c r="E561" s="14" t="s">
        <v>312</v>
      </c>
      <c r="F561" s="14" t="s">
        <v>313</v>
      </c>
      <c r="G561" s="2"/>
      <c r="I561" s="2"/>
      <c r="J561" s="2"/>
      <c r="K561" s="2">
        <f>COUNTIF(usernameList,G561)</f>
        <v>0</v>
      </c>
    </row>
    <row r="562">
      <c r="A562" s="2">
        <v>35.0</v>
      </c>
      <c r="B562" s="2">
        <v>10.0</v>
      </c>
      <c r="C562" s="2">
        <v>41.565556815238</v>
      </c>
      <c r="D562" s="2">
        <v>-93.7741765098633</v>
      </c>
      <c r="E562" s="14" t="s">
        <v>312</v>
      </c>
      <c r="F562" s="14" t="s">
        <v>313</v>
      </c>
      <c r="G562" s="4" t="s">
        <v>34</v>
      </c>
      <c r="H562" s="19" t="s">
        <v>642</v>
      </c>
      <c r="I562" s="4" t="s">
        <v>643</v>
      </c>
      <c r="J562" s="4" t="s">
        <v>37</v>
      </c>
      <c r="K562" s="2">
        <f>COUNTIF(usernameList,G562)</f>
        <v>77</v>
      </c>
    </row>
    <row r="563">
      <c r="A563" s="2">
        <v>35.0</v>
      </c>
      <c r="B563" s="2">
        <v>11.0</v>
      </c>
      <c r="C563" s="2">
        <v>41.5655568150781</v>
      </c>
      <c r="D563" s="2">
        <v>-93.7739844074738</v>
      </c>
      <c r="E563" s="14" t="s">
        <v>312</v>
      </c>
      <c r="F563" s="14" t="s">
        <v>313</v>
      </c>
      <c r="G563" s="2"/>
      <c r="I563" s="2"/>
      <c r="J563" s="2"/>
      <c r="K563" s="2">
        <f>COUNTIF(usernameList,G563)</f>
        <v>0</v>
      </c>
    </row>
    <row r="564">
      <c r="A564" s="2">
        <v>35.0</v>
      </c>
      <c r="B564" s="2">
        <v>13.0</v>
      </c>
      <c r="C564" s="2">
        <v>41.5655568147584</v>
      </c>
      <c r="D564" s="2">
        <v>-93.7736002026948</v>
      </c>
      <c r="E564" s="14" t="s">
        <v>312</v>
      </c>
      <c r="F564" s="14" t="s">
        <v>313</v>
      </c>
      <c r="G564" s="2"/>
      <c r="I564" s="2"/>
      <c r="J564" s="2"/>
      <c r="K564" s="2">
        <f>COUNTIF(usernameList,G564)</f>
        <v>0</v>
      </c>
    </row>
    <row r="565">
      <c r="A565" s="2">
        <v>35.0</v>
      </c>
      <c r="B565" s="2">
        <v>14.0</v>
      </c>
      <c r="C565" s="2">
        <v>41.5655568145985</v>
      </c>
      <c r="D565" s="2">
        <v>-93.7734081003053</v>
      </c>
      <c r="E565" s="14" t="s">
        <v>312</v>
      </c>
      <c r="F565" s="14" t="s">
        <v>313</v>
      </c>
      <c r="G565" s="4" t="s">
        <v>47</v>
      </c>
      <c r="H565" s="19" t="s">
        <v>644</v>
      </c>
      <c r="I565" s="2"/>
      <c r="J565" s="4" t="s">
        <v>37</v>
      </c>
      <c r="K565" s="2">
        <f>COUNTIF(usernameList,G565)</f>
        <v>66</v>
      </c>
    </row>
    <row r="566">
      <c r="A566" s="2">
        <v>35.0</v>
      </c>
      <c r="B566" s="2">
        <v>27.0</v>
      </c>
      <c r="C566" s="2">
        <v>41.5655568125202</v>
      </c>
      <c r="D566" s="2">
        <v>-93.7709107692416</v>
      </c>
      <c r="E566" s="9" t="s">
        <v>335</v>
      </c>
      <c r="F566" s="9" t="s">
        <v>336</v>
      </c>
      <c r="G566" s="4" t="s">
        <v>47</v>
      </c>
      <c r="H566" s="19" t="s">
        <v>645</v>
      </c>
      <c r="I566" s="2"/>
      <c r="J566" s="4" t="s">
        <v>37</v>
      </c>
      <c r="K566" s="2">
        <f>COUNTIF(usernameList,G566)</f>
        <v>66</v>
      </c>
    </row>
    <row r="567">
      <c r="A567" s="2">
        <v>35.0</v>
      </c>
      <c r="B567" s="2">
        <v>28.0</v>
      </c>
      <c r="C567" s="2">
        <v>41.5655568123603</v>
      </c>
      <c r="D567" s="2">
        <v>-93.770718666852</v>
      </c>
      <c r="E567" s="9" t="s">
        <v>335</v>
      </c>
      <c r="F567" s="9" t="s">
        <v>336</v>
      </c>
      <c r="G567" s="4" t="s">
        <v>62</v>
      </c>
      <c r="H567" s="19" t="s">
        <v>646</v>
      </c>
      <c r="I567" s="4" t="s">
        <v>647</v>
      </c>
      <c r="J567" s="4" t="s">
        <v>64</v>
      </c>
      <c r="K567" s="2">
        <f>COUNTIF(usernameList,G567)</f>
        <v>5</v>
      </c>
    </row>
    <row r="568">
      <c r="A568" s="2">
        <v>35.0</v>
      </c>
      <c r="B568" s="2">
        <v>29.0</v>
      </c>
      <c r="C568" s="2">
        <v>41.5655568122005</v>
      </c>
      <c r="D568" s="2">
        <v>-93.7705265644625</v>
      </c>
      <c r="E568" s="9" t="s">
        <v>335</v>
      </c>
      <c r="F568" s="9" t="s">
        <v>336</v>
      </c>
      <c r="G568" s="4" t="s">
        <v>648</v>
      </c>
      <c r="H568" s="19" t="s">
        <v>649</v>
      </c>
      <c r="I568" s="2"/>
      <c r="J568" s="2"/>
      <c r="K568" s="2">
        <f>COUNTIF(usernameList,G568)</f>
        <v>1</v>
      </c>
    </row>
    <row r="569">
      <c r="A569" s="2">
        <v>35.0</v>
      </c>
      <c r="B569" s="2">
        <v>30.0</v>
      </c>
      <c r="C569" s="2">
        <v>41.5655568120406</v>
      </c>
      <c r="D569" s="2">
        <v>-93.770334462073</v>
      </c>
      <c r="E569" s="9" t="s">
        <v>335</v>
      </c>
      <c r="F569" s="9" t="s">
        <v>336</v>
      </c>
      <c r="G569" s="2"/>
      <c r="I569" s="2"/>
      <c r="J569" s="2"/>
      <c r="K569" s="2">
        <f>COUNTIF(usernameList,G569)</f>
        <v>0</v>
      </c>
    </row>
    <row r="570">
      <c r="A570" s="2">
        <v>35.0</v>
      </c>
      <c r="B570" s="2">
        <v>31.0</v>
      </c>
      <c r="C570" s="2">
        <v>41.5655568118807</v>
      </c>
      <c r="D570" s="2">
        <v>-93.7701423596835</v>
      </c>
      <c r="E570" s="9" t="s">
        <v>335</v>
      </c>
      <c r="F570" s="9" t="s">
        <v>336</v>
      </c>
      <c r="G570" s="4" t="s">
        <v>47</v>
      </c>
      <c r="H570" s="19" t="s">
        <v>650</v>
      </c>
      <c r="I570" s="2"/>
      <c r="J570" s="4" t="s">
        <v>37</v>
      </c>
      <c r="K570" s="2">
        <f>COUNTIF(usernameList,G570)</f>
        <v>66</v>
      </c>
    </row>
    <row r="571">
      <c r="A571" s="2">
        <v>35.0</v>
      </c>
      <c r="B571" s="2">
        <v>32.0</v>
      </c>
      <c r="C571" s="2">
        <v>41.5655568117209</v>
      </c>
      <c r="D571" s="2">
        <v>-93.769950257294</v>
      </c>
      <c r="E571" s="9" t="s">
        <v>335</v>
      </c>
      <c r="F571" s="9" t="s">
        <v>336</v>
      </c>
      <c r="G571" s="2"/>
      <c r="I571" s="2"/>
      <c r="J571" s="2"/>
      <c r="K571" s="2">
        <f>COUNTIF(usernameList,G571)</f>
        <v>0</v>
      </c>
    </row>
    <row r="572">
      <c r="A572" s="2">
        <v>35.0</v>
      </c>
      <c r="B572" s="2">
        <v>33.0</v>
      </c>
      <c r="C572" s="2">
        <v>41.565556811561</v>
      </c>
      <c r="D572" s="2">
        <v>-93.7697581549044</v>
      </c>
      <c r="E572" s="9" t="s">
        <v>335</v>
      </c>
      <c r="F572" s="9" t="s">
        <v>336</v>
      </c>
      <c r="G572" s="2"/>
      <c r="I572" s="2"/>
      <c r="J572" s="2"/>
      <c r="K572" s="2">
        <f>COUNTIF(usernameList,G572)</f>
        <v>0</v>
      </c>
    </row>
    <row r="573">
      <c r="A573" s="2">
        <v>35.0</v>
      </c>
      <c r="B573" s="2">
        <v>34.0</v>
      </c>
      <c r="C573" s="2">
        <v>41.5655568114011</v>
      </c>
      <c r="D573" s="2">
        <v>-93.7695660525149</v>
      </c>
      <c r="E573" s="9" t="s">
        <v>335</v>
      </c>
      <c r="F573" s="9" t="s">
        <v>336</v>
      </c>
      <c r="G573" s="4" t="s">
        <v>47</v>
      </c>
      <c r="H573" s="19" t="s">
        <v>651</v>
      </c>
      <c r="I573" s="2"/>
      <c r="J573" s="4" t="s">
        <v>37</v>
      </c>
      <c r="K573" s="2">
        <f>COUNTIF(usernameList,G573)</f>
        <v>66</v>
      </c>
    </row>
    <row r="574">
      <c r="A574" s="2">
        <v>35.0</v>
      </c>
      <c r="B574" s="2">
        <v>35.0</v>
      </c>
      <c r="C574" s="2">
        <v>41.5655568112413</v>
      </c>
      <c r="D574" s="2">
        <v>-93.7693739501254</v>
      </c>
      <c r="E574" s="9" t="s">
        <v>335</v>
      </c>
      <c r="F574" s="9" t="s">
        <v>336</v>
      </c>
      <c r="G574" s="4" t="s">
        <v>34</v>
      </c>
      <c r="H574" s="19" t="s">
        <v>652</v>
      </c>
      <c r="I574" s="2"/>
      <c r="J574" s="4" t="s">
        <v>37</v>
      </c>
      <c r="K574" s="2">
        <f>COUNTIF(usernameList,G574)</f>
        <v>77</v>
      </c>
    </row>
    <row r="575">
      <c r="A575" s="2">
        <v>35.0</v>
      </c>
      <c r="B575" s="2">
        <v>47.0</v>
      </c>
      <c r="C575" s="2">
        <v>41.5655568093228</v>
      </c>
      <c r="D575" s="2">
        <v>-93.7670687214512</v>
      </c>
      <c r="E575" s="10" t="s">
        <v>319</v>
      </c>
      <c r="F575" s="10" t="s">
        <v>320</v>
      </c>
      <c r="I575" s="2"/>
      <c r="J575" s="4"/>
      <c r="K575" s="2">
        <f>COUNTIF(usernameList,G575)</f>
        <v>0</v>
      </c>
    </row>
    <row r="576">
      <c r="A576" s="2">
        <v>35.0</v>
      </c>
      <c r="B576" s="2">
        <v>48.0</v>
      </c>
      <c r="C576" s="2">
        <v>41.565556809163</v>
      </c>
      <c r="D576" s="2">
        <v>-93.7668766190616</v>
      </c>
      <c r="E576" s="10" t="s">
        <v>319</v>
      </c>
      <c r="F576" s="10" t="s">
        <v>320</v>
      </c>
      <c r="G576" s="4" t="s">
        <v>47</v>
      </c>
      <c r="H576" s="19" t="s">
        <v>653</v>
      </c>
      <c r="I576" s="2"/>
      <c r="J576" s="4" t="s">
        <v>37</v>
      </c>
      <c r="K576" s="2">
        <f>COUNTIF(usernameList,#REF!)</f>
        <v>0</v>
      </c>
    </row>
    <row r="577">
      <c r="A577" s="2">
        <v>35.0</v>
      </c>
      <c r="B577" s="2">
        <v>50.0</v>
      </c>
      <c r="C577" s="2">
        <v>41.5655568088432</v>
      </c>
      <c r="D577" s="2">
        <v>-93.7664924142826</v>
      </c>
      <c r="E577" s="10" t="s">
        <v>319</v>
      </c>
      <c r="F577" s="10" t="s">
        <v>320</v>
      </c>
      <c r="G577" s="2"/>
      <c r="I577" s="2"/>
      <c r="J577" s="2"/>
      <c r="K577" s="2">
        <f>COUNTIF(usernameList,G577)</f>
        <v>0</v>
      </c>
    </row>
    <row r="578">
      <c r="A578" s="2">
        <v>35.0</v>
      </c>
      <c r="B578" s="2">
        <v>51.0</v>
      </c>
      <c r="C578" s="2">
        <v>41.5655568086833</v>
      </c>
      <c r="D578" s="2">
        <v>-93.7663003118931</v>
      </c>
      <c r="E578" s="10" t="s">
        <v>319</v>
      </c>
      <c r="F578" s="10" t="s">
        <v>320</v>
      </c>
      <c r="G578" s="4" t="s">
        <v>47</v>
      </c>
      <c r="H578" s="19" t="s">
        <v>654</v>
      </c>
      <c r="I578" s="2"/>
      <c r="J578" s="4" t="s">
        <v>37</v>
      </c>
      <c r="K578" s="2">
        <f>COUNTIF(usernameList,G578)</f>
        <v>66</v>
      </c>
    </row>
    <row r="579">
      <c r="A579" s="2">
        <v>35.0</v>
      </c>
      <c r="B579" s="2">
        <v>52.0</v>
      </c>
      <c r="C579" s="2">
        <v>41.5655568085235</v>
      </c>
      <c r="D579" s="2">
        <v>-93.7661082095036</v>
      </c>
      <c r="E579" s="10" t="s">
        <v>319</v>
      </c>
      <c r="F579" s="10" t="s">
        <v>320</v>
      </c>
      <c r="G579" s="4" t="s">
        <v>34</v>
      </c>
      <c r="H579" s="19" t="s">
        <v>655</v>
      </c>
      <c r="I579" s="2"/>
      <c r="J579" s="4" t="s">
        <v>37</v>
      </c>
      <c r="K579" s="2">
        <f>COUNTIF(usernameList,G579)</f>
        <v>77</v>
      </c>
    </row>
    <row r="580">
      <c r="A580" s="2">
        <v>35.0</v>
      </c>
      <c r="B580" s="2">
        <v>55.0</v>
      </c>
      <c r="C580" s="2">
        <v>41.5655568080439</v>
      </c>
      <c r="D580" s="2">
        <v>-93.765531902335</v>
      </c>
      <c r="E580" s="10" t="s">
        <v>319</v>
      </c>
      <c r="F580" s="10" t="s">
        <v>320</v>
      </c>
      <c r="G580" s="28"/>
      <c r="I580" s="2"/>
      <c r="J580" s="2"/>
      <c r="K580" s="2">
        <f>COUNTIF(usernameList,G580)</f>
        <v>0</v>
      </c>
    </row>
    <row r="581">
      <c r="A581" s="2">
        <v>35.0</v>
      </c>
      <c r="B581" s="2">
        <v>56.0</v>
      </c>
      <c r="C581" s="2">
        <v>41.565556807884</v>
      </c>
      <c r="D581" s="2">
        <v>-93.7653397999455</v>
      </c>
      <c r="E581" s="10" t="s">
        <v>319</v>
      </c>
      <c r="F581" s="10" t="s">
        <v>320</v>
      </c>
      <c r="G581" s="4" t="s">
        <v>47</v>
      </c>
      <c r="H581" s="19" t="s">
        <v>656</v>
      </c>
      <c r="I581" s="2"/>
      <c r="J581" s="4" t="s">
        <v>37</v>
      </c>
      <c r="K581" s="2">
        <f>COUNTIF(usernameList,G581)</f>
        <v>66</v>
      </c>
    </row>
    <row r="582">
      <c r="A582" s="2">
        <v>35.0</v>
      </c>
      <c r="B582" s="2">
        <v>57.0</v>
      </c>
      <c r="C582" s="2">
        <v>41.5655568077241</v>
      </c>
      <c r="D582" s="2">
        <v>-93.765147697556</v>
      </c>
      <c r="E582" s="10" t="s">
        <v>319</v>
      </c>
      <c r="F582" s="10" t="s">
        <v>320</v>
      </c>
      <c r="G582" s="2"/>
      <c r="I582" s="2"/>
      <c r="J582" s="2"/>
      <c r="K582" s="2">
        <f>COUNTIF(usernameList,G582)</f>
        <v>0</v>
      </c>
    </row>
    <row r="583">
      <c r="A583" s="2">
        <v>35.0</v>
      </c>
      <c r="B583" s="2">
        <v>59.0</v>
      </c>
      <c r="C583" s="2">
        <v>41.5655568074044</v>
      </c>
      <c r="D583" s="2">
        <v>-93.7647634927771</v>
      </c>
      <c r="E583" s="10" t="s">
        <v>319</v>
      </c>
      <c r="F583" s="10" t="s">
        <v>320</v>
      </c>
      <c r="G583" s="4" t="s">
        <v>34</v>
      </c>
      <c r="H583" s="19" t="s">
        <v>657</v>
      </c>
      <c r="I583" s="2"/>
      <c r="J583" s="4" t="s">
        <v>37</v>
      </c>
      <c r="K583" s="2">
        <f>COUNTIF(usernameList,G583)</f>
        <v>77</v>
      </c>
    </row>
    <row r="584">
      <c r="A584" s="2">
        <v>35.0</v>
      </c>
      <c r="B584" s="2">
        <v>60.0</v>
      </c>
      <c r="C584" s="2">
        <v>41.5655568072445</v>
      </c>
      <c r="D584" s="2">
        <v>-93.7645713903876</v>
      </c>
      <c r="E584" s="10" t="s">
        <v>319</v>
      </c>
      <c r="F584" s="10" t="s">
        <v>320</v>
      </c>
      <c r="G584" s="4" t="s">
        <v>47</v>
      </c>
      <c r="H584" s="19" t="s">
        <v>658</v>
      </c>
      <c r="I584" s="2"/>
      <c r="J584" s="4" t="s">
        <v>37</v>
      </c>
      <c r="K584" s="2">
        <f>COUNTIF(usernameList,G584)</f>
        <v>66</v>
      </c>
    </row>
    <row r="585">
      <c r="A585" s="2">
        <v>36.0</v>
      </c>
      <c r="B585" s="2">
        <v>1.0</v>
      </c>
      <c r="C585" s="2">
        <v>41.5654130862314</v>
      </c>
      <c r="D585" s="2">
        <v>-93.7759054313689</v>
      </c>
      <c r="E585" s="14" t="s">
        <v>312</v>
      </c>
      <c r="F585" s="14" t="s">
        <v>313</v>
      </c>
      <c r="G585" s="4" t="s">
        <v>47</v>
      </c>
      <c r="H585" s="19" t="s">
        <v>659</v>
      </c>
      <c r="I585" s="2"/>
      <c r="J585" s="4" t="s">
        <v>37</v>
      </c>
      <c r="K585" s="2">
        <f>COUNTIF(usernameList,G585)</f>
        <v>66</v>
      </c>
    </row>
    <row r="586">
      <c r="A586" s="2">
        <v>36.0</v>
      </c>
      <c r="B586" s="2">
        <v>5.0</v>
      </c>
      <c r="C586" s="2">
        <v>41.5654130855919</v>
      </c>
      <c r="D586" s="2">
        <v>-93.7751370235203</v>
      </c>
      <c r="E586" s="14" t="s">
        <v>312</v>
      </c>
      <c r="F586" s="14" t="s">
        <v>313</v>
      </c>
      <c r="G586" s="4" t="s">
        <v>45</v>
      </c>
      <c r="H586" s="19" t="s">
        <v>660</v>
      </c>
      <c r="I586" s="2"/>
      <c r="J586" s="4" t="s">
        <v>73</v>
      </c>
      <c r="K586" s="2">
        <f>COUNTIF(usernameList,G586)</f>
        <v>15</v>
      </c>
    </row>
    <row r="587">
      <c r="A587" s="2">
        <v>36.0</v>
      </c>
      <c r="B587" s="2">
        <v>6.0</v>
      </c>
      <c r="C587" s="2">
        <v>41.565413085432</v>
      </c>
      <c r="D587" s="2">
        <v>-93.7749449215581</v>
      </c>
      <c r="E587" s="14" t="s">
        <v>312</v>
      </c>
      <c r="F587" s="14" t="s">
        <v>313</v>
      </c>
      <c r="G587" s="4" t="s">
        <v>69</v>
      </c>
      <c r="H587" s="19" t="s">
        <v>661</v>
      </c>
      <c r="I587" s="2"/>
      <c r="J587" s="4" t="s">
        <v>73</v>
      </c>
      <c r="K587" s="2">
        <f>COUNTIF(usernameList,G587)</f>
        <v>35</v>
      </c>
    </row>
    <row r="588">
      <c r="A588" s="2">
        <v>36.0</v>
      </c>
      <c r="B588" s="2">
        <v>9.0</v>
      </c>
      <c r="C588" s="2">
        <v>41.5654130849524</v>
      </c>
      <c r="D588" s="2">
        <v>-93.7743686156716</v>
      </c>
      <c r="E588" s="14" t="s">
        <v>312</v>
      </c>
      <c r="F588" s="14" t="s">
        <v>313</v>
      </c>
      <c r="G588" s="4" t="s">
        <v>47</v>
      </c>
      <c r="H588" s="19" t="s">
        <v>662</v>
      </c>
      <c r="I588" s="2"/>
      <c r="J588" s="4" t="s">
        <v>37</v>
      </c>
      <c r="K588" s="2">
        <f>COUNTIF(usernameList,G588)</f>
        <v>66</v>
      </c>
    </row>
    <row r="589">
      <c r="A589" s="2">
        <v>36.0</v>
      </c>
      <c r="B589" s="2">
        <v>10.0</v>
      </c>
      <c r="C589" s="2">
        <v>41.5654130847925</v>
      </c>
      <c r="D589" s="2">
        <v>-93.7741765137094</v>
      </c>
      <c r="E589" s="14" t="s">
        <v>312</v>
      </c>
      <c r="F589" s="14" t="s">
        <v>313</v>
      </c>
      <c r="G589" s="4" t="s">
        <v>210</v>
      </c>
      <c r="H589" s="19" t="s">
        <v>663</v>
      </c>
      <c r="I589" s="2"/>
      <c r="J589" s="4" t="s">
        <v>73</v>
      </c>
      <c r="K589" s="2">
        <f>COUNTIF(usernameList,G589)</f>
        <v>7</v>
      </c>
    </row>
    <row r="590">
      <c r="A590" s="2">
        <v>36.0</v>
      </c>
      <c r="B590" s="2">
        <v>14.0</v>
      </c>
      <c r="C590" s="2">
        <v>41.5654130841531</v>
      </c>
      <c r="D590" s="2">
        <v>-93.7734081058607</v>
      </c>
      <c r="E590" s="14" t="s">
        <v>312</v>
      </c>
      <c r="F590" s="14" t="s">
        <v>313</v>
      </c>
      <c r="G590" s="4" t="s">
        <v>34</v>
      </c>
      <c r="H590" s="19" t="s">
        <v>664</v>
      </c>
      <c r="I590" s="4" t="s">
        <v>665</v>
      </c>
      <c r="J590" s="4" t="s">
        <v>37</v>
      </c>
      <c r="K590" s="2">
        <f>COUNTIF(usernameList,G590)</f>
        <v>77</v>
      </c>
    </row>
    <row r="591">
      <c r="A591" s="2">
        <v>36.0</v>
      </c>
      <c r="B591" s="2">
        <v>29.0</v>
      </c>
      <c r="C591" s="2">
        <v>41.565413081755</v>
      </c>
      <c r="D591" s="2">
        <v>-93.7705265764282</v>
      </c>
      <c r="E591" s="9" t="s">
        <v>335</v>
      </c>
      <c r="F591" s="9" t="s">
        <v>336</v>
      </c>
      <c r="G591" s="4" t="s">
        <v>34</v>
      </c>
      <c r="H591" s="19" t="s">
        <v>666</v>
      </c>
      <c r="I591" s="2"/>
      <c r="J591" s="4" t="s">
        <v>37</v>
      </c>
      <c r="K591" s="2">
        <f>COUNTIF(usernameList,G591)</f>
        <v>77</v>
      </c>
    </row>
    <row r="592">
      <c r="A592" s="2">
        <v>36.0</v>
      </c>
      <c r="B592" s="2">
        <v>30.0</v>
      </c>
      <c r="C592" s="2">
        <v>41.5654130815951</v>
      </c>
      <c r="D592" s="2">
        <v>-93.770334474466</v>
      </c>
      <c r="E592" s="9" t="s">
        <v>335</v>
      </c>
      <c r="F592" s="9" t="s">
        <v>336</v>
      </c>
      <c r="G592" s="4" t="s">
        <v>550</v>
      </c>
      <c r="H592" s="19" t="s">
        <v>667</v>
      </c>
      <c r="I592" s="2"/>
      <c r="J592" s="4" t="s">
        <v>64</v>
      </c>
      <c r="K592" s="2">
        <f>COUNTIF(usernameList,G592)</f>
        <v>6</v>
      </c>
    </row>
    <row r="593">
      <c r="A593" s="2">
        <v>36.0</v>
      </c>
      <c r="B593" s="2">
        <v>31.0</v>
      </c>
      <c r="C593" s="2">
        <v>41.5654130814353</v>
      </c>
      <c r="D593" s="2">
        <v>-93.7701423725038</v>
      </c>
      <c r="E593" s="9" t="s">
        <v>335</v>
      </c>
      <c r="F593" s="9" t="s">
        <v>336</v>
      </c>
      <c r="G593" s="4" t="s">
        <v>69</v>
      </c>
      <c r="H593" s="19" t="s">
        <v>668</v>
      </c>
      <c r="I593" s="2"/>
      <c r="J593" s="4" t="s">
        <v>73</v>
      </c>
      <c r="K593" s="2">
        <f>COUNTIF(usernameList,G593)</f>
        <v>35</v>
      </c>
    </row>
    <row r="594">
      <c r="A594" s="2">
        <v>36.0</v>
      </c>
      <c r="B594" s="2">
        <v>32.0</v>
      </c>
      <c r="C594" s="2">
        <v>41.5654130812754</v>
      </c>
      <c r="D594" s="2">
        <v>-93.7699502705417</v>
      </c>
      <c r="E594" s="9" t="s">
        <v>335</v>
      </c>
      <c r="F594" s="9" t="s">
        <v>336</v>
      </c>
      <c r="G594" s="4" t="s">
        <v>34</v>
      </c>
      <c r="H594" s="19" t="s">
        <v>669</v>
      </c>
      <c r="I594" s="2"/>
      <c r="J594" s="4" t="s">
        <v>37</v>
      </c>
      <c r="K594" s="2">
        <f>COUNTIF(usernameList,G594)</f>
        <v>77</v>
      </c>
    </row>
    <row r="595">
      <c r="A595" s="2">
        <v>36.0</v>
      </c>
      <c r="B595" s="2">
        <v>33.0</v>
      </c>
      <c r="C595" s="2">
        <v>41.5654130811155</v>
      </c>
      <c r="D595" s="2">
        <v>-93.7697581685795</v>
      </c>
      <c r="E595" s="9" t="s">
        <v>335</v>
      </c>
      <c r="F595" s="9" t="s">
        <v>336</v>
      </c>
      <c r="G595" s="4"/>
      <c r="I595" s="2"/>
      <c r="J595" s="2"/>
      <c r="K595" s="2">
        <f>COUNTIF(usernameList,G595)</f>
        <v>0</v>
      </c>
    </row>
    <row r="596">
      <c r="A596" s="2">
        <v>36.0</v>
      </c>
      <c r="B596" s="2">
        <v>47.0</v>
      </c>
      <c r="C596" s="2">
        <v>41.5654130788773</v>
      </c>
      <c r="D596" s="2">
        <v>-93.7670687411091</v>
      </c>
      <c r="E596" s="10" t="s">
        <v>319</v>
      </c>
      <c r="F596" s="10" t="s">
        <v>320</v>
      </c>
      <c r="G596" s="4" t="s">
        <v>34</v>
      </c>
      <c r="H596" s="19" t="s">
        <v>670</v>
      </c>
      <c r="I596" s="2"/>
      <c r="J596" s="4" t="s">
        <v>37</v>
      </c>
      <c r="K596" s="2">
        <f>COUNTIF(usernameList,G596)</f>
        <v>77</v>
      </c>
    </row>
    <row r="597">
      <c r="A597" s="2">
        <v>36.0</v>
      </c>
      <c r="B597" s="2">
        <v>51.0</v>
      </c>
      <c r="C597" s="2">
        <v>41.5654130782379</v>
      </c>
      <c r="D597" s="2">
        <v>-93.7663003332604</v>
      </c>
      <c r="E597" s="10" t="s">
        <v>319</v>
      </c>
      <c r="F597" s="10" t="s">
        <v>320</v>
      </c>
      <c r="G597" s="2"/>
      <c r="I597" s="2"/>
      <c r="J597" s="2"/>
      <c r="K597" s="2">
        <f>COUNTIF(usernameList,G597)</f>
        <v>0</v>
      </c>
    </row>
    <row r="598">
      <c r="A598" s="2">
        <v>36.0</v>
      </c>
      <c r="B598" s="2">
        <v>52.0</v>
      </c>
      <c r="C598" s="2">
        <v>41.565413078078</v>
      </c>
      <c r="D598" s="2">
        <v>-93.7661082312982</v>
      </c>
      <c r="E598" s="10" t="s">
        <v>319</v>
      </c>
      <c r="F598" s="10" t="s">
        <v>320</v>
      </c>
      <c r="G598" s="4" t="s">
        <v>69</v>
      </c>
      <c r="H598" s="19" t="s">
        <v>671</v>
      </c>
      <c r="I598" s="2"/>
      <c r="J598" s="4" t="s">
        <v>73</v>
      </c>
      <c r="K598" s="2">
        <f>COUNTIF(usernameList,G598)</f>
        <v>35</v>
      </c>
    </row>
    <row r="599">
      <c r="A599" s="2">
        <v>36.0</v>
      </c>
      <c r="B599" s="2">
        <v>55.0</v>
      </c>
      <c r="C599" s="2">
        <v>41.5654130775984</v>
      </c>
      <c r="D599" s="2">
        <v>-93.7655319254117</v>
      </c>
      <c r="E599" s="10" t="s">
        <v>319</v>
      </c>
      <c r="F599" s="10" t="s">
        <v>320</v>
      </c>
      <c r="G599" s="4" t="s">
        <v>34</v>
      </c>
      <c r="H599" s="19" t="s">
        <v>672</v>
      </c>
      <c r="I599" s="2"/>
      <c r="J599" s="4" t="s">
        <v>37</v>
      </c>
      <c r="K599" s="2">
        <f>COUNTIF(usernameList,G599)</f>
        <v>77</v>
      </c>
    </row>
    <row r="600">
      <c r="A600" s="2">
        <v>36.0</v>
      </c>
      <c r="B600" s="2">
        <v>56.0</v>
      </c>
      <c r="C600" s="2">
        <v>41.5654130774385</v>
      </c>
      <c r="D600" s="2">
        <v>-93.7653398234496</v>
      </c>
      <c r="E600" s="10" t="s">
        <v>319</v>
      </c>
      <c r="F600" s="10" t="s">
        <v>320</v>
      </c>
      <c r="G600" s="2"/>
      <c r="I600" s="2"/>
      <c r="J600" s="2"/>
      <c r="K600" s="2">
        <f>COUNTIF(usernameList,G600)</f>
        <v>0</v>
      </c>
    </row>
    <row r="601">
      <c r="A601" s="2">
        <v>36.0</v>
      </c>
      <c r="B601" s="2">
        <v>60.0</v>
      </c>
      <c r="C601" s="2">
        <v>41.565413076799</v>
      </c>
      <c r="D601" s="2">
        <v>-93.764571415601</v>
      </c>
      <c r="E601" s="10" t="s">
        <v>319</v>
      </c>
      <c r="F601" s="10" t="s">
        <v>320</v>
      </c>
      <c r="G601" s="2"/>
      <c r="I601" s="2"/>
      <c r="J601" s="2"/>
      <c r="K601" s="2">
        <f>COUNTIF(usernameList,G601)</f>
        <v>0</v>
      </c>
    </row>
    <row r="602">
      <c r="A602" s="2">
        <v>46.0</v>
      </c>
      <c r="B602" s="2">
        <v>29.0</v>
      </c>
      <c r="C602" s="2">
        <v>41.5639757773008</v>
      </c>
      <c r="D602" s="2">
        <v>-93.7705266960767</v>
      </c>
      <c r="E602" s="15" t="s">
        <v>673</v>
      </c>
      <c r="F602" s="15" t="s">
        <v>674</v>
      </c>
      <c r="G602" s="4" t="s">
        <v>34</v>
      </c>
      <c r="H602" s="19" t="s">
        <v>675</v>
      </c>
      <c r="I602" s="2"/>
      <c r="J602" s="4" t="s">
        <v>37</v>
      </c>
      <c r="K602" s="2">
        <f>COUNTIF(usernameList,G602)</f>
        <v>77</v>
      </c>
    </row>
    <row r="603">
      <c r="A603" s="2">
        <v>46.0</v>
      </c>
      <c r="B603" s="2">
        <v>30.0</v>
      </c>
      <c r="C603" s="2">
        <v>41.5639757771409</v>
      </c>
      <c r="D603" s="2">
        <v>-93.7703345983878</v>
      </c>
      <c r="E603" s="15" t="s">
        <v>673</v>
      </c>
      <c r="F603" s="15" t="s">
        <v>674</v>
      </c>
      <c r="G603" s="4" t="s">
        <v>47</v>
      </c>
      <c r="H603" s="19" t="s">
        <v>676</v>
      </c>
      <c r="I603" s="2"/>
      <c r="J603" s="4" t="s">
        <v>37</v>
      </c>
      <c r="K603" s="2">
        <f>COUNTIF(usernameList,G603)</f>
        <v>66</v>
      </c>
    </row>
    <row r="604">
      <c r="A604" s="2">
        <v>46.0</v>
      </c>
      <c r="B604" s="2">
        <v>31.0</v>
      </c>
      <c r="C604" s="2">
        <v>41.5639757769811</v>
      </c>
      <c r="D604" s="2">
        <v>-93.7701425006988</v>
      </c>
      <c r="E604" s="15" t="s">
        <v>673</v>
      </c>
      <c r="F604" s="15" t="s">
        <v>674</v>
      </c>
      <c r="G604" s="4" t="s">
        <v>677</v>
      </c>
      <c r="H604" s="19" t="s">
        <v>678</v>
      </c>
      <c r="I604" s="2"/>
      <c r="J604" s="4">
        <v>1.0</v>
      </c>
      <c r="K604" s="2">
        <f>COUNTIF(usernameList,G604)</f>
        <v>1</v>
      </c>
    </row>
    <row r="605">
      <c r="A605" s="2">
        <v>46.0</v>
      </c>
      <c r="B605" s="2">
        <v>32.0</v>
      </c>
      <c r="C605" s="2">
        <v>41.5639757768212</v>
      </c>
      <c r="D605" s="2">
        <v>-93.7699504030098</v>
      </c>
      <c r="E605" s="15" t="s">
        <v>673</v>
      </c>
      <c r="F605" s="15" t="s">
        <v>674</v>
      </c>
      <c r="G605" s="4" t="s">
        <v>34</v>
      </c>
      <c r="H605" s="19" t="s">
        <v>679</v>
      </c>
      <c r="I605" s="2"/>
      <c r="J605" s="4" t="s">
        <v>37</v>
      </c>
      <c r="K605" s="2">
        <f>COUNTIF(usernameList,G605)</f>
        <v>77</v>
      </c>
    </row>
    <row r="606">
      <c r="A606" s="2">
        <v>47.0</v>
      </c>
      <c r="B606" s="2">
        <v>27.0</v>
      </c>
      <c r="C606" s="2">
        <v>41.5638320471751</v>
      </c>
      <c r="D606" s="2">
        <v>-93.7709109025654</v>
      </c>
      <c r="E606" s="12" t="s">
        <v>177</v>
      </c>
      <c r="F606" s="12" t="s">
        <v>178</v>
      </c>
      <c r="G606" s="4" t="s">
        <v>680</v>
      </c>
      <c r="H606" s="19" t="s">
        <v>681</v>
      </c>
      <c r="I606" s="2"/>
      <c r="J606" s="4">
        <v>1.0</v>
      </c>
      <c r="K606" s="2">
        <f>COUNTIF(usernameList,G606)</f>
        <v>2</v>
      </c>
    </row>
    <row r="607">
      <c r="A607" s="2">
        <v>47.0</v>
      </c>
      <c r="B607" s="2">
        <v>28.0</v>
      </c>
      <c r="C607" s="2">
        <v>41.5638320470152</v>
      </c>
      <c r="D607" s="2">
        <v>-93.7707188053037</v>
      </c>
      <c r="E607" s="12" t="s">
        <v>177</v>
      </c>
      <c r="F607" s="12" t="s">
        <v>178</v>
      </c>
      <c r="G607" s="2"/>
      <c r="I607" s="2"/>
      <c r="J607" s="2"/>
      <c r="K607" s="2">
        <f>COUNTIF(usernameList,G607)</f>
        <v>0</v>
      </c>
    </row>
    <row r="608">
      <c r="A608" s="2">
        <v>47.0</v>
      </c>
      <c r="B608" s="2">
        <v>29.0</v>
      </c>
      <c r="C608" s="2">
        <v>41.5638320468553</v>
      </c>
      <c r="D608" s="2">
        <v>-93.7705267080421</v>
      </c>
      <c r="E608" s="15" t="s">
        <v>673</v>
      </c>
      <c r="F608" s="15" t="s">
        <v>674</v>
      </c>
      <c r="G608" s="4" t="s">
        <v>45</v>
      </c>
      <c r="H608" s="19" t="s">
        <v>682</v>
      </c>
      <c r="I608" s="2"/>
      <c r="J608" s="4" t="s">
        <v>73</v>
      </c>
      <c r="K608" s="2">
        <f>COUNTIF(usernameList,G608)</f>
        <v>15</v>
      </c>
    </row>
    <row r="609">
      <c r="A609" s="2">
        <v>47.0</v>
      </c>
      <c r="B609" s="2">
        <v>30.0</v>
      </c>
      <c r="C609" s="2">
        <v>41.5638320466955</v>
      </c>
      <c r="D609" s="2">
        <v>-93.7703346107804</v>
      </c>
      <c r="E609" s="15" t="s">
        <v>673</v>
      </c>
      <c r="F609" s="15" t="s">
        <v>674</v>
      </c>
      <c r="G609" s="4" t="s">
        <v>101</v>
      </c>
      <c r="H609" s="19" t="s">
        <v>683</v>
      </c>
      <c r="I609" s="2"/>
      <c r="J609" s="4" t="s">
        <v>73</v>
      </c>
      <c r="K609" s="2">
        <f>COUNTIF(usernameList,G609)</f>
        <v>7</v>
      </c>
    </row>
    <row r="610">
      <c r="A610" s="2">
        <v>47.0</v>
      </c>
      <c r="B610" s="2">
        <v>31.0</v>
      </c>
      <c r="C610" s="2">
        <v>41.5638320465356</v>
      </c>
      <c r="D610" s="2">
        <v>-93.7701425135187</v>
      </c>
      <c r="E610" s="15" t="s">
        <v>673</v>
      </c>
      <c r="F610" s="15" t="s">
        <v>674</v>
      </c>
      <c r="G610" s="4" t="s">
        <v>203</v>
      </c>
      <c r="H610" s="19" t="s">
        <v>684</v>
      </c>
      <c r="I610" s="2"/>
      <c r="J610" s="4" t="s">
        <v>64</v>
      </c>
      <c r="K610" s="2">
        <f>COUNTIF(usernameList,G610)</f>
        <v>4</v>
      </c>
    </row>
    <row r="611">
      <c r="A611" s="2">
        <v>47.0</v>
      </c>
      <c r="B611" s="2">
        <v>32.0</v>
      </c>
      <c r="C611" s="2">
        <v>41.5638320463758</v>
      </c>
      <c r="D611" s="2">
        <v>-93.769950416257</v>
      </c>
      <c r="E611" s="15" t="s">
        <v>673</v>
      </c>
      <c r="F611" s="15" t="s">
        <v>674</v>
      </c>
      <c r="G611" s="4" t="s">
        <v>253</v>
      </c>
      <c r="H611" s="19" t="s">
        <v>685</v>
      </c>
      <c r="I611" s="2"/>
      <c r="J611" s="4" t="s">
        <v>73</v>
      </c>
      <c r="K611" s="2">
        <f>COUNTIF(usernameList,G611)</f>
        <v>10</v>
      </c>
    </row>
    <row r="612">
      <c r="A612" s="2">
        <v>47.0</v>
      </c>
      <c r="B612" s="2">
        <v>33.0</v>
      </c>
      <c r="C612" s="2">
        <v>41.5638320462159</v>
      </c>
      <c r="D612" s="2">
        <v>-93.7697583189954</v>
      </c>
      <c r="E612" s="12" t="s">
        <v>177</v>
      </c>
      <c r="F612" s="12" t="s">
        <v>178</v>
      </c>
      <c r="G612" s="4" t="s">
        <v>91</v>
      </c>
      <c r="H612" s="23" t="s">
        <v>686</v>
      </c>
      <c r="I612" s="2"/>
      <c r="J612" s="4" t="s">
        <v>73</v>
      </c>
      <c r="K612" s="2">
        <f>COUNTIF(usernameList,G612)</f>
        <v>8</v>
      </c>
    </row>
    <row r="613">
      <c r="A613" s="2">
        <v>47.0</v>
      </c>
      <c r="B613" s="2">
        <v>34.0</v>
      </c>
      <c r="C613" s="2">
        <v>41.563832046056</v>
      </c>
      <c r="D613" s="2">
        <v>-93.7695662217337</v>
      </c>
      <c r="E613" s="12" t="s">
        <v>177</v>
      </c>
      <c r="F613" s="12" t="s">
        <v>178</v>
      </c>
      <c r="G613" s="4" t="s">
        <v>47</v>
      </c>
      <c r="H613" s="19" t="s">
        <v>687</v>
      </c>
      <c r="I613" s="2"/>
      <c r="J613" s="4" t="s">
        <v>37</v>
      </c>
      <c r="K613" s="2">
        <f>COUNTIF(usernameList,G613)</f>
        <v>66</v>
      </c>
    </row>
    <row r="614">
      <c r="A614" s="2">
        <v>48.0</v>
      </c>
      <c r="B614" s="2">
        <v>26.0</v>
      </c>
      <c r="C614" s="2">
        <v>41.5636883168895</v>
      </c>
      <c r="D614" s="2">
        <v>-93.7711030105092</v>
      </c>
      <c r="E614" s="5" t="s">
        <v>108</v>
      </c>
      <c r="F614" s="5" t="s">
        <v>109</v>
      </c>
      <c r="G614" s="4" t="s">
        <v>69</v>
      </c>
      <c r="H614" s="19" t="s">
        <v>688</v>
      </c>
      <c r="I614" s="2"/>
      <c r="J614" s="4" t="s">
        <v>40</v>
      </c>
      <c r="K614" s="2">
        <f>COUNTIF(usernameList,G614)</f>
        <v>35</v>
      </c>
    </row>
    <row r="615">
      <c r="A615" s="2">
        <v>48.0</v>
      </c>
      <c r="B615" s="2">
        <v>27.0</v>
      </c>
      <c r="C615" s="2">
        <v>41.5636883167296</v>
      </c>
      <c r="D615" s="2">
        <v>-93.7709109136748</v>
      </c>
      <c r="E615" s="12" t="s">
        <v>177</v>
      </c>
      <c r="F615" s="12" t="s">
        <v>178</v>
      </c>
      <c r="G615" s="4" t="s">
        <v>253</v>
      </c>
      <c r="H615" s="19" t="s">
        <v>689</v>
      </c>
      <c r="I615" s="2"/>
      <c r="J615" s="4" t="s">
        <v>73</v>
      </c>
      <c r="K615" s="2">
        <f>COUNTIF(usernameList,G615)</f>
        <v>10</v>
      </c>
    </row>
    <row r="616">
      <c r="A616" s="2">
        <v>48.0</v>
      </c>
      <c r="B616" s="2">
        <v>28.0</v>
      </c>
      <c r="C616" s="2">
        <v>41.5636883165697</v>
      </c>
      <c r="D616" s="2">
        <v>-93.7707188168404</v>
      </c>
      <c r="E616" s="12" t="s">
        <v>177</v>
      </c>
      <c r="F616" s="12" t="s">
        <v>178</v>
      </c>
      <c r="G616" s="2"/>
      <c r="I616" s="2"/>
      <c r="J616" s="2"/>
      <c r="K616" s="2">
        <f>COUNTIF(usernameList,G616)</f>
        <v>0</v>
      </c>
    </row>
    <row r="617">
      <c r="A617" s="2">
        <v>48.0</v>
      </c>
      <c r="B617" s="2">
        <v>29.0</v>
      </c>
      <c r="C617" s="2">
        <v>41.5636883164099</v>
      </c>
      <c r="D617" s="2">
        <v>-93.770526720006</v>
      </c>
      <c r="E617" s="5" t="s">
        <v>108</v>
      </c>
      <c r="F617" s="5" t="s">
        <v>109</v>
      </c>
      <c r="G617" s="4" t="s">
        <v>690</v>
      </c>
      <c r="H617" s="19" t="s">
        <v>691</v>
      </c>
      <c r="I617" s="2"/>
      <c r="J617" s="4">
        <v>1.0</v>
      </c>
      <c r="K617" s="2">
        <f>COUNTIF(usernameList,G617)</f>
        <v>1</v>
      </c>
    </row>
    <row r="618">
      <c r="A618" s="2">
        <v>48.0</v>
      </c>
      <c r="B618" s="2">
        <v>30.0</v>
      </c>
      <c r="C618" s="2">
        <v>41.56368831625</v>
      </c>
      <c r="D618" s="2">
        <v>-93.7703346231716</v>
      </c>
      <c r="E618" s="15" t="s">
        <v>673</v>
      </c>
      <c r="F618" s="15" t="s">
        <v>674</v>
      </c>
      <c r="G618" s="4" t="s">
        <v>54</v>
      </c>
      <c r="H618" s="19" t="s">
        <v>692</v>
      </c>
      <c r="I618" s="2"/>
      <c r="J618" s="4" t="s">
        <v>40</v>
      </c>
      <c r="K618" s="2">
        <f>COUNTIF(usernameList,G618)</f>
        <v>8</v>
      </c>
    </row>
    <row r="619">
      <c r="A619" s="2">
        <v>48.0</v>
      </c>
      <c r="B619" s="2">
        <v>31.0</v>
      </c>
      <c r="C619" s="2">
        <v>41.5636883160902</v>
      </c>
      <c r="D619" s="2">
        <v>-93.7701425263372</v>
      </c>
      <c r="E619" s="15" t="s">
        <v>673</v>
      </c>
      <c r="F619" s="15" t="s">
        <v>674</v>
      </c>
      <c r="G619" s="4" t="s">
        <v>307</v>
      </c>
      <c r="H619" s="19" t="s">
        <v>693</v>
      </c>
      <c r="I619" s="2"/>
      <c r="J619" s="4" t="s">
        <v>40</v>
      </c>
      <c r="K619" s="2">
        <f>COUNTIF(usernameList,G619)</f>
        <v>7</v>
      </c>
    </row>
    <row r="620">
      <c r="A620" s="2">
        <v>48.0</v>
      </c>
      <c r="B620" s="2">
        <v>32.0</v>
      </c>
      <c r="C620" s="2">
        <v>41.5636883159303</v>
      </c>
      <c r="D620" s="2">
        <v>-93.7699504295029</v>
      </c>
      <c r="E620" s="5" t="s">
        <v>108</v>
      </c>
      <c r="F620" s="5" t="s">
        <v>109</v>
      </c>
      <c r="G620" s="4" t="s">
        <v>694</v>
      </c>
      <c r="H620" s="19" t="s">
        <v>695</v>
      </c>
      <c r="I620" s="2"/>
      <c r="J620" s="4">
        <v>1.0</v>
      </c>
      <c r="K620" s="2">
        <f>COUNTIF(usernameList,G620)</f>
        <v>2</v>
      </c>
    </row>
    <row r="621">
      <c r="A621" s="2">
        <v>48.0</v>
      </c>
      <c r="B621" s="2">
        <v>33.0</v>
      </c>
      <c r="C621" s="2">
        <v>41.5636883157704</v>
      </c>
      <c r="D621" s="2">
        <v>-93.7697583326685</v>
      </c>
      <c r="E621" s="12" t="s">
        <v>177</v>
      </c>
      <c r="F621" s="12" t="s">
        <v>178</v>
      </c>
      <c r="G621" s="4" t="s">
        <v>69</v>
      </c>
      <c r="H621" s="19" t="s">
        <v>696</v>
      </c>
      <c r="I621" s="2"/>
      <c r="J621" s="4" t="s">
        <v>73</v>
      </c>
      <c r="K621" s="2">
        <f>COUNTIF(usernameList,G621)</f>
        <v>35</v>
      </c>
    </row>
    <row r="622">
      <c r="A622" s="2">
        <v>48.0</v>
      </c>
      <c r="B622" s="2">
        <v>34.0</v>
      </c>
      <c r="C622" s="2">
        <v>41.5636883156106</v>
      </c>
      <c r="D622" s="2">
        <v>-93.7695662358341</v>
      </c>
      <c r="E622" s="12" t="s">
        <v>177</v>
      </c>
      <c r="F622" s="12" t="s">
        <v>178</v>
      </c>
      <c r="G622" s="29"/>
      <c r="I622" s="29"/>
      <c r="J622" s="4"/>
      <c r="K622" s="2">
        <f>COUNTIF(usernameList,G622)</f>
        <v>0</v>
      </c>
    </row>
    <row r="623">
      <c r="A623" s="2">
        <v>48.0</v>
      </c>
      <c r="B623" s="2">
        <v>35.0</v>
      </c>
      <c r="C623" s="2">
        <v>41.5636883154507</v>
      </c>
      <c r="D623" s="2">
        <v>-93.7693741389997</v>
      </c>
      <c r="E623" s="5" t="s">
        <v>108</v>
      </c>
      <c r="F623" s="5" t="s">
        <v>109</v>
      </c>
      <c r="G623" s="4" t="s">
        <v>34</v>
      </c>
      <c r="H623" s="19" t="s">
        <v>697</v>
      </c>
      <c r="I623" s="2"/>
      <c r="J623" s="4" t="s">
        <v>37</v>
      </c>
      <c r="K623" s="2">
        <f>COUNTIF(usernameList,G623)</f>
        <v>77</v>
      </c>
    </row>
    <row r="624">
      <c r="A624" s="2">
        <v>49.0</v>
      </c>
      <c r="B624" s="2">
        <v>25.0</v>
      </c>
      <c r="C624" s="2">
        <v>41.5635445866039</v>
      </c>
      <c r="D624" s="2">
        <v>-93.7712951175985</v>
      </c>
      <c r="E624" s="15" t="s">
        <v>673</v>
      </c>
      <c r="F624" s="15" t="s">
        <v>674</v>
      </c>
      <c r="G624" s="4" t="s">
        <v>47</v>
      </c>
      <c r="H624" s="19" t="s">
        <v>698</v>
      </c>
      <c r="I624" s="2"/>
      <c r="J624" s="4" t="s">
        <v>37</v>
      </c>
      <c r="K624" s="2">
        <f>COUNTIF(usernameList,G624)</f>
        <v>66</v>
      </c>
    </row>
    <row r="625">
      <c r="A625" s="2">
        <v>49.0</v>
      </c>
      <c r="B625" s="2">
        <v>26.0</v>
      </c>
      <c r="C625" s="2">
        <v>41.563544586444</v>
      </c>
      <c r="D625" s="2">
        <v>-93.7711030211915</v>
      </c>
      <c r="E625" s="5" t="s">
        <v>108</v>
      </c>
      <c r="F625" s="5" t="s">
        <v>109</v>
      </c>
      <c r="G625" s="4" t="s">
        <v>218</v>
      </c>
      <c r="H625" s="19" t="s">
        <v>699</v>
      </c>
      <c r="I625" s="2"/>
      <c r="J625" s="4" t="s">
        <v>64</v>
      </c>
      <c r="K625" s="2">
        <f>COUNTIF(usernameList,G625)</f>
        <v>5</v>
      </c>
    </row>
    <row r="626">
      <c r="A626" s="2">
        <v>49.0</v>
      </c>
      <c r="B626" s="2">
        <v>27.0</v>
      </c>
      <c r="C626" s="2">
        <v>41.5635445862842</v>
      </c>
      <c r="D626" s="2">
        <v>-93.7709109247844</v>
      </c>
      <c r="E626" s="5" t="s">
        <v>108</v>
      </c>
      <c r="F626" s="5" t="s">
        <v>109</v>
      </c>
      <c r="G626" s="4" t="s">
        <v>41</v>
      </c>
      <c r="H626" s="19" t="s">
        <v>700</v>
      </c>
      <c r="I626" s="2"/>
      <c r="J626" s="4" t="s">
        <v>40</v>
      </c>
      <c r="K626" s="2">
        <f>COUNTIF(usernameList,G626)</f>
        <v>10</v>
      </c>
    </row>
    <row r="627">
      <c r="A627" s="2">
        <v>49.0</v>
      </c>
      <c r="B627" s="2">
        <v>28.0</v>
      </c>
      <c r="C627" s="2">
        <v>41.5635445861243</v>
      </c>
      <c r="D627" s="2">
        <v>-93.7707188283773</v>
      </c>
      <c r="E627" s="5" t="s">
        <v>108</v>
      </c>
      <c r="F627" s="5" t="s">
        <v>109</v>
      </c>
      <c r="G627" s="4" t="s">
        <v>71</v>
      </c>
      <c r="H627" s="19" t="s">
        <v>701</v>
      </c>
      <c r="I627" s="2"/>
      <c r="J627" s="4" t="s">
        <v>73</v>
      </c>
      <c r="K627" s="2">
        <f>COUNTIF(usernameList,G627)</f>
        <v>7</v>
      </c>
    </row>
    <row r="628">
      <c r="A628" s="2">
        <v>49.0</v>
      </c>
      <c r="B628" s="2">
        <v>29.0</v>
      </c>
      <c r="C628" s="2">
        <v>41.5635445859645</v>
      </c>
      <c r="D628" s="2">
        <v>-93.7705267319702</v>
      </c>
      <c r="E628" s="5" t="s">
        <v>108</v>
      </c>
      <c r="F628" s="5" t="s">
        <v>109</v>
      </c>
      <c r="G628" s="4" t="s">
        <v>476</v>
      </c>
      <c r="H628" s="23" t="s">
        <v>702</v>
      </c>
      <c r="I628" s="2"/>
      <c r="J628" s="4">
        <v>1.0</v>
      </c>
      <c r="K628" s="2">
        <f>COUNTIF(usernameList,G628)</f>
        <v>2</v>
      </c>
    </row>
    <row r="629">
      <c r="A629" s="2">
        <v>49.0</v>
      </c>
      <c r="B629" s="2">
        <v>30.0</v>
      </c>
      <c r="C629" s="2">
        <v>41.5635445858046</v>
      </c>
      <c r="D629" s="2">
        <v>-93.7703346355631</v>
      </c>
      <c r="E629" s="15" t="s">
        <v>673</v>
      </c>
      <c r="F629" s="15" t="s">
        <v>674</v>
      </c>
      <c r="G629" s="4" t="s">
        <v>362</v>
      </c>
      <c r="H629" s="19" t="s">
        <v>703</v>
      </c>
      <c r="I629" s="2"/>
      <c r="J629" s="4" t="s">
        <v>37</v>
      </c>
      <c r="K629" s="2">
        <f>COUNTIF(usernameList,G629)</f>
        <v>77</v>
      </c>
    </row>
    <row r="630">
      <c r="A630" s="2">
        <v>49.0</v>
      </c>
      <c r="B630" s="2">
        <v>31.0</v>
      </c>
      <c r="C630" s="2">
        <v>41.5635445856447</v>
      </c>
      <c r="D630" s="2">
        <v>-93.770142539156</v>
      </c>
      <c r="E630" s="15" t="s">
        <v>673</v>
      </c>
      <c r="F630" s="15" t="s">
        <v>674</v>
      </c>
      <c r="G630" s="4" t="s">
        <v>47</v>
      </c>
      <c r="H630" s="19" t="s">
        <v>704</v>
      </c>
      <c r="I630" s="2"/>
      <c r="J630" s="4" t="s">
        <v>37</v>
      </c>
      <c r="K630" s="2">
        <f>COUNTIF(usernameList,G630)</f>
        <v>66</v>
      </c>
    </row>
    <row r="631">
      <c r="A631" s="2">
        <v>49.0</v>
      </c>
      <c r="B631" s="2">
        <v>32.0</v>
      </c>
      <c r="C631" s="2">
        <v>41.5635445854849</v>
      </c>
      <c r="D631" s="2">
        <v>-93.7699504427489</v>
      </c>
      <c r="E631" s="5" t="s">
        <v>108</v>
      </c>
      <c r="F631" s="5" t="s">
        <v>109</v>
      </c>
      <c r="G631" s="4" t="s">
        <v>241</v>
      </c>
      <c r="H631" s="19" t="s">
        <v>705</v>
      </c>
      <c r="I631" s="2"/>
      <c r="J631" s="4" t="s">
        <v>78</v>
      </c>
      <c r="K631" s="2">
        <f>COUNTIF(usernameList,G631)</f>
        <v>4</v>
      </c>
    </row>
    <row r="632">
      <c r="A632" s="2">
        <v>49.0</v>
      </c>
      <c r="B632" s="2">
        <v>33.0</v>
      </c>
      <c r="C632" s="2">
        <v>41.563544585325</v>
      </c>
      <c r="D632" s="2">
        <v>-93.7697583463418</v>
      </c>
      <c r="E632" s="5" t="s">
        <v>108</v>
      </c>
      <c r="F632" s="5" t="s">
        <v>109</v>
      </c>
      <c r="G632" s="4" t="s">
        <v>300</v>
      </c>
      <c r="H632" s="19" t="s">
        <v>706</v>
      </c>
      <c r="I632" s="2"/>
      <c r="J632" s="4" t="s">
        <v>73</v>
      </c>
      <c r="K632" s="2">
        <f>COUNTIF(usernameList,G632)</f>
        <v>12</v>
      </c>
    </row>
    <row r="633">
      <c r="A633" s="2">
        <v>49.0</v>
      </c>
      <c r="B633" s="2">
        <v>34.0</v>
      </c>
      <c r="C633" s="2">
        <v>41.5635445851652</v>
      </c>
      <c r="D633" s="2">
        <v>-93.7695662499347</v>
      </c>
      <c r="E633" s="5" t="s">
        <v>108</v>
      </c>
      <c r="F633" s="5" t="s">
        <v>109</v>
      </c>
      <c r="G633" s="4" t="s">
        <v>173</v>
      </c>
      <c r="H633" s="19" t="s">
        <v>707</v>
      </c>
      <c r="I633" s="2"/>
      <c r="J633" s="4" t="s">
        <v>73</v>
      </c>
      <c r="K633" s="2">
        <f>COUNTIF(usernameList,G633)</f>
        <v>7</v>
      </c>
    </row>
    <row r="634">
      <c r="A634" s="2">
        <v>49.0</v>
      </c>
      <c r="B634" s="2">
        <v>35.0</v>
      </c>
      <c r="C634" s="2">
        <v>41.5635445850053</v>
      </c>
      <c r="D634" s="2">
        <v>-93.7693741535276</v>
      </c>
      <c r="E634" s="5" t="s">
        <v>108</v>
      </c>
      <c r="F634" s="5" t="s">
        <v>109</v>
      </c>
      <c r="G634" s="4" t="s">
        <v>67</v>
      </c>
      <c r="H634" s="19" t="s">
        <v>708</v>
      </c>
      <c r="I634" s="2"/>
      <c r="J634" s="2"/>
      <c r="K634" s="2">
        <f>COUNTIF(usernameList,G634)</f>
        <v>2</v>
      </c>
    </row>
    <row r="635">
      <c r="A635" s="2">
        <v>49.0</v>
      </c>
      <c r="B635" s="2">
        <v>36.0</v>
      </c>
      <c r="C635" s="2">
        <v>41.5635445848454</v>
      </c>
      <c r="D635" s="2">
        <v>-93.7691820571205</v>
      </c>
      <c r="E635" s="15" t="s">
        <v>673</v>
      </c>
      <c r="F635" s="15" t="s">
        <v>674</v>
      </c>
      <c r="G635" s="4" t="s">
        <v>71</v>
      </c>
      <c r="H635" s="19" t="s">
        <v>709</v>
      </c>
      <c r="I635" s="2"/>
      <c r="J635" s="4" t="s">
        <v>73</v>
      </c>
      <c r="K635" s="2">
        <f>COUNTIF(usernameList,G635)</f>
        <v>7</v>
      </c>
    </row>
    <row r="636">
      <c r="A636" s="2">
        <v>50.0</v>
      </c>
      <c r="B636" s="2">
        <v>25.0</v>
      </c>
      <c r="C636" s="2">
        <v>41.5634008561584</v>
      </c>
      <c r="D636" s="2">
        <v>-93.771295127853</v>
      </c>
      <c r="E636" s="15" t="s">
        <v>673</v>
      </c>
      <c r="F636" s="15" t="s">
        <v>674</v>
      </c>
      <c r="G636" s="4" t="s">
        <v>272</v>
      </c>
      <c r="H636" s="19" t="s">
        <v>710</v>
      </c>
      <c r="I636" s="2"/>
      <c r="J636" s="4" t="s">
        <v>73</v>
      </c>
      <c r="K636" s="2">
        <f>COUNTIF(usernameList,G636)</f>
        <v>9</v>
      </c>
    </row>
    <row r="637">
      <c r="A637" s="2">
        <v>50.0</v>
      </c>
      <c r="B637" s="2">
        <v>26.0</v>
      </c>
      <c r="C637" s="2">
        <v>41.5634008559986</v>
      </c>
      <c r="D637" s="2">
        <v>-93.7711030318732</v>
      </c>
      <c r="E637" s="5" t="s">
        <v>108</v>
      </c>
      <c r="F637" s="5" t="s">
        <v>109</v>
      </c>
      <c r="G637" s="4" t="s">
        <v>300</v>
      </c>
      <c r="H637" s="19" t="s">
        <v>711</v>
      </c>
      <c r="I637" s="2"/>
      <c r="J637" s="4" t="s">
        <v>73</v>
      </c>
      <c r="K637" s="2">
        <f>COUNTIF(usernameList,G637)</f>
        <v>12</v>
      </c>
    </row>
    <row r="638">
      <c r="A638" s="2">
        <v>50.0</v>
      </c>
      <c r="B638" s="2">
        <v>27.0</v>
      </c>
      <c r="C638" s="2">
        <v>41.5634008558387</v>
      </c>
      <c r="D638" s="2">
        <v>-93.7709109358934</v>
      </c>
      <c r="E638" s="5" t="s">
        <v>108</v>
      </c>
      <c r="F638" s="5" t="s">
        <v>109</v>
      </c>
      <c r="G638" s="4" t="s">
        <v>712</v>
      </c>
      <c r="H638" s="19" t="s">
        <v>713</v>
      </c>
      <c r="I638" s="2"/>
      <c r="J638" s="4">
        <v>1.0</v>
      </c>
      <c r="K638" s="2">
        <f>COUNTIF(usernameList,G638)</f>
        <v>1</v>
      </c>
    </row>
    <row r="639">
      <c r="A639" s="2">
        <v>50.0</v>
      </c>
      <c r="B639" s="2">
        <v>28.0</v>
      </c>
      <c r="C639" s="2">
        <v>41.5634008556788</v>
      </c>
      <c r="D639" s="2">
        <v>-93.7707188399136</v>
      </c>
      <c r="E639" s="5" t="s">
        <v>108</v>
      </c>
      <c r="F639" s="5" t="s">
        <v>109</v>
      </c>
      <c r="G639" s="4" t="s">
        <v>559</v>
      </c>
      <c r="H639" s="19" t="s">
        <v>714</v>
      </c>
      <c r="I639" s="2"/>
      <c r="J639" s="4" t="s">
        <v>78</v>
      </c>
      <c r="K639" s="2">
        <f>COUNTIF(usernameList,G639)</f>
        <v>3</v>
      </c>
    </row>
    <row r="640">
      <c r="A640" s="2">
        <v>50.0</v>
      </c>
      <c r="B640" s="2">
        <v>29.0</v>
      </c>
      <c r="C640" s="2">
        <v>41.563400855519</v>
      </c>
      <c r="D640" s="2">
        <v>-93.7705267439338</v>
      </c>
      <c r="E640" s="5" t="s">
        <v>108</v>
      </c>
      <c r="F640" s="5" t="s">
        <v>109</v>
      </c>
      <c r="G640" s="4" t="s">
        <v>300</v>
      </c>
      <c r="H640" s="19" t="s">
        <v>715</v>
      </c>
      <c r="I640" s="2"/>
      <c r="J640" s="4" t="s">
        <v>73</v>
      </c>
      <c r="K640" s="2">
        <f>COUNTIF(usernameList,G640)</f>
        <v>12</v>
      </c>
    </row>
    <row r="641">
      <c r="A641" s="2">
        <v>50.0</v>
      </c>
      <c r="B641" s="2">
        <v>30.0</v>
      </c>
      <c r="C641" s="2">
        <v>41.5634008553591</v>
      </c>
      <c r="D641" s="2">
        <v>-93.770334647954</v>
      </c>
      <c r="E641" s="15" t="s">
        <v>673</v>
      </c>
      <c r="F641" s="15" t="s">
        <v>674</v>
      </c>
      <c r="G641" s="4" t="s">
        <v>129</v>
      </c>
      <c r="H641" s="23" t="s">
        <v>716</v>
      </c>
      <c r="I641" s="2"/>
      <c r="J641" s="4" t="s">
        <v>73</v>
      </c>
      <c r="K641" s="2">
        <f>COUNTIF(usernameList,G641)</f>
        <v>12</v>
      </c>
    </row>
    <row r="642">
      <c r="A642" s="2">
        <v>50.0</v>
      </c>
      <c r="B642" s="2">
        <v>31.0</v>
      </c>
      <c r="C642" s="2">
        <v>41.5634008551993</v>
      </c>
      <c r="D642" s="2">
        <v>-93.7701425519742</v>
      </c>
      <c r="E642" s="15" t="s">
        <v>673</v>
      </c>
      <c r="F642" s="15" t="s">
        <v>674</v>
      </c>
      <c r="G642" s="2"/>
      <c r="I642" s="2"/>
      <c r="J642" s="2"/>
      <c r="K642" s="2">
        <f>COUNTIF(usernameList,G642)</f>
        <v>0</v>
      </c>
    </row>
    <row r="643">
      <c r="A643" s="2">
        <v>50.0</v>
      </c>
      <c r="B643" s="2">
        <v>32.0</v>
      </c>
      <c r="C643" s="2">
        <v>41.5634008550394</v>
      </c>
      <c r="D643" s="2">
        <v>-93.7699504559944</v>
      </c>
      <c r="E643" s="5" t="s">
        <v>108</v>
      </c>
      <c r="F643" s="5" t="s">
        <v>109</v>
      </c>
      <c r="G643" s="4" t="s">
        <v>717</v>
      </c>
      <c r="H643" s="19" t="s">
        <v>718</v>
      </c>
      <c r="I643" s="2"/>
      <c r="J643" s="2"/>
      <c r="K643" s="2">
        <f>COUNTIF(usernameList,G643)</f>
        <v>1</v>
      </c>
    </row>
    <row r="644">
      <c r="A644" s="2">
        <v>50.0</v>
      </c>
      <c r="B644" s="2">
        <v>33.0</v>
      </c>
      <c r="C644" s="2">
        <v>41.5634008548795</v>
      </c>
      <c r="D644" s="2">
        <v>-93.7697583600146</v>
      </c>
      <c r="E644" s="5" t="s">
        <v>108</v>
      </c>
      <c r="F644" s="5" t="s">
        <v>109</v>
      </c>
      <c r="G644" s="2"/>
      <c r="I644" s="2"/>
      <c r="J644" s="2"/>
      <c r="K644" s="2">
        <f>COUNTIF(usernameList,G644)</f>
        <v>0</v>
      </c>
    </row>
    <row r="645">
      <c r="A645" s="2">
        <v>50.0</v>
      </c>
      <c r="B645" s="2">
        <v>34.0</v>
      </c>
      <c r="C645" s="2">
        <v>41.5634008547197</v>
      </c>
      <c r="D645" s="2">
        <v>-93.7695662640348</v>
      </c>
      <c r="E645" s="5" t="s">
        <v>108</v>
      </c>
      <c r="F645" s="5" t="s">
        <v>109</v>
      </c>
      <c r="G645" s="2"/>
      <c r="I645" s="2"/>
      <c r="J645" s="2"/>
      <c r="K645" s="2">
        <f>COUNTIF(usernameList,G645)</f>
        <v>0</v>
      </c>
    </row>
    <row r="646">
      <c r="A646" s="2">
        <v>50.0</v>
      </c>
      <c r="B646" s="2">
        <v>35.0</v>
      </c>
      <c r="C646" s="2">
        <v>41.5634008545598</v>
      </c>
      <c r="D646" s="2">
        <v>-93.769374168055</v>
      </c>
      <c r="E646" s="5" t="s">
        <v>108</v>
      </c>
      <c r="F646" s="5" t="s">
        <v>109</v>
      </c>
      <c r="G646" s="2"/>
      <c r="I646" s="2"/>
      <c r="J646" s="2"/>
      <c r="K646" s="2">
        <f>COUNTIF(usernameList,G646)</f>
        <v>0</v>
      </c>
    </row>
    <row r="647">
      <c r="A647" s="2">
        <v>50.0</v>
      </c>
      <c r="B647" s="2">
        <v>36.0</v>
      </c>
      <c r="C647" s="2">
        <v>41.5634008544</v>
      </c>
      <c r="D647" s="2">
        <v>-93.7691820720751</v>
      </c>
      <c r="E647" s="15" t="s">
        <v>673</v>
      </c>
      <c r="F647" s="15" t="s">
        <v>674</v>
      </c>
      <c r="G647" s="4" t="s">
        <v>47</v>
      </c>
      <c r="H647" s="19" t="s">
        <v>719</v>
      </c>
      <c r="I647" s="2"/>
      <c r="J647" s="4" t="s">
        <v>37</v>
      </c>
      <c r="K647" s="2">
        <f>COUNTIF(usernameList,G647)</f>
        <v>66</v>
      </c>
    </row>
    <row r="648">
      <c r="A648" s="2">
        <v>51.0</v>
      </c>
      <c r="B648" s="2">
        <v>25.0</v>
      </c>
      <c r="C648" s="2">
        <v>41.563257125713</v>
      </c>
      <c r="D648" s="2">
        <v>-93.7712951381088</v>
      </c>
      <c r="E648" s="15" t="s">
        <v>673</v>
      </c>
      <c r="F648" s="15" t="s">
        <v>674</v>
      </c>
      <c r="G648" s="2"/>
      <c r="I648" s="2"/>
      <c r="J648" s="2"/>
      <c r="K648" s="2">
        <f>COUNTIF(usernameList,G648)</f>
        <v>0</v>
      </c>
    </row>
    <row r="649">
      <c r="A649" s="2">
        <v>51.0</v>
      </c>
      <c r="B649" s="2">
        <v>26.0</v>
      </c>
      <c r="C649" s="2">
        <v>41.5632571255531</v>
      </c>
      <c r="D649" s="2">
        <v>-93.7711030425563</v>
      </c>
      <c r="E649" s="15" t="s">
        <v>673</v>
      </c>
      <c r="F649" s="15" t="s">
        <v>674</v>
      </c>
      <c r="G649" s="2"/>
      <c r="I649" s="2"/>
      <c r="J649" s="2"/>
      <c r="K649" s="2">
        <f>COUNTIF(usernameList,G649)</f>
        <v>0</v>
      </c>
    </row>
    <row r="650">
      <c r="A650" s="2">
        <v>51.0</v>
      </c>
      <c r="B650" s="2">
        <v>27.0</v>
      </c>
      <c r="C650" s="2">
        <v>41.5632571253932</v>
      </c>
      <c r="D650" s="2">
        <v>-93.7709109470038</v>
      </c>
      <c r="E650" s="5" t="s">
        <v>108</v>
      </c>
      <c r="F650" s="5" t="s">
        <v>109</v>
      </c>
      <c r="G650" s="4" t="s">
        <v>45</v>
      </c>
      <c r="H650" s="19" t="s">
        <v>720</v>
      </c>
      <c r="I650" s="2"/>
      <c r="J650" s="2"/>
      <c r="K650" s="2">
        <f>COUNTIF(usernameList,G650)</f>
        <v>15</v>
      </c>
    </row>
    <row r="651">
      <c r="A651" s="2">
        <v>51.0</v>
      </c>
      <c r="B651" s="2">
        <v>28.0</v>
      </c>
      <c r="C651" s="2">
        <v>41.5632571252334</v>
      </c>
      <c r="D651" s="2">
        <v>-93.7707188514513</v>
      </c>
      <c r="E651" s="5" t="s">
        <v>108</v>
      </c>
      <c r="F651" s="5" t="s">
        <v>109</v>
      </c>
      <c r="G651" s="4" t="s">
        <v>721</v>
      </c>
      <c r="H651" s="19" t="s">
        <v>722</v>
      </c>
      <c r="I651" s="2"/>
      <c r="J651" s="2"/>
      <c r="K651" s="2">
        <f>COUNTIF(usernameList,G651)</f>
        <v>1</v>
      </c>
    </row>
    <row r="652">
      <c r="A652" s="2">
        <v>51.0</v>
      </c>
      <c r="B652" s="2">
        <v>29.0</v>
      </c>
      <c r="C652" s="2">
        <v>41.5632571250735</v>
      </c>
      <c r="D652" s="2">
        <v>-93.7705267558988</v>
      </c>
      <c r="E652" s="15" t="s">
        <v>673</v>
      </c>
      <c r="F652" s="15" t="s">
        <v>674</v>
      </c>
      <c r="G652" s="2"/>
      <c r="I652" s="2"/>
      <c r="J652" s="2"/>
      <c r="K652" s="2">
        <f>COUNTIF(usernameList,G652)</f>
        <v>0</v>
      </c>
    </row>
    <row r="653">
      <c r="A653" s="2">
        <v>51.0</v>
      </c>
      <c r="B653" s="2">
        <v>30.0</v>
      </c>
      <c r="C653" s="2">
        <v>41.5632571249137</v>
      </c>
      <c r="D653" s="2">
        <v>-93.7703346603463</v>
      </c>
      <c r="E653" s="15" t="s">
        <v>673</v>
      </c>
      <c r="F653" s="15" t="s">
        <v>674</v>
      </c>
      <c r="G653" s="2"/>
      <c r="I653" s="2"/>
      <c r="J653" s="2"/>
      <c r="K653" s="2">
        <f>COUNTIF(usernameList,G653)</f>
        <v>0</v>
      </c>
    </row>
    <row r="654">
      <c r="A654" s="2">
        <v>51.0</v>
      </c>
      <c r="B654" s="2">
        <v>31.0</v>
      </c>
      <c r="C654" s="2">
        <v>41.5632571247538</v>
      </c>
      <c r="D654" s="2">
        <v>-93.7701425647937</v>
      </c>
      <c r="E654" s="15" t="s">
        <v>673</v>
      </c>
      <c r="F654" s="15" t="s">
        <v>674</v>
      </c>
      <c r="G654" s="4" t="s">
        <v>173</v>
      </c>
      <c r="H654" s="19" t="s">
        <v>723</v>
      </c>
      <c r="I654" s="2"/>
      <c r="J654" s="4" t="s">
        <v>73</v>
      </c>
      <c r="K654" s="2">
        <f>COUNTIF(usernameList,G654)</f>
        <v>7</v>
      </c>
    </row>
    <row r="655">
      <c r="A655" s="2">
        <v>51.0</v>
      </c>
      <c r="B655" s="2">
        <v>32.0</v>
      </c>
      <c r="C655" s="2">
        <v>41.563257124594</v>
      </c>
      <c r="D655" s="2">
        <v>-93.7699504692412</v>
      </c>
      <c r="E655" s="15" t="s">
        <v>673</v>
      </c>
      <c r="F655" s="15" t="s">
        <v>674</v>
      </c>
      <c r="G655" s="2"/>
      <c r="I655" s="2"/>
      <c r="J655" s="2"/>
      <c r="K655" s="2">
        <f>COUNTIF(usernameList,G655)</f>
        <v>0</v>
      </c>
    </row>
    <row r="656">
      <c r="A656" s="2">
        <v>51.0</v>
      </c>
      <c r="B656" s="2">
        <v>33.0</v>
      </c>
      <c r="C656" s="2">
        <v>41.5632571244341</v>
      </c>
      <c r="D656" s="2">
        <v>-93.7697583736887</v>
      </c>
      <c r="E656" s="5" t="s">
        <v>108</v>
      </c>
      <c r="F656" s="5" t="s">
        <v>109</v>
      </c>
      <c r="G656" s="4" t="s">
        <v>559</v>
      </c>
      <c r="H656" s="19" t="s">
        <v>724</v>
      </c>
      <c r="I656" s="2"/>
      <c r="J656" s="4" t="s">
        <v>78</v>
      </c>
      <c r="K656" s="2">
        <f>COUNTIF(usernameList,G656)</f>
        <v>3</v>
      </c>
    </row>
    <row r="657">
      <c r="A657" s="2">
        <v>51.0</v>
      </c>
      <c r="B657" s="2">
        <v>34.0</v>
      </c>
      <c r="C657" s="2">
        <v>41.5632571242742</v>
      </c>
      <c r="D657" s="2">
        <v>-93.7695662781362</v>
      </c>
      <c r="E657" s="5" t="s">
        <v>108</v>
      </c>
      <c r="F657" s="5" t="s">
        <v>109</v>
      </c>
      <c r="G657" s="4" t="s">
        <v>218</v>
      </c>
      <c r="H657" s="19" t="s">
        <v>725</v>
      </c>
      <c r="I657" s="2"/>
      <c r="J657" s="4" t="s">
        <v>64</v>
      </c>
      <c r="K657" s="2">
        <f>COUNTIF(usernameList,G657)</f>
        <v>5</v>
      </c>
    </row>
    <row r="658">
      <c r="A658" s="2">
        <v>51.0</v>
      </c>
      <c r="B658" s="2">
        <v>35.0</v>
      </c>
      <c r="C658" s="2">
        <v>41.5632571241144</v>
      </c>
      <c r="D658" s="2">
        <v>-93.7693741825837</v>
      </c>
      <c r="E658" s="15" t="s">
        <v>673</v>
      </c>
      <c r="F658" s="15" t="s">
        <v>674</v>
      </c>
      <c r="G658" s="4" t="s">
        <v>41</v>
      </c>
      <c r="H658" s="19" t="s">
        <v>726</v>
      </c>
      <c r="I658" s="2"/>
      <c r="J658" s="4" t="s">
        <v>40</v>
      </c>
      <c r="K658" s="2">
        <f>COUNTIF(usernameList,G658)</f>
        <v>10</v>
      </c>
    </row>
    <row r="659">
      <c r="A659" s="2">
        <v>51.0</v>
      </c>
      <c r="B659" s="2">
        <v>36.0</v>
      </c>
      <c r="C659" s="2">
        <v>41.5632571239545</v>
      </c>
      <c r="D659" s="2">
        <v>-93.7691820870312</v>
      </c>
      <c r="E659" s="15" t="s">
        <v>673</v>
      </c>
      <c r="F659" s="15" t="s">
        <v>674</v>
      </c>
      <c r="G659" s="4" t="s">
        <v>300</v>
      </c>
      <c r="H659" s="19" t="s">
        <v>727</v>
      </c>
      <c r="I659" s="2"/>
      <c r="J659" s="4" t="s">
        <v>73</v>
      </c>
      <c r="K659" s="2">
        <f>COUNTIF(usernameList,G659)</f>
        <v>12</v>
      </c>
    </row>
    <row r="660">
      <c r="A660" s="2">
        <v>52.0</v>
      </c>
      <c r="B660" s="2">
        <v>24.0</v>
      </c>
      <c r="C660" s="2">
        <v>41.5631133954274</v>
      </c>
      <c r="D660" s="2">
        <v>-93.7714872434877</v>
      </c>
      <c r="E660" s="15" t="s">
        <v>673</v>
      </c>
      <c r="F660" s="15" t="s">
        <v>674</v>
      </c>
      <c r="G660" s="4" t="s">
        <v>69</v>
      </c>
      <c r="H660" s="19" t="s">
        <v>728</v>
      </c>
      <c r="I660" s="2"/>
      <c r="J660" s="4" t="s">
        <v>40</v>
      </c>
      <c r="K660" s="2">
        <f>COUNTIF(usernameList,G660)</f>
        <v>35</v>
      </c>
    </row>
    <row r="661">
      <c r="A661" s="2">
        <v>52.0</v>
      </c>
      <c r="B661" s="2">
        <v>25.0</v>
      </c>
      <c r="C661" s="2">
        <v>41.5631133952675</v>
      </c>
      <c r="D661" s="2">
        <v>-93.7712951483624</v>
      </c>
      <c r="E661" s="15" t="s">
        <v>673</v>
      </c>
      <c r="F661" s="15" t="s">
        <v>674</v>
      </c>
      <c r="G661" s="4" t="s">
        <v>362</v>
      </c>
      <c r="H661" s="19" t="s">
        <v>729</v>
      </c>
      <c r="I661" s="2"/>
      <c r="J661" s="4" t="s">
        <v>37</v>
      </c>
      <c r="K661" s="2">
        <f>COUNTIF(usernameList,G661)</f>
        <v>77</v>
      </c>
    </row>
    <row r="662">
      <c r="A662" s="2">
        <v>52.0</v>
      </c>
      <c r="B662" s="2">
        <v>26.0</v>
      </c>
      <c r="C662" s="2">
        <v>41.5631133951077</v>
      </c>
      <c r="D662" s="2">
        <v>-93.7711030532372</v>
      </c>
      <c r="E662" s="15" t="s">
        <v>673</v>
      </c>
      <c r="F662" s="15" t="s">
        <v>674</v>
      </c>
      <c r="G662" s="4" t="s">
        <v>38</v>
      </c>
      <c r="H662" s="19" t="s">
        <v>730</v>
      </c>
      <c r="I662" s="2"/>
      <c r="J662" s="4" t="s">
        <v>73</v>
      </c>
      <c r="K662" s="2">
        <f>COUNTIF(usernameList,G662)</f>
        <v>22</v>
      </c>
    </row>
    <row r="663">
      <c r="A663" s="2">
        <v>52.0</v>
      </c>
      <c r="B663" s="2">
        <v>27.0</v>
      </c>
      <c r="C663" s="2">
        <v>41.5631133949478</v>
      </c>
      <c r="D663" s="2">
        <v>-93.7709109581119</v>
      </c>
      <c r="E663" s="15" t="s">
        <v>673</v>
      </c>
      <c r="F663" s="15" t="s">
        <v>674</v>
      </c>
      <c r="G663" s="4" t="s">
        <v>69</v>
      </c>
      <c r="H663" s="19" t="s">
        <v>731</v>
      </c>
      <c r="I663" s="2"/>
      <c r="J663" s="4" t="s">
        <v>40</v>
      </c>
      <c r="K663" s="2">
        <f>COUNTIF(usernameList,G663)</f>
        <v>35</v>
      </c>
    </row>
    <row r="664">
      <c r="A664" s="2">
        <v>52.0</v>
      </c>
      <c r="B664" s="2">
        <v>28.0</v>
      </c>
      <c r="C664" s="2">
        <v>41.563113394788</v>
      </c>
      <c r="D664" s="2">
        <v>-93.7707188629866</v>
      </c>
      <c r="E664" s="15" t="s">
        <v>673</v>
      </c>
      <c r="F664" s="15" t="s">
        <v>674</v>
      </c>
      <c r="G664" s="4" t="s">
        <v>362</v>
      </c>
      <c r="H664" s="19" t="s">
        <v>732</v>
      </c>
      <c r="I664" s="2"/>
      <c r="J664" s="4" t="s">
        <v>37</v>
      </c>
      <c r="K664" s="2">
        <f>COUNTIF(usernameList,G664)</f>
        <v>77</v>
      </c>
    </row>
    <row r="665">
      <c r="A665" s="2">
        <v>52.0</v>
      </c>
      <c r="B665" s="2">
        <v>29.0</v>
      </c>
      <c r="C665" s="2">
        <v>41.5631133946281</v>
      </c>
      <c r="D665" s="2">
        <v>-93.7705267678613</v>
      </c>
      <c r="E665" s="15" t="s">
        <v>673</v>
      </c>
      <c r="F665" s="15" t="s">
        <v>674</v>
      </c>
      <c r="G665" s="4" t="s">
        <v>38</v>
      </c>
      <c r="H665" s="19" t="s">
        <v>733</v>
      </c>
      <c r="I665" s="2"/>
      <c r="J665" s="4" t="s">
        <v>73</v>
      </c>
      <c r="K665" s="2">
        <f>COUNTIF(usernameList,G665)</f>
        <v>22</v>
      </c>
    </row>
    <row r="666">
      <c r="A666" s="2">
        <v>52.0</v>
      </c>
      <c r="B666" s="2">
        <v>30.0</v>
      </c>
      <c r="C666" s="2">
        <v>41.5631133944683</v>
      </c>
      <c r="D666" s="2">
        <v>-93.7703346727361</v>
      </c>
      <c r="E666" s="15" t="s">
        <v>673</v>
      </c>
      <c r="F666" s="15" t="s">
        <v>674</v>
      </c>
      <c r="G666" s="4" t="s">
        <v>69</v>
      </c>
      <c r="H666" s="19" t="s">
        <v>734</v>
      </c>
      <c r="I666" s="2"/>
      <c r="J666" s="4" t="s">
        <v>73</v>
      </c>
      <c r="K666" s="2">
        <f>COUNTIF(usernameList,G666)</f>
        <v>35</v>
      </c>
    </row>
    <row r="667">
      <c r="A667" s="2">
        <v>52.0</v>
      </c>
      <c r="B667" s="2">
        <v>31.0</v>
      </c>
      <c r="C667" s="2">
        <v>41.5631133943084</v>
      </c>
      <c r="D667" s="2">
        <v>-93.7701425776108</v>
      </c>
      <c r="E667" s="15" t="s">
        <v>673</v>
      </c>
      <c r="F667" s="15" t="s">
        <v>674</v>
      </c>
      <c r="G667" s="4" t="s">
        <v>34</v>
      </c>
      <c r="H667" s="19" t="s">
        <v>735</v>
      </c>
      <c r="I667" s="2"/>
      <c r="J667" s="4" t="s">
        <v>37</v>
      </c>
      <c r="K667" s="2">
        <f>COUNTIF(usernameList,G667)</f>
        <v>77</v>
      </c>
    </row>
    <row r="668">
      <c r="A668" s="2">
        <v>52.0</v>
      </c>
      <c r="B668" s="2">
        <v>32.0</v>
      </c>
      <c r="C668" s="2">
        <v>41.5631133941486</v>
      </c>
      <c r="D668" s="2">
        <v>-93.7699504824856</v>
      </c>
      <c r="E668" s="15" t="s">
        <v>673</v>
      </c>
      <c r="F668" s="15" t="s">
        <v>674</v>
      </c>
      <c r="G668" s="4" t="s">
        <v>38</v>
      </c>
      <c r="H668" s="19" t="s">
        <v>736</v>
      </c>
      <c r="I668" s="2"/>
      <c r="J668" s="4" t="s">
        <v>73</v>
      </c>
      <c r="K668" s="2">
        <f>COUNTIF(usernameList,G668)</f>
        <v>22</v>
      </c>
    </row>
    <row r="669">
      <c r="A669" s="2">
        <v>52.0</v>
      </c>
      <c r="B669" s="2">
        <v>33.0</v>
      </c>
      <c r="C669" s="2">
        <v>41.5631133939887</v>
      </c>
      <c r="D669" s="2">
        <v>-93.7697583873604</v>
      </c>
      <c r="E669" s="15" t="s">
        <v>673</v>
      </c>
      <c r="F669" s="15" t="s">
        <v>674</v>
      </c>
      <c r="G669" s="4" t="s">
        <v>69</v>
      </c>
      <c r="H669" s="19" t="s">
        <v>737</v>
      </c>
      <c r="I669" s="2"/>
      <c r="J669" s="4" t="s">
        <v>73</v>
      </c>
      <c r="K669" s="2">
        <f>COUNTIF(usernameList,G669)</f>
        <v>35</v>
      </c>
    </row>
    <row r="670">
      <c r="A670" s="2">
        <v>52.0</v>
      </c>
      <c r="B670" s="2">
        <v>34.0</v>
      </c>
      <c r="C670" s="2">
        <v>41.5631133938288</v>
      </c>
      <c r="D670" s="2">
        <v>-93.7695662922352</v>
      </c>
      <c r="E670" s="15" t="s">
        <v>673</v>
      </c>
      <c r="F670" s="15" t="s">
        <v>674</v>
      </c>
      <c r="G670" s="4" t="s">
        <v>34</v>
      </c>
      <c r="H670" s="19" t="s">
        <v>738</v>
      </c>
      <c r="I670" s="2"/>
      <c r="J670" s="4" t="s">
        <v>37</v>
      </c>
      <c r="K670" s="2">
        <f>COUNTIF(usernameList,G670)</f>
        <v>77</v>
      </c>
    </row>
    <row r="671">
      <c r="A671" s="2">
        <v>52.0</v>
      </c>
      <c r="B671" s="2">
        <v>35.0</v>
      </c>
      <c r="C671" s="2">
        <v>41.563113393669</v>
      </c>
      <c r="D671" s="2">
        <v>-93.7693741971099</v>
      </c>
      <c r="E671" s="15" t="s">
        <v>673</v>
      </c>
      <c r="F671" s="15" t="s">
        <v>674</v>
      </c>
      <c r="G671" s="4" t="s">
        <v>38</v>
      </c>
      <c r="H671" s="19" t="s">
        <v>739</v>
      </c>
      <c r="I671" s="2"/>
      <c r="J671" s="4" t="s">
        <v>73</v>
      </c>
      <c r="K671" s="2">
        <f>COUNTIF(usernameList,G671)</f>
        <v>22</v>
      </c>
    </row>
    <row r="672">
      <c r="A672" s="2">
        <v>52.0</v>
      </c>
      <c r="B672" s="2">
        <v>36.0</v>
      </c>
      <c r="C672" s="2">
        <v>41.5631133935091</v>
      </c>
      <c r="D672" s="2">
        <v>-93.7691821019847</v>
      </c>
      <c r="E672" s="15" t="s">
        <v>673</v>
      </c>
      <c r="F672" s="15" t="s">
        <v>674</v>
      </c>
      <c r="G672" s="4" t="s">
        <v>69</v>
      </c>
      <c r="H672" s="19" t="s">
        <v>740</v>
      </c>
      <c r="I672" s="2"/>
      <c r="J672" s="4" t="s">
        <v>73</v>
      </c>
      <c r="K672" s="2">
        <f>COUNTIF(usernameList,G672)</f>
        <v>35</v>
      </c>
    </row>
    <row r="673">
      <c r="A673" s="2">
        <v>52.0</v>
      </c>
      <c r="B673" s="2">
        <v>37.0</v>
      </c>
      <c r="C673" s="2">
        <v>41.5631133933493</v>
      </c>
      <c r="D673" s="2">
        <v>-93.7689900068595</v>
      </c>
      <c r="E673" s="15" t="s">
        <v>673</v>
      </c>
      <c r="F673" s="15" t="s">
        <v>674</v>
      </c>
      <c r="G673" s="4" t="s">
        <v>34</v>
      </c>
      <c r="H673" s="19" t="s">
        <v>741</v>
      </c>
      <c r="I673" s="2"/>
      <c r="J673" s="4" t="s">
        <v>37</v>
      </c>
      <c r="K673" s="2">
        <f>COUNTIF(usernameList,G673)</f>
        <v>77</v>
      </c>
    </row>
    <row r="674">
      <c r="A674" s="2">
        <v>53.0</v>
      </c>
      <c r="B674" s="2">
        <v>24.0</v>
      </c>
      <c r="C674" s="2">
        <v>41.562969664982</v>
      </c>
      <c r="D674" s="2">
        <v>-93.7714872533155</v>
      </c>
      <c r="E674" s="15" t="s">
        <v>673</v>
      </c>
      <c r="F674" s="15" t="s">
        <v>674</v>
      </c>
      <c r="G674" s="4" t="s">
        <v>47</v>
      </c>
      <c r="H674" s="19" t="s">
        <v>742</v>
      </c>
      <c r="I674" s="2"/>
      <c r="J674" s="4" t="s">
        <v>37</v>
      </c>
      <c r="K674" s="2">
        <f>COUNTIF(usernameList,G674)</f>
        <v>66</v>
      </c>
    </row>
    <row r="675">
      <c r="A675" s="2">
        <v>53.0</v>
      </c>
      <c r="B675" s="2">
        <v>25.0</v>
      </c>
      <c r="C675" s="2">
        <v>41.5629696648221</v>
      </c>
      <c r="D675" s="2">
        <v>-93.7712951586175</v>
      </c>
      <c r="E675" s="15" t="s">
        <v>673</v>
      </c>
      <c r="F675" s="15" t="s">
        <v>674</v>
      </c>
      <c r="G675" s="2"/>
      <c r="I675" s="2"/>
      <c r="J675" s="2"/>
      <c r="K675" s="2">
        <f>COUNTIF(usernameList,G675)</f>
        <v>0</v>
      </c>
    </row>
    <row r="676">
      <c r="A676" s="2">
        <v>53.0</v>
      </c>
      <c r="B676" s="2">
        <v>26.0</v>
      </c>
      <c r="C676" s="2">
        <v>41.5629696646623</v>
      </c>
      <c r="D676" s="2">
        <v>-93.7711030639196</v>
      </c>
      <c r="E676" s="15" t="s">
        <v>673</v>
      </c>
      <c r="F676" s="15" t="s">
        <v>674</v>
      </c>
      <c r="G676" s="2"/>
      <c r="I676" s="2"/>
      <c r="J676" s="2"/>
      <c r="K676" s="2">
        <f>COUNTIF(usernameList,G676)</f>
        <v>0</v>
      </c>
    </row>
    <row r="677">
      <c r="A677" s="2">
        <v>53.0</v>
      </c>
      <c r="B677" s="2">
        <v>27.0</v>
      </c>
      <c r="C677" s="2">
        <v>41.5629696645024</v>
      </c>
      <c r="D677" s="2">
        <v>-93.7709109692216</v>
      </c>
      <c r="E677" s="15" t="s">
        <v>673</v>
      </c>
      <c r="F677" s="15" t="s">
        <v>674</v>
      </c>
      <c r="G677" s="4" t="s">
        <v>47</v>
      </c>
      <c r="H677" s="19" t="s">
        <v>743</v>
      </c>
      <c r="I677" s="2"/>
      <c r="J677" s="4" t="s">
        <v>37</v>
      </c>
      <c r="K677" s="2">
        <f>COUNTIF(usernameList,G677)</f>
        <v>66</v>
      </c>
    </row>
    <row r="678">
      <c r="A678" s="2">
        <v>53.0</v>
      </c>
      <c r="B678" s="2">
        <v>28.0</v>
      </c>
      <c r="C678" s="2">
        <v>41.5629696643426</v>
      </c>
      <c r="D678" s="2">
        <v>-93.7707188745236</v>
      </c>
      <c r="E678" s="15" t="s">
        <v>673</v>
      </c>
      <c r="F678" s="15" t="s">
        <v>674</v>
      </c>
      <c r="G678" s="2"/>
      <c r="I678" s="2"/>
      <c r="J678" s="2"/>
      <c r="K678" s="2">
        <f>COUNTIF(usernameList,G678)</f>
        <v>0</v>
      </c>
    </row>
    <row r="679">
      <c r="A679" s="2">
        <v>53.0</v>
      </c>
      <c r="B679" s="2">
        <v>29.0</v>
      </c>
      <c r="C679" s="2">
        <v>41.5629696641827</v>
      </c>
      <c r="D679" s="2">
        <v>-93.7705267798256</v>
      </c>
      <c r="E679" s="15" t="s">
        <v>673</v>
      </c>
      <c r="F679" s="15" t="s">
        <v>674</v>
      </c>
      <c r="G679" s="2"/>
      <c r="I679" s="2"/>
      <c r="J679" s="2"/>
      <c r="K679" s="2">
        <f>COUNTIF(usernameList,G679)</f>
        <v>0</v>
      </c>
    </row>
    <row r="680">
      <c r="A680" s="2">
        <v>53.0</v>
      </c>
      <c r="B680" s="2">
        <v>30.0</v>
      </c>
      <c r="C680" s="2">
        <v>41.5629696640229</v>
      </c>
      <c r="D680" s="2">
        <v>-93.7703346851277</v>
      </c>
      <c r="E680" s="15" t="s">
        <v>673</v>
      </c>
      <c r="F680" s="15" t="s">
        <v>674</v>
      </c>
      <c r="G680" s="4" t="s">
        <v>47</v>
      </c>
      <c r="H680" s="19" t="s">
        <v>744</v>
      </c>
      <c r="I680" s="2"/>
      <c r="J680" s="4" t="s">
        <v>37</v>
      </c>
      <c r="K680" s="2">
        <f>COUNTIF(usernameList,G680)</f>
        <v>66</v>
      </c>
    </row>
    <row r="681">
      <c r="A681" s="2">
        <v>53.0</v>
      </c>
      <c r="B681" s="2">
        <v>31.0</v>
      </c>
      <c r="C681" s="2">
        <v>41.562969663863</v>
      </c>
      <c r="D681" s="2">
        <v>-93.7701425904297</v>
      </c>
      <c r="E681" s="15" t="s">
        <v>673</v>
      </c>
      <c r="F681" s="15" t="s">
        <v>674</v>
      </c>
      <c r="G681" s="2"/>
      <c r="I681" s="2"/>
      <c r="J681" s="2"/>
      <c r="K681" s="2">
        <f>COUNTIF(usernameList,G681)</f>
        <v>0</v>
      </c>
    </row>
    <row r="682">
      <c r="A682" s="2">
        <v>53.0</v>
      </c>
      <c r="B682" s="2">
        <v>32.0</v>
      </c>
      <c r="C682" s="2">
        <v>41.5629696637032</v>
      </c>
      <c r="D682" s="2">
        <v>-93.7699504957317</v>
      </c>
      <c r="E682" s="15" t="s">
        <v>673</v>
      </c>
      <c r="F682" s="15" t="s">
        <v>674</v>
      </c>
      <c r="G682" s="4" t="s">
        <v>284</v>
      </c>
      <c r="H682" s="19" t="s">
        <v>745</v>
      </c>
      <c r="I682" s="2"/>
      <c r="J682" s="2"/>
      <c r="K682" s="2">
        <f>COUNTIF(usernameList,G682)</f>
        <v>7</v>
      </c>
    </row>
    <row r="683">
      <c r="A683" s="2">
        <v>53.0</v>
      </c>
      <c r="B683" s="2">
        <v>33.0</v>
      </c>
      <c r="C683" s="2">
        <v>41.5629696635433</v>
      </c>
      <c r="D683" s="2">
        <v>-93.7697584010338</v>
      </c>
      <c r="E683" s="15" t="s">
        <v>673</v>
      </c>
      <c r="F683" s="15" t="s">
        <v>674</v>
      </c>
      <c r="G683" s="2"/>
      <c r="I683" s="2"/>
      <c r="J683" s="2"/>
      <c r="K683" s="2">
        <f>COUNTIF(usernameList,G683)</f>
        <v>0</v>
      </c>
    </row>
    <row r="684">
      <c r="A684" s="2">
        <v>53.0</v>
      </c>
      <c r="B684" s="2">
        <v>34.0</v>
      </c>
      <c r="C684" s="2">
        <v>41.5629696633835</v>
      </c>
      <c r="D684" s="2">
        <v>-93.7695663063358</v>
      </c>
      <c r="E684" s="15" t="s">
        <v>673</v>
      </c>
      <c r="F684" s="15" t="s">
        <v>674</v>
      </c>
      <c r="G684" s="2"/>
      <c r="I684" s="2"/>
      <c r="J684" s="2"/>
      <c r="K684" s="2">
        <f>COUNTIF(usernameList,G684)</f>
        <v>0</v>
      </c>
    </row>
    <row r="685">
      <c r="A685" s="2">
        <v>53.0</v>
      </c>
      <c r="B685" s="2">
        <v>35.0</v>
      </c>
      <c r="C685" s="2">
        <v>41.5629696632236</v>
      </c>
      <c r="D685" s="2">
        <v>-93.7693742116379</v>
      </c>
      <c r="E685" s="15" t="s">
        <v>673</v>
      </c>
      <c r="F685" s="15" t="s">
        <v>674</v>
      </c>
      <c r="G685" s="4" t="s">
        <v>284</v>
      </c>
      <c r="H685" s="19" t="s">
        <v>746</v>
      </c>
      <c r="I685" s="2"/>
      <c r="J685" s="2"/>
      <c r="K685" s="2">
        <f>COUNTIF(usernameList,G685)</f>
        <v>7</v>
      </c>
    </row>
    <row r="686">
      <c r="A686" s="2">
        <v>53.0</v>
      </c>
      <c r="B686" s="2">
        <v>36.0</v>
      </c>
      <c r="C686" s="2">
        <v>41.5629696630637</v>
      </c>
      <c r="D686" s="2">
        <v>-93.7691821169399</v>
      </c>
      <c r="E686" s="15" t="s">
        <v>673</v>
      </c>
      <c r="F686" s="15" t="s">
        <v>674</v>
      </c>
      <c r="G686" s="4" t="s">
        <v>47</v>
      </c>
      <c r="H686" s="19" t="s">
        <v>747</v>
      </c>
      <c r="I686" s="2"/>
      <c r="J686" s="4" t="s">
        <v>37</v>
      </c>
      <c r="K686" s="2">
        <f>COUNTIF(usernameList,G686)</f>
        <v>66</v>
      </c>
    </row>
    <row r="687">
      <c r="A687" s="2">
        <v>53.0</v>
      </c>
      <c r="B687" s="2">
        <v>37.0</v>
      </c>
      <c r="C687" s="2">
        <v>41.5629696629039</v>
      </c>
      <c r="D687" s="2">
        <v>-93.768990022242</v>
      </c>
      <c r="E687" s="15" t="s">
        <v>673</v>
      </c>
      <c r="F687" s="15" t="s">
        <v>674</v>
      </c>
      <c r="G687" s="2"/>
      <c r="I687" s="2"/>
      <c r="J687" s="2"/>
      <c r="K687" s="2">
        <f>COUNTIF(usernameList,G687)</f>
        <v>0</v>
      </c>
    </row>
    <row r="688">
      <c r="A688" s="2">
        <v>54.0</v>
      </c>
      <c r="B688" s="2">
        <v>24.0</v>
      </c>
      <c r="C688" s="2">
        <v>41.5628259345365</v>
      </c>
      <c r="D688" s="2">
        <v>-93.7714872631431</v>
      </c>
      <c r="E688" s="15" t="s">
        <v>673</v>
      </c>
      <c r="F688" s="15" t="s">
        <v>674</v>
      </c>
      <c r="G688" s="2"/>
      <c r="I688" s="2"/>
      <c r="J688" s="2"/>
      <c r="K688" s="2">
        <f>COUNTIF(usernameList,G688)</f>
        <v>0</v>
      </c>
    </row>
    <row r="689">
      <c r="A689" s="2">
        <v>54.0</v>
      </c>
      <c r="B689" s="2">
        <v>25.0</v>
      </c>
      <c r="C689" s="2">
        <v>41.5628259343766</v>
      </c>
      <c r="D689" s="2">
        <v>-93.7712951688724</v>
      </c>
      <c r="E689" s="15" t="s">
        <v>673</v>
      </c>
      <c r="F689" s="15" t="s">
        <v>674</v>
      </c>
      <c r="G689" s="2"/>
      <c r="I689" s="2"/>
      <c r="J689" s="2"/>
      <c r="K689" s="2">
        <f>COUNTIF(usernameList,G689)</f>
        <v>0</v>
      </c>
    </row>
    <row r="690">
      <c r="A690" s="2">
        <v>54.0</v>
      </c>
      <c r="B690" s="2">
        <v>26.0</v>
      </c>
      <c r="C690" s="2">
        <v>41.5628259342168</v>
      </c>
      <c r="D690" s="2">
        <v>-93.7711030746018</v>
      </c>
      <c r="E690" s="15" t="s">
        <v>673</v>
      </c>
      <c r="F690" s="15" t="s">
        <v>674</v>
      </c>
      <c r="G690" s="4" t="s">
        <v>287</v>
      </c>
      <c r="H690" s="19" t="s">
        <v>748</v>
      </c>
      <c r="I690" s="2"/>
      <c r="J690" s="4" t="s">
        <v>64</v>
      </c>
      <c r="K690" s="2">
        <f>COUNTIF(usernameList,G690)</f>
        <v>5</v>
      </c>
    </row>
    <row r="691">
      <c r="A691" s="2">
        <v>54.0</v>
      </c>
      <c r="B691" s="2">
        <v>27.0</v>
      </c>
      <c r="C691" s="2">
        <v>41.5628259340569</v>
      </c>
      <c r="D691" s="2">
        <v>-93.7709109803311</v>
      </c>
      <c r="E691" s="15" t="s">
        <v>673</v>
      </c>
      <c r="F691" s="15" t="s">
        <v>674</v>
      </c>
      <c r="G691" s="4" t="s">
        <v>45</v>
      </c>
      <c r="H691" s="19" t="s">
        <v>749</v>
      </c>
      <c r="I691" s="2"/>
      <c r="J691" s="2"/>
      <c r="K691" s="2">
        <f>COUNTIF(usernameList,G691)</f>
        <v>15</v>
      </c>
    </row>
    <row r="692">
      <c r="A692" s="2">
        <v>54.0</v>
      </c>
      <c r="B692" s="2">
        <v>28.0</v>
      </c>
      <c r="C692" s="2">
        <v>41.5628259338971</v>
      </c>
      <c r="D692" s="2">
        <v>-93.7707188860604</v>
      </c>
      <c r="E692" s="15" t="s">
        <v>673</v>
      </c>
      <c r="F692" s="15" t="s">
        <v>674</v>
      </c>
      <c r="G692" s="2"/>
      <c r="I692" s="2"/>
      <c r="J692" s="2"/>
      <c r="K692" s="2">
        <f>COUNTIF(usernameList,G692)</f>
        <v>0</v>
      </c>
    </row>
    <row r="693">
      <c r="A693" s="2">
        <v>54.0</v>
      </c>
      <c r="B693" s="2">
        <v>29.0</v>
      </c>
      <c r="C693" s="2">
        <v>41.5628259337372</v>
      </c>
      <c r="D693" s="2">
        <v>-93.7705267917897</v>
      </c>
      <c r="E693" s="15" t="s">
        <v>673</v>
      </c>
      <c r="F693" s="15" t="s">
        <v>674</v>
      </c>
      <c r="G693" s="2"/>
      <c r="I693" s="2"/>
      <c r="J693" s="2"/>
      <c r="K693" s="2">
        <f>COUNTIF(usernameList,G693)</f>
        <v>0</v>
      </c>
    </row>
    <row r="694">
      <c r="A694" s="2">
        <v>54.0</v>
      </c>
      <c r="B694" s="2">
        <v>30.0</v>
      </c>
      <c r="C694" s="2">
        <v>41.5628259335774</v>
      </c>
      <c r="D694" s="2">
        <v>-93.770334697519</v>
      </c>
      <c r="E694" s="15" t="s">
        <v>673</v>
      </c>
      <c r="F694" s="15" t="s">
        <v>674</v>
      </c>
      <c r="G694" s="2"/>
      <c r="I694" s="2"/>
      <c r="J694" s="2"/>
      <c r="K694" s="2">
        <f>COUNTIF(usernameList,G694)</f>
        <v>0</v>
      </c>
    </row>
    <row r="695">
      <c r="A695" s="2">
        <v>54.0</v>
      </c>
      <c r="B695" s="2">
        <v>31.0</v>
      </c>
      <c r="C695" s="2">
        <v>41.5628259334175</v>
      </c>
      <c r="D695" s="2">
        <v>-93.7701426032483</v>
      </c>
      <c r="E695" s="15" t="s">
        <v>673</v>
      </c>
      <c r="F695" s="15" t="s">
        <v>674</v>
      </c>
      <c r="G695" s="2"/>
      <c r="I695" s="2"/>
      <c r="J695" s="2"/>
      <c r="K695" s="2">
        <f>COUNTIF(usernameList,G695)</f>
        <v>0</v>
      </c>
    </row>
    <row r="696">
      <c r="A696" s="2">
        <v>54.0</v>
      </c>
      <c r="B696" s="2">
        <v>32.0</v>
      </c>
      <c r="C696" s="2">
        <v>41.5628259332577</v>
      </c>
      <c r="D696" s="2">
        <v>-93.7699505089776</v>
      </c>
      <c r="E696" s="15" t="s">
        <v>673</v>
      </c>
      <c r="F696" s="15" t="s">
        <v>674</v>
      </c>
      <c r="G696" s="2"/>
      <c r="I696" s="2"/>
      <c r="J696" s="2"/>
      <c r="K696" s="2">
        <f>COUNTIF(usernameList,G696)</f>
        <v>0</v>
      </c>
    </row>
    <row r="697">
      <c r="A697" s="2">
        <v>54.0</v>
      </c>
      <c r="B697" s="2">
        <v>33.0</v>
      </c>
      <c r="C697" s="2">
        <v>41.5628259330978</v>
      </c>
      <c r="D697" s="2">
        <v>-93.7697584147069</v>
      </c>
      <c r="E697" s="15" t="s">
        <v>673</v>
      </c>
      <c r="F697" s="15" t="s">
        <v>674</v>
      </c>
      <c r="G697" s="4" t="s">
        <v>47</v>
      </c>
      <c r="H697" s="19" t="s">
        <v>750</v>
      </c>
      <c r="I697" s="2"/>
      <c r="J697" s="4" t="s">
        <v>37</v>
      </c>
      <c r="K697" s="2">
        <f>COUNTIF(usernameList,G697)</f>
        <v>66</v>
      </c>
    </row>
    <row r="698">
      <c r="A698" s="2">
        <v>54.0</v>
      </c>
      <c r="B698" s="2">
        <v>34.0</v>
      </c>
      <c r="C698" s="2">
        <v>41.562825932938</v>
      </c>
      <c r="D698" s="2">
        <v>-93.7695663204363</v>
      </c>
      <c r="E698" s="15" t="s">
        <v>673</v>
      </c>
      <c r="F698" s="15" t="s">
        <v>674</v>
      </c>
      <c r="G698" s="2"/>
      <c r="I698" s="2"/>
      <c r="J698" s="2"/>
      <c r="K698" s="2">
        <f>COUNTIF(usernameList,G698)</f>
        <v>0</v>
      </c>
    </row>
    <row r="699">
      <c r="A699" s="2">
        <v>54.0</v>
      </c>
      <c r="B699" s="2">
        <v>35.0</v>
      </c>
      <c r="C699" s="2">
        <v>41.5628259327781</v>
      </c>
      <c r="D699" s="2">
        <v>-93.7693742261656</v>
      </c>
      <c r="E699" s="15" t="s">
        <v>673</v>
      </c>
      <c r="F699" s="15" t="s">
        <v>674</v>
      </c>
      <c r="G699" s="2"/>
      <c r="I699" s="2"/>
      <c r="J699" s="2"/>
      <c r="K699" s="2">
        <f>COUNTIF(usernameList,G699)</f>
        <v>0</v>
      </c>
    </row>
    <row r="700">
      <c r="A700" s="2">
        <v>54.0</v>
      </c>
      <c r="B700" s="2">
        <v>36.0</v>
      </c>
      <c r="C700" s="2">
        <v>41.5628259326183</v>
      </c>
      <c r="D700" s="2">
        <v>-93.7691821318949</v>
      </c>
      <c r="E700" s="15" t="s">
        <v>673</v>
      </c>
      <c r="F700" s="15" t="s">
        <v>674</v>
      </c>
      <c r="G700" s="2"/>
      <c r="I700" s="2"/>
      <c r="J700" s="2"/>
      <c r="K700" s="2">
        <f>COUNTIF(usernameList,G700)</f>
        <v>0</v>
      </c>
    </row>
    <row r="701">
      <c r="A701" s="2">
        <v>54.0</v>
      </c>
      <c r="B701" s="2">
        <v>37.0</v>
      </c>
      <c r="C701" s="2">
        <v>41.5628259324584</v>
      </c>
      <c r="D701" s="2">
        <v>-93.7689900376242</v>
      </c>
      <c r="E701" s="15" t="s">
        <v>673</v>
      </c>
      <c r="F701" s="15" t="s">
        <v>674</v>
      </c>
      <c r="G701" s="4" t="s">
        <v>62</v>
      </c>
      <c r="H701" s="19" t="s">
        <v>751</v>
      </c>
      <c r="I701" s="2"/>
      <c r="J701" s="4" t="s">
        <v>64</v>
      </c>
      <c r="K701" s="2">
        <f>COUNTIF(usernameList,G701)</f>
        <v>5</v>
      </c>
    </row>
    <row r="702">
      <c r="A702" s="2">
        <v>55.0</v>
      </c>
      <c r="B702" s="2">
        <v>24.0</v>
      </c>
      <c r="C702" s="2">
        <v>41.5626822040911</v>
      </c>
      <c r="D702" s="2">
        <v>-93.7714872729702</v>
      </c>
      <c r="E702" s="15" t="s">
        <v>673</v>
      </c>
      <c r="F702" s="15" t="s">
        <v>674</v>
      </c>
      <c r="G702" s="2"/>
      <c r="I702" s="2"/>
      <c r="J702" s="2"/>
      <c r="K702" s="2">
        <f>COUNTIF(usernameList,G702)</f>
        <v>0</v>
      </c>
    </row>
    <row r="703">
      <c r="A703" s="2">
        <v>55.0</v>
      </c>
      <c r="B703" s="2">
        <v>25.0</v>
      </c>
      <c r="C703" s="2">
        <v>41.5626822039312</v>
      </c>
      <c r="D703" s="2">
        <v>-93.7712951791268</v>
      </c>
      <c r="E703" s="15" t="s">
        <v>673</v>
      </c>
      <c r="F703" s="15" t="s">
        <v>674</v>
      </c>
      <c r="G703" s="2"/>
      <c r="I703" s="2"/>
      <c r="J703" s="2"/>
      <c r="K703" s="2">
        <f>COUNTIF(usernameList,G703)</f>
        <v>0</v>
      </c>
    </row>
    <row r="704">
      <c r="A704" s="2">
        <v>55.0</v>
      </c>
      <c r="B704" s="2">
        <v>26.0</v>
      </c>
      <c r="C704" s="2">
        <v>41.5626822037714</v>
      </c>
      <c r="D704" s="2">
        <v>-93.7711030852834</v>
      </c>
      <c r="E704" s="15" t="s">
        <v>673</v>
      </c>
      <c r="F704" s="15" t="s">
        <v>674</v>
      </c>
      <c r="G704" s="4" t="s">
        <v>38</v>
      </c>
      <c r="H704" s="19" t="s">
        <v>752</v>
      </c>
      <c r="I704" s="2"/>
      <c r="J704" s="4" t="s">
        <v>73</v>
      </c>
      <c r="K704" s="2">
        <f>COUNTIF(usernameList,G704)</f>
        <v>22</v>
      </c>
    </row>
    <row r="705">
      <c r="A705" s="2">
        <v>55.0</v>
      </c>
      <c r="B705" s="2">
        <v>27.0</v>
      </c>
      <c r="C705" s="2">
        <v>41.5626822036115</v>
      </c>
      <c r="D705" s="2">
        <v>-93.77091099144</v>
      </c>
      <c r="E705" s="15" t="s">
        <v>673</v>
      </c>
      <c r="F705" s="15" t="s">
        <v>674</v>
      </c>
      <c r="G705" s="4" t="s">
        <v>34</v>
      </c>
      <c r="H705" s="19" t="s">
        <v>753</v>
      </c>
      <c r="I705" s="4" t="s">
        <v>754</v>
      </c>
      <c r="J705" s="4" t="s">
        <v>37</v>
      </c>
      <c r="K705" s="2">
        <f>COUNTIF(usernameList,G705)</f>
        <v>77</v>
      </c>
    </row>
    <row r="706">
      <c r="A706" s="2">
        <v>55.0</v>
      </c>
      <c r="B706" s="2">
        <v>28.0</v>
      </c>
      <c r="C706" s="2">
        <v>41.5626822034517</v>
      </c>
      <c r="D706" s="2">
        <v>-93.7707188975966</v>
      </c>
      <c r="E706" s="15" t="s">
        <v>673</v>
      </c>
      <c r="F706" s="15" t="s">
        <v>674</v>
      </c>
      <c r="G706" s="2"/>
      <c r="I706" s="2"/>
      <c r="J706" s="2"/>
      <c r="K706" s="2">
        <f>COUNTIF(usernameList,G706)</f>
        <v>0</v>
      </c>
    </row>
    <row r="707">
      <c r="A707" s="2">
        <v>55.0</v>
      </c>
      <c r="B707" s="2">
        <v>29.0</v>
      </c>
      <c r="C707" s="2">
        <v>41.5626822032918</v>
      </c>
      <c r="D707" s="2">
        <v>-93.7705268037532</v>
      </c>
      <c r="E707" s="15" t="s">
        <v>673</v>
      </c>
      <c r="F707" s="15" t="s">
        <v>674</v>
      </c>
      <c r="G707" s="4" t="s">
        <v>38</v>
      </c>
      <c r="H707" s="19" t="s">
        <v>755</v>
      </c>
      <c r="I707" s="2"/>
      <c r="J707" s="4" t="s">
        <v>73</v>
      </c>
      <c r="K707" s="2">
        <f>COUNTIF(usernameList,G707)</f>
        <v>22</v>
      </c>
    </row>
    <row r="708">
      <c r="A708" s="2">
        <v>55.0</v>
      </c>
      <c r="B708" s="2">
        <v>30.0</v>
      </c>
      <c r="C708" s="2">
        <v>41.5626822031319</v>
      </c>
      <c r="D708" s="2">
        <v>-93.7703347099098</v>
      </c>
      <c r="E708" s="15" t="s">
        <v>673</v>
      </c>
      <c r="F708" s="15" t="s">
        <v>674</v>
      </c>
      <c r="G708" s="4" t="s">
        <v>34</v>
      </c>
      <c r="H708" s="19" t="s">
        <v>756</v>
      </c>
      <c r="I708" s="4" t="s">
        <v>757</v>
      </c>
      <c r="J708" s="4" t="s">
        <v>37</v>
      </c>
      <c r="K708" s="2">
        <f>COUNTIF(usernameList,G708)</f>
        <v>77</v>
      </c>
    </row>
    <row r="709">
      <c r="A709" s="2">
        <v>55.0</v>
      </c>
      <c r="B709" s="2">
        <v>31.0</v>
      </c>
      <c r="C709" s="2">
        <v>41.5626822029721</v>
      </c>
      <c r="D709" s="2">
        <v>-93.7701426160665</v>
      </c>
      <c r="E709" s="15" t="s">
        <v>673</v>
      </c>
      <c r="F709" s="15" t="s">
        <v>674</v>
      </c>
      <c r="G709" s="2"/>
      <c r="I709" s="2"/>
      <c r="J709" s="2"/>
      <c r="K709" s="2">
        <f>COUNTIF(usernameList,G709)</f>
        <v>0</v>
      </c>
    </row>
    <row r="710">
      <c r="A710" s="2">
        <v>55.0</v>
      </c>
      <c r="B710" s="2">
        <v>32.0</v>
      </c>
      <c r="C710" s="2">
        <v>41.5626822028122</v>
      </c>
      <c r="D710" s="2">
        <v>-93.7699505222231</v>
      </c>
      <c r="E710" s="15" t="s">
        <v>673</v>
      </c>
      <c r="F710" s="15" t="s">
        <v>674</v>
      </c>
      <c r="G710" s="2"/>
      <c r="I710" s="2"/>
      <c r="J710" s="2"/>
      <c r="K710" s="2">
        <f>COUNTIF(usernameList,G710)</f>
        <v>0</v>
      </c>
    </row>
    <row r="711">
      <c r="A711" s="2">
        <v>55.0</v>
      </c>
      <c r="B711" s="2">
        <v>33.0</v>
      </c>
      <c r="C711" s="2">
        <v>41.5626822026524</v>
      </c>
      <c r="D711" s="2">
        <v>-93.7697584283797</v>
      </c>
      <c r="E711" s="15" t="s">
        <v>673</v>
      </c>
      <c r="F711" s="15" t="s">
        <v>674</v>
      </c>
      <c r="G711" s="4" t="s">
        <v>38</v>
      </c>
      <c r="H711" s="19" t="s">
        <v>758</v>
      </c>
      <c r="I711" s="2"/>
      <c r="J711" s="4" t="s">
        <v>73</v>
      </c>
      <c r="K711" s="2">
        <f>COUNTIF(usernameList,G711)</f>
        <v>22</v>
      </c>
    </row>
    <row r="712">
      <c r="A712" s="2">
        <v>55.0</v>
      </c>
      <c r="B712" s="2">
        <v>34.0</v>
      </c>
      <c r="C712" s="2">
        <v>41.5626822024925</v>
      </c>
      <c r="D712" s="2">
        <v>-93.7695663345363</v>
      </c>
      <c r="E712" s="15" t="s">
        <v>673</v>
      </c>
      <c r="F712" s="15" t="s">
        <v>674</v>
      </c>
      <c r="G712" s="4" t="s">
        <v>34</v>
      </c>
      <c r="H712" s="19" t="s">
        <v>759</v>
      </c>
      <c r="I712" s="4" t="s">
        <v>760</v>
      </c>
      <c r="J712" s="4" t="s">
        <v>37</v>
      </c>
      <c r="K712" s="2">
        <f>COUNTIF(usernameList,G712)</f>
        <v>77</v>
      </c>
    </row>
    <row r="713">
      <c r="A713" s="2">
        <v>55.0</v>
      </c>
      <c r="B713" s="2">
        <v>35.0</v>
      </c>
      <c r="C713" s="2">
        <v>41.5626822023327</v>
      </c>
      <c r="D713" s="2">
        <v>-93.7693742406929</v>
      </c>
      <c r="E713" s="15" t="s">
        <v>673</v>
      </c>
      <c r="F713" s="15" t="s">
        <v>674</v>
      </c>
      <c r="G713" s="2"/>
      <c r="I713" s="2"/>
      <c r="J713" s="2"/>
      <c r="K713" s="2">
        <f>COUNTIF(usernameList,G713)</f>
        <v>0</v>
      </c>
    </row>
    <row r="714">
      <c r="A714" s="2">
        <v>55.0</v>
      </c>
      <c r="B714" s="2">
        <v>36.0</v>
      </c>
      <c r="C714" s="2">
        <v>41.5626822021728</v>
      </c>
      <c r="D714" s="2">
        <v>-93.7691821468495</v>
      </c>
      <c r="E714" s="15" t="s">
        <v>673</v>
      </c>
      <c r="F714" s="15" t="s">
        <v>674</v>
      </c>
      <c r="G714" s="2"/>
      <c r="I714" s="2"/>
      <c r="J714" s="2"/>
      <c r="K714" s="2">
        <f>COUNTIF(usernameList,G714)</f>
        <v>0</v>
      </c>
    </row>
    <row r="715">
      <c r="A715" s="2">
        <v>55.0</v>
      </c>
      <c r="B715" s="2">
        <v>37.0</v>
      </c>
      <c r="C715" s="2">
        <v>41.562682202013</v>
      </c>
      <c r="D715" s="2">
        <v>-93.7689900530061</v>
      </c>
      <c r="E715" s="15" t="s">
        <v>673</v>
      </c>
      <c r="F715" s="15" t="s">
        <v>674</v>
      </c>
      <c r="G715" s="4" t="s">
        <v>38</v>
      </c>
      <c r="H715" s="19" t="s">
        <v>761</v>
      </c>
      <c r="I715" s="2"/>
      <c r="J715" s="4" t="s">
        <v>73</v>
      </c>
      <c r="K715" s="2">
        <f>COUNTIF(usernameList,G715)</f>
        <v>22</v>
      </c>
    </row>
    <row r="716">
      <c r="A716" s="2">
        <v>56.0</v>
      </c>
      <c r="B716" s="2">
        <v>24.0</v>
      </c>
      <c r="C716" s="2">
        <v>41.5625384736458</v>
      </c>
      <c r="D716" s="2">
        <v>-93.7714872827977</v>
      </c>
      <c r="E716" s="15" t="s">
        <v>673</v>
      </c>
      <c r="F716" s="15" t="s">
        <v>674</v>
      </c>
      <c r="G716" s="4" t="s">
        <v>34</v>
      </c>
      <c r="H716" s="19" t="s">
        <v>762</v>
      </c>
      <c r="I716" s="4" t="s">
        <v>763</v>
      </c>
      <c r="J716" s="4" t="s">
        <v>37</v>
      </c>
      <c r="K716" s="2">
        <f>COUNTIF(usernameList,G716)</f>
        <v>77</v>
      </c>
    </row>
    <row r="717">
      <c r="A717" s="2">
        <v>56.0</v>
      </c>
      <c r="B717" s="2">
        <v>25.0</v>
      </c>
      <c r="C717" s="2">
        <v>41.5625384734859</v>
      </c>
      <c r="D717" s="2">
        <v>-93.7712951893815</v>
      </c>
      <c r="E717" s="15" t="s">
        <v>673</v>
      </c>
      <c r="F717" s="15" t="s">
        <v>674</v>
      </c>
      <c r="G717" s="4" t="s">
        <v>47</v>
      </c>
      <c r="H717" s="19" t="s">
        <v>764</v>
      </c>
      <c r="I717" s="4" t="s">
        <v>765</v>
      </c>
      <c r="J717" s="4" t="s">
        <v>37</v>
      </c>
      <c r="K717" s="2">
        <f>COUNTIF(usernameList,G717)</f>
        <v>66</v>
      </c>
    </row>
    <row r="718">
      <c r="A718" s="2">
        <v>56.0</v>
      </c>
      <c r="B718" s="2">
        <v>26.0</v>
      </c>
      <c r="C718" s="2">
        <v>41.5625384733261</v>
      </c>
      <c r="D718" s="2">
        <v>-93.7711030959653</v>
      </c>
      <c r="E718" s="15" t="s">
        <v>673</v>
      </c>
      <c r="F718" s="15" t="s">
        <v>674</v>
      </c>
      <c r="G718" s="2"/>
      <c r="I718" s="2"/>
      <c r="J718" s="2"/>
      <c r="K718" s="2">
        <f>COUNTIF(usernameList,G718)</f>
        <v>0</v>
      </c>
    </row>
    <row r="719">
      <c r="A719" s="2">
        <v>56.0</v>
      </c>
      <c r="B719" s="2">
        <v>27.0</v>
      </c>
      <c r="C719" s="2">
        <v>41.5625384731662</v>
      </c>
      <c r="D719" s="2">
        <v>-93.7709110025492</v>
      </c>
      <c r="E719" s="15" t="s">
        <v>673</v>
      </c>
      <c r="F719" s="15" t="s">
        <v>674</v>
      </c>
      <c r="G719" s="2"/>
      <c r="I719" s="2"/>
      <c r="J719" s="2"/>
      <c r="K719" s="2">
        <f>COUNTIF(usernameList,G719)</f>
        <v>0</v>
      </c>
    </row>
    <row r="720">
      <c r="A720" s="2">
        <v>56.0</v>
      </c>
      <c r="B720" s="2">
        <v>28.0</v>
      </c>
      <c r="C720" s="2">
        <v>41.5625384730064</v>
      </c>
      <c r="D720" s="2">
        <v>-93.770718909133</v>
      </c>
      <c r="E720" s="15" t="s">
        <v>673</v>
      </c>
      <c r="F720" s="15" t="s">
        <v>674</v>
      </c>
      <c r="G720" s="4" t="s">
        <v>47</v>
      </c>
      <c r="H720" s="19" t="s">
        <v>766</v>
      </c>
      <c r="I720" s="2"/>
      <c r="J720" s="4" t="s">
        <v>37</v>
      </c>
      <c r="K720" s="2">
        <f>COUNTIF(usernameList,G720)</f>
        <v>66</v>
      </c>
    </row>
    <row r="721">
      <c r="A721" s="2">
        <v>56.0</v>
      </c>
      <c r="B721" s="2">
        <v>29.0</v>
      </c>
      <c r="C721" s="2">
        <v>41.5625384728465</v>
      </c>
      <c r="D721" s="2">
        <v>-93.7705268157169</v>
      </c>
      <c r="E721" s="15" t="s">
        <v>673</v>
      </c>
      <c r="F721" s="15" t="s">
        <v>674</v>
      </c>
      <c r="G721" s="2"/>
      <c r="I721" s="2"/>
      <c r="J721" s="2"/>
      <c r="K721" s="2">
        <f>COUNTIF(usernameList,G721)</f>
        <v>0</v>
      </c>
    </row>
    <row r="722">
      <c r="A722" s="2">
        <v>56.0</v>
      </c>
      <c r="B722" s="2">
        <v>30.0</v>
      </c>
      <c r="C722" s="2">
        <v>41.5625384726867</v>
      </c>
      <c r="D722" s="2">
        <v>-93.7703347223007</v>
      </c>
      <c r="E722" s="15" t="s">
        <v>673</v>
      </c>
      <c r="F722" s="15" t="s">
        <v>674</v>
      </c>
      <c r="G722" s="2"/>
      <c r="I722" s="2"/>
      <c r="J722" s="2"/>
      <c r="K722" s="2">
        <f>COUNTIF(usernameList,G722)</f>
        <v>0</v>
      </c>
    </row>
    <row r="723">
      <c r="A723" s="2">
        <v>56.0</v>
      </c>
      <c r="B723" s="2">
        <v>31.0</v>
      </c>
      <c r="C723" s="2">
        <v>41.5625384725268</v>
      </c>
      <c r="D723" s="2">
        <v>-93.7701426288846</v>
      </c>
      <c r="E723" s="15" t="s">
        <v>673</v>
      </c>
      <c r="F723" s="15" t="s">
        <v>674</v>
      </c>
      <c r="G723" s="4" t="s">
        <v>767</v>
      </c>
      <c r="H723" s="19" t="s">
        <v>768</v>
      </c>
      <c r="I723" s="2"/>
      <c r="J723" s="4">
        <v>1.0</v>
      </c>
      <c r="K723" s="2">
        <f>COUNTIF(usernameList,G723)</f>
        <v>1</v>
      </c>
    </row>
    <row r="724">
      <c r="A724" s="2">
        <v>56.0</v>
      </c>
      <c r="B724" s="2">
        <v>32.0</v>
      </c>
      <c r="C724" s="2">
        <v>41.562538472367</v>
      </c>
      <c r="D724" s="2">
        <v>-93.7699505354685</v>
      </c>
      <c r="E724" s="15" t="s">
        <v>673</v>
      </c>
      <c r="F724" s="15" t="s">
        <v>674</v>
      </c>
      <c r="G724" s="2"/>
      <c r="I724" s="2"/>
      <c r="J724" s="2"/>
      <c r="K724" s="2">
        <f>COUNTIF(usernameList,G724)</f>
        <v>0</v>
      </c>
    </row>
    <row r="725">
      <c r="A725" s="2">
        <v>56.0</v>
      </c>
      <c r="B725" s="2">
        <v>33.0</v>
      </c>
      <c r="C725" s="2">
        <v>41.5625384722072</v>
      </c>
      <c r="D725" s="2">
        <v>-93.7697584420524</v>
      </c>
      <c r="E725" s="15" t="s">
        <v>673</v>
      </c>
      <c r="F725" s="15" t="s">
        <v>674</v>
      </c>
      <c r="G725" s="2"/>
      <c r="I725" s="2"/>
      <c r="J725" s="2"/>
      <c r="K725" s="2">
        <f>COUNTIF(usernameList,G725)</f>
        <v>0</v>
      </c>
    </row>
    <row r="726">
      <c r="A726" s="2">
        <v>56.0</v>
      </c>
      <c r="B726" s="2">
        <v>34.0</v>
      </c>
      <c r="C726" s="2">
        <v>41.5625384720473</v>
      </c>
      <c r="D726" s="2">
        <v>-93.7695663486363</v>
      </c>
      <c r="E726" s="15" t="s">
        <v>673</v>
      </c>
      <c r="F726" s="15" t="s">
        <v>674</v>
      </c>
      <c r="G726" s="2"/>
      <c r="I726" s="2"/>
      <c r="J726" s="2"/>
      <c r="K726" s="2">
        <f>COUNTIF(usernameList,G726)</f>
        <v>0</v>
      </c>
    </row>
    <row r="727">
      <c r="A727" s="2">
        <v>56.0</v>
      </c>
      <c r="B727" s="2">
        <v>35.0</v>
      </c>
      <c r="C727" s="2">
        <v>41.5625384718875</v>
      </c>
      <c r="D727" s="2">
        <v>-93.7693742552202</v>
      </c>
      <c r="E727" s="15" t="s">
        <v>673</v>
      </c>
      <c r="F727" s="15" t="s">
        <v>674</v>
      </c>
      <c r="G727" s="2"/>
      <c r="I727" s="2"/>
      <c r="J727" s="2"/>
      <c r="K727" s="2">
        <f>COUNTIF(usernameList,G727)</f>
        <v>0</v>
      </c>
    </row>
    <row r="728">
      <c r="A728" s="2">
        <v>56.0</v>
      </c>
      <c r="B728" s="2">
        <v>36.0</v>
      </c>
      <c r="C728" s="2">
        <v>41.5625384717276</v>
      </c>
      <c r="D728" s="2">
        <v>-93.7691821618041</v>
      </c>
      <c r="E728" s="15" t="s">
        <v>673</v>
      </c>
      <c r="F728" s="15" t="s">
        <v>674</v>
      </c>
      <c r="G728" s="4" t="s">
        <v>47</v>
      </c>
      <c r="H728" s="19" t="s">
        <v>769</v>
      </c>
      <c r="I728" s="4" t="s">
        <v>765</v>
      </c>
      <c r="J728" s="4" t="s">
        <v>37</v>
      </c>
      <c r="K728" s="2">
        <f>COUNTIF(usernameList,G728)</f>
        <v>66</v>
      </c>
    </row>
    <row r="729">
      <c r="A729" s="2">
        <v>56.0</v>
      </c>
      <c r="B729" s="2">
        <v>37.0</v>
      </c>
      <c r="C729" s="2">
        <v>41.5625384715678</v>
      </c>
      <c r="D729" s="2">
        <v>-93.768990068388</v>
      </c>
      <c r="E729" s="15" t="s">
        <v>673</v>
      </c>
      <c r="F729" s="15" t="s">
        <v>674</v>
      </c>
      <c r="G729" s="4" t="s">
        <v>34</v>
      </c>
      <c r="H729" s="19" t="s">
        <v>770</v>
      </c>
      <c r="I729" s="4" t="s">
        <v>771</v>
      </c>
      <c r="J729" s="4" t="s">
        <v>37</v>
      </c>
      <c r="K729" s="2">
        <f>COUNTIF(usernameList,G729)</f>
        <v>77</v>
      </c>
    </row>
    <row r="730">
      <c r="A730" s="2">
        <v>57.0</v>
      </c>
      <c r="B730" s="2">
        <v>24.0</v>
      </c>
      <c r="C730" s="2">
        <v>41.5623947432003</v>
      </c>
      <c r="D730" s="2">
        <v>-93.771487292625</v>
      </c>
      <c r="E730" s="15" t="s">
        <v>673</v>
      </c>
      <c r="F730" s="15" t="s">
        <v>674</v>
      </c>
      <c r="G730" s="2"/>
      <c r="I730" s="2"/>
      <c r="J730" s="2"/>
      <c r="K730" s="2">
        <f>COUNTIF(usernameList,G730)</f>
        <v>0</v>
      </c>
    </row>
    <row r="731">
      <c r="A731" s="2">
        <v>57.0</v>
      </c>
      <c r="B731" s="2">
        <v>25.0</v>
      </c>
      <c r="C731" s="2">
        <v>41.5623947430405</v>
      </c>
      <c r="D731" s="2">
        <v>-93.7712951996361</v>
      </c>
      <c r="E731" s="15" t="s">
        <v>673</v>
      </c>
      <c r="F731" s="15" t="s">
        <v>674</v>
      </c>
      <c r="G731" s="2"/>
      <c r="I731" s="2"/>
      <c r="J731" s="2"/>
      <c r="K731" s="2">
        <f>COUNTIF(usernameList,G731)</f>
        <v>0</v>
      </c>
    </row>
    <row r="732">
      <c r="A732" s="2">
        <v>57.0</v>
      </c>
      <c r="B732" s="2">
        <v>26.0</v>
      </c>
      <c r="C732" s="2">
        <v>41.5623947428806</v>
      </c>
      <c r="D732" s="2">
        <v>-93.7711031066472</v>
      </c>
      <c r="E732" s="15" t="s">
        <v>673</v>
      </c>
      <c r="F732" s="15" t="s">
        <v>674</v>
      </c>
      <c r="G732" s="2"/>
      <c r="I732" s="2"/>
      <c r="J732" s="2"/>
      <c r="K732" s="2">
        <f>COUNTIF(usernameList,G732)</f>
        <v>0</v>
      </c>
    </row>
    <row r="733">
      <c r="A733" s="2">
        <v>57.0</v>
      </c>
      <c r="B733" s="2">
        <v>27.0</v>
      </c>
      <c r="C733" s="2">
        <v>41.5623947427208</v>
      </c>
      <c r="D733" s="2">
        <v>-93.7709110136584</v>
      </c>
      <c r="E733" s="15" t="s">
        <v>673</v>
      </c>
      <c r="F733" s="15" t="s">
        <v>674</v>
      </c>
      <c r="G733" s="4" t="s">
        <v>680</v>
      </c>
      <c r="H733" s="19" t="s">
        <v>772</v>
      </c>
      <c r="I733" s="2"/>
      <c r="J733" s="4">
        <v>1.0</v>
      </c>
      <c r="K733" s="2">
        <f>COUNTIF(usernameList,G733)</f>
        <v>2</v>
      </c>
    </row>
    <row r="734">
      <c r="A734" s="2">
        <v>57.0</v>
      </c>
      <c r="B734" s="2">
        <v>28.0</v>
      </c>
      <c r="C734" s="2">
        <v>41.562394742561</v>
      </c>
      <c r="D734" s="2">
        <v>-93.7707189206695</v>
      </c>
      <c r="E734" s="15" t="s">
        <v>673</v>
      </c>
      <c r="F734" s="15" t="s">
        <v>674</v>
      </c>
      <c r="G734" s="4"/>
      <c r="I734" s="2"/>
      <c r="J734" s="2"/>
      <c r="K734" s="2">
        <f>COUNTIF(usernameList,G734)</f>
        <v>0</v>
      </c>
    </row>
    <row r="735">
      <c r="A735" s="2">
        <v>57.0</v>
      </c>
      <c r="B735" s="2">
        <v>29.0</v>
      </c>
      <c r="C735" s="2">
        <v>41.5623947424011</v>
      </c>
      <c r="D735" s="2">
        <v>-93.7705268276806</v>
      </c>
      <c r="E735" s="15" t="s">
        <v>673</v>
      </c>
      <c r="F735" s="15" t="s">
        <v>674</v>
      </c>
      <c r="G735" s="2"/>
      <c r="I735" s="2"/>
      <c r="J735" s="2"/>
      <c r="K735" s="2">
        <f>COUNTIF(usernameList,G735)</f>
        <v>0</v>
      </c>
    </row>
    <row r="736">
      <c r="A736" s="2">
        <v>57.0</v>
      </c>
      <c r="B736" s="2">
        <v>30.0</v>
      </c>
      <c r="C736" s="2">
        <v>41.5623947422413</v>
      </c>
      <c r="D736" s="2">
        <v>-93.7703347346918</v>
      </c>
      <c r="E736" s="15" t="s">
        <v>673</v>
      </c>
      <c r="F736" s="15" t="s">
        <v>674</v>
      </c>
      <c r="G736" s="4"/>
      <c r="H736" s="18"/>
      <c r="I736" s="2"/>
      <c r="J736" s="4"/>
      <c r="K736" s="2">
        <f>COUNTIF(usernameList,G736)</f>
        <v>0</v>
      </c>
    </row>
    <row r="737">
      <c r="A737" s="2">
        <v>57.0</v>
      </c>
      <c r="B737" s="2">
        <v>31.0</v>
      </c>
      <c r="C737" s="2">
        <v>41.5623947420814</v>
      </c>
      <c r="D737" s="2">
        <v>-93.7701426417029</v>
      </c>
      <c r="E737" s="15" t="s">
        <v>673</v>
      </c>
      <c r="F737" s="15" t="s">
        <v>674</v>
      </c>
      <c r="G737" s="4" t="s">
        <v>47</v>
      </c>
      <c r="H737" s="19" t="s">
        <v>773</v>
      </c>
      <c r="I737" s="2"/>
      <c r="J737" s="4" t="s">
        <v>37</v>
      </c>
      <c r="K737" s="2">
        <f>COUNTIF(usernameList,G737)</f>
        <v>66</v>
      </c>
    </row>
    <row r="738">
      <c r="A738" s="2">
        <v>57.0</v>
      </c>
      <c r="B738" s="2">
        <v>32.0</v>
      </c>
      <c r="C738" s="2">
        <v>41.5623947419216</v>
      </c>
      <c r="D738" s="2">
        <v>-93.769950548714</v>
      </c>
      <c r="E738" s="15" t="s">
        <v>673</v>
      </c>
      <c r="F738" s="15" t="s">
        <v>674</v>
      </c>
      <c r="G738" s="2"/>
      <c r="I738" s="2"/>
      <c r="J738" s="2"/>
      <c r="K738" s="2">
        <f>COUNTIF(usernameList,G738)</f>
        <v>0</v>
      </c>
    </row>
    <row r="739">
      <c r="A739" s="2">
        <v>57.0</v>
      </c>
      <c r="B739" s="2">
        <v>33.0</v>
      </c>
      <c r="C739" s="2">
        <v>41.5623947417617</v>
      </c>
      <c r="D739" s="2">
        <v>-93.7697584557252</v>
      </c>
      <c r="E739" s="15" t="s">
        <v>673</v>
      </c>
      <c r="F739" s="15" t="s">
        <v>674</v>
      </c>
      <c r="G739" s="2"/>
      <c r="I739" s="2"/>
      <c r="J739" s="2"/>
      <c r="K739" s="2">
        <f>COUNTIF(usernameList,G739)</f>
        <v>0</v>
      </c>
    </row>
    <row r="740">
      <c r="A740" s="2">
        <v>57.0</v>
      </c>
      <c r="B740" s="2">
        <v>34.0</v>
      </c>
      <c r="C740" s="2">
        <v>41.5623947416019</v>
      </c>
      <c r="D740" s="2">
        <v>-93.7695663627363</v>
      </c>
      <c r="E740" s="15" t="s">
        <v>673</v>
      </c>
      <c r="F740" s="15" t="s">
        <v>674</v>
      </c>
      <c r="G740" s="4"/>
      <c r="I740" s="2"/>
      <c r="J740" s="2"/>
      <c r="K740" s="2">
        <f>COUNTIF(usernameList,G740)</f>
        <v>0</v>
      </c>
    </row>
    <row r="741">
      <c r="A741" s="2">
        <v>57.0</v>
      </c>
      <c r="B741" s="2">
        <v>35.0</v>
      </c>
      <c r="C741" s="2">
        <v>41.562394741442</v>
      </c>
      <c r="D741" s="2">
        <v>-93.7693742697474</v>
      </c>
      <c r="E741" s="15" t="s">
        <v>673</v>
      </c>
      <c r="F741" s="15" t="s">
        <v>674</v>
      </c>
      <c r="G741" s="2"/>
      <c r="I741" s="2"/>
      <c r="J741" s="2"/>
      <c r="K741" s="2">
        <f>COUNTIF(usernameList,G741)</f>
        <v>0</v>
      </c>
    </row>
    <row r="742">
      <c r="A742" s="2">
        <v>57.0</v>
      </c>
      <c r="B742" s="2">
        <v>36.0</v>
      </c>
      <c r="C742" s="2">
        <v>41.5623947412822</v>
      </c>
      <c r="D742" s="2">
        <v>-93.7691821767585</v>
      </c>
      <c r="E742" s="15" t="s">
        <v>673</v>
      </c>
      <c r="F742" s="15" t="s">
        <v>674</v>
      </c>
      <c r="G742" s="4" t="s">
        <v>774</v>
      </c>
      <c r="H742" s="19" t="s">
        <v>775</v>
      </c>
      <c r="I742" s="2"/>
      <c r="J742" s="4">
        <v>1.0</v>
      </c>
      <c r="K742" s="2">
        <f>COUNTIF(usernameList,G742)</f>
        <v>1</v>
      </c>
    </row>
    <row r="743">
      <c r="A743" s="2">
        <v>57.0</v>
      </c>
      <c r="B743" s="2">
        <v>37.0</v>
      </c>
      <c r="C743" s="2">
        <v>41.5623947411223</v>
      </c>
      <c r="D743" s="2">
        <v>-93.7689900837697</v>
      </c>
      <c r="E743" s="15" t="s">
        <v>673</v>
      </c>
      <c r="F743" s="15" t="s">
        <v>674</v>
      </c>
      <c r="G743" s="2"/>
      <c r="I743" s="2"/>
      <c r="J743" s="2"/>
      <c r="K743" s="2">
        <f>COUNTIF(usernameList,G743)</f>
        <v>0</v>
      </c>
    </row>
    <row r="744">
      <c r="A744" s="2">
        <v>58.0</v>
      </c>
      <c r="B744" s="2">
        <v>24.0</v>
      </c>
      <c r="C744" s="2">
        <v>41.5622510127549</v>
      </c>
      <c r="D744" s="2">
        <v>-93.7714873024514</v>
      </c>
      <c r="E744" s="15" t="s">
        <v>673</v>
      </c>
      <c r="F744" s="15" t="s">
        <v>674</v>
      </c>
      <c r="G744" s="2"/>
      <c r="I744" s="2"/>
      <c r="J744" s="2"/>
      <c r="K744" s="2">
        <f>COUNTIF(usernameList,G744)</f>
        <v>0</v>
      </c>
    </row>
    <row r="745">
      <c r="A745" s="2">
        <v>58.0</v>
      </c>
      <c r="B745" s="2">
        <v>25.0</v>
      </c>
      <c r="C745" s="2">
        <v>41.5622510125951</v>
      </c>
      <c r="D745" s="2">
        <v>-93.7712952098897</v>
      </c>
      <c r="E745" s="15" t="s">
        <v>673</v>
      </c>
      <c r="F745" s="15" t="s">
        <v>674</v>
      </c>
      <c r="G745" s="2"/>
      <c r="I745" s="2"/>
      <c r="J745" s="2"/>
      <c r="K745" s="2">
        <f>COUNTIF(usernameList,G745)</f>
        <v>0</v>
      </c>
    </row>
    <row r="746">
      <c r="A746" s="2">
        <v>58.0</v>
      </c>
      <c r="B746" s="2">
        <v>26.0</v>
      </c>
      <c r="C746" s="2">
        <v>41.5622510124352</v>
      </c>
      <c r="D746" s="2">
        <v>-93.7711031173281</v>
      </c>
      <c r="E746" s="15" t="s">
        <v>673</v>
      </c>
      <c r="F746" s="15" t="s">
        <v>674</v>
      </c>
      <c r="G746" s="4" t="s">
        <v>38</v>
      </c>
      <c r="H746" s="19" t="s">
        <v>776</v>
      </c>
      <c r="I746" s="2"/>
      <c r="J746" s="4" t="s">
        <v>73</v>
      </c>
      <c r="K746" s="2">
        <f>COUNTIF(usernameList,G746)</f>
        <v>22</v>
      </c>
    </row>
    <row r="747">
      <c r="A747" s="2">
        <v>58.0</v>
      </c>
      <c r="B747" s="2">
        <v>27.0</v>
      </c>
      <c r="C747" s="2">
        <v>41.5622510122754</v>
      </c>
      <c r="D747" s="2">
        <v>-93.7709110247665</v>
      </c>
      <c r="E747" s="15" t="s">
        <v>673</v>
      </c>
      <c r="F747" s="15" t="s">
        <v>674</v>
      </c>
      <c r="G747" s="4" t="s">
        <v>45</v>
      </c>
      <c r="H747" s="19" t="s">
        <v>777</v>
      </c>
      <c r="I747" s="2"/>
      <c r="J747" s="4" t="s">
        <v>40</v>
      </c>
      <c r="K747" s="2">
        <f>COUNTIF(usernameList,G747)</f>
        <v>15</v>
      </c>
    </row>
    <row r="748">
      <c r="A748" s="2">
        <v>58.0</v>
      </c>
      <c r="B748" s="2">
        <v>29.0</v>
      </c>
      <c r="C748" s="2">
        <v>41.5622510119557</v>
      </c>
      <c r="D748" s="2">
        <v>-93.7705268396432</v>
      </c>
      <c r="E748" s="15" t="s">
        <v>673</v>
      </c>
      <c r="F748" s="15" t="s">
        <v>674</v>
      </c>
      <c r="G748" s="4" t="s">
        <v>34</v>
      </c>
      <c r="H748" s="19" t="s">
        <v>778</v>
      </c>
      <c r="I748" s="2"/>
      <c r="J748" s="4" t="s">
        <v>37</v>
      </c>
      <c r="K748" s="2">
        <f>COUNTIF(usernameList,G748)</f>
        <v>77</v>
      </c>
    </row>
    <row r="749">
      <c r="A749" s="2">
        <v>58.0</v>
      </c>
      <c r="B749" s="2">
        <v>30.0</v>
      </c>
      <c r="C749" s="2">
        <v>41.5622510117958</v>
      </c>
      <c r="D749" s="2">
        <v>-93.7703347470816</v>
      </c>
      <c r="E749" s="15" t="s">
        <v>673</v>
      </c>
      <c r="F749" s="15" t="s">
        <v>674</v>
      </c>
      <c r="G749" s="4" t="s">
        <v>210</v>
      </c>
      <c r="H749" s="19" t="s">
        <v>779</v>
      </c>
      <c r="I749" s="2"/>
      <c r="J749" s="4" t="s">
        <v>73</v>
      </c>
      <c r="K749" s="2">
        <f>COUNTIF(usernameList,G749)</f>
        <v>7</v>
      </c>
    </row>
    <row r="750">
      <c r="A750" s="2">
        <v>58.0</v>
      </c>
      <c r="B750" s="2">
        <v>31.0</v>
      </c>
      <c r="C750" s="2">
        <v>41.562251011636</v>
      </c>
      <c r="D750" s="2">
        <v>-93.7701426545201</v>
      </c>
      <c r="E750" s="15" t="s">
        <v>673</v>
      </c>
      <c r="F750" s="15" t="s">
        <v>674</v>
      </c>
      <c r="G750" s="4" t="s">
        <v>38</v>
      </c>
      <c r="H750" s="19" t="s">
        <v>780</v>
      </c>
      <c r="I750" s="2"/>
      <c r="J750" s="4" t="s">
        <v>73</v>
      </c>
      <c r="K750" s="2">
        <f>COUNTIF(usernameList,G750)</f>
        <v>22</v>
      </c>
    </row>
    <row r="751">
      <c r="A751" s="2">
        <v>58.0</v>
      </c>
      <c r="B751" s="2">
        <v>32.0</v>
      </c>
      <c r="C751" s="2">
        <v>41.5622510114761</v>
      </c>
      <c r="D751" s="2">
        <v>-93.7699505619584</v>
      </c>
      <c r="E751" s="15" t="s">
        <v>673</v>
      </c>
      <c r="F751" s="15" t="s">
        <v>674</v>
      </c>
      <c r="G751" s="30" t="s">
        <v>34</v>
      </c>
      <c r="H751" s="19" t="s">
        <v>781</v>
      </c>
      <c r="I751" s="2"/>
      <c r="J751" s="4" t="s">
        <v>37</v>
      </c>
      <c r="K751" s="2">
        <f>COUNTIF(usernameList,G751)</f>
        <v>77</v>
      </c>
    </row>
    <row r="752">
      <c r="A752" s="2">
        <v>58.0</v>
      </c>
      <c r="B752" s="2">
        <v>34.0</v>
      </c>
      <c r="C752" s="2">
        <v>41.5622510111564</v>
      </c>
      <c r="D752" s="2">
        <v>-93.7695663768352</v>
      </c>
      <c r="E752" s="15" t="s">
        <v>673</v>
      </c>
      <c r="F752" s="15" t="s">
        <v>674</v>
      </c>
      <c r="G752" s="4" t="s">
        <v>38</v>
      </c>
      <c r="H752" s="19" t="s">
        <v>782</v>
      </c>
      <c r="I752" s="2"/>
      <c r="J752" s="4" t="s">
        <v>73</v>
      </c>
      <c r="K752" s="2">
        <f>COUNTIF(usernameList,G752)</f>
        <v>22</v>
      </c>
    </row>
    <row r="753">
      <c r="A753" s="2">
        <v>58.0</v>
      </c>
      <c r="B753" s="2">
        <v>35.0</v>
      </c>
      <c r="C753" s="2">
        <v>41.5622510109966</v>
      </c>
      <c r="D753" s="2">
        <v>-93.7693742842735</v>
      </c>
      <c r="E753" s="15" t="s">
        <v>673</v>
      </c>
      <c r="F753" s="15" t="s">
        <v>674</v>
      </c>
      <c r="G753" s="2"/>
      <c r="I753" s="2"/>
      <c r="J753" s="2"/>
      <c r="K753" s="2">
        <f>COUNTIF(usernameList,G753)</f>
        <v>0</v>
      </c>
    </row>
    <row r="754">
      <c r="A754" s="2">
        <v>58.0</v>
      </c>
      <c r="B754" s="2">
        <v>36.0</v>
      </c>
      <c r="C754" s="2">
        <v>41.5622510108367</v>
      </c>
      <c r="D754" s="2">
        <v>-93.7691821917119</v>
      </c>
      <c r="E754" s="15" t="s">
        <v>673</v>
      </c>
      <c r="F754" s="15" t="s">
        <v>674</v>
      </c>
      <c r="G754" s="2"/>
      <c r="I754" s="2"/>
      <c r="J754" s="2"/>
      <c r="K754" s="2">
        <f>COUNTIF(usernameList,G754)</f>
        <v>0</v>
      </c>
    </row>
    <row r="755">
      <c r="A755" s="2">
        <v>58.0</v>
      </c>
      <c r="B755" s="2">
        <v>37.0</v>
      </c>
      <c r="C755" s="2">
        <v>41.5622510106769</v>
      </c>
      <c r="D755" s="2">
        <v>-93.7689900991503</v>
      </c>
      <c r="E755" s="15" t="s">
        <v>673</v>
      </c>
      <c r="F755" s="15" t="s">
        <v>674</v>
      </c>
      <c r="G755" s="4" t="s">
        <v>38</v>
      </c>
      <c r="H755" s="19" t="s">
        <v>783</v>
      </c>
      <c r="I755" s="2"/>
      <c r="J755" s="4" t="s">
        <v>73</v>
      </c>
      <c r="K755" s="2">
        <f>COUNTIF(usernameList,G755)</f>
        <v>22</v>
      </c>
    </row>
    <row r="756">
      <c r="A756" s="2">
        <v>59.0</v>
      </c>
      <c r="B756" s="2">
        <v>25.0</v>
      </c>
      <c r="C756" s="2">
        <v>41.5621072821496</v>
      </c>
      <c r="D756" s="2">
        <v>-93.7712952201446</v>
      </c>
      <c r="E756" s="15" t="s">
        <v>673</v>
      </c>
      <c r="F756" s="15" t="s">
        <v>674</v>
      </c>
      <c r="G756" s="4" t="s">
        <v>47</v>
      </c>
      <c r="H756" s="19" t="s">
        <v>784</v>
      </c>
      <c r="I756" s="2"/>
      <c r="J756" s="4" t="s">
        <v>37</v>
      </c>
      <c r="K756" s="2">
        <f>COUNTIF(usernameList,G756)</f>
        <v>66</v>
      </c>
    </row>
    <row r="757">
      <c r="A757" s="2">
        <v>59.0</v>
      </c>
      <c r="B757" s="2">
        <v>26.0</v>
      </c>
      <c r="C757" s="2">
        <v>41.5621072819898</v>
      </c>
      <c r="D757" s="2">
        <v>-93.7711031280103</v>
      </c>
      <c r="E757" s="15" t="s">
        <v>673</v>
      </c>
      <c r="F757" s="15" t="s">
        <v>674</v>
      </c>
      <c r="G757" s="4" t="s">
        <v>34</v>
      </c>
      <c r="H757" s="19" t="s">
        <v>785</v>
      </c>
      <c r="I757" s="2"/>
      <c r="J757" s="4" t="s">
        <v>37</v>
      </c>
      <c r="K757" s="2">
        <f>COUNTIF(usernameList,G757)</f>
        <v>77</v>
      </c>
    </row>
    <row r="758">
      <c r="A758" s="2">
        <v>59.0</v>
      </c>
      <c r="B758" s="2">
        <v>30.0</v>
      </c>
      <c r="C758" s="2">
        <v>41.5621072813504</v>
      </c>
      <c r="D758" s="2">
        <v>-93.7703347594729</v>
      </c>
      <c r="E758" s="15" t="s">
        <v>673</v>
      </c>
      <c r="F758" s="15" t="s">
        <v>674</v>
      </c>
      <c r="G758" s="4" t="s">
        <v>69</v>
      </c>
      <c r="H758" s="19" t="s">
        <v>786</v>
      </c>
      <c r="I758" s="2"/>
      <c r="J758" s="4" t="s">
        <v>73</v>
      </c>
      <c r="K758" s="2">
        <f>COUNTIF(usernameList,G758)</f>
        <v>35</v>
      </c>
    </row>
    <row r="759">
      <c r="A759" s="2">
        <v>59.0</v>
      </c>
      <c r="B759" s="2">
        <v>31.0</v>
      </c>
      <c r="C759" s="2">
        <v>41.5621072811905</v>
      </c>
      <c r="D759" s="2">
        <v>-93.7701426673386</v>
      </c>
      <c r="E759" s="15" t="s">
        <v>673</v>
      </c>
      <c r="F759" s="15" t="s">
        <v>674</v>
      </c>
      <c r="G759" s="4" t="s">
        <v>787</v>
      </c>
      <c r="H759" s="19" t="s">
        <v>788</v>
      </c>
      <c r="I759" s="2"/>
      <c r="J759" s="4">
        <v>1.0</v>
      </c>
      <c r="K759" s="2">
        <f>COUNTIF(usernameList,G759)</f>
        <v>1</v>
      </c>
    </row>
    <row r="760">
      <c r="A760" s="2">
        <v>59.0</v>
      </c>
      <c r="B760" s="2">
        <v>35.0</v>
      </c>
      <c r="C760" s="2">
        <v>41.5621072805512</v>
      </c>
      <c r="D760" s="2">
        <v>-93.7693742988012</v>
      </c>
      <c r="E760" s="15" t="s">
        <v>673</v>
      </c>
      <c r="F760" s="15" t="s">
        <v>674</v>
      </c>
      <c r="G760" s="4" t="s">
        <v>34</v>
      </c>
      <c r="H760" s="19" t="s">
        <v>789</v>
      </c>
      <c r="I760" s="2"/>
      <c r="J760" s="4" t="s">
        <v>37</v>
      </c>
      <c r="K760" s="2">
        <f>COUNTIF(usernameList,G760)</f>
        <v>77</v>
      </c>
    </row>
    <row r="761">
      <c r="A761" s="2">
        <v>59.0</v>
      </c>
      <c r="B761" s="2">
        <v>36.0</v>
      </c>
      <c r="C761" s="2">
        <v>41.5621072803913</v>
      </c>
      <c r="D761" s="2">
        <v>-93.7691822066669</v>
      </c>
      <c r="E761" s="15" t="s">
        <v>673</v>
      </c>
      <c r="F761" s="15" t="s">
        <v>674</v>
      </c>
      <c r="G761" s="4" t="s">
        <v>47</v>
      </c>
      <c r="H761" s="19" t="s">
        <v>790</v>
      </c>
      <c r="I761" s="2"/>
      <c r="J761" s="4" t="s">
        <v>37</v>
      </c>
      <c r="K761" s="2">
        <f>COUNTIF(usernameList,G761)</f>
        <v>66</v>
      </c>
    </row>
    <row r="762">
      <c r="A762" s="2"/>
      <c r="C762" s="2"/>
      <c r="D762" s="2"/>
      <c r="E762" s="2"/>
      <c r="F762" s="2"/>
      <c r="G762" s="2"/>
      <c r="I762" s="2"/>
      <c r="J762" s="2"/>
      <c r="K762" s="2"/>
    </row>
    <row r="763">
      <c r="A763" s="2" t="s">
        <v>791</v>
      </c>
      <c r="C763" s="2"/>
      <c r="D763" s="2"/>
      <c r="E763" s="2"/>
      <c r="F763" s="2"/>
      <c r="G763" s="2"/>
      <c r="I763" s="2"/>
      <c r="J763" s="2"/>
      <c r="K763" s="2"/>
    </row>
    <row r="764">
      <c r="A764" s="2" t="s">
        <v>792</v>
      </c>
      <c r="B764" s="2">
        <v>41.5662037428074</v>
      </c>
      <c r="C764" s="2">
        <v>-93.770238354145</v>
      </c>
      <c r="D764" s="2">
        <v>0.0</v>
      </c>
      <c r="E764" s="2">
        <v>0.0</v>
      </c>
      <c r="F764" s="2">
        <v>90.0</v>
      </c>
      <c r="G764" s="2">
        <v>0.0</v>
      </c>
      <c r="H764" s="2">
        <v>60.0</v>
      </c>
      <c r="I764" s="2">
        <v>16.0</v>
      </c>
      <c r="J764" s="2"/>
      <c r="K764" s="2"/>
    </row>
    <row r="765">
      <c r="A765" s="2"/>
      <c r="C765" s="2"/>
      <c r="D765" s="2"/>
      <c r="E765" s="2"/>
      <c r="F765" s="2"/>
      <c r="G765" s="2"/>
      <c r="I765" s="2"/>
      <c r="J765" s="2"/>
      <c r="K765" s="2"/>
    </row>
    <row r="766">
      <c r="A766" s="2"/>
      <c r="C766" s="2"/>
      <c r="D766" s="2"/>
      <c r="E766" s="2"/>
      <c r="F766" s="2"/>
      <c r="G766" s="2"/>
      <c r="I766" s="2"/>
      <c r="J766" s="2"/>
      <c r="K766" s="2"/>
    </row>
    <row r="767">
      <c r="A767" s="2"/>
      <c r="C767" s="2"/>
      <c r="D767" s="2"/>
      <c r="E767" s="2"/>
      <c r="F767" s="2"/>
      <c r="G767" s="2"/>
      <c r="I767" s="2"/>
      <c r="J767" s="2"/>
      <c r="K767" s="2"/>
    </row>
    <row r="768">
      <c r="A768" s="2"/>
      <c r="C768" s="2"/>
      <c r="D768" s="2"/>
      <c r="E768" s="2"/>
      <c r="F768" s="2"/>
      <c r="G768" s="2"/>
      <c r="I768" s="2"/>
      <c r="J768" s="2"/>
      <c r="K768" s="2"/>
    </row>
    <row r="769">
      <c r="A769" s="2"/>
      <c r="C769" s="2"/>
      <c r="D769" s="2"/>
      <c r="E769" s="2"/>
      <c r="F769" s="2"/>
      <c r="G769" s="2"/>
      <c r="I769" s="2"/>
      <c r="J769" s="2"/>
      <c r="K769" s="2"/>
    </row>
    <row r="770">
      <c r="A770" s="2"/>
      <c r="C770" s="2"/>
      <c r="D770" s="2"/>
      <c r="E770" s="2"/>
      <c r="F770" s="2"/>
      <c r="G770" s="2"/>
      <c r="I770" s="2"/>
      <c r="J770" s="2"/>
      <c r="K770" s="2"/>
    </row>
    <row r="771">
      <c r="A771" s="2"/>
      <c r="C771" s="2"/>
      <c r="D771" s="2"/>
      <c r="E771" s="2"/>
      <c r="F771" s="2"/>
      <c r="G771" s="2"/>
      <c r="I771" s="2"/>
      <c r="J771" s="2"/>
      <c r="K771" s="2"/>
    </row>
    <row r="772">
      <c r="A772" s="2"/>
      <c r="C772" s="2"/>
      <c r="D772" s="2"/>
      <c r="E772" s="2"/>
      <c r="F772" s="2"/>
      <c r="G772" s="2"/>
      <c r="I772" s="2"/>
      <c r="J772" s="2"/>
      <c r="K772" s="2"/>
    </row>
    <row r="773">
      <c r="A773" s="2"/>
      <c r="C773" s="2"/>
      <c r="D773" s="2"/>
      <c r="E773" s="2"/>
      <c r="F773" s="2"/>
      <c r="G773" s="2"/>
      <c r="I773" s="2"/>
      <c r="J773" s="2"/>
      <c r="K773" s="2"/>
    </row>
    <row r="774">
      <c r="A774" s="2"/>
      <c r="C774" s="2"/>
      <c r="D774" s="2"/>
      <c r="E774" s="2"/>
      <c r="F774" s="2"/>
      <c r="G774" s="2"/>
      <c r="I774" s="2"/>
      <c r="J774" s="2"/>
      <c r="K774" s="2"/>
    </row>
    <row r="775">
      <c r="A775" s="2"/>
      <c r="C775" s="2"/>
      <c r="D775" s="2"/>
      <c r="E775" s="2"/>
      <c r="F775" s="2"/>
      <c r="G775" s="2"/>
      <c r="I775" s="2"/>
      <c r="J775" s="2"/>
      <c r="K775" s="2"/>
    </row>
    <row r="776">
      <c r="A776" s="2"/>
      <c r="C776" s="2"/>
      <c r="D776" s="2"/>
      <c r="E776" s="2"/>
      <c r="F776" s="2"/>
      <c r="G776" s="2"/>
      <c r="I776" s="2"/>
      <c r="J776" s="2"/>
      <c r="K776" s="2"/>
    </row>
    <row r="777">
      <c r="A777" s="2"/>
      <c r="C777" s="2"/>
      <c r="D777" s="2"/>
      <c r="E777" s="2"/>
      <c r="F777" s="2"/>
      <c r="G777" s="2"/>
      <c r="I777" s="2"/>
      <c r="J777" s="2"/>
      <c r="K777" s="2"/>
    </row>
    <row r="778">
      <c r="A778" s="2"/>
      <c r="C778" s="2"/>
      <c r="D778" s="2"/>
      <c r="E778" s="2"/>
      <c r="F778" s="2"/>
      <c r="G778" s="2"/>
      <c r="I778" s="2"/>
      <c r="J778" s="2"/>
      <c r="K778" s="2"/>
    </row>
    <row r="779">
      <c r="A779" s="2"/>
      <c r="C779" s="2"/>
      <c r="D779" s="2"/>
      <c r="E779" s="2"/>
      <c r="F779" s="2"/>
      <c r="G779" s="2"/>
      <c r="I779" s="2"/>
      <c r="J779" s="2"/>
      <c r="K779" s="2"/>
    </row>
    <row r="780">
      <c r="A780" s="2"/>
      <c r="C780" s="2"/>
      <c r="D780" s="2"/>
      <c r="E780" s="2"/>
      <c r="F780" s="2"/>
      <c r="G780" s="2"/>
      <c r="I780" s="2"/>
      <c r="J780" s="2"/>
      <c r="K780" s="2"/>
    </row>
    <row r="781">
      <c r="A781" s="2"/>
      <c r="C781" s="2"/>
      <c r="D781" s="2"/>
      <c r="E781" s="2"/>
      <c r="F781" s="2"/>
      <c r="G781" s="2"/>
      <c r="I781" s="2"/>
      <c r="J781" s="2"/>
      <c r="K781" s="2"/>
    </row>
    <row r="782">
      <c r="A782" s="2"/>
      <c r="C782" s="2"/>
      <c r="D782" s="2"/>
      <c r="E782" s="2"/>
      <c r="F782" s="2"/>
      <c r="G782" s="2"/>
      <c r="I782" s="2"/>
      <c r="J782" s="2"/>
      <c r="K782" s="2"/>
    </row>
    <row r="783">
      <c r="A783" s="2"/>
      <c r="C783" s="2"/>
      <c r="D783" s="2"/>
      <c r="E783" s="2"/>
      <c r="F783" s="2"/>
      <c r="G783" s="2"/>
      <c r="I783" s="2"/>
      <c r="J783" s="2"/>
      <c r="K783" s="2"/>
    </row>
    <row r="784">
      <c r="A784" s="2"/>
      <c r="C784" s="2"/>
      <c r="D784" s="2"/>
      <c r="E784" s="2"/>
      <c r="F784" s="2"/>
      <c r="G784" s="2"/>
      <c r="I784" s="2"/>
      <c r="J784" s="2"/>
      <c r="K784" s="2"/>
    </row>
    <row r="785">
      <c r="A785" s="2"/>
      <c r="C785" s="2"/>
      <c r="D785" s="2"/>
      <c r="E785" s="2"/>
      <c r="F785" s="2"/>
      <c r="G785" s="2"/>
      <c r="I785" s="2"/>
      <c r="J785" s="2"/>
      <c r="K785" s="2"/>
    </row>
    <row r="786">
      <c r="A786" s="2"/>
      <c r="C786" s="2"/>
      <c r="D786" s="2"/>
      <c r="E786" s="2"/>
      <c r="F786" s="2"/>
      <c r="G786" s="2"/>
      <c r="I786" s="2"/>
      <c r="J786" s="2"/>
      <c r="K786" s="2"/>
    </row>
    <row r="787">
      <c r="A787" s="2"/>
      <c r="C787" s="2"/>
      <c r="D787" s="2"/>
      <c r="E787" s="2"/>
      <c r="F787" s="2"/>
      <c r="G787" s="2"/>
      <c r="I787" s="2"/>
      <c r="J787" s="2"/>
      <c r="K787" s="2"/>
    </row>
    <row r="788">
      <c r="A788" s="2"/>
      <c r="C788" s="2"/>
      <c r="D788" s="2"/>
      <c r="E788" s="2"/>
      <c r="F788" s="2"/>
      <c r="G788" s="2"/>
      <c r="I788" s="2"/>
      <c r="J788" s="2"/>
      <c r="K788" s="2"/>
    </row>
    <row r="789">
      <c r="A789" s="2"/>
      <c r="C789" s="2"/>
      <c r="D789" s="2"/>
      <c r="E789" s="2"/>
      <c r="F789" s="2"/>
      <c r="G789" s="2"/>
      <c r="I789" s="2"/>
      <c r="J789" s="2"/>
      <c r="K789" s="2"/>
    </row>
    <row r="790">
      <c r="A790" s="2"/>
      <c r="C790" s="2"/>
      <c r="D790" s="2"/>
      <c r="E790" s="2"/>
      <c r="F790" s="2"/>
      <c r="G790" s="2"/>
      <c r="I790" s="2"/>
      <c r="J790" s="2"/>
      <c r="K790" s="2"/>
    </row>
    <row r="791">
      <c r="A791" s="2"/>
      <c r="C791" s="2"/>
      <c r="D791" s="2"/>
      <c r="E791" s="2"/>
      <c r="F791" s="2"/>
      <c r="G791" s="2"/>
      <c r="I791" s="2"/>
      <c r="J791" s="2"/>
      <c r="K791" s="2"/>
    </row>
    <row r="792">
      <c r="A792" s="2"/>
      <c r="C792" s="2"/>
      <c r="D792" s="2"/>
      <c r="E792" s="2"/>
      <c r="F792" s="2"/>
      <c r="G792" s="2"/>
      <c r="I792" s="2"/>
      <c r="J792" s="2"/>
      <c r="K792" s="2"/>
    </row>
    <row r="793">
      <c r="A793" s="2"/>
      <c r="C793" s="2"/>
      <c r="D793" s="2"/>
      <c r="E793" s="2"/>
      <c r="F793" s="2"/>
      <c r="G793" s="2"/>
      <c r="I793" s="2"/>
      <c r="J793" s="2"/>
      <c r="K793" s="2"/>
    </row>
    <row r="794">
      <c r="A794" s="2"/>
      <c r="C794" s="2"/>
      <c r="D794" s="2"/>
      <c r="E794" s="2"/>
      <c r="F794" s="2"/>
      <c r="G794" s="2"/>
      <c r="I794" s="2"/>
      <c r="J794" s="2"/>
      <c r="K794" s="2"/>
    </row>
    <row r="795">
      <c r="A795" s="2"/>
      <c r="C795" s="2"/>
      <c r="D795" s="2"/>
      <c r="E795" s="2"/>
      <c r="F795" s="2"/>
      <c r="G795" s="2"/>
      <c r="I795" s="2"/>
      <c r="J795" s="2"/>
      <c r="K795" s="2"/>
    </row>
    <row r="796">
      <c r="A796" s="2"/>
      <c r="C796" s="2"/>
      <c r="D796" s="2"/>
      <c r="E796" s="2"/>
      <c r="F796" s="2"/>
      <c r="G796" s="2"/>
      <c r="I796" s="2"/>
      <c r="J796" s="2"/>
      <c r="K796" s="2"/>
    </row>
    <row r="797">
      <c r="A797" s="2"/>
      <c r="C797" s="2"/>
      <c r="D797" s="2"/>
      <c r="E797" s="2"/>
      <c r="F797" s="2"/>
      <c r="G797" s="2"/>
      <c r="I797" s="2"/>
      <c r="J797" s="2"/>
      <c r="K797" s="2"/>
    </row>
    <row r="798">
      <c r="A798" s="2"/>
      <c r="C798" s="2"/>
      <c r="D798" s="2"/>
      <c r="E798" s="2"/>
      <c r="F798" s="2"/>
      <c r="G798" s="2"/>
      <c r="I798" s="2"/>
      <c r="J798" s="2"/>
      <c r="K798" s="2"/>
    </row>
    <row r="799">
      <c r="A799" s="2"/>
      <c r="C799" s="2"/>
      <c r="D799" s="2"/>
      <c r="E799" s="2"/>
      <c r="F799" s="2"/>
      <c r="G799" s="2"/>
      <c r="I799" s="2"/>
      <c r="J799" s="2"/>
      <c r="K799" s="2"/>
    </row>
    <row r="800">
      <c r="A800" s="2"/>
      <c r="C800" s="2"/>
      <c r="D800" s="2"/>
      <c r="E800" s="2"/>
      <c r="F800" s="2"/>
      <c r="G800" s="2"/>
      <c r="I800" s="2"/>
      <c r="J800" s="2"/>
      <c r="K800" s="2"/>
    </row>
    <row r="801">
      <c r="A801" s="2"/>
      <c r="C801" s="2"/>
      <c r="D801" s="2"/>
      <c r="E801" s="2"/>
      <c r="F801" s="2"/>
      <c r="G801" s="2"/>
      <c r="I801" s="2"/>
      <c r="J801" s="2"/>
      <c r="K801" s="2"/>
    </row>
    <row r="802">
      <c r="A802" s="2"/>
      <c r="C802" s="2"/>
      <c r="D802" s="2"/>
      <c r="E802" s="2"/>
      <c r="F802" s="2"/>
      <c r="G802" s="2"/>
      <c r="I802" s="2"/>
      <c r="J802" s="2"/>
      <c r="K802" s="2"/>
    </row>
    <row r="803">
      <c r="A803" s="2"/>
      <c r="C803" s="2"/>
      <c r="D803" s="2"/>
      <c r="E803" s="2"/>
      <c r="F803" s="2"/>
      <c r="G803" s="2"/>
      <c r="I803" s="2"/>
      <c r="J803" s="2"/>
      <c r="K803" s="2"/>
    </row>
    <row r="804">
      <c r="A804" s="2"/>
      <c r="C804" s="2"/>
      <c r="D804" s="2"/>
      <c r="E804" s="2"/>
      <c r="F804" s="2"/>
      <c r="G804" s="2"/>
      <c r="I804" s="2"/>
      <c r="J804" s="2"/>
      <c r="K804" s="2"/>
    </row>
    <row r="805">
      <c r="A805" s="2"/>
      <c r="C805" s="2"/>
      <c r="D805" s="2"/>
      <c r="E805" s="2"/>
      <c r="F805" s="2"/>
      <c r="G805" s="2"/>
      <c r="I805" s="2"/>
      <c r="J805" s="2"/>
      <c r="K805" s="2"/>
    </row>
    <row r="806">
      <c r="A806" s="2"/>
      <c r="C806" s="2"/>
      <c r="D806" s="2"/>
      <c r="E806" s="2"/>
      <c r="F806" s="2"/>
      <c r="G806" s="2"/>
      <c r="I806" s="2"/>
      <c r="J806" s="2"/>
      <c r="K806" s="2"/>
    </row>
    <row r="807">
      <c r="A807" s="2"/>
      <c r="C807" s="2"/>
      <c r="D807" s="2"/>
      <c r="E807" s="2"/>
      <c r="F807" s="2"/>
      <c r="G807" s="2"/>
      <c r="I807" s="2"/>
      <c r="J807" s="2"/>
      <c r="K807" s="2"/>
    </row>
    <row r="808">
      <c r="A808" s="2"/>
      <c r="C808" s="2"/>
      <c r="D808" s="2"/>
      <c r="E808" s="2"/>
      <c r="F808" s="2"/>
      <c r="G808" s="2"/>
      <c r="I808" s="2"/>
      <c r="J808" s="2"/>
      <c r="K808" s="2"/>
    </row>
    <row r="809">
      <c r="A809" s="2"/>
      <c r="C809" s="2"/>
      <c r="D809" s="2"/>
      <c r="E809" s="2"/>
      <c r="F809" s="2"/>
      <c r="G809" s="2"/>
      <c r="I809" s="2"/>
      <c r="J809" s="2"/>
      <c r="K809" s="2"/>
    </row>
    <row r="810">
      <c r="A810" s="2"/>
      <c r="C810" s="2"/>
      <c r="D810" s="2"/>
      <c r="E810" s="2"/>
      <c r="F810" s="2"/>
      <c r="G810" s="2"/>
      <c r="I810" s="2"/>
      <c r="J810" s="2"/>
      <c r="K810" s="2"/>
    </row>
    <row r="811">
      <c r="A811" s="2"/>
      <c r="C811" s="2"/>
      <c r="D811" s="2"/>
      <c r="E811" s="2"/>
      <c r="F811" s="2"/>
      <c r="G811" s="2"/>
      <c r="I811" s="2"/>
      <c r="J811" s="2"/>
      <c r="K811" s="2"/>
    </row>
    <row r="812">
      <c r="A812" s="2"/>
      <c r="C812" s="2"/>
      <c r="D812" s="2"/>
      <c r="E812" s="2"/>
      <c r="F812" s="2"/>
      <c r="G812" s="2"/>
      <c r="I812" s="2"/>
      <c r="J812" s="2"/>
      <c r="K812" s="2"/>
    </row>
    <row r="813">
      <c r="A813" s="2"/>
      <c r="C813" s="2"/>
      <c r="D813" s="2"/>
      <c r="E813" s="2"/>
      <c r="F813" s="2"/>
      <c r="G813" s="2"/>
      <c r="I813" s="2"/>
      <c r="J813" s="2"/>
      <c r="K813" s="2"/>
    </row>
    <row r="814">
      <c r="A814" s="2"/>
      <c r="C814" s="2"/>
      <c r="D814" s="2"/>
      <c r="E814" s="2"/>
      <c r="F814" s="2"/>
      <c r="G814" s="2"/>
      <c r="I814" s="2"/>
      <c r="J814" s="2"/>
      <c r="K814" s="2"/>
    </row>
    <row r="815">
      <c r="A815" s="2"/>
      <c r="C815" s="2"/>
      <c r="D815" s="2"/>
      <c r="E815" s="2"/>
      <c r="F815" s="2"/>
      <c r="G815" s="2"/>
      <c r="I815" s="2"/>
      <c r="J815" s="2"/>
      <c r="K815" s="2"/>
    </row>
    <row r="816">
      <c r="A816" s="2"/>
      <c r="C816" s="2"/>
      <c r="D816" s="2"/>
      <c r="E816" s="2"/>
      <c r="F816" s="2"/>
      <c r="G816" s="2"/>
      <c r="I816" s="2"/>
      <c r="J816" s="2"/>
      <c r="K816" s="2"/>
    </row>
    <row r="817">
      <c r="A817" s="2"/>
      <c r="C817" s="2"/>
      <c r="D817" s="2"/>
      <c r="E817" s="2"/>
      <c r="F817" s="2"/>
      <c r="G817" s="2"/>
      <c r="I817" s="2"/>
      <c r="J817" s="2"/>
      <c r="K817" s="2"/>
    </row>
    <row r="818">
      <c r="A818" s="2"/>
      <c r="C818" s="2"/>
      <c r="D818" s="2"/>
      <c r="E818" s="2"/>
      <c r="F818" s="2"/>
      <c r="G818" s="2"/>
      <c r="I818" s="2"/>
      <c r="J818" s="2"/>
      <c r="K818" s="2"/>
    </row>
    <row r="819">
      <c r="A819" s="2"/>
      <c r="C819" s="2"/>
      <c r="D819" s="2"/>
      <c r="E819" s="2"/>
      <c r="F819" s="2"/>
      <c r="G819" s="2"/>
      <c r="I819" s="2"/>
      <c r="J819" s="2"/>
      <c r="K819" s="2"/>
    </row>
    <row r="820">
      <c r="A820" s="2"/>
      <c r="C820" s="2"/>
      <c r="D820" s="2"/>
      <c r="E820" s="2"/>
      <c r="F820" s="2"/>
      <c r="G820" s="2"/>
      <c r="I820" s="2"/>
      <c r="J820" s="2"/>
      <c r="K820" s="2"/>
    </row>
    <row r="821">
      <c r="A821" s="2"/>
      <c r="C821" s="2"/>
      <c r="D821" s="2"/>
      <c r="E821" s="2"/>
      <c r="F821" s="2"/>
      <c r="G821" s="2"/>
      <c r="I821" s="2"/>
      <c r="J821" s="2"/>
      <c r="K821" s="2"/>
    </row>
    <row r="822">
      <c r="A822" s="2"/>
      <c r="C822" s="2"/>
      <c r="D822" s="2"/>
      <c r="E822" s="2"/>
      <c r="F822" s="2"/>
      <c r="G822" s="2"/>
      <c r="I822" s="2"/>
      <c r="J822" s="2"/>
      <c r="K822" s="2"/>
    </row>
    <row r="823">
      <c r="A823" s="2"/>
      <c r="C823" s="2"/>
      <c r="D823" s="2"/>
      <c r="E823" s="2"/>
      <c r="F823" s="2"/>
      <c r="G823" s="2"/>
      <c r="I823" s="2"/>
      <c r="J823" s="2"/>
      <c r="K823" s="2"/>
    </row>
    <row r="824">
      <c r="A824" s="2"/>
      <c r="C824" s="2"/>
      <c r="D824" s="2"/>
      <c r="E824" s="2"/>
      <c r="F824" s="2"/>
      <c r="G824" s="2"/>
      <c r="I824" s="2"/>
      <c r="J824" s="2"/>
      <c r="K824" s="2"/>
    </row>
    <row r="825">
      <c r="A825" s="2"/>
      <c r="C825" s="2"/>
      <c r="D825" s="2"/>
      <c r="E825" s="2"/>
      <c r="F825" s="2"/>
      <c r="G825" s="2"/>
      <c r="I825" s="2"/>
      <c r="J825" s="2"/>
      <c r="K825" s="2"/>
    </row>
    <row r="826">
      <c r="A826" s="2"/>
      <c r="C826" s="2"/>
      <c r="D826" s="2"/>
      <c r="E826" s="2"/>
      <c r="F826" s="2"/>
      <c r="G826" s="2"/>
      <c r="I826" s="2"/>
      <c r="J826" s="2"/>
      <c r="K826" s="2"/>
    </row>
    <row r="827">
      <c r="A827" s="2"/>
      <c r="C827" s="2"/>
      <c r="D827" s="2"/>
      <c r="E827" s="2"/>
      <c r="F827" s="2"/>
      <c r="G827" s="2"/>
      <c r="I827" s="2"/>
      <c r="J827" s="2"/>
      <c r="K827" s="2"/>
    </row>
    <row r="828">
      <c r="A828" s="2"/>
      <c r="C828" s="2"/>
      <c r="D828" s="2"/>
      <c r="E828" s="2"/>
      <c r="F828" s="2"/>
      <c r="G828" s="2"/>
      <c r="I828" s="2"/>
      <c r="J828" s="2"/>
      <c r="K828" s="2"/>
    </row>
    <row r="829">
      <c r="A829" s="2"/>
      <c r="C829" s="2"/>
      <c r="D829" s="2"/>
      <c r="E829" s="2"/>
      <c r="F829" s="2"/>
      <c r="G829" s="2"/>
      <c r="I829" s="2"/>
      <c r="J829" s="2"/>
      <c r="K829" s="2"/>
    </row>
    <row r="830">
      <c r="A830" s="2"/>
      <c r="C830" s="2"/>
      <c r="D830" s="2"/>
      <c r="E830" s="2"/>
      <c r="F830" s="2"/>
      <c r="G830" s="2"/>
      <c r="I830" s="2"/>
      <c r="J830" s="2"/>
      <c r="K830" s="2"/>
    </row>
    <row r="831">
      <c r="A831" s="2"/>
      <c r="C831" s="2"/>
      <c r="D831" s="2"/>
      <c r="E831" s="2"/>
      <c r="F831" s="2"/>
      <c r="G831" s="2"/>
      <c r="I831" s="2"/>
      <c r="J831" s="2"/>
      <c r="K831" s="2"/>
    </row>
    <row r="832">
      <c r="A832" s="2"/>
      <c r="C832" s="2"/>
      <c r="D832" s="2"/>
      <c r="E832" s="2"/>
      <c r="F832" s="2"/>
      <c r="G832" s="2"/>
      <c r="I832" s="2"/>
      <c r="J832" s="2"/>
      <c r="K832" s="2"/>
    </row>
    <row r="833">
      <c r="A833" s="2"/>
      <c r="C833" s="2"/>
      <c r="D833" s="2"/>
      <c r="E833" s="2"/>
      <c r="F833" s="2"/>
      <c r="G833" s="2"/>
      <c r="I833" s="2"/>
      <c r="J833" s="2"/>
      <c r="K833" s="2"/>
    </row>
    <row r="834">
      <c r="A834" s="2"/>
      <c r="C834" s="2"/>
      <c r="D834" s="2"/>
      <c r="E834" s="2"/>
      <c r="F834" s="2"/>
      <c r="G834" s="2"/>
      <c r="I834" s="2"/>
      <c r="J834" s="2"/>
      <c r="K834" s="2"/>
    </row>
    <row r="835">
      <c r="A835" s="2"/>
      <c r="C835" s="2"/>
      <c r="D835" s="2"/>
      <c r="E835" s="2"/>
      <c r="F835" s="2"/>
      <c r="G835" s="2"/>
      <c r="I835" s="2"/>
      <c r="J835" s="2"/>
      <c r="K835" s="2"/>
    </row>
    <row r="836">
      <c r="A836" s="2"/>
      <c r="C836" s="2"/>
      <c r="D836" s="2"/>
      <c r="E836" s="2"/>
      <c r="F836" s="2"/>
      <c r="G836" s="2"/>
      <c r="I836" s="2"/>
      <c r="J836" s="2"/>
      <c r="K836" s="2"/>
    </row>
    <row r="837">
      <c r="A837" s="2"/>
      <c r="C837" s="2"/>
      <c r="D837" s="2"/>
      <c r="E837" s="2"/>
      <c r="F837" s="2"/>
      <c r="G837" s="2"/>
      <c r="I837" s="2"/>
      <c r="J837" s="2"/>
      <c r="K837" s="2"/>
    </row>
    <row r="838">
      <c r="A838" s="2"/>
      <c r="C838" s="2"/>
      <c r="D838" s="2"/>
      <c r="E838" s="2"/>
      <c r="F838" s="2"/>
      <c r="G838" s="2"/>
      <c r="I838" s="2"/>
      <c r="J838" s="2"/>
      <c r="K838" s="2"/>
    </row>
    <row r="839">
      <c r="A839" s="2"/>
      <c r="C839" s="2"/>
      <c r="D839" s="2"/>
      <c r="E839" s="2"/>
      <c r="F839" s="2"/>
      <c r="G839" s="2"/>
      <c r="I839" s="2"/>
      <c r="J839" s="2"/>
      <c r="K839" s="2"/>
    </row>
    <row r="840">
      <c r="A840" s="2"/>
      <c r="C840" s="2"/>
      <c r="D840" s="2"/>
      <c r="E840" s="2"/>
      <c r="F840" s="2"/>
      <c r="G840" s="2"/>
      <c r="I840" s="2"/>
      <c r="J840" s="2"/>
      <c r="K840" s="2"/>
    </row>
    <row r="841">
      <c r="A841" s="2"/>
      <c r="C841" s="2"/>
      <c r="D841" s="2"/>
      <c r="E841" s="2"/>
      <c r="F841" s="2"/>
      <c r="G841" s="2"/>
      <c r="I841" s="2"/>
      <c r="J841" s="2"/>
      <c r="K841" s="2"/>
    </row>
    <row r="842">
      <c r="A842" s="2"/>
      <c r="C842" s="2"/>
      <c r="D842" s="2"/>
      <c r="E842" s="2"/>
      <c r="F842" s="2"/>
      <c r="G842" s="2"/>
      <c r="I842" s="2"/>
      <c r="J842" s="2"/>
      <c r="K842" s="2"/>
    </row>
    <row r="843">
      <c r="A843" s="2"/>
      <c r="C843" s="2"/>
      <c r="D843" s="2"/>
      <c r="E843" s="2"/>
      <c r="F843" s="2"/>
      <c r="G843" s="2"/>
      <c r="I843" s="2"/>
      <c r="J843" s="2"/>
      <c r="K843" s="2"/>
    </row>
    <row r="844">
      <c r="A844" s="2"/>
      <c r="C844" s="2"/>
      <c r="D844" s="2"/>
      <c r="E844" s="2"/>
      <c r="F844" s="2"/>
      <c r="G844" s="2"/>
      <c r="I844" s="2"/>
      <c r="J844" s="2"/>
      <c r="K844" s="2"/>
    </row>
    <row r="845">
      <c r="A845" s="2"/>
      <c r="C845" s="2"/>
      <c r="D845" s="2"/>
      <c r="E845" s="2"/>
      <c r="F845" s="2"/>
      <c r="G845" s="2"/>
      <c r="I845" s="2"/>
      <c r="J845" s="2"/>
      <c r="K845" s="2"/>
    </row>
    <row r="846">
      <c r="A846" s="2"/>
      <c r="C846" s="2"/>
      <c r="D846" s="2"/>
      <c r="E846" s="2"/>
      <c r="F846" s="2"/>
      <c r="G846" s="2"/>
      <c r="I846" s="2"/>
      <c r="J846" s="2"/>
      <c r="K846" s="2"/>
    </row>
    <row r="847">
      <c r="A847" s="2"/>
      <c r="C847" s="2"/>
      <c r="D847" s="2"/>
      <c r="E847" s="2"/>
      <c r="F847" s="2"/>
      <c r="G847" s="2"/>
      <c r="I847" s="2"/>
      <c r="J847" s="2"/>
      <c r="K847" s="2"/>
    </row>
    <row r="848">
      <c r="A848" s="2"/>
      <c r="C848" s="2"/>
      <c r="D848" s="2"/>
      <c r="E848" s="2"/>
      <c r="F848" s="2"/>
      <c r="G848" s="2"/>
      <c r="I848" s="2"/>
      <c r="J848" s="2"/>
      <c r="K848" s="2"/>
    </row>
    <row r="849">
      <c r="A849" s="2"/>
      <c r="C849" s="2"/>
      <c r="D849" s="2"/>
      <c r="E849" s="2"/>
      <c r="F849" s="2"/>
      <c r="G849" s="2"/>
      <c r="I849" s="2"/>
      <c r="J849" s="2"/>
      <c r="K849" s="2"/>
    </row>
    <row r="850">
      <c r="A850" s="2"/>
      <c r="C850" s="2"/>
      <c r="D850" s="2"/>
      <c r="E850" s="2"/>
      <c r="F850" s="2"/>
      <c r="G850" s="2"/>
      <c r="I850" s="2"/>
      <c r="J850" s="2"/>
      <c r="K850" s="2"/>
    </row>
    <row r="851">
      <c r="A851" s="2"/>
      <c r="C851" s="2"/>
      <c r="D851" s="2"/>
      <c r="E851" s="2"/>
      <c r="F851" s="2"/>
      <c r="G851" s="2"/>
      <c r="I851" s="2"/>
      <c r="J851" s="2"/>
      <c r="K851" s="2"/>
    </row>
    <row r="852">
      <c r="A852" s="2"/>
      <c r="C852" s="2"/>
      <c r="D852" s="2"/>
      <c r="E852" s="2"/>
      <c r="F852" s="2"/>
      <c r="G852" s="2"/>
      <c r="I852" s="2"/>
      <c r="J852" s="2"/>
      <c r="K852" s="2"/>
    </row>
    <row r="853">
      <c r="A853" s="2"/>
      <c r="C853" s="2"/>
      <c r="D853" s="2"/>
      <c r="E853" s="2"/>
      <c r="F853" s="2"/>
      <c r="G853" s="2"/>
      <c r="I853" s="2"/>
      <c r="J853" s="2"/>
      <c r="K853" s="2"/>
    </row>
    <row r="854">
      <c r="A854" s="2"/>
      <c r="C854" s="2"/>
      <c r="D854" s="2"/>
      <c r="E854" s="2"/>
      <c r="F854" s="2"/>
      <c r="G854" s="2"/>
      <c r="I854" s="2"/>
      <c r="J854" s="2"/>
      <c r="K854" s="2"/>
    </row>
    <row r="855">
      <c r="A855" s="2"/>
      <c r="C855" s="2"/>
      <c r="D855" s="2"/>
      <c r="E855" s="2"/>
      <c r="F855" s="2"/>
      <c r="G855" s="2"/>
      <c r="I855" s="2"/>
      <c r="J855" s="2"/>
      <c r="K855" s="2"/>
    </row>
    <row r="856">
      <c r="A856" s="2"/>
      <c r="C856" s="2"/>
      <c r="D856" s="2"/>
      <c r="E856" s="2"/>
      <c r="F856" s="2"/>
      <c r="G856" s="2"/>
      <c r="I856" s="2"/>
      <c r="J856" s="2"/>
      <c r="K856" s="2"/>
    </row>
    <row r="857">
      <c r="A857" s="2"/>
      <c r="C857" s="2"/>
      <c r="D857" s="2"/>
      <c r="E857" s="2"/>
      <c r="F857" s="2"/>
      <c r="G857" s="2"/>
      <c r="I857" s="2"/>
      <c r="J857" s="2"/>
      <c r="K857" s="2"/>
    </row>
    <row r="858">
      <c r="A858" s="2"/>
      <c r="C858" s="2"/>
      <c r="D858" s="2"/>
      <c r="E858" s="2"/>
      <c r="F858" s="2"/>
      <c r="G858" s="2"/>
      <c r="I858" s="2"/>
      <c r="J858" s="2"/>
      <c r="K858" s="2"/>
    </row>
    <row r="859">
      <c r="A859" s="2"/>
      <c r="C859" s="2"/>
      <c r="D859" s="2"/>
      <c r="E859" s="2"/>
      <c r="F859" s="2"/>
      <c r="G859" s="2"/>
      <c r="I859" s="2"/>
      <c r="J859" s="2"/>
      <c r="K859" s="2"/>
    </row>
    <row r="860">
      <c r="A860" s="2"/>
      <c r="C860" s="2"/>
      <c r="D860" s="2"/>
      <c r="E860" s="2"/>
      <c r="F860" s="2"/>
      <c r="G860" s="2"/>
      <c r="I860" s="2"/>
      <c r="J860" s="2"/>
      <c r="K860" s="2"/>
    </row>
    <row r="861">
      <c r="A861" s="2"/>
      <c r="C861" s="2"/>
      <c r="D861" s="2"/>
      <c r="E861" s="2"/>
      <c r="F861" s="2"/>
      <c r="G861" s="2"/>
      <c r="I861" s="2"/>
      <c r="J861" s="2"/>
      <c r="K861" s="2"/>
    </row>
    <row r="862">
      <c r="A862" s="2"/>
      <c r="C862" s="2"/>
      <c r="D862" s="2"/>
      <c r="E862" s="2"/>
      <c r="F862" s="2"/>
      <c r="G862" s="2"/>
      <c r="I862" s="2"/>
      <c r="J862" s="2"/>
      <c r="K862" s="2"/>
    </row>
    <row r="863">
      <c r="A863" s="2"/>
      <c r="C863" s="2"/>
      <c r="D863" s="2"/>
      <c r="E863" s="2"/>
      <c r="F863" s="2"/>
      <c r="G863" s="2"/>
      <c r="I863" s="2"/>
      <c r="J863" s="2"/>
      <c r="K863" s="2"/>
    </row>
    <row r="864">
      <c r="A864" s="2"/>
      <c r="C864" s="2"/>
      <c r="D864" s="2"/>
      <c r="E864" s="2"/>
      <c r="F864" s="2"/>
      <c r="G864" s="2"/>
      <c r="I864" s="2"/>
      <c r="J864" s="2"/>
      <c r="K864" s="2"/>
    </row>
    <row r="865">
      <c r="A865" s="2"/>
      <c r="C865" s="2"/>
      <c r="D865" s="2"/>
      <c r="E865" s="2"/>
      <c r="F865" s="2"/>
      <c r="G865" s="2"/>
      <c r="I865" s="2"/>
      <c r="J865" s="2"/>
      <c r="K865" s="2"/>
    </row>
    <row r="866">
      <c r="A866" s="2"/>
      <c r="C866" s="2"/>
      <c r="D866" s="2"/>
      <c r="E866" s="2"/>
      <c r="F866" s="2"/>
      <c r="G866" s="2"/>
      <c r="I866" s="2"/>
      <c r="J866" s="2"/>
      <c r="K866" s="2"/>
    </row>
    <row r="867">
      <c r="A867" s="2"/>
      <c r="C867" s="2"/>
      <c r="D867" s="2"/>
      <c r="E867" s="2"/>
      <c r="F867" s="2"/>
      <c r="G867" s="2"/>
      <c r="I867" s="2"/>
      <c r="J867" s="2"/>
      <c r="K867" s="2"/>
    </row>
    <row r="868">
      <c r="A868" s="2"/>
      <c r="C868" s="2"/>
      <c r="D868" s="2"/>
      <c r="E868" s="2"/>
      <c r="F868" s="2"/>
      <c r="G868" s="2"/>
      <c r="I868" s="2"/>
      <c r="J868" s="2"/>
      <c r="K868" s="2"/>
    </row>
    <row r="869">
      <c r="A869" s="2"/>
      <c r="C869" s="2"/>
      <c r="D869" s="2"/>
      <c r="E869" s="2"/>
      <c r="F869" s="2"/>
      <c r="G869" s="2"/>
      <c r="I869" s="2"/>
      <c r="J869" s="2"/>
      <c r="K869" s="2"/>
    </row>
    <row r="870">
      <c r="A870" s="2"/>
      <c r="C870" s="2"/>
      <c r="D870" s="2"/>
      <c r="E870" s="2"/>
      <c r="F870" s="2"/>
      <c r="G870" s="2"/>
      <c r="I870" s="2"/>
      <c r="J870" s="2"/>
      <c r="K870" s="2"/>
    </row>
    <row r="871">
      <c r="A871" s="2"/>
      <c r="C871" s="2"/>
      <c r="D871" s="2"/>
      <c r="E871" s="2"/>
      <c r="F871" s="2"/>
      <c r="G871" s="2"/>
      <c r="I871" s="2"/>
      <c r="J871" s="2"/>
      <c r="K871" s="2"/>
    </row>
    <row r="872">
      <c r="A872" s="2"/>
      <c r="C872" s="2"/>
      <c r="D872" s="2"/>
      <c r="E872" s="2"/>
      <c r="F872" s="2"/>
      <c r="G872" s="2"/>
      <c r="I872" s="2"/>
      <c r="J872" s="2"/>
      <c r="K872" s="2"/>
    </row>
    <row r="873">
      <c r="A873" s="2"/>
      <c r="C873" s="2"/>
      <c r="D873" s="2"/>
      <c r="E873" s="2"/>
      <c r="F873" s="2"/>
      <c r="G873" s="2"/>
      <c r="I873" s="2"/>
      <c r="J873" s="2"/>
      <c r="K873" s="2"/>
    </row>
    <row r="874">
      <c r="A874" s="2"/>
      <c r="C874" s="2"/>
      <c r="D874" s="2"/>
      <c r="E874" s="2"/>
      <c r="F874" s="2"/>
      <c r="G874" s="2"/>
      <c r="I874" s="2"/>
      <c r="J874" s="2"/>
      <c r="K874" s="2"/>
    </row>
    <row r="875">
      <c r="A875" s="2"/>
      <c r="C875" s="2"/>
      <c r="D875" s="2"/>
      <c r="E875" s="2"/>
      <c r="F875" s="2"/>
      <c r="G875" s="2"/>
      <c r="I875" s="2"/>
      <c r="J875" s="2"/>
      <c r="K875" s="2"/>
    </row>
    <row r="876">
      <c r="A876" s="2"/>
      <c r="C876" s="2"/>
      <c r="D876" s="2"/>
      <c r="E876" s="2"/>
      <c r="F876" s="2"/>
      <c r="G876" s="2"/>
      <c r="I876" s="2"/>
      <c r="J876" s="2"/>
      <c r="K876" s="2"/>
    </row>
    <row r="877">
      <c r="A877" s="2"/>
      <c r="C877" s="2"/>
      <c r="D877" s="2"/>
      <c r="E877" s="2"/>
      <c r="F877" s="2"/>
      <c r="G877" s="2"/>
      <c r="I877" s="2"/>
      <c r="J877" s="2"/>
      <c r="K877" s="2"/>
    </row>
    <row r="878">
      <c r="A878" s="2"/>
      <c r="C878" s="2"/>
      <c r="D878" s="2"/>
      <c r="E878" s="2"/>
      <c r="F878" s="2"/>
      <c r="G878" s="2"/>
      <c r="I878" s="2"/>
      <c r="J878" s="2"/>
      <c r="K878" s="2"/>
    </row>
    <row r="879">
      <c r="A879" s="2"/>
      <c r="C879" s="2"/>
      <c r="D879" s="2"/>
      <c r="E879" s="2"/>
      <c r="F879" s="2"/>
      <c r="G879" s="2"/>
      <c r="I879" s="2"/>
      <c r="J879" s="2"/>
      <c r="K879" s="2"/>
    </row>
    <row r="880">
      <c r="A880" s="2"/>
      <c r="C880" s="2"/>
      <c r="D880" s="2"/>
      <c r="E880" s="2"/>
      <c r="F880" s="2"/>
      <c r="G880" s="2"/>
      <c r="I880" s="2"/>
      <c r="J880" s="2"/>
      <c r="K880" s="2"/>
    </row>
    <row r="881">
      <c r="A881" s="2"/>
      <c r="C881" s="2"/>
      <c r="D881" s="2"/>
      <c r="E881" s="2"/>
      <c r="F881" s="2"/>
      <c r="G881" s="2"/>
      <c r="I881" s="2"/>
      <c r="J881" s="2"/>
      <c r="K881" s="2"/>
    </row>
    <row r="882">
      <c r="A882" s="2"/>
      <c r="C882" s="2"/>
      <c r="D882" s="2"/>
      <c r="E882" s="2"/>
      <c r="F882" s="2"/>
      <c r="G882" s="2"/>
      <c r="I882" s="2"/>
      <c r="J882" s="2"/>
      <c r="K882" s="2"/>
    </row>
    <row r="883">
      <c r="A883" s="2"/>
      <c r="C883" s="2"/>
      <c r="D883" s="2"/>
      <c r="E883" s="2"/>
      <c r="F883" s="2"/>
      <c r="G883" s="2"/>
      <c r="I883" s="2"/>
      <c r="J883" s="2"/>
      <c r="K883" s="2"/>
    </row>
    <row r="884">
      <c r="A884" s="2"/>
      <c r="C884" s="2"/>
      <c r="D884" s="2"/>
      <c r="E884" s="2"/>
      <c r="F884" s="2"/>
      <c r="G884" s="2"/>
      <c r="I884" s="2"/>
      <c r="J884" s="2"/>
      <c r="K884" s="2"/>
    </row>
    <row r="885">
      <c r="A885" s="2"/>
      <c r="C885" s="2"/>
      <c r="D885" s="2"/>
      <c r="E885" s="2"/>
      <c r="F885" s="2"/>
      <c r="G885" s="2"/>
      <c r="I885" s="2"/>
      <c r="J885" s="2"/>
      <c r="K885" s="2"/>
    </row>
    <row r="886">
      <c r="A886" s="2"/>
      <c r="C886" s="2"/>
      <c r="D886" s="2"/>
      <c r="E886" s="2"/>
      <c r="F886" s="2"/>
      <c r="G886" s="2"/>
      <c r="I886" s="2"/>
      <c r="J886" s="2"/>
      <c r="K886" s="2"/>
    </row>
    <row r="887">
      <c r="A887" s="2"/>
      <c r="C887" s="2"/>
      <c r="D887" s="2"/>
      <c r="E887" s="2"/>
      <c r="F887" s="2"/>
      <c r="G887" s="2"/>
      <c r="I887" s="2"/>
      <c r="J887" s="2"/>
      <c r="K887" s="2"/>
    </row>
    <row r="888">
      <c r="A888" s="2"/>
      <c r="C888" s="2"/>
      <c r="D888" s="2"/>
      <c r="E888" s="2"/>
      <c r="F888" s="2"/>
      <c r="G888" s="2"/>
      <c r="I888" s="2"/>
      <c r="J888" s="2"/>
      <c r="K888" s="2"/>
    </row>
    <row r="889">
      <c r="A889" s="2"/>
      <c r="C889" s="2"/>
      <c r="D889" s="2"/>
      <c r="E889" s="2"/>
      <c r="F889" s="2"/>
      <c r="G889" s="2"/>
      <c r="I889" s="2"/>
      <c r="J889" s="2"/>
      <c r="K889" s="2"/>
    </row>
    <row r="890">
      <c r="A890" s="2"/>
      <c r="C890" s="2"/>
      <c r="D890" s="2"/>
      <c r="E890" s="2"/>
      <c r="F890" s="2"/>
      <c r="G890" s="2"/>
      <c r="I890" s="2"/>
      <c r="J890" s="2"/>
      <c r="K890" s="2"/>
    </row>
    <row r="891">
      <c r="A891" s="2"/>
      <c r="C891" s="2"/>
      <c r="D891" s="2"/>
      <c r="E891" s="2"/>
      <c r="F891" s="2"/>
      <c r="G891" s="2"/>
      <c r="I891" s="2"/>
      <c r="J891" s="2"/>
      <c r="K891" s="2"/>
    </row>
    <row r="892">
      <c r="A892" s="2"/>
      <c r="C892" s="2"/>
      <c r="D892" s="2"/>
      <c r="E892" s="2"/>
      <c r="F892" s="2"/>
      <c r="G892" s="2"/>
      <c r="I892" s="2"/>
      <c r="J892" s="2"/>
      <c r="K892" s="2"/>
    </row>
    <row r="893">
      <c r="A893" s="2"/>
      <c r="C893" s="2"/>
      <c r="D893" s="2"/>
      <c r="E893" s="2"/>
      <c r="F893" s="2"/>
      <c r="G893" s="2"/>
      <c r="I893" s="2"/>
      <c r="J893" s="2"/>
      <c r="K893" s="2"/>
    </row>
    <row r="894">
      <c r="A894" s="2"/>
      <c r="C894" s="2"/>
      <c r="D894" s="2"/>
      <c r="E894" s="2"/>
      <c r="F894" s="2"/>
      <c r="G894" s="2"/>
      <c r="I894" s="2"/>
      <c r="J894" s="2"/>
      <c r="K894" s="2"/>
    </row>
    <row r="895">
      <c r="A895" s="2"/>
      <c r="C895" s="2"/>
      <c r="D895" s="2"/>
      <c r="E895" s="2"/>
      <c r="F895" s="2"/>
      <c r="G895" s="2"/>
      <c r="I895" s="2"/>
      <c r="J895" s="2"/>
      <c r="K895" s="2"/>
    </row>
    <row r="896">
      <c r="A896" s="2"/>
      <c r="C896" s="2"/>
      <c r="D896" s="2"/>
      <c r="E896" s="2"/>
      <c r="F896" s="2"/>
      <c r="G896" s="2"/>
      <c r="I896" s="2"/>
      <c r="J896" s="2"/>
      <c r="K896" s="2"/>
    </row>
    <row r="897">
      <c r="A897" s="2"/>
      <c r="C897" s="2"/>
      <c r="D897" s="2"/>
      <c r="E897" s="2"/>
      <c r="F897" s="2"/>
      <c r="G897" s="2"/>
      <c r="I897" s="2"/>
      <c r="J897" s="2"/>
      <c r="K897" s="2"/>
    </row>
    <row r="898">
      <c r="A898" s="2"/>
      <c r="C898" s="2"/>
      <c r="D898" s="2"/>
      <c r="E898" s="2"/>
      <c r="F898" s="2"/>
      <c r="G898" s="2"/>
      <c r="I898" s="2"/>
      <c r="J898" s="2"/>
      <c r="K898" s="2"/>
    </row>
    <row r="899">
      <c r="A899" s="2"/>
      <c r="C899" s="2"/>
      <c r="D899" s="2"/>
      <c r="E899" s="2"/>
      <c r="F899" s="2"/>
      <c r="G899" s="2"/>
      <c r="I899" s="2"/>
      <c r="J899" s="2"/>
      <c r="K899" s="2"/>
    </row>
    <row r="900">
      <c r="A900" s="2"/>
      <c r="C900" s="2"/>
      <c r="D900" s="2"/>
      <c r="E900" s="2"/>
      <c r="F900" s="2"/>
      <c r="G900" s="2"/>
      <c r="I900" s="2"/>
      <c r="J900" s="2"/>
      <c r="K900" s="2"/>
    </row>
    <row r="901">
      <c r="A901" s="2"/>
      <c r="C901" s="2"/>
      <c r="D901" s="2"/>
      <c r="E901" s="2"/>
      <c r="F901" s="2"/>
      <c r="G901" s="2"/>
      <c r="I901" s="2"/>
      <c r="J901" s="2"/>
      <c r="K901" s="2"/>
    </row>
    <row r="902">
      <c r="A902" s="2"/>
      <c r="C902" s="2"/>
      <c r="D902" s="2"/>
      <c r="E902" s="2"/>
      <c r="F902" s="2"/>
      <c r="G902" s="2"/>
      <c r="I902" s="2"/>
      <c r="J902" s="2"/>
      <c r="K902" s="2"/>
    </row>
    <row r="903">
      <c r="A903" s="2"/>
      <c r="C903" s="2"/>
      <c r="D903" s="2"/>
      <c r="E903" s="2"/>
      <c r="F903" s="2"/>
      <c r="G903" s="2"/>
      <c r="I903" s="2"/>
      <c r="J903" s="2"/>
      <c r="K903" s="2"/>
    </row>
    <row r="904">
      <c r="A904" s="2"/>
      <c r="C904" s="2"/>
      <c r="D904" s="2"/>
      <c r="E904" s="2"/>
      <c r="F904" s="2"/>
      <c r="G904" s="2"/>
      <c r="I904" s="2"/>
      <c r="J904" s="2"/>
      <c r="K904" s="2"/>
    </row>
    <row r="905">
      <c r="A905" s="2"/>
      <c r="C905" s="2"/>
      <c r="D905" s="2"/>
      <c r="E905" s="2"/>
      <c r="F905" s="2"/>
      <c r="G905" s="2"/>
      <c r="I905" s="2"/>
      <c r="J905" s="2"/>
      <c r="K905" s="2"/>
    </row>
    <row r="906">
      <c r="A906" s="2"/>
      <c r="C906" s="2"/>
      <c r="D906" s="2"/>
      <c r="E906" s="2"/>
      <c r="F906" s="2"/>
      <c r="G906" s="2"/>
      <c r="I906" s="2"/>
      <c r="J906" s="2"/>
      <c r="K906" s="2"/>
    </row>
    <row r="907">
      <c r="A907" s="2"/>
      <c r="C907" s="2"/>
      <c r="D907" s="2"/>
      <c r="E907" s="2"/>
      <c r="F907" s="2"/>
      <c r="G907" s="2"/>
      <c r="I907" s="2"/>
      <c r="J907" s="2"/>
      <c r="K907" s="2"/>
    </row>
    <row r="908">
      <c r="A908" s="2"/>
      <c r="C908" s="2"/>
      <c r="D908" s="2"/>
      <c r="E908" s="2"/>
      <c r="F908" s="2"/>
      <c r="G908" s="2"/>
      <c r="I908" s="2"/>
      <c r="J908" s="2"/>
      <c r="K908" s="2"/>
    </row>
    <row r="909">
      <c r="A909" s="2"/>
      <c r="C909" s="2"/>
      <c r="D909" s="2"/>
      <c r="E909" s="2"/>
      <c r="F909" s="2"/>
      <c r="G909" s="2"/>
      <c r="I909" s="2"/>
      <c r="J909" s="2"/>
      <c r="K909" s="2"/>
    </row>
    <row r="910">
      <c r="A910" s="2"/>
      <c r="C910" s="2"/>
      <c r="D910" s="2"/>
      <c r="E910" s="2"/>
      <c r="F910" s="2"/>
      <c r="G910" s="2"/>
      <c r="I910" s="2"/>
      <c r="J910" s="2"/>
      <c r="K910" s="2"/>
    </row>
    <row r="911">
      <c r="A911" s="2"/>
      <c r="C911" s="2"/>
      <c r="D911" s="2"/>
      <c r="E911" s="2"/>
      <c r="F911" s="2"/>
      <c r="G911" s="2"/>
      <c r="I911" s="2"/>
      <c r="J911" s="2"/>
      <c r="K911" s="2"/>
    </row>
    <row r="912">
      <c r="A912" s="2"/>
      <c r="C912" s="2"/>
      <c r="D912" s="2"/>
      <c r="E912" s="2"/>
      <c r="F912" s="2"/>
      <c r="G912" s="2"/>
      <c r="I912" s="2"/>
      <c r="J912" s="2"/>
      <c r="K912" s="2"/>
    </row>
    <row r="913">
      <c r="A913" s="2"/>
      <c r="C913" s="2"/>
      <c r="D913" s="2"/>
      <c r="E913" s="2"/>
      <c r="F913" s="2"/>
      <c r="G913" s="2"/>
      <c r="I913" s="2"/>
      <c r="J913" s="2"/>
      <c r="K913" s="2"/>
    </row>
    <row r="914">
      <c r="A914" s="2"/>
      <c r="C914" s="2"/>
      <c r="D914" s="2"/>
      <c r="E914" s="2"/>
      <c r="F914" s="2"/>
      <c r="G914" s="2"/>
      <c r="I914" s="2"/>
      <c r="J914" s="2"/>
      <c r="K914" s="2"/>
    </row>
    <row r="915">
      <c r="A915" s="2"/>
      <c r="C915" s="2"/>
      <c r="D915" s="2"/>
      <c r="E915" s="2"/>
      <c r="F915" s="2"/>
      <c r="G915" s="2"/>
      <c r="I915" s="2"/>
      <c r="J915" s="2"/>
      <c r="K915" s="2"/>
    </row>
    <row r="916">
      <c r="A916" s="2"/>
      <c r="C916" s="2"/>
      <c r="D916" s="2"/>
      <c r="E916" s="2"/>
      <c r="F916" s="2"/>
      <c r="G916" s="2"/>
      <c r="I916" s="2"/>
      <c r="J916" s="2"/>
      <c r="K916" s="2"/>
    </row>
    <row r="917">
      <c r="A917" s="2"/>
      <c r="C917" s="2"/>
      <c r="D917" s="2"/>
      <c r="E917" s="2"/>
      <c r="F917" s="2"/>
      <c r="G917" s="2"/>
      <c r="I917" s="2"/>
      <c r="J917" s="2"/>
      <c r="K917" s="2"/>
    </row>
    <row r="918">
      <c r="A918" s="2"/>
      <c r="C918" s="2"/>
      <c r="D918" s="2"/>
      <c r="E918" s="2"/>
      <c r="F918" s="2"/>
      <c r="G918" s="2"/>
      <c r="I918" s="2"/>
      <c r="J918" s="2"/>
      <c r="K918" s="2"/>
    </row>
    <row r="919">
      <c r="A919" s="2"/>
      <c r="C919" s="2"/>
      <c r="D919" s="2"/>
      <c r="E919" s="2"/>
      <c r="F919" s="2"/>
      <c r="G919" s="2"/>
      <c r="I919" s="2"/>
      <c r="J919" s="2"/>
      <c r="K919" s="2"/>
    </row>
    <row r="920">
      <c r="A920" s="2"/>
      <c r="C920" s="2"/>
      <c r="D920" s="2"/>
      <c r="E920" s="2"/>
      <c r="F920" s="2"/>
      <c r="G920" s="2"/>
      <c r="I920" s="2"/>
      <c r="J920" s="2"/>
      <c r="K920" s="2"/>
    </row>
    <row r="921">
      <c r="A921" s="2"/>
      <c r="C921" s="2"/>
      <c r="D921" s="2"/>
      <c r="E921" s="2"/>
      <c r="F921" s="2"/>
      <c r="G921" s="2"/>
      <c r="I921" s="2"/>
      <c r="J921" s="2"/>
      <c r="K921" s="2"/>
    </row>
    <row r="922">
      <c r="A922" s="2"/>
      <c r="C922" s="2"/>
      <c r="D922" s="2"/>
      <c r="E922" s="2"/>
      <c r="F922" s="2"/>
      <c r="G922" s="2"/>
      <c r="I922" s="2"/>
      <c r="J922" s="2"/>
      <c r="K922" s="2"/>
    </row>
    <row r="923">
      <c r="A923" s="2"/>
      <c r="C923" s="2"/>
      <c r="D923" s="2"/>
      <c r="E923" s="2"/>
      <c r="F923" s="2"/>
      <c r="G923" s="2"/>
      <c r="I923" s="2"/>
      <c r="J923" s="2"/>
      <c r="K923" s="2"/>
    </row>
    <row r="924">
      <c r="A924" s="2"/>
      <c r="C924" s="2"/>
      <c r="D924" s="2"/>
      <c r="E924" s="2"/>
      <c r="F924" s="2"/>
      <c r="G924" s="2"/>
      <c r="I924" s="2"/>
      <c r="J924" s="2"/>
      <c r="K924" s="2"/>
    </row>
    <row r="925">
      <c r="A925" s="2"/>
      <c r="C925" s="2"/>
      <c r="D925" s="2"/>
      <c r="E925" s="2"/>
      <c r="F925" s="2"/>
      <c r="G925" s="2"/>
      <c r="I925" s="2"/>
      <c r="J925" s="2"/>
      <c r="K925" s="2"/>
    </row>
    <row r="926">
      <c r="A926" s="2"/>
      <c r="C926" s="2"/>
      <c r="D926" s="2"/>
      <c r="E926" s="2"/>
      <c r="F926" s="2"/>
      <c r="G926" s="2"/>
      <c r="I926" s="2"/>
      <c r="J926" s="2"/>
      <c r="K926" s="2"/>
    </row>
    <row r="927">
      <c r="A927" s="2"/>
      <c r="C927" s="2"/>
      <c r="D927" s="2"/>
      <c r="E927" s="2"/>
      <c r="F927" s="2"/>
      <c r="G927" s="2"/>
      <c r="I927" s="2"/>
      <c r="J927" s="2"/>
      <c r="K927" s="2"/>
    </row>
    <row r="928">
      <c r="A928" s="2"/>
      <c r="C928" s="2"/>
      <c r="D928" s="2"/>
      <c r="E928" s="2"/>
      <c r="F928" s="2"/>
      <c r="G928" s="2"/>
      <c r="I928" s="2"/>
      <c r="J928" s="2"/>
      <c r="K928" s="2"/>
    </row>
    <row r="929">
      <c r="A929" s="2"/>
      <c r="C929" s="2"/>
      <c r="D929" s="2"/>
      <c r="E929" s="2"/>
      <c r="F929" s="2"/>
      <c r="G929" s="2"/>
      <c r="I929" s="2"/>
      <c r="J929" s="2"/>
      <c r="K929" s="2"/>
    </row>
    <row r="930">
      <c r="A930" s="2"/>
      <c r="C930" s="2"/>
      <c r="D930" s="2"/>
      <c r="E930" s="2"/>
      <c r="F930" s="2"/>
      <c r="G930" s="2"/>
      <c r="I930" s="2"/>
      <c r="J930" s="2"/>
      <c r="K930" s="2"/>
    </row>
    <row r="931">
      <c r="A931" s="2"/>
      <c r="C931" s="2"/>
      <c r="D931" s="2"/>
      <c r="E931" s="2"/>
      <c r="F931" s="2"/>
      <c r="G931" s="2"/>
      <c r="I931" s="2"/>
      <c r="J931" s="2"/>
      <c r="K931" s="2"/>
    </row>
    <row r="932">
      <c r="A932" s="2"/>
      <c r="C932" s="2"/>
      <c r="D932" s="2"/>
      <c r="E932" s="2"/>
      <c r="F932" s="2"/>
      <c r="G932" s="2"/>
      <c r="I932" s="2"/>
      <c r="J932" s="2"/>
      <c r="K932" s="2"/>
    </row>
    <row r="933">
      <c r="A933" s="2"/>
      <c r="C933" s="2"/>
      <c r="D933" s="2"/>
      <c r="E933" s="2"/>
      <c r="F933" s="2"/>
      <c r="G933" s="2"/>
      <c r="I933" s="2"/>
      <c r="J933" s="2"/>
      <c r="K933" s="2"/>
    </row>
    <row r="934">
      <c r="A934" s="2"/>
      <c r="C934" s="2"/>
      <c r="D934" s="2"/>
      <c r="E934" s="2"/>
      <c r="F934" s="2"/>
      <c r="G934" s="2"/>
      <c r="I934" s="2"/>
      <c r="J934" s="2"/>
      <c r="K934" s="2"/>
    </row>
    <row r="935">
      <c r="A935" s="2"/>
      <c r="C935" s="2"/>
      <c r="D935" s="2"/>
      <c r="E935" s="2"/>
      <c r="F935" s="2"/>
      <c r="G935" s="2"/>
      <c r="I935" s="2"/>
      <c r="J935" s="2"/>
      <c r="K935" s="2"/>
    </row>
    <row r="936">
      <c r="A936" s="2"/>
      <c r="C936" s="2"/>
      <c r="D936" s="2"/>
      <c r="E936" s="2"/>
      <c r="F936" s="2"/>
      <c r="G936" s="2"/>
      <c r="I936" s="2"/>
      <c r="J936" s="2"/>
      <c r="K936" s="2"/>
    </row>
    <row r="937">
      <c r="A937" s="2"/>
      <c r="C937" s="2"/>
      <c r="D937" s="2"/>
      <c r="E937" s="2"/>
      <c r="F937" s="2"/>
      <c r="G937" s="2"/>
      <c r="I937" s="2"/>
      <c r="J937" s="2"/>
      <c r="K937" s="2"/>
    </row>
    <row r="938">
      <c r="A938" s="2"/>
      <c r="C938" s="2"/>
      <c r="D938" s="2"/>
      <c r="E938" s="2"/>
      <c r="F938" s="2"/>
      <c r="G938" s="2"/>
      <c r="I938" s="2"/>
      <c r="J938" s="2"/>
      <c r="K938" s="2"/>
    </row>
    <row r="939">
      <c r="A939" s="2"/>
      <c r="C939" s="2"/>
      <c r="D939" s="2"/>
      <c r="E939" s="2"/>
      <c r="F939" s="2"/>
      <c r="G939" s="2"/>
      <c r="I939" s="2"/>
      <c r="J939" s="2"/>
      <c r="K939" s="2"/>
    </row>
    <row r="940">
      <c r="A940" s="2"/>
      <c r="C940" s="2"/>
      <c r="D940" s="2"/>
      <c r="E940" s="2"/>
      <c r="F940" s="2"/>
      <c r="G940" s="2"/>
      <c r="I940" s="2"/>
      <c r="J940" s="2"/>
      <c r="K940" s="2"/>
    </row>
    <row r="941">
      <c r="A941" s="2"/>
      <c r="C941" s="2"/>
      <c r="D941" s="2"/>
      <c r="E941" s="2"/>
      <c r="F941" s="2"/>
      <c r="G941" s="2"/>
      <c r="I941" s="2"/>
      <c r="J941" s="2"/>
      <c r="K941" s="2"/>
    </row>
    <row r="942">
      <c r="A942" s="2"/>
      <c r="C942" s="2"/>
      <c r="D942" s="2"/>
      <c r="E942" s="2"/>
      <c r="F942" s="2"/>
      <c r="G942" s="2"/>
      <c r="I942" s="2"/>
      <c r="J942" s="2"/>
      <c r="K942" s="2"/>
    </row>
    <row r="943">
      <c r="A943" s="2"/>
      <c r="C943" s="2"/>
      <c r="D943" s="2"/>
      <c r="E943" s="2"/>
      <c r="F943" s="2"/>
      <c r="G943" s="2"/>
      <c r="I943" s="2"/>
      <c r="J943" s="2"/>
      <c r="K943" s="2"/>
    </row>
    <row r="944">
      <c r="A944" s="2"/>
      <c r="C944" s="2"/>
      <c r="D944" s="2"/>
      <c r="E944" s="2"/>
      <c r="F944" s="2"/>
      <c r="G944" s="2"/>
      <c r="I944" s="2"/>
      <c r="J944" s="2"/>
      <c r="K944" s="2"/>
    </row>
    <row r="945">
      <c r="A945" s="2"/>
      <c r="C945" s="2"/>
      <c r="D945" s="2"/>
      <c r="E945" s="2"/>
      <c r="F945" s="2"/>
      <c r="G945" s="2"/>
      <c r="I945" s="2"/>
      <c r="J945" s="2"/>
      <c r="K945" s="2"/>
    </row>
    <row r="946">
      <c r="A946" s="2"/>
      <c r="C946" s="2"/>
      <c r="D946" s="2"/>
      <c r="E946" s="2"/>
      <c r="F946" s="2"/>
      <c r="G946" s="2"/>
      <c r="I946" s="2"/>
      <c r="J946" s="2"/>
      <c r="K946" s="2"/>
    </row>
    <row r="947">
      <c r="A947" s="2"/>
      <c r="C947" s="2"/>
      <c r="D947" s="2"/>
      <c r="E947" s="2"/>
      <c r="F947" s="2"/>
      <c r="G947" s="2"/>
      <c r="I947" s="2"/>
      <c r="J947" s="2"/>
      <c r="K947" s="2"/>
    </row>
    <row r="948">
      <c r="A948" s="2"/>
      <c r="C948" s="2"/>
      <c r="D948" s="2"/>
      <c r="E948" s="2"/>
      <c r="F948" s="2"/>
      <c r="G948" s="2"/>
      <c r="I948" s="2"/>
      <c r="J948" s="2"/>
      <c r="K948" s="2"/>
    </row>
    <row r="949">
      <c r="A949" s="2"/>
      <c r="C949" s="2"/>
      <c r="D949" s="2"/>
      <c r="E949" s="2"/>
      <c r="F949" s="2"/>
      <c r="G949" s="2"/>
      <c r="I949" s="2"/>
      <c r="J949" s="2"/>
      <c r="K949" s="2"/>
    </row>
    <row r="950">
      <c r="A950" s="2"/>
      <c r="C950" s="2"/>
      <c r="D950" s="2"/>
      <c r="E950" s="2"/>
      <c r="F950" s="2"/>
      <c r="G950" s="2"/>
      <c r="I950" s="2"/>
      <c r="J950" s="2"/>
      <c r="K950" s="2"/>
    </row>
    <row r="951">
      <c r="A951" s="2"/>
      <c r="C951" s="2"/>
      <c r="D951" s="2"/>
      <c r="E951" s="2"/>
      <c r="F951" s="2"/>
      <c r="G951" s="2"/>
      <c r="I951" s="2"/>
      <c r="J951" s="2"/>
      <c r="K951" s="2"/>
    </row>
    <row r="952">
      <c r="A952" s="2"/>
      <c r="C952" s="2"/>
      <c r="D952" s="2"/>
      <c r="E952" s="2"/>
      <c r="F952" s="2"/>
      <c r="G952" s="2"/>
      <c r="I952" s="2"/>
      <c r="J952" s="2"/>
      <c r="K952" s="2"/>
    </row>
    <row r="953">
      <c r="A953" s="2"/>
      <c r="C953" s="2"/>
      <c r="D953" s="2"/>
      <c r="E953" s="2"/>
      <c r="F953" s="2"/>
      <c r="G953" s="2"/>
      <c r="I953" s="2"/>
      <c r="J953" s="2"/>
      <c r="K953" s="2"/>
    </row>
    <row r="954">
      <c r="A954" s="2"/>
      <c r="C954" s="2"/>
      <c r="D954" s="2"/>
      <c r="E954" s="2"/>
      <c r="F954" s="2"/>
      <c r="G954" s="2"/>
      <c r="I954" s="2"/>
      <c r="J954" s="2"/>
      <c r="K954" s="2"/>
    </row>
    <row r="955">
      <c r="A955" s="2"/>
      <c r="C955" s="2"/>
      <c r="D955" s="2"/>
      <c r="E955" s="2"/>
      <c r="F955" s="2"/>
      <c r="G955" s="2"/>
      <c r="I955" s="2"/>
      <c r="J955" s="2"/>
      <c r="K955" s="2"/>
    </row>
    <row r="956">
      <c r="A956" s="2"/>
      <c r="C956" s="2"/>
      <c r="D956" s="2"/>
      <c r="E956" s="2"/>
      <c r="F956" s="2"/>
      <c r="G956" s="2"/>
      <c r="I956" s="2"/>
      <c r="J956" s="2"/>
      <c r="K956" s="2"/>
    </row>
    <row r="957">
      <c r="A957" s="2"/>
      <c r="C957" s="2"/>
      <c r="D957" s="2"/>
      <c r="E957" s="2"/>
      <c r="F957" s="2"/>
      <c r="G957" s="2"/>
      <c r="I957" s="2"/>
      <c r="J957" s="2"/>
      <c r="K957" s="2"/>
    </row>
    <row r="958">
      <c r="A958" s="2"/>
      <c r="C958" s="2"/>
      <c r="D958" s="2"/>
      <c r="E958" s="2"/>
      <c r="F958" s="2"/>
      <c r="G958" s="2"/>
      <c r="I958" s="2"/>
      <c r="J958" s="2"/>
      <c r="K958" s="2"/>
    </row>
    <row r="959">
      <c r="A959" s="2"/>
      <c r="C959" s="2"/>
      <c r="D959" s="2"/>
      <c r="E959" s="2"/>
      <c r="F959" s="2"/>
      <c r="G959" s="2"/>
      <c r="I959" s="2"/>
      <c r="J959" s="2"/>
      <c r="K959" s="2"/>
    </row>
    <row r="960">
      <c r="A960" s="2"/>
      <c r="C960" s="2"/>
      <c r="D960" s="2"/>
      <c r="E960" s="2"/>
      <c r="F960" s="2"/>
      <c r="G960" s="2"/>
      <c r="I960" s="2"/>
      <c r="J960" s="2"/>
      <c r="K960" s="2"/>
    </row>
    <row r="961">
      <c r="A961" s="2"/>
      <c r="C961" s="2"/>
      <c r="D961" s="2"/>
      <c r="E961" s="2"/>
      <c r="F961" s="2"/>
      <c r="G961" s="2"/>
      <c r="I961" s="2"/>
      <c r="J961" s="2"/>
      <c r="K961" s="2"/>
    </row>
    <row r="962">
      <c r="A962" s="2"/>
      <c r="C962" s="2"/>
      <c r="D962" s="2"/>
      <c r="E962" s="2"/>
      <c r="F962" s="2"/>
      <c r="G962" s="2"/>
      <c r="I962" s="2"/>
      <c r="J962" s="2"/>
      <c r="K962" s="2"/>
    </row>
    <row r="963">
      <c r="A963" s="2"/>
      <c r="C963" s="2"/>
      <c r="D963" s="2"/>
      <c r="E963" s="2"/>
      <c r="F963" s="2"/>
      <c r="G963" s="2"/>
      <c r="I963" s="2"/>
      <c r="J963" s="2"/>
      <c r="K963" s="2"/>
    </row>
    <row r="964">
      <c r="A964" s="2"/>
      <c r="C964" s="2"/>
      <c r="D964" s="2"/>
      <c r="E964" s="2"/>
      <c r="F964" s="2"/>
      <c r="G964" s="2"/>
      <c r="I964" s="2"/>
      <c r="J964" s="2"/>
      <c r="K964" s="2"/>
    </row>
    <row r="965">
      <c r="A965" s="2"/>
      <c r="C965" s="2"/>
      <c r="D965" s="2"/>
      <c r="E965" s="2"/>
      <c r="F965" s="2"/>
      <c r="G965" s="2"/>
      <c r="I965" s="2"/>
      <c r="J965" s="2"/>
      <c r="K965" s="2"/>
    </row>
    <row r="966">
      <c r="A966" s="2"/>
      <c r="C966" s="2"/>
      <c r="D966" s="2"/>
      <c r="E966" s="2"/>
      <c r="F966" s="2"/>
      <c r="G966" s="2"/>
      <c r="I966" s="2"/>
      <c r="J966" s="2"/>
      <c r="K966" s="2"/>
    </row>
    <row r="967">
      <c r="A967" s="2"/>
      <c r="C967" s="2"/>
      <c r="D967" s="2"/>
      <c r="E967" s="2"/>
      <c r="F967" s="2"/>
      <c r="G967" s="2"/>
      <c r="I967" s="2"/>
      <c r="J967" s="2"/>
      <c r="K967" s="2"/>
    </row>
    <row r="968">
      <c r="A968" s="2"/>
      <c r="C968" s="2"/>
      <c r="D968" s="2"/>
      <c r="E968" s="2"/>
      <c r="F968" s="2"/>
      <c r="G968" s="2"/>
      <c r="I968" s="2"/>
      <c r="J968" s="2"/>
      <c r="K968" s="2"/>
    </row>
    <row r="969">
      <c r="A969" s="2"/>
      <c r="C969" s="2"/>
      <c r="D969" s="2"/>
      <c r="E969" s="2"/>
      <c r="F969" s="2"/>
      <c r="G969" s="2"/>
      <c r="I969" s="2"/>
      <c r="J969" s="2"/>
      <c r="K969" s="2"/>
    </row>
    <row r="970">
      <c r="A970" s="2"/>
      <c r="C970" s="2"/>
      <c r="D970" s="2"/>
      <c r="E970" s="2"/>
      <c r="F970" s="2"/>
      <c r="G970" s="2"/>
      <c r="I970" s="2"/>
      <c r="J970" s="2"/>
      <c r="K970" s="2"/>
    </row>
    <row r="971">
      <c r="A971" s="2"/>
      <c r="C971" s="2"/>
      <c r="D971" s="2"/>
      <c r="E971" s="2"/>
      <c r="F971" s="2"/>
      <c r="G971" s="2"/>
      <c r="I971" s="2"/>
      <c r="J971" s="2"/>
      <c r="K971" s="2"/>
    </row>
    <row r="972">
      <c r="A972" s="2"/>
      <c r="C972" s="2"/>
      <c r="D972" s="2"/>
      <c r="E972" s="2"/>
      <c r="F972" s="2"/>
      <c r="G972" s="2"/>
      <c r="I972" s="2"/>
      <c r="J972" s="2"/>
      <c r="K972" s="2"/>
    </row>
    <row r="973">
      <c r="A973" s="2"/>
      <c r="C973" s="2"/>
      <c r="D973" s="2"/>
      <c r="E973" s="2"/>
      <c r="F973" s="2"/>
      <c r="G973" s="2"/>
      <c r="I973" s="2"/>
      <c r="J973" s="2"/>
      <c r="K973" s="2"/>
    </row>
    <row r="974">
      <c r="A974" s="2"/>
      <c r="C974" s="2"/>
      <c r="D974" s="2"/>
      <c r="E974" s="2"/>
      <c r="F974" s="2"/>
      <c r="G974" s="2"/>
      <c r="I974" s="2"/>
      <c r="J974" s="2"/>
      <c r="K974" s="2"/>
    </row>
    <row r="975">
      <c r="A975" s="2"/>
      <c r="C975" s="2"/>
      <c r="D975" s="2"/>
      <c r="E975" s="2"/>
      <c r="F975" s="2"/>
      <c r="G975" s="2"/>
      <c r="I975" s="2"/>
      <c r="J975" s="2"/>
      <c r="K975" s="2"/>
    </row>
    <row r="976">
      <c r="A976" s="2"/>
      <c r="C976" s="2"/>
      <c r="D976" s="2"/>
      <c r="E976" s="2"/>
      <c r="F976" s="2"/>
      <c r="G976" s="2"/>
      <c r="I976" s="2"/>
      <c r="J976" s="2"/>
      <c r="K976" s="2"/>
    </row>
    <row r="977">
      <c r="A977" s="2"/>
      <c r="C977" s="2"/>
      <c r="D977" s="2"/>
      <c r="E977" s="2"/>
      <c r="F977" s="2"/>
      <c r="G977" s="2"/>
      <c r="I977" s="2"/>
      <c r="J977" s="2"/>
      <c r="K977" s="2"/>
    </row>
    <row r="978">
      <c r="A978" s="2"/>
      <c r="C978" s="2"/>
      <c r="D978" s="2"/>
      <c r="E978" s="2"/>
      <c r="F978" s="2"/>
      <c r="G978" s="2"/>
      <c r="I978" s="2"/>
      <c r="J978" s="2"/>
      <c r="K978" s="2"/>
    </row>
    <row r="979">
      <c r="A979" s="2"/>
      <c r="C979" s="2"/>
      <c r="D979" s="2"/>
      <c r="E979" s="2"/>
      <c r="F979" s="2"/>
      <c r="G979" s="2"/>
      <c r="I979" s="2"/>
      <c r="J979" s="2"/>
      <c r="K979" s="2"/>
    </row>
    <row r="980">
      <c r="A980" s="2"/>
      <c r="C980" s="2"/>
      <c r="D980" s="2"/>
      <c r="E980" s="2"/>
      <c r="F980" s="2"/>
      <c r="G980" s="2"/>
      <c r="I980" s="2"/>
      <c r="J980" s="2"/>
      <c r="K980" s="2"/>
    </row>
    <row r="981">
      <c r="A981" s="2"/>
      <c r="C981" s="2"/>
      <c r="D981" s="2"/>
      <c r="E981" s="2"/>
      <c r="F981" s="2"/>
      <c r="G981" s="2"/>
      <c r="I981" s="2"/>
      <c r="J981" s="2"/>
      <c r="K981" s="2"/>
    </row>
    <row r="982">
      <c r="A982" s="2"/>
      <c r="C982" s="2"/>
      <c r="D982" s="2"/>
      <c r="E982" s="2"/>
      <c r="F982" s="2"/>
      <c r="G982" s="2"/>
      <c r="I982" s="2"/>
      <c r="J982" s="2"/>
      <c r="K982" s="2"/>
    </row>
    <row r="983">
      <c r="A983" s="2"/>
      <c r="C983" s="2"/>
      <c r="D983" s="2"/>
      <c r="E983" s="2"/>
      <c r="F983" s="2"/>
      <c r="G983" s="2"/>
      <c r="I983" s="2"/>
      <c r="J983" s="2"/>
      <c r="K983" s="2"/>
    </row>
    <row r="984">
      <c r="A984" s="2"/>
      <c r="C984" s="2"/>
      <c r="D984" s="2"/>
      <c r="E984" s="2"/>
      <c r="F984" s="2"/>
      <c r="G984" s="2"/>
      <c r="I984" s="2"/>
      <c r="J984" s="2"/>
      <c r="K984" s="2"/>
    </row>
    <row r="985">
      <c r="A985" s="2"/>
      <c r="C985" s="2"/>
      <c r="D985" s="2"/>
      <c r="E985" s="2"/>
      <c r="F985" s="2"/>
      <c r="G985" s="2"/>
      <c r="I985" s="2"/>
      <c r="J985" s="2"/>
      <c r="K985" s="2"/>
    </row>
    <row r="986">
      <c r="A986" s="2"/>
      <c r="C986" s="2"/>
      <c r="D986" s="2"/>
      <c r="E986" s="2"/>
      <c r="F986" s="2"/>
      <c r="G986" s="2"/>
      <c r="I986" s="2"/>
      <c r="J986" s="2"/>
      <c r="K986" s="2"/>
    </row>
    <row r="987">
      <c r="A987" s="2"/>
      <c r="C987" s="2"/>
      <c r="D987" s="2"/>
      <c r="E987" s="2"/>
      <c r="F987" s="2"/>
      <c r="G987" s="2"/>
      <c r="I987" s="2"/>
      <c r="J987" s="2"/>
      <c r="K987" s="2"/>
    </row>
    <row r="988">
      <c r="A988" s="2"/>
      <c r="C988" s="2"/>
      <c r="D988" s="2"/>
      <c r="E988" s="2"/>
      <c r="F988" s="2"/>
      <c r="G988" s="2"/>
      <c r="I988" s="2"/>
      <c r="J988" s="2"/>
      <c r="K988" s="2"/>
    </row>
    <row r="989">
      <c r="A989" s="2"/>
      <c r="C989" s="2"/>
      <c r="D989" s="2"/>
      <c r="E989" s="2"/>
      <c r="F989" s="2"/>
      <c r="G989" s="2"/>
      <c r="I989" s="2"/>
      <c r="J989" s="2"/>
      <c r="K989" s="2"/>
    </row>
    <row r="990">
      <c r="A990" s="2"/>
      <c r="C990" s="2"/>
      <c r="D990" s="2"/>
      <c r="E990" s="2"/>
      <c r="F990" s="2"/>
      <c r="G990" s="2"/>
      <c r="I990" s="2"/>
      <c r="J990" s="2"/>
      <c r="K990" s="2"/>
    </row>
    <row r="991">
      <c r="A991" s="2"/>
      <c r="C991" s="2"/>
      <c r="D991" s="2"/>
      <c r="E991" s="2"/>
      <c r="F991" s="2"/>
      <c r="G991" s="2"/>
      <c r="I991" s="2"/>
      <c r="J991" s="2"/>
      <c r="K991" s="2"/>
    </row>
    <row r="992">
      <c r="A992" s="2"/>
      <c r="C992" s="2"/>
      <c r="D992" s="2"/>
      <c r="E992" s="2"/>
      <c r="F992" s="2"/>
      <c r="G992" s="2"/>
      <c r="I992" s="2"/>
      <c r="J992" s="2"/>
      <c r="K992" s="2"/>
    </row>
    <row r="993">
      <c r="A993" s="2"/>
      <c r="C993" s="2"/>
      <c r="D993" s="2"/>
      <c r="E993" s="2"/>
      <c r="F993" s="2"/>
      <c r="G993" s="2"/>
      <c r="I993" s="2"/>
      <c r="J993" s="2"/>
      <c r="K993" s="2"/>
    </row>
    <row r="994">
      <c r="A994" s="2"/>
      <c r="C994" s="2"/>
      <c r="D994" s="2"/>
      <c r="E994" s="2"/>
      <c r="F994" s="2"/>
      <c r="G994" s="2"/>
      <c r="I994" s="2"/>
      <c r="J994" s="2"/>
      <c r="K994" s="2"/>
    </row>
    <row r="995">
      <c r="A995" s="2"/>
      <c r="C995" s="2"/>
      <c r="D995" s="2"/>
      <c r="E995" s="2"/>
      <c r="F995" s="2"/>
      <c r="G995" s="2"/>
      <c r="I995" s="2"/>
      <c r="J995" s="2"/>
      <c r="K995" s="2"/>
    </row>
    <row r="996">
      <c r="A996" s="2"/>
      <c r="C996" s="2"/>
      <c r="D996" s="2"/>
      <c r="E996" s="2"/>
      <c r="F996" s="2"/>
      <c r="G996" s="2"/>
      <c r="I996" s="2"/>
      <c r="J996" s="2"/>
      <c r="K996" s="2"/>
    </row>
    <row r="997">
      <c r="A997" s="2"/>
      <c r="C997" s="2"/>
      <c r="D997" s="2"/>
      <c r="E997" s="2"/>
      <c r="F997" s="2"/>
      <c r="G997" s="2"/>
      <c r="I997" s="2"/>
      <c r="J997" s="2"/>
      <c r="K997" s="2"/>
    </row>
    <row r="998">
      <c r="A998" s="2"/>
      <c r="C998" s="2"/>
      <c r="D998" s="2"/>
      <c r="E998" s="2"/>
      <c r="F998" s="2"/>
      <c r="G998" s="2"/>
      <c r="I998" s="2"/>
      <c r="J998" s="2"/>
      <c r="K998" s="2"/>
    </row>
    <row r="999">
      <c r="A999" s="2"/>
      <c r="C999" s="2"/>
      <c r="D999" s="2"/>
      <c r="E999" s="2"/>
      <c r="F999" s="2"/>
      <c r="G999" s="2"/>
      <c r="I999" s="2"/>
      <c r="J999" s="2"/>
      <c r="K999" s="2"/>
    </row>
    <row r="1000">
      <c r="A1000" s="2"/>
      <c r="C1000" s="2"/>
      <c r="D1000" s="2"/>
      <c r="E1000" s="2"/>
      <c r="F1000" s="2"/>
      <c r="G1000" s="2"/>
      <c r="I1000" s="2"/>
      <c r="J1000" s="2"/>
      <c r="K1000" s="2"/>
    </row>
  </sheetData>
  <mergeCells count="1">
    <mergeCell ref="A1:F2"/>
  </mergeCells>
  <conditionalFormatting sqref="K16:K761">
    <cfRule type="cellIs" dxfId="0" priority="1" operator="between">
      <formula>1</formula>
      <formula>2</formula>
    </cfRule>
  </conditionalFormatting>
  <conditionalFormatting sqref="K16:K761">
    <cfRule type="cellIs" dxfId="1" priority="2" operator="between">
      <formula>3</formula>
      <formula>4</formula>
    </cfRule>
  </conditionalFormatting>
  <conditionalFormatting sqref="K16:K761">
    <cfRule type="cellIs" dxfId="2" priority="3" operator="between">
      <formula>5</formula>
      <formula>6</formula>
    </cfRule>
  </conditionalFormatting>
  <conditionalFormatting sqref="K16:K761">
    <cfRule type="cellIs" dxfId="3" priority="4" operator="greaterThanOrEqual">
      <formula>7</formula>
    </cfRule>
  </conditionalFormatting>
  <hyperlinks>
    <hyperlink r:id="rId1" ref="H16"/>
    <hyperlink r:id="rId2" ref="H17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4"/>
    <hyperlink r:id="rId50" ref="H65"/>
    <hyperlink r:id="rId51" ref="H66"/>
    <hyperlink r:id="rId52" ref="H67"/>
    <hyperlink r:id="rId53" ref="H68"/>
    <hyperlink r:id="rId54" ref="H69"/>
    <hyperlink r:id="rId55" ref="H70"/>
    <hyperlink r:id="rId56" ref="H71"/>
    <hyperlink r:id="rId57" ref="H72"/>
    <hyperlink r:id="rId58" ref="H73"/>
    <hyperlink r:id="rId59" ref="H74"/>
    <hyperlink r:id="rId60" ref="H75"/>
    <hyperlink r:id="rId61" ref="H76"/>
    <hyperlink r:id="rId62" ref="H77"/>
    <hyperlink r:id="rId63" ref="H78"/>
    <hyperlink r:id="rId64" ref="H79"/>
    <hyperlink r:id="rId65" ref="H80"/>
    <hyperlink r:id="rId66" ref="H81"/>
    <hyperlink r:id="rId67" ref="H82"/>
    <hyperlink r:id="rId68" ref="H83"/>
    <hyperlink r:id="rId69" ref="H84"/>
    <hyperlink r:id="rId70" ref="H85"/>
    <hyperlink r:id="rId71" ref="H86"/>
    <hyperlink r:id="rId72" ref="H87"/>
    <hyperlink r:id="rId73" ref="H88"/>
    <hyperlink r:id="rId74" ref="H89"/>
    <hyperlink r:id="rId75" ref="H90"/>
    <hyperlink r:id="rId76" ref="H91"/>
    <hyperlink r:id="rId77" ref="H92"/>
    <hyperlink r:id="rId78" ref="H93"/>
    <hyperlink r:id="rId79" ref="H94"/>
    <hyperlink r:id="rId80" ref="H95"/>
    <hyperlink r:id="rId81" ref="H96"/>
    <hyperlink r:id="rId82" ref="H97"/>
    <hyperlink r:id="rId83" ref="H98"/>
    <hyperlink r:id="rId84" ref="H99"/>
    <hyperlink r:id="rId85" ref="H100"/>
    <hyperlink r:id="rId86" ref="H101"/>
    <hyperlink r:id="rId87" ref="H102"/>
    <hyperlink r:id="rId88" ref="H103"/>
    <hyperlink r:id="rId89" ref="H104"/>
    <hyperlink r:id="rId90" ref="H105"/>
    <hyperlink r:id="rId91" ref="H106"/>
    <hyperlink r:id="rId92" ref="H107"/>
    <hyperlink r:id="rId93" ref="H108"/>
    <hyperlink r:id="rId94" ref="H109"/>
    <hyperlink r:id="rId95" ref="H110"/>
    <hyperlink r:id="rId96" ref="H111"/>
    <hyperlink r:id="rId97" ref="H112"/>
    <hyperlink r:id="rId98" ref="H113"/>
    <hyperlink r:id="rId99" ref="H114"/>
    <hyperlink r:id="rId100" ref="H115"/>
    <hyperlink r:id="rId101" ref="H116"/>
    <hyperlink r:id="rId102" ref="H117"/>
    <hyperlink r:id="rId103" ref="H118"/>
    <hyperlink r:id="rId104" ref="H119"/>
    <hyperlink r:id="rId105" ref="H120"/>
    <hyperlink r:id="rId106" ref="H121"/>
    <hyperlink r:id="rId107" ref="H122"/>
    <hyperlink r:id="rId108" ref="H123"/>
    <hyperlink r:id="rId109" ref="H124"/>
    <hyperlink r:id="rId110" ref="H125"/>
    <hyperlink r:id="rId111" ref="H126"/>
    <hyperlink r:id="rId112" ref="H127"/>
    <hyperlink r:id="rId113" ref="H128"/>
    <hyperlink r:id="rId114" ref="H129"/>
    <hyperlink r:id="rId115" ref="H130"/>
    <hyperlink r:id="rId116" ref="H131"/>
    <hyperlink r:id="rId117" ref="H132"/>
    <hyperlink r:id="rId118" ref="H133"/>
    <hyperlink r:id="rId119" ref="H134"/>
    <hyperlink r:id="rId120" ref="H135"/>
    <hyperlink r:id="rId121" ref="H136"/>
    <hyperlink r:id="rId122" ref="H137"/>
    <hyperlink r:id="rId123" ref="H138"/>
    <hyperlink r:id="rId124" ref="H139"/>
    <hyperlink r:id="rId125" ref="H140"/>
    <hyperlink r:id="rId126" ref="H141"/>
    <hyperlink r:id="rId127" ref="H142"/>
    <hyperlink r:id="rId128" ref="H143"/>
    <hyperlink r:id="rId129" ref="H144"/>
    <hyperlink r:id="rId130" ref="H145"/>
    <hyperlink r:id="rId131" ref="H146"/>
    <hyperlink r:id="rId132" ref="H147"/>
    <hyperlink r:id="rId133" ref="H148"/>
    <hyperlink r:id="rId134" ref="H149"/>
    <hyperlink r:id="rId135" ref="H150"/>
    <hyperlink r:id="rId136" ref="H151"/>
    <hyperlink r:id="rId137" ref="H152"/>
    <hyperlink r:id="rId138" ref="H153"/>
    <hyperlink r:id="rId139" ref="H154"/>
    <hyperlink r:id="rId140" ref="H155"/>
    <hyperlink r:id="rId141" ref="H156"/>
    <hyperlink r:id="rId142" ref="H157"/>
    <hyperlink r:id="rId143" ref="H158"/>
    <hyperlink r:id="rId144" ref="H159"/>
    <hyperlink r:id="rId145" ref="H160"/>
    <hyperlink r:id="rId146" ref="H161"/>
    <hyperlink r:id="rId147" ref="H162"/>
    <hyperlink r:id="rId148" ref="H163"/>
    <hyperlink r:id="rId149" ref="H164"/>
    <hyperlink r:id="rId150" ref="H165"/>
    <hyperlink r:id="rId151" ref="H166"/>
    <hyperlink r:id="rId152" ref="H167"/>
    <hyperlink r:id="rId153" ref="H168"/>
    <hyperlink r:id="rId154" ref="H169"/>
    <hyperlink r:id="rId155" ref="H170"/>
    <hyperlink r:id="rId156" ref="H171"/>
    <hyperlink r:id="rId157" ref="H172"/>
    <hyperlink r:id="rId158" ref="H173"/>
    <hyperlink r:id="rId159" ref="H174"/>
    <hyperlink r:id="rId160" ref="H175"/>
    <hyperlink r:id="rId161" ref="H176"/>
    <hyperlink r:id="rId162" ref="H177"/>
    <hyperlink r:id="rId163" ref="H178"/>
    <hyperlink r:id="rId164" ref="H179"/>
    <hyperlink r:id="rId165" ref="H180"/>
    <hyperlink r:id="rId166" ref="H181"/>
    <hyperlink r:id="rId167" ref="H182"/>
    <hyperlink r:id="rId168" ref="H183"/>
    <hyperlink r:id="rId169" ref="H184"/>
    <hyperlink r:id="rId170" ref="H185"/>
    <hyperlink r:id="rId171" ref="H186"/>
    <hyperlink r:id="rId172" ref="H187"/>
    <hyperlink r:id="rId173" ref="H188"/>
    <hyperlink r:id="rId174" ref="H189"/>
    <hyperlink r:id="rId175" ref="H190"/>
    <hyperlink r:id="rId176" ref="H191"/>
    <hyperlink r:id="rId177" ref="H192"/>
    <hyperlink r:id="rId178" ref="H194"/>
    <hyperlink r:id="rId179" ref="H195"/>
    <hyperlink r:id="rId180" ref="H196"/>
    <hyperlink r:id="rId181" ref="H197"/>
    <hyperlink r:id="rId182" ref="H198"/>
    <hyperlink r:id="rId183" ref="H199"/>
    <hyperlink r:id="rId184" ref="H200"/>
    <hyperlink r:id="rId185" ref="H201"/>
    <hyperlink r:id="rId186" ref="H202"/>
    <hyperlink r:id="rId187" ref="H203"/>
    <hyperlink r:id="rId188" ref="H204"/>
    <hyperlink r:id="rId189" ref="H205"/>
    <hyperlink r:id="rId190" ref="H206"/>
    <hyperlink r:id="rId191" ref="H207"/>
    <hyperlink r:id="rId192" ref="H208"/>
    <hyperlink r:id="rId193" ref="H209"/>
    <hyperlink r:id="rId194" ref="H210"/>
    <hyperlink r:id="rId195" ref="H211"/>
    <hyperlink r:id="rId196" ref="H212"/>
    <hyperlink r:id="rId197" ref="H213"/>
    <hyperlink r:id="rId198" ref="H214"/>
    <hyperlink r:id="rId199" ref="H216"/>
    <hyperlink r:id="rId200" ref="H217"/>
    <hyperlink r:id="rId201" ref="H218"/>
    <hyperlink r:id="rId202" ref="H219"/>
    <hyperlink r:id="rId203" ref="H220"/>
    <hyperlink r:id="rId204" ref="H221"/>
    <hyperlink r:id="rId205" ref="H222"/>
    <hyperlink r:id="rId206" ref="H223"/>
    <hyperlink r:id="rId207" ref="H224"/>
    <hyperlink r:id="rId208" ref="H225"/>
    <hyperlink r:id="rId209" ref="H226"/>
    <hyperlink r:id="rId210" ref="H227"/>
    <hyperlink r:id="rId211" ref="H228"/>
    <hyperlink r:id="rId212" ref="H229"/>
    <hyperlink r:id="rId213" ref="H230"/>
    <hyperlink r:id="rId214" ref="H231"/>
    <hyperlink r:id="rId215" ref="H232"/>
    <hyperlink r:id="rId216" ref="H233"/>
    <hyperlink r:id="rId217" ref="H234"/>
    <hyperlink r:id="rId218" ref="H235"/>
    <hyperlink r:id="rId219" ref="H236"/>
    <hyperlink r:id="rId220" ref="H237"/>
    <hyperlink r:id="rId221" ref="H238"/>
    <hyperlink r:id="rId222" ref="H240"/>
    <hyperlink r:id="rId223" ref="H241"/>
    <hyperlink r:id="rId224" ref="H242"/>
    <hyperlink r:id="rId225" ref="H243"/>
    <hyperlink r:id="rId226" ref="H244"/>
    <hyperlink r:id="rId227" ref="H245"/>
    <hyperlink r:id="rId228" ref="H246"/>
    <hyperlink r:id="rId229" ref="H247"/>
    <hyperlink r:id="rId230" ref="H248"/>
    <hyperlink r:id="rId231" ref="H249"/>
    <hyperlink r:id="rId232" ref="H250"/>
    <hyperlink r:id="rId233" ref="H251"/>
    <hyperlink r:id="rId234" ref="H252"/>
    <hyperlink r:id="rId235" ref="H253"/>
    <hyperlink r:id="rId236" ref="H254"/>
    <hyperlink r:id="rId237" ref="H255"/>
    <hyperlink r:id="rId238" ref="H256"/>
    <hyperlink r:id="rId239" ref="H257"/>
    <hyperlink r:id="rId240" ref="H258"/>
    <hyperlink r:id="rId241" ref="H259"/>
    <hyperlink r:id="rId242" ref="H260"/>
    <hyperlink r:id="rId243" ref="H261"/>
    <hyperlink r:id="rId244" ref="H263"/>
    <hyperlink r:id="rId245" ref="H264"/>
    <hyperlink r:id="rId246" ref="H265"/>
    <hyperlink r:id="rId247" ref="H266"/>
    <hyperlink r:id="rId248" ref="H268"/>
    <hyperlink r:id="rId249" ref="H269"/>
    <hyperlink r:id="rId250" ref="H270"/>
    <hyperlink r:id="rId251" ref="H271"/>
    <hyperlink r:id="rId252" ref="H272"/>
    <hyperlink r:id="rId253" ref="H273"/>
    <hyperlink r:id="rId254" ref="H274"/>
    <hyperlink r:id="rId255" ref="H275"/>
    <hyperlink r:id="rId256" ref="H276"/>
    <hyperlink r:id="rId257" ref="H277"/>
    <hyperlink r:id="rId258" ref="H278"/>
    <hyperlink r:id="rId259" ref="H279"/>
    <hyperlink r:id="rId260" ref="H280"/>
    <hyperlink r:id="rId261" ref="H281"/>
    <hyperlink r:id="rId262" ref="H282"/>
    <hyperlink r:id="rId263" ref="H283"/>
    <hyperlink r:id="rId264" ref="H284"/>
    <hyperlink r:id="rId265" ref="H286"/>
    <hyperlink r:id="rId266" ref="H287"/>
    <hyperlink r:id="rId267" ref="H289"/>
    <hyperlink r:id="rId268" ref="H290"/>
    <hyperlink r:id="rId269" ref="H291"/>
    <hyperlink r:id="rId270" ref="H292"/>
    <hyperlink r:id="rId271" ref="H293"/>
    <hyperlink r:id="rId272" ref="H294"/>
    <hyperlink r:id="rId273" ref="H295"/>
    <hyperlink r:id="rId274" ref="H296"/>
    <hyperlink r:id="rId275" ref="H297"/>
    <hyperlink r:id="rId276" ref="H298"/>
    <hyperlink r:id="rId277" ref="H299"/>
    <hyperlink r:id="rId278" ref="H300"/>
    <hyperlink r:id="rId279" ref="H301"/>
    <hyperlink r:id="rId280" ref="H302"/>
    <hyperlink r:id="rId281" ref="H304"/>
    <hyperlink r:id="rId282" ref="H305"/>
    <hyperlink r:id="rId283" ref="H306"/>
    <hyperlink r:id="rId284" ref="H307"/>
    <hyperlink r:id="rId285" ref="H308"/>
    <hyperlink r:id="rId286" ref="H309"/>
    <hyperlink r:id="rId287" ref="H310"/>
    <hyperlink r:id="rId288" ref="H311"/>
    <hyperlink r:id="rId289" ref="H312"/>
    <hyperlink r:id="rId290" ref="H313"/>
    <hyperlink r:id="rId291" ref="H314"/>
    <hyperlink r:id="rId292" ref="H315"/>
    <hyperlink r:id="rId293" ref="H316"/>
    <hyperlink r:id="rId294" ref="H317"/>
    <hyperlink r:id="rId295" ref="H318"/>
    <hyperlink r:id="rId296" ref="H319"/>
    <hyperlink r:id="rId297" ref="H320"/>
    <hyperlink r:id="rId298" ref="H321"/>
    <hyperlink r:id="rId299" ref="H322"/>
    <hyperlink r:id="rId300" ref="H323"/>
    <hyperlink r:id="rId301" ref="H324"/>
    <hyperlink r:id="rId302" ref="H325"/>
    <hyperlink r:id="rId303" ref="H326"/>
    <hyperlink r:id="rId304" ref="H327"/>
    <hyperlink r:id="rId305" ref="H328"/>
    <hyperlink r:id="rId306" ref="H329"/>
    <hyperlink r:id="rId307" ref="H330"/>
    <hyperlink r:id="rId308" ref="H331"/>
    <hyperlink r:id="rId309" ref="H332"/>
    <hyperlink r:id="rId310" ref="H333"/>
    <hyperlink r:id="rId311" ref="H334"/>
    <hyperlink r:id="rId312" ref="H335"/>
    <hyperlink r:id="rId313" ref="H338"/>
    <hyperlink r:id="rId314" ref="H339"/>
    <hyperlink r:id="rId315" ref="H340"/>
    <hyperlink r:id="rId316" ref="H341"/>
    <hyperlink r:id="rId317" ref="H342"/>
    <hyperlink r:id="rId318" ref="H343"/>
    <hyperlink r:id="rId319" ref="H344"/>
    <hyperlink r:id="rId320" ref="H345"/>
    <hyperlink r:id="rId321" ref="H346"/>
    <hyperlink r:id="rId322" ref="H347"/>
    <hyperlink r:id="rId323" ref="H348"/>
    <hyperlink r:id="rId324" ref="H350"/>
    <hyperlink r:id="rId325" ref="H351"/>
    <hyperlink r:id="rId326" ref="H353"/>
    <hyperlink r:id="rId327" ref="H354"/>
    <hyperlink r:id="rId328" ref="H355"/>
    <hyperlink r:id="rId329" ref="H356"/>
    <hyperlink r:id="rId330" ref="H357"/>
    <hyperlink r:id="rId331" ref="H358"/>
    <hyperlink r:id="rId332" ref="H359"/>
    <hyperlink r:id="rId333" ref="H360"/>
    <hyperlink r:id="rId334" ref="H361"/>
    <hyperlink r:id="rId335" ref="H362"/>
    <hyperlink r:id="rId336" ref="H363"/>
    <hyperlink r:id="rId337" ref="H366"/>
    <hyperlink r:id="rId338" ref="H368"/>
    <hyperlink r:id="rId339" ref="H369"/>
    <hyperlink r:id="rId340" ref="H370"/>
    <hyperlink r:id="rId341" ref="H372"/>
    <hyperlink r:id="rId342" ref="H373"/>
    <hyperlink r:id="rId343" ref="H374"/>
    <hyperlink r:id="rId344" ref="H377"/>
    <hyperlink r:id="rId345" ref="H378"/>
    <hyperlink r:id="rId346" ref="H379"/>
    <hyperlink r:id="rId347" ref="H380"/>
    <hyperlink r:id="rId348" ref="H382"/>
    <hyperlink r:id="rId349" ref="H383"/>
    <hyperlink r:id="rId350" ref="H384"/>
    <hyperlink r:id="rId351" ref="H387"/>
    <hyperlink r:id="rId352" ref="H388"/>
    <hyperlink r:id="rId353" ref="H389"/>
    <hyperlink r:id="rId354" ref="H390"/>
    <hyperlink r:id="rId355" ref="H393"/>
    <hyperlink r:id="rId356" ref="H394"/>
    <hyperlink r:id="rId357" ref="H395"/>
    <hyperlink r:id="rId358" ref="H396"/>
    <hyperlink r:id="rId359" ref="H397"/>
    <hyperlink r:id="rId360" ref="H399"/>
    <hyperlink r:id="rId361" ref="H400"/>
    <hyperlink r:id="rId362" ref="H404"/>
    <hyperlink r:id="rId363" ref="H405"/>
    <hyperlink r:id="rId364" ref="H406"/>
    <hyperlink r:id="rId365" ref="H407"/>
    <hyperlink r:id="rId366" ref="H409"/>
    <hyperlink r:id="rId367" ref="H412"/>
    <hyperlink r:id="rId368" ref="H419"/>
    <hyperlink r:id="rId369" ref="H420"/>
    <hyperlink r:id="rId370" ref="H421"/>
    <hyperlink r:id="rId371" ref="H422"/>
    <hyperlink r:id="rId372" ref="H425"/>
    <hyperlink r:id="rId373" ref="H426"/>
    <hyperlink r:id="rId374" ref="H430"/>
    <hyperlink r:id="rId375" ref="H433"/>
    <hyperlink r:id="rId376" ref="H436"/>
    <hyperlink r:id="rId377" ref="H440"/>
    <hyperlink r:id="rId378" ref="H443"/>
    <hyperlink r:id="rId379" ref="H450"/>
    <hyperlink r:id="rId380" ref="H453"/>
    <hyperlink r:id="rId381" ref="H454"/>
    <hyperlink r:id="rId382" ref="H455"/>
    <hyperlink r:id="rId383" ref="H456"/>
    <hyperlink r:id="rId384" ref="H457"/>
    <hyperlink r:id="rId385" ref="H459"/>
    <hyperlink r:id="rId386" ref="H460"/>
    <hyperlink r:id="rId387" ref="H462"/>
    <hyperlink r:id="rId388" ref="H464"/>
    <hyperlink r:id="rId389" ref="H465"/>
    <hyperlink r:id="rId390" ref="H466"/>
    <hyperlink r:id="rId391" ref="H467"/>
    <hyperlink r:id="rId392" ref="H468"/>
    <hyperlink r:id="rId393" ref="H470"/>
    <hyperlink r:id="rId394" ref="H471"/>
    <hyperlink r:id="rId395" ref="H474"/>
    <hyperlink r:id="rId396" ref="H476"/>
    <hyperlink r:id="rId397" ref="H477"/>
    <hyperlink r:id="rId398" ref="H478"/>
    <hyperlink r:id="rId399" ref="H489"/>
    <hyperlink r:id="rId400" ref="H490"/>
    <hyperlink r:id="rId401" ref="H492"/>
    <hyperlink r:id="rId402" ref="H493"/>
    <hyperlink r:id="rId403" ref="H496"/>
    <hyperlink r:id="rId404" ref="H497"/>
    <hyperlink r:id="rId405" ref="H503"/>
    <hyperlink r:id="rId406" ref="H516"/>
    <hyperlink r:id="rId407" ref="H517"/>
    <hyperlink r:id="rId408" ref="H518"/>
    <hyperlink r:id="rId409" ref="H520"/>
    <hyperlink r:id="rId410" ref="H532"/>
    <hyperlink r:id="rId411" ref="H536"/>
    <hyperlink r:id="rId412" ref="H547"/>
    <hyperlink r:id="rId413" ref="H556"/>
    <hyperlink r:id="rId414" ref="H559"/>
    <hyperlink r:id="rId415" ref="H562"/>
    <hyperlink r:id="rId416" ref="H565"/>
    <hyperlink r:id="rId417" ref="H566"/>
    <hyperlink r:id="rId418" ref="H567"/>
    <hyperlink r:id="rId419" ref="H568"/>
    <hyperlink r:id="rId420" ref="H570"/>
    <hyperlink r:id="rId421" ref="H573"/>
    <hyperlink r:id="rId422" ref="H574"/>
    <hyperlink r:id="rId423" ref="H576"/>
    <hyperlink r:id="rId424" ref="H578"/>
    <hyperlink r:id="rId425" ref="H579"/>
    <hyperlink r:id="rId426" ref="H581"/>
    <hyperlink r:id="rId427" ref="H583"/>
    <hyperlink r:id="rId428" ref="H584"/>
    <hyperlink r:id="rId429" ref="H585"/>
    <hyperlink r:id="rId430" ref="H586"/>
    <hyperlink r:id="rId431" ref="H587"/>
    <hyperlink r:id="rId432" ref="H588"/>
    <hyperlink r:id="rId433" ref="H589"/>
    <hyperlink r:id="rId434" ref="H590"/>
    <hyperlink r:id="rId435" ref="H591"/>
    <hyperlink r:id="rId436" ref="H592"/>
    <hyperlink r:id="rId437" ref="H593"/>
    <hyperlink r:id="rId438" ref="H594"/>
    <hyperlink r:id="rId439" ref="H596"/>
    <hyperlink r:id="rId440" ref="H598"/>
    <hyperlink r:id="rId441" ref="H599"/>
    <hyperlink r:id="rId442" ref="H602"/>
    <hyperlink r:id="rId443" ref="H603"/>
    <hyperlink r:id="rId444" ref="H604"/>
    <hyperlink r:id="rId445" ref="H605"/>
    <hyperlink r:id="rId446" ref="H606"/>
    <hyperlink r:id="rId447" ref="H608"/>
    <hyperlink r:id="rId448" ref="H609"/>
    <hyperlink r:id="rId449" ref="H610"/>
    <hyperlink r:id="rId450" ref="H611"/>
    <hyperlink r:id="rId451" ref="H612"/>
    <hyperlink r:id="rId452" ref="H613"/>
    <hyperlink r:id="rId453" ref="H614"/>
    <hyperlink r:id="rId454" ref="H615"/>
    <hyperlink r:id="rId455" ref="H617"/>
    <hyperlink r:id="rId456" ref="H618"/>
    <hyperlink r:id="rId457" ref="H619"/>
    <hyperlink r:id="rId458" ref="H620"/>
    <hyperlink r:id="rId459" ref="H621"/>
    <hyperlink r:id="rId460" ref="H623"/>
    <hyperlink r:id="rId461" ref="H624"/>
    <hyperlink r:id="rId462" ref="H625"/>
    <hyperlink r:id="rId463" ref="H626"/>
    <hyperlink r:id="rId464" ref="H627"/>
    <hyperlink r:id="rId465" ref="H628"/>
    <hyperlink r:id="rId466" ref="H629"/>
    <hyperlink r:id="rId467" ref="H630"/>
    <hyperlink r:id="rId468" ref="H631"/>
    <hyperlink r:id="rId469" ref="H632"/>
    <hyperlink r:id="rId470" ref="H633"/>
    <hyperlink r:id="rId471" ref="H634"/>
    <hyperlink r:id="rId472" ref="H635"/>
    <hyperlink r:id="rId473" ref="H636"/>
    <hyperlink r:id="rId474" ref="H637"/>
    <hyperlink r:id="rId475" ref="H638"/>
    <hyperlink r:id="rId476" ref="H639"/>
    <hyperlink r:id="rId477" ref="H640"/>
    <hyperlink r:id="rId478" ref="H641"/>
    <hyperlink r:id="rId479" ref="H643"/>
    <hyperlink r:id="rId480" ref="H647"/>
    <hyperlink r:id="rId481" ref="H650"/>
    <hyperlink r:id="rId482" ref="H651"/>
    <hyperlink r:id="rId483" ref="H654"/>
    <hyperlink r:id="rId484" ref="H656"/>
    <hyperlink r:id="rId485" ref="H657"/>
    <hyperlink r:id="rId486" ref="H658"/>
    <hyperlink r:id="rId487" ref="H659"/>
    <hyperlink r:id="rId488" ref="H660"/>
    <hyperlink r:id="rId489" ref="H661"/>
    <hyperlink r:id="rId490" ref="H662"/>
    <hyperlink r:id="rId491" ref="H663"/>
    <hyperlink r:id="rId492" ref="H664"/>
    <hyperlink r:id="rId493" ref="H665"/>
    <hyperlink r:id="rId494" ref="H666"/>
    <hyperlink r:id="rId495" ref="H667"/>
    <hyperlink r:id="rId496" ref="H668"/>
    <hyperlink r:id="rId497" ref="H669"/>
    <hyperlink r:id="rId498" ref="H670"/>
    <hyperlink r:id="rId499" ref="H671"/>
    <hyperlink r:id="rId500" ref="H672"/>
    <hyperlink r:id="rId501" ref="H673"/>
    <hyperlink r:id="rId502" ref="H674"/>
    <hyperlink r:id="rId503" ref="H677"/>
    <hyperlink r:id="rId504" ref="H680"/>
    <hyperlink r:id="rId505" ref="H682"/>
    <hyperlink r:id="rId506" ref="H685"/>
    <hyperlink r:id="rId507" ref="H686"/>
    <hyperlink r:id="rId508" ref="H690"/>
    <hyperlink r:id="rId509" ref="H691"/>
    <hyperlink r:id="rId510" ref="H697"/>
    <hyperlink r:id="rId511" ref="H701"/>
    <hyperlink r:id="rId512" ref="H704"/>
    <hyperlink r:id="rId513" ref="H705"/>
    <hyperlink r:id="rId514" ref="H707"/>
    <hyperlink r:id="rId515" ref="H708"/>
    <hyperlink r:id="rId516" ref="H711"/>
    <hyperlink r:id="rId517" ref="H712"/>
    <hyperlink r:id="rId518" ref="H715"/>
    <hyperlink r:id="rId519" ref="H716"/>
    <hyperlink r:id="rId520" ref="H717"/>
    <hyperlink r:id="rId521" ref="H720"/>
    <hyperlink r:id="rId522" ref="H723"/>
    <hyperlink r:id="rId523" ref="H728"/>
    <hyperlink r:id="rId524" ref="H729"/>
    <hyperlink r:id="rId525" ref="H733"/>
    <hyperlink r:id="rId526" ref="H737"/>
    <hyperlink r:id="rId527" ref="H742"/>
    <hyperlink r:id="rId528" ref="H746"/>
    <hyperlink r:id="rId529" ref="H747"/>
    <hyperlink r:id="rId530" ref="H748"/>
    <hyperlink r:id="rId531" ref="H749"/>
    <hyperlink r:id="rId532" ref="H750"/>
    <hyperlink r:id="rId533" ref="H751"/>
    <hyperlink r:id="rId534" ref="H752"/>
    <hyperlink r:id="rId535" ref="H755"/>
    <hyperlink r:id="rId536" ref="H756"/>
    <hyperlink r:id="rId537" ref="H757"/>
    <hyperlink r:id="rId538" ref="H758"/>
    <hyperlink r:id="rId539" ref="H759"/>
    <hyperlink r:id="rId540" ref="H760"/>
    <hyperlink r:id="rId541" ref="H761"/>
  </hyperlinks>
  <drawing r:id="rId542"/>
</worksheet>
</file>