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Garden(37)" sheetId="1" r:id="rId3"/>
  </sheets>
  <definedNames>
    <definedName name="deployed">'MyGarden(37)'!$I$11:$I$162</definedName>
    <definedName name="username">'MyGarden(37)'!$H$11:$H$162</definedName>
  </definedNames>
  <calcPr/>
</workbook>
</file>

<file path=xl/sharedStrings.xml><?xml version="1.0" encoding="utf-8"?>
<sst xmlns="http://schemas.openxmlformats.org/spreadsheetml/2006/main" count="905" uniqueCount="409">
  <si>
    <t xml:space="preserve">CR Flat Matt Loves Baseball </t>
  </si>
  <si>
    <t>GARDEN</t>
  </si>
  <si>
    <t xml:space="preserve">TOTAL </t>
  </si>
  <si>
    <t xml:space="preserve">AVAILABLE </t>
  </si>
  <si>
    <t>FILLED</t>
  </si>
  <si>
    <t>% FILLED</t>
  </si>
  <si>
    <t>Social Available for 1 Deploy</t>
  </si>
  <si>
    <t>FLAT MATT SPOTS</t>
  </si>
  <si>
    <t>UNIQUE DEPLOYERS</t>
  </si>
  <si>
    <t>Spreadsheet Link:</t>
  </si>
  <si>
    <t xml:space="preserve">Munzee </t>
  </si>
  <si>
    <t>Row</t>
  </si>
  <si>
    <t>Column</t>
  </si>
  <si>
    <t>Latitude</t>
  </si>
  <si>
    <t>Longitude</t>
  </si>
  <si>
    <t>Munzee</t>
  </si>
  <si>
    <t>Type</t>
  </si>
  <si>
    <t>Username</t>
  </si>
  <si>
    <t>URL</t>
  </si>
  <si>
    <t>Comments</t>
  </si>
  <si>
    <t>Social Sent</t>
  </si>
  <si>
    <t>#Reserved</t>
  </si>
  <si>
    <t>#Deployed</t>
  </si>
  <si>
    <t>CR Flat Matt Garden 1</t>
  </si>
  <si>
    <t>Flat Matt</t>
  </si>
  <si>
    <t>flat matt</t>
  </si>
  <si>
    <t>gabbster</t>
  </si>
  <si>
    <t>https://www.munzee.com/m/gabbster/943/</t>
  </si>
  <si>
    <t>Y</t>
  </si>
  <si>
    <t>CR Flat Matt Garden 2</t>
  </si>
  <si>
    <t>rodrico101</t>
  </si>
  <si>
    <t>https://www.munzee.com/m/rodrico101/2595/</t>
  </si>
  <si>
    <t>X</t>
  </si>
  <si>
    <t>CR Flat Matt Garden 3</t>
  </si>
  <si>
    <t>magnacharge</t>
  </si>
  <si>
    <t>https://www.munzee.com/m/magnacharge/1007/</t>
  </si>
  <si>
    <t>CR Flat Matt Garden 4</t>
  </si>
  <si>
    <t>jasons</t>
  </si>
  <si>
    <t>https://www.munzee.com/m/Jasons/571/</t>
  </si>
  <si>
    <t>CR Flat Matt Garden 5</t>
  </si>
  <si>
    <t>shabs</t>
  </si>
  <si>
    <t>https://www.munzee.com/m/shabs/2888/</t>
  </si>
  <si>
    <t>CR Flat Matt Garden 6</t>
  </si>
  <si>
    <t>jaw</t>
  </si>
  <si>
    <t>https://www.munzee.com/m/jaw/1807/</t>
  </si>
  <si>
    <t>CR Flat Matt Garden 7</t>
  </si>
  <si>
    <t xml:space="preserve">sdgal                        </t>
  </si>
  <si>
    <t>https://www.munzee.com/m/sdgal/1482/</t>
  </si>
  <si>
    <t>CR Flat Matt Garden 8</t>
  </si>
  <si>
    <t>Sarcinator</t>
  </si>
  <si>
    <t>https://www.munzee.com/m/Sarcinator/492/</t>
  </si>
  <si>
    <t>CR Flat Matt Garden 9</t>
  </si>
  <si>
    <t>donbadabon</t>
  </si>
  <si>
    <t>https://www.munzee.com/m/Donbadabon/3977/</t>
  </si>
  <si>
    <t>CR Flat Matt Garden 10</t>
  </si>
  <si>
    <t>Cachewhisperer</t>
  </si>
  <si>
    <t>https://www.munzee.com/m/cachewhisperer/8313/</t>
  </si>
  <si>
    <t>CR Flat Matt Garden 11</t>
  </si>
  <si>
    <t>Blocked**</t>
  </si>
  <si>
    <t>CR Flat Matt Garden 12</t>
  </si>
  <si>
    <t>Clownshoes</t>
  </si>
  <si>
    <t>https://www.munzee.com/m/ClownShoes/1737/</t>
  </si>
  <si>
    <t>CR Flat Matt Garden 13</t>
  </si>
  <si>
    <t>https://www.munzee.com/m/cachewhisperer/8312/</t>
  </si>
  <si>
    <t>CR Flat Matt Garden 14</t>
  </si>
  <si>
    <t>B</t>
  </si>
  <si>
    <t>https://www.munzee.com/m/BAJACLAN/11334/</t>
  </si>
  <si>
    <t>CR Flat Matt Garden 15</t>
  </si>
  <si>
    <t>Whelen</t>
  </si>
  <si>
    <t>https://www.munzee.com/m/Whelen/7750/</t>
  </si>
  <si>
    <t>CR Flat Matt Garden 16</t>
  </si>
  <si>
    <t>https://www.munzee.com/m/cachewhisperer/8311/</t>
  </si>
  <si>
    <t>CR Flat Matt Garden 17</t>
  </si>
  <si>
    <t>https://www.munzee.com/m/rodrico101/2604/</t>
  </si>
  <si>
    <t>CR Flat Matt Garden 18</t>
  </si>
  <si>
    <t>https://www.munzee.com/m/shabs/2887/</t>
  </si>
  <si>
    <t>CR Flat Matt Garden 19</t>
  </si>
  <si>
    <t>https://www.munzee.com/m/jaw/1806/</t>
  </si>
  <si>
    <t>CR Flat Matt Garden 20</t>
  </si>
  <si>
    <t>https://www.munzee.com/m/rodrico101/2605/</t>
  </si>
  <si>
    <t>CR Flat Matt Garden 21</t>
  </si>
  <si>
    <t>LegionRider</t>
  </si>
  <si>
    <t>https://www.munzee.com/m/LegionRider/646/</t>
  </si>
  <si>
    <t>CR Flat Matt Garden 22</t>
  </si>
  <si>
    <t>Kricketracks</t>
  </si>
  <si>
    <t>https://www.munzee.com/m/Kricketracks/608/</t>
  </si>
  <si>
    <t>CR Flat Matt Garden 23</t>
  </si>
  <si>
    <t>https://www.munzee.com/m/rodrico101/2597/</t>
  </si>
  <si>
    <t>CR Flat Matt Garden 24</t>
  </si>
  <si>
    <t>ohiolady</t>
  </si>
  <si>
    <t>https://www.munzee.com/m/ohiolady/1980</t>
  </si>
  <si>
    <t>CR Flat Matt Garden 25</t>
  </si>
  <si>
    <t>MeanderingMonkeys</t>
  </si>
  <si>
    <t>https://www.munzee.com/m/MeanderingMonkeys/8895/</t>
  </si>
  <si>
    <t>CR Flat Matt Garden 26</t>
  </si>
  <si>
    <t>EagleDadandXenia</t>
  </si>
  <si>
    <t>https://www.munzee.com/m/EagleDadandXenia/9849/</t>
  </si>
  <si>
    <t>CR Flat Matt Garden 27</t>
  </si>
  <si>
    <t>Doc29</t>
  </si>
  <si>
    <t>https://www.munzee.com/m/Doc29/3390/</t>
  </si>
  <si>
    <t>CR Flat Matt Garden 28</t>
  </si>
  <si>
    <t>AngelGirl</t>
  </si>
  <si>
    <t>https://www.munzee.com/m/AngelGirl/1989/</t>
  </si>
  <si>
    <t>CR Flat Matt Garden 29</t>
  </si>
  <si>
    <t>https://www.munzee.com/m/EagleDadandXenia/9842/admin/</t>
  </si>
  <si>
    <t>CR Flat Matt Garden 30</t>
  </si>
  <si>
    <t>https://www.munzee.com/m/Doc29/3442/</t>
  </si>
  <si>
    <t>CR Flat Matt Garden 31</t>
  </si>
  <si>
    <t xml:space="preserve"> </t>
  </si>
  <si>
    <t>CR Flat Matt Garden 32</t>
  </si>
  <si>
    <t>https://www.munzee.com/m/EagleDadandXenia/9841/</t>
  </si>
  <si>
    <t>CR Flat Matt Garden 33</t>
  </si>
  <si>
    <t>https://www.munzee.com/m/shabs/2886/</t>
  </si>
  <si>
    <t>CR Flat Matt Garden 34</t>
  </si>
  <si>
    <t>https://www.munzee.com/m/jaw/1805/</t>
  </si>
  <si>
    <t>CR Flat Matt Garden 35</t>
  </si>
  <si>
    <t>https://www.munzee.com/m/EagleDadandXenia/9840/</t>
  </si>
  <si>
    <t>CR Flat Matt Garden 36</t>
  </si>
  <si>
    <t>CR Flat Matt Garden 37</t>
  </si>
  <si>
    <t>https://www.munzee.com/m/shabs/2885/</t>
  </si>
  <si>
    <t>CR Flat Matt Garden 38</t>
  </si>
  <si>
    <t>https://www.munzee.com/m/jaw/1804/</t>
  </si>
  <si>
    <t>CR Flat Matt Garden 39</t>
  </si>
  <si>
    <t>https://www.munzee.com/m/sdgal/1481/</t>
  </si>
  <si>
    <t>CR Flat Matt Garden 40</t>
  </si>
  <si>
    <t>hana8804</t>
  </si>
  <si>
    <t>https://www.munzee.com/m/Hana8804/474/</t>
  </si>
  <si>
    <t>CR Flat Matt Garden 41</t>
  </si>
  <si>
    <t>https://www.munzee.com/m/cachewhisperer/8310/</t>
  </si>
  <si>
    <t>CR Flat Matt Garden 42</t>
  </si>
  <si>
    <t>mars00xj</t>
  </si>
  <si>
    <t>https://www.munzee.com/m/mars00xj/7039/</t>
  </si>
  <si>
    <t>CR Flat Matt Garden 43</t>
  </si>
  <si>
    <t>franktoops</t>
  </si>
  <si>
    <t>https://www.munzee.com/m/franktoops/1230</t>
  </si>
  <si>
    <t>CR Flat Matt Garden 44</t>
  </si>
  <si>
    <t>https://www.munzee.com/m/cachewhisperer/8309/</t>
  </si>
  <si>
    <t>CR Flat Matt Garden 45</t>
  </si>
  <si>
    <t>https://www.munzee.com/m/mars00xj/7042/</t>
  </si>
  <si>
    <t>CR Flat Matt Garden 46</t>
  </si>
  <si>
    <t>CandyLace</t>
  </si>
  <si>
    <t>https://www.munzee.com/m/CandyLace/519/</t>
  </si>
  <si>
    <t>CR Flat Matt Garden 47</t>
  </si>
  <si>
    <t>https://www.munzee.com/m/rodrico101/2588/</t>
  </si>
  <si>
    <t>CR Flat Matt Garden 48</t>
  </si>
  <si>
    <t>https://www.munzee.com/m/mars00xj/7038/</t>
  </si>
  <si>
    <t>CR Flat Matt Garden 49</t>
  </si>
  <si>
    <t>nascar</t>
  </si>
  <si>
    <t>https://www.munzee.com/m/nascar/1104</t>
  </si>
  <si>
    <t>CR Flat Matt Garden 50</t>
  </si>
  <si>
    <t>musthavemuzk</t>
  </si>
  <si>
    <t>https://www.munzee.com/m/musthavemuzk/4986/</t>
  </si>
  <si>
    <t>CR Flat Matt Garden 51</t>
  </si>
  <si>
    <t>withani</t>
  </si>
  <si>
    <t>https://www.munzee.com/m/withani/2152/</t>
  </si>
  <si>
    <t>CR Flat Matt Garden 52</t>
  </si>
  <si>
    <t>monrose</t>
  </si>
  <si>
    <t>https://www.munzee.com/m/monrose/2754/</t>
  </si>
  <si>
    <t>CR Flat Matt Garden 53</t>
  </si>
  <si>
    <t>mobility</t>
  </si>
  <si>
    <t>https://www.munzee.com/m/mobility/3217</t>
  </si>
  <si>
    <t>CR Flat Matt Garden 54</t>
  </si>
  <si>
    <t>denali0407</t>
  </si>
  <si>
    <t>https://www.munzee.com/m/denali0407/5357</t>
  </si>
  <si>
    <t>CR Flat Matt Garden 55</t>
  </si>
  <si>
    <t>DevinC</t>
  </si>
  <si>
    <t>https://www.munzee.com/m/DevinC/104/</t>
  </si>
  <si>
    <t>CR Flat Matt Garden 56</t>
  </si>
  <si>
    <t>redshark78</t>
  </si>
  <si>
    <t>https://www.munzee.com/m/redshark78/658</t>
  </si>
  <si>
    <t>CR Flat Matt Garden 57</t>
  </si>
  <si>
    <t>Fossillady</t>
  </si>
  <si>
    <t>https://www.munzee.com/m/Fossillady/819/</t>
  </si>
  <si>
    <t>CR Flat Matt Garden 58</t>
  </si>
  <si>
    <t xml:space="preserve">Peachesncream </t>
  </si>
  <si>
    <t>https://www.munzee.com/m/PeachesnCream/1011</t>
  </si>
  <si>
    <t>CR Flat Matt Garden 59</t>
  </si>
  <si>
    <t>Llamah</t>
  </si>
  <si>
    <t>https://www.munzee.com/m/llamah/1008/</t>
  </si>
  <si>
    <t>CR Flat Matt Garden 60</t>
  </si>
  <si>
    <t>dvdnjyc</t>
  </si>
  <si>
    <t>https://www.munzee.com/m/DVDNJYC/1098</t>
  </si>
  <si>
    <t>CR Flat Matt Garden 61</t>
  </si>
  <si>
    <t>jal</t>
  </si>
  <si>
    <t>https://www.munzee.com/m/JAL/1107</t>
  </si>
  <si>
    <t>CR Flat Matt Garden 62</t>
  </si>
  <si>
    <t>OHail</t>
  </si>
  <si>
    <t>https://www.munzee.com/m/OHail/8908/</t>
  </si>
  <si>
    <t>CR Flat Matt Garden 63</t>
  </si>
  <si>
    <t>DolphinJo</t>
  </si>
  <si>
    <t>https://www.munzee.com/m/DolphinJo/1348/</t>
  </si>
  <si>
    <t>CR Flat Matt Garden 64</t>
  </si>
  <si>
    <t>mortonfox</t>
  </si>
  <si>
    <t>https://www.munzee.com/m/mortonfox/1270/</t>
  </si>
  <si>
    <t>CR Flat Matt Garden 65</t>
  </si>
  <si>
    <t>https://www.munzee.com/m/OHail/8909/</t>
  </si>
  <si>
    <t>CR Flat Matt Garden 66</t>
  </si>
  <si>
    <t>jennbaby82</t>
  </si>
  <si>
    <t>https://www.munzee.com/m/Jennbaby82/1410/</t>
  </si>
  <si>
    <t>CR Flat Matt Garden 67</t>
  </si>
  <si>
    <t>https://www.munzee.com/m/DVDNJYC/1097</t>
  </si>
  <si>
    <t>CR Flat Matt Garden 68</t>
  </si>
  <si>
    <t>https://www.munzee.com/m/JAL/1106</t>
  </si>
  <si>
    <t>CR Flat Matt Garden 69</t>
  </si>
  <si>
    <t>https://www.munzee.com/m/Whelen/7769/</t>
  </si>
  <si>
    <t>CR Flat Matt Garden 70</t>
  </si>
  <si>
    <t>RubyRubyDues</t>
  </si>
  <si>
    <t>https://www.munzee.com/m/RubyRubyDues/2191/</t>
  </si>
  <si>
    <t>CR Flat Matt Garden 71</t>
  </si>
  <si>
    <t>Dg25plus</t>
  </si>
  <si>
    <t>https://www.munzee.com/m/Dg25plus/583/</t>
  </si>
  <si>
    <t>CR Flat Matt Garden 72</t>
  </si>
  <si>
    <t>https://www.munzee.com/m/Whelen/7768/</t>
  </si>
  <si>
    <t>CR Flat Matt Garden 73</t>
  </si>
  <si>
    <t>https://www.munzee.com/m/mobility/3325</t>
  </si>
  <si>
    <t>CR Flat Matt Garden 74</t>
  </si>
  <si>
    <t>https://www.munzee.com/m/DVDNJYC/1096</t>
  </si>
  <si>
    <t>CR Flat Matt Garden 75</t>
  </si>
  <si>
    <t>lighthousenut</t>
  </si>
  <si>
    <t>CR Flat Matt Garden 76</t>
  </si>
  <si>
    <t>too close error</t>
  </si>
  <si>
    <t>CR Flat Matt Garden 77</t>
  </si>
  <si>
    <t>TOO CLOSE error</t>
  </si>
  <si>
    <t>CR Flat Matt Garden 78</t>
  </si>
  <si>
    <t>garfld67</t>
  </si>
  <si>
    <t>https://www.munzee.com/m/Garfld67/4140/</t>
  </si>
  <si>
    <t>CR Flat Matt Garden 79</t>
  </si>
  <si>
    <t>CR Flat Matt Garden 80</t>
  </si>
  <si>
    <t>CR Flat Matt Garden 81</t>
  </si>
  <si>
    <t>https://www.munzee.com/m/Garfld67/4139/</t>
  </si>
  <si>
    <t>CR Flat Matt Garden 82</t>
  </si>
  <si>
    <t>WE4NCS</t>
  </si>
  <si>
    <t>https://www.munzee.com/m/WE4NCS/11918</t>
  </si>
  <si>
    <t>CR Flat Matt Garden 83</t>
  </si>
  <si>
    <t>MrsDoc29</t>
  </si>
  <si>
    <t>https://www.munzee.com/m/MrsDoc29/1544/</t>
  </si>
  <si>
    <t>CR Flat Matt Garden 84</t>
  </si>
  <si>
    <t>https://www.munzee.com/m/Garfld67/4138/</t>
  </si>
  <si>
    <t>CR Flat Matt Garden 85</t>
  </si>
  <si>
    <t>delaner46</t>
  </si>
  <si>
    <t>https://www.munzee.com/m/delaner46/2493</t>
  </si>
  <si>
    <t>CR Flat Matt Garden 86</t>
  </si>
  <si>
    <t>Hyruleknight</t>
  </si>
  <si>
    <t>https://www.munzee.com/m/HyruleKnight/562/</t>
  </si>
  <si>
    <t>CR Flat Matt Garden 87</t>
  </si>
  <si>
    <t>sdgal</t>
  </si>
  <si>
    <t>https://www.munzee.com/m/sdgal/1480/</t>
  </si>
  <si>
    <t>CR Flat Matt Garden 88</t>
  </si>
  <si>
    <t>https://www.munzee.com/m/Whelen/7775/</t>
  </si>
  <si>
    <t>CR Flat Matt Garden 89</t>
  </si>
  <si>
    <t>https://www.munzee.com/m/JAL/1105</t>
  </si>
  <si>
    <t>CR Flat Matt Garden 90</t>
  </si>
  <si>
    <t>https://www.munzee.com/m/monrose/2755/</t>
  </si>
  <si>
    <t>CR Flat Matt Garden 91</t>
  </si>
  <si>
    <t>upapou</t>
  </si>
  <si>
    <t>https://www.munzee.com/m/upapou/247/admin/</t>
  </si>
  <si>
    <t>CR Flat Matt Garden 92</t>
  </si>
  <si>
    <t>dboracle</t>
  </si>
  <si>
    <t>https://www.munzee.com/m/dboracle/2166</t>
  </si>
  <si>
    <t>CR Flat Matt Garden 93</t>
  </si>
  <si>
    <t>1derWoman</t>
  </si>
  <si>
    <t>https://www.munzee.com/m/1derWoman/1497/</t>
  </si>
  <si>
    <t>CR Flat Matt Garden 94</t>
  </si>
  <si>
    <t>DizzyDuder</t>
  </si>
  <si>
    <t>https://www.munzee.com/m/DizzyDuder/669/</t>
  </si>
  <si>
    <t>CR Flat Matt Garden 95</t>
  </si>
  <si>
    <t>Gamsci</t>
  </si>
  <si>
    <t>https://www.munzee.com/m/Gamsci/3361/</t>
  </si>
  <si>
    <t>CR Flat Matt Garden 96</t>
  </si>
  <si>
    <t>Hisaccityiowahere</t>
  </si>
  <si>
    <t>https://www.munzee.com/m/hisaccityiowahere/1786/</t>
  </si>
  <si>
    <t>CR Flat Matt Garden 97</t>
  </si>
  <si>
    <t>NetB</t>
  </si>
  <si>
    <t>https://www.munzee.com/m/NetB/1791/</t>
  </si>
  <si>
    <t>CR Flat Matt Garden 98</t>
  </si>
  <si>
    <t>annabanana</t>
  </si>
  <si>
    <t>https://www.munzee.com/m/annabanana/4472/</t>
  </si>
  <si>
    <t>CR Flat Matt Garden 99</t>
  </si>
  <si>
    <t>ShadowChasers</t>
  </si>
  <si>
    <t>https://www.munzee.com/m/ShadowChasers/2560/</t>
  </si>
  <si>
    <t>CR Flat Matt Garden 100</t>
  </si>
  <si>
    <t>Tabata2</t>
  </si>
  <si>
    <t>https://www.munzee.com/m/Tabata2/980</t>
  </si>
  <si>
    <t>CR Flat Matt Garden 101</t>
  </si>
  <si>
    <t>https://www.munzee.com/m/dboracle/2167</t>
  </si>
  <si>
    <t>CR Flat Matt Garden 102</t>
  </si>
  <si>
    <t>https://www.munzee.com/m/jaw/1803/</t>
  </si>
  <si>
    <t>CR Flat Matt Garden 103</t>
  </si>
  <si>
    <t>https://www.munzee.com/m/shabs/2884/</t>
  </si>
  <si>
    <t>CR Flat Matt Garden 104</t>
  </si>
  <si>
    <t>https://www.munzee.com/m/Whelen/7771/</t>
  </si>
  <si>
    <t>CR Flat Matt Garden 105</t>
  </si>
  <si>
    <t>valsey</t>
  </si>
  <si>
    <t>https://www.munzee.com/m/valsey/853/</t>
  </si>
  <si>
    <t>CR Flat Matt Garden 106</t>
  </si>
  <si>
    <t>shingobee23</t>
  </si>
  <si>
    <t>https://www.munzee.com/m/shingobee23/735/</t>
  </si>
  <si>
    <t>CR Flat Matt Garden 107</t>
  </si>
  <si>
    <t>https://www.munzee.com/m/Whelen/7770/</t>
  </si>
  <si>
    <t>CR Flat Matt Garden 108</t>
  </si>
  <si>
    <t>TJACS</t>
  </si>
  <si>
    <t>https://www.munzee.com/m/TJACS/1214/</t>
  </si>
  <si>
    <t>CR Flat Matt Garden 109</t>
  </si>
  <si>
    <t>https://www.munzee.com/m/WE4NCS/11917</t>
  </si>
  <si>
    <t>CR Flat Matt Garden 110</t>
  </si>
  <si>
    <t>EarthAngel</t>
  </si>
  <si>
    <t>https://www.munzee.com/m/EarthAngel/2115/</t>
  </si>
  <si>
    <t>CR Flat Matt Garden 111</t>
  </si>
  <si>
    <t>Ecorangers</t>
  </si>
  <si>
    <t>https://www.munzee.com/m/Ecorangers/2085/</t>
  </si>
  <si>
    <t>CR Flat Matt Garden 112</t>
  </si>
  <si>
    <t>humbird7</t>
  </si>
  <si>
    <t>https://www.munzee.com/m/humbird7/7104</t>
  </si>
  <si>
    <t>CR Flat Matt Garden 113</t>
  </si>
  <si>
    <t>https://www.munzee.com/m/EarthAngel/2113/</t>
  </si>
  <si>
    <t>CR Flat Matt Garden 114</t>
  </si>
  <si>
    <t>https://www.munzee.com/m/Ecorangers/2084/</t>
  </si>
  <si>
    <t>CR Flat Matt Garden 115</t>
  </si>
  <si>
    <t>https://www.munzee.com/m/humbird7/710</t>
  </si>
  <si>
    <t>CR Flat Matt Garden 116</t>
  </si>
  <si>
    <t>https://www.munzee.com/m/EarthAngel/2114/</t>
  </si>
  <si>
    <t>CR Flat Matt Garden 117</t>
  </si>
  <si>
    <t>https://www.munzee.com/m/Ecorangers/2083/</t>
  </si>
  <si>
    <t>CR Flat Matt Garden 118</t>
  </si>
  <si>
    <t>wemissmo</t>
  </si>
  <si>
    <t>https://www.munzee.com/m/wemissmo/4122/</t>
  </si>
  <si>
    <t>CR Flat Matt Garden 119</t>
  </si>
  <si>
    <t>https://www.munzee.com/m/EarthAngel/2112/</t>
  </si>
  <si>
    <t>CR Flat Matt Garden 120</t>
  </si>
  <si>
    <t>https://www.munzee.com/m/Ecorangers/2082/</t>
  </si>
  <si>
    <t>CR Flat Matt Garden 121</t>
  </si>
  <si>
    <t>https://www.munzee.com/m/Tabata2/1004/</t>
  </si>
  <si>
    <t>CR Flat Matt Garden 122</t>
  </si>
  <si>
    <t>https://www.munzee.com/m/Whelen/7776/</t>
  </si>
  <si>
    <t>CR Flat Matt Garden 123</t>
  </si>
  <si>
    <t>Meganduluth22</t>
  </si>
  <si>
    <t>https://www.munzee.com/m/Meganduluth22/259/</t>
  </si>
  <si>
    <t>CR Flat Matt Garden 124</t>
  </si>
  <si>
    <t>https://www.munzee.com/m/wemissmo/4127/</t>
  </si>
  <si>
    <t>CR Flat Matt Garden 125</t>
  </si>
  <si>
    <t>https://www.munzee.com/m/Whelen/7773/</t>
  </si>
  <si>
    <t>CR Flat Matt Garden 126</t>
  </si>
  <si>
    <t>Traycee</t>
  </si>
  <si>
    <t>https://www.munzee.com/m/Traycee/3295/</t>
  </si>
  <si>
    <t>CR Flat Matt Garden 127</t>
  </si>
  <si>
    <t>snakelips</t>
  </si>
  <si>
    <t>https://www.munzee.com/m/snakelips/905/admin/</t>
  </si>
  <si>
    <t>CR Flat Matt Garden 128</t>
  </si>
  <si>
    <t>Bowlr</t>
  </si>
  <si>
    <t>https://www.munzee.com/m/Bowlr/3310/</t>
  </si>
  <si>
    <t>CR Flat Matt Garden 129</t>
  </si>
  <si>
    <t>easterb</t>
  </si>
  <si>
    <t>https://www.munzee.com/m/easterb/632/</t>
  </si>
  <si>
    <t>CR Flat Matt Garden 130</t>
  </si>
  <si>
    <t>kimdot</t>
  </si>
  <si>
    <t>https://www.munzee.com/m/kimdot/7610/</t>
  </si>
  <si>
    <t>CR Flat Matt Garden 131</t>
  </si>
  <si>
    <t>https://www.munzee.com/m/EagleDadandXenia/9839/</t>
  </si>
  <si>
    <t>CR Flat Matt Garden 132</t>
  </si>
  <si>
    <t>https://www.munzee.com/m/rodrico101/2607/</t>
  </si>
  <si>
    <t>CR Flat Matt Garden 133</t>
  </si>
  <si>
    <t>teamrr</t>
  </si>
  <si>
    <t>https://www.munzee.com/m/TeamRR/1235/</t>
  </si>
  <si>
    <t>CR Flat Matt Garden 134</t>
  </si>
  <si>
    <t>orky99</t>
  </si>
  <si>
    <t>https://www.munzee.com/m/Orky99/1329/</t>
  </si>
  <si>
    <t>CR Flat Matt Garden 135</t>
  </si>
  <si>
    <t>kyor99</t>
  </si>
  <si>
    <t>https://www.munzee.com/m/KYOR99/855/</t>
  </si>
  <si>
    <t>CR Flat Matt Garden 136</t>
  </si>
  <si>
    <t>VampGirl32</t>
  </si>
  <si>
    <t>https://www.munzee.com/m/VampGirl32/404</t>
  </si>
  <si>
    <t>CR Flat Matt Garden 137</t>
  </si>
  <si>
    <t>https://www.munzee.com/m/Whelen/7772/</t>
  </si>
  <si>
    <t>CR Flat Matt Garden 138</t>
  </si>
  <si>
    <t>doggonefun</t>
  </si>
  <si>
    <t>https://www.munzee.com/m/doggonefun/4331</t>
  </si>
  <si>
    <t>CR Flat Matt Garden 139</t>
  </si>
  <si>
    <t>https://www.munzee.com/m/delaner46/2489</t>
  </si>
  <si>
    <t>CR Flat Matt Garden 140</t>
  </si>
  <si>
    <t>https://www.munzee.com/m/Whelen/7774/</t>
  </si>
  <si>
    <t>CR Flat Matt Garden 141</t>
  </si>
  <si>
    <t>https://www.munzee.com/m/doggonefun/4332</t>
  </si>
  <si>
    <t>CR Flat Matt Garden 142</t>
  </si>
  <si>
    <t>https://www.munzee.com/m/EarthAngel/2111/</t>
  </si>
  <si>
    <t>CR Flat Matt Garden 143</t>
  </si>
  <si>
    <t>https://www.munzee.com/m/Ecorangers/2081/</t>
  </si>
  <si>
    <t>CR Flat Matt Garden 144</t>
  </si>
  <si>
    <t>Mnbball</t>
  </si>
  <si>
    <t>https://www.munzee.com/m/Mnbball/1051/</t>
  </si>
  <si>
    <t>CR Flat Matt Garden 145</t>
  </si>
  <si>
    <t>https://www.munzee.com/m/wemissmo/4128/</t>
  </si>
  <si>
    <t>CR Flat Matt Garden 146</t>
  </si>
  <si>
    <t>https://www.munzee.com/m/Tabata2/1005/</t>
  </si>
  <si>
    <t>CR Flat Matt Garden 147</t>
  </si>
  <si>
    <t>https://www.munzee.com/m/annabanana/4481/</t>
  </si>
  <si>
    <t>CR Flat Matt Garden 148</t>
  </si>
  <si>
    <t>https://www.munzee.com/m/Bowlr/3308/</t>
  </si>
  <si>
    <t>CR Flat Matt Garden 149</t>
  </si>
  <si>
    <t>https://www.munzee.com/m/Dg25plus/581/</t>
  </si>
  <si>
    <t>CR Flat Matt Garden 150</t>
  </si>
  <si>
    <t>kwd</t>
  </si>
  <si>
    <t>https://www.munzee.com/m/kwd/2533/</t>
  </si>
  <si>
    <t>CR Flat Matt Garden 151</t>
  </si>
  <si>
    <t>https://www.munzee.com/m/rodrico101/2606/</t>
  </si>
  <si>
    <t>CR Flat Matt Garden 152</t>
  </si>
  <si>
    <t>https://www.munzee.com/m/snakelips/904/admin/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</si>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</sst>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8.0"/>
      <color rgb="FFCC0000"/>
    </font>
    <font/>
    <font>
      <b/>
      <sz val="11.0"/>
    </font>
    <font>
      <b/>
      <u/>
      <color rgb="FF0000FF"/>
    </font>
    <font>
      <b/>
    </font>
    <font>
      <u/>
      <color rgb="FF0000FF"/>
    </font>
    <font>
      <b/>
      <u/>
      <sz val="11.0"/>
      <color rgb="FF0000FF"/>
    </font>
    <font>
      <u/>
      <color rgb="FF0000FF"/>
    </font>
    <font>
      <u/>
      <color rgb="FF0000FF"/>
    </font>
    <font>
      <sz val="11.0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1" fillId="0" fontId="3" numFmtId="0" xfId="0" applyBorder="1" applyFont="1"/>
    <xf borderId="1" fillId="0" fontId="3" numFmtId="0" xfId="0" applyBorder="1" applyFont="1"/>
    <xf borderId="1" fillId="0" fontId="3" numFmtId="10" xfId="0" applyBorder="1" applyFont="1" applyNumberFormat="1"/>
    <xf borderId="0" fillId="0" fontId="6" numFmtId="0" xfId="0" applyAlignment="1" applyFont="1">
      <alignment readingOrder="0"/>
    </xf>
    <xf borderId="0" fillId="0" fontId="7" numFmtId="0" xfId="0" applyFont="1"/>
    <xf borderId="0" fillId="0" fontId="3" numFmtId="0" xfId="0" applyFont="1"/>
    <xf borderId="0" fillId="0" fontId="8" numFmtId="0" xfId="0" applyFont="1"/>
    <xf borderId="0" fillId="0" fontId="3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10" numFmtId="0" xfId="0" applyFont="1"/>
    <xf borderId="0" fillId="0" fontId="10" numFmtId="0" xfId="0" applyFont="1"/>
    <xf borderId="0" fillId="0" fontId="2" numFmtId="0" xfId="0" applyAlignment="1" applyFont="1">
      <alignment horizontal="right" readingOrder="0" vertical="center"/>
    </xf>
    <xf borderId="0" fillId="0" fontId="2" numFmtId="0" xfId="0" applyAlignment="1" applyFont="1">
      <alignment horizontal="right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590550</xdr:colOff>
      <xdr:row>0</xdr:row>
      <xdr:rowOff>66675</xdr:rowOff>
    </xdr:from>
    <xdr:ext cx="2114550" cy="16954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152400</xdr:colOff>
      <xdr:row>1</xdr:row>
      <xdr:rowOff>152400</xdr:rowOff>
    </xdr:from>
    <xdr:ext cx="1219200" cy="12192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franktoops/1230" TargetMode="External"/><Relationship Id="rId42" Type="http://schemas.openxmlformats.org/officeDocument/2006/relationships/hyperlink" Target="https://www.munzee.com/m/mars00xj/7042/" TargetMode="External"/><Relationship Id="rId41" Type="http://schemas.openxmlformats.org/officeDocument/2006/relationships/hyperlink" Target="https://www.munzee.com/m/cachewhisperer/8309/" TargetMode="External"/><Relationship Id="rId44" Type="http://schemas.openxmlformats.org/officeDocument/2006/relationships/hyperlink" Target="https://www.munzee.com/m/rodrico101/2588/" TargetMode="External"/><Relationship Id="rId43" Type="http://schemas.openxmlformats.org/officeDocument/2006/relationships/hyperlink" Target="https://www.munzee.com/m/CandyLace/519/" TargetMode="External"/><Relationship Id="rId46" Type="http://schemas.openxmlformats.org/officeDocument/2006/relationships/hyperlink" Target="https://www.munzee.com/m/nascar/1104" TargetMode="External"/><Relationship Id="rId45" Type="http://schemas.openxmlformats.org/officeDocument/2006/relationships/hyperlink" Target="https://www.munzee.com/m/mars00xj/7038/" TargetMode="External"/><Relationship Id="rId107" Type="http://schemas.openxmlformats.org/officeDocument/2006/relationships/hyperlink" Target="https://www.munzee.com/m/humbird7/710" TargetMode="External"/><Relationship Id="rId106" Type="http://schemas.openxmlformats.org/officeDocument/2006/relationships/hyperlink" Target="https://www.munzee.com/m/Ecorangers/2084/" TargetMode="External"/><Relationship Id="rId105" Type="http://schemas.openxmlformats.org/officeDocument/2006/relationships/hyperlink" Target="https://www.munzee.com/m/EarthAngel/2113/" TargetMode="External"/><Relationship Id="rId104" Type="http://schemas.openxmlformats.org/officeDocument/2006/relationships/hyperlink" Target="https://www.munzee.com/m/humbird7/7104" TargetMode="External"/><Relationship Id="rId109" Type="http://schemas.openxmlformats.org/officeDocument/2006/relationships/hyperlink" Target="https://www.munzee.com/m/Ecorangers/2083/" TargetMode="External"/><Relationship Id="rId108" Type="http://schemas.openxmlformats.org/officeDocument/2006/relationships/hyperlink" Target="https://www.munzee.com/m/EarthAngel/2114/" TargetMode="External"/><Relationship Id="rId48" Type="http://schemas.openxmlformats.org/officeDocument/2006/relationships/hyperlink" Target="https://www.munzee.com/m/withani/2152/" TargetMode="External"/><Relationship Id="rId47" Type="http://schemas.openxmlformats.org/officeDocument/2006/relationships/hyperlink" Target="https://www.munzee.com/m/musthavemuzk/4986/" TargetMode="External"/><Relationship Id="rId49" Type="http://schemas.openxmlformats.org/officeDocument/2006/relationships/hyperlink" Target="https://www.munzee.com/m/monrose/2754/" TargetMode="External"/><Relationship Id="rId103" Type="http://schemas.openxmlformats.org/officeDocument/2006/relationships/hyperlink" Target="https://www.munzee.com/m/Ecorangers/2085/" TargetMode="External"/><Relationship Id="rId102" Type="http://schemas.openxmlformats.org/officeDocument/2006/relationships/hyperlink" Target="https://www.munzee.com/m/EarthAngel/2115/" TargetMode="External"/><Relationship Id="rId101" Type="http://schemas.openxmlformats.org/officeDocument/2006/relationships/hyperlink" Target="https://www.munzee.com/m/WE4NCS/11917" TargetMode="External"/><Relationship Id="rId100" Type="http://schemas.openxmlformats.org/officeDocument/2006/relationships/hyperlink" Target="https://www.munzee.com/m/TJACS/1214/" TargetMode="External"/><Relationship Id="rId31" Type="http://schemas.openxmlformats.org/officeDocument/2006/relationships/hyperlink" Target="https://www.munzee.com/m/shabs/2886/" TargetMode="External"/><Relationship Id="rId30" Type="http://schemas.openxmlformats.org/officeDocument/2006/relationships/hyperlink" Target="https://www.munzee.com/m/EagleDadandXenia/9841/" TargetMode="External"/><Relationship Id="rId33" Type="http://schemas.openxmlformats.org/officeDocument/2006/relationships/hyperlink" Target="https://www.munzee.com/m/EagleDadandXenia/9840/" TargetMode="External"/><Relationship Id="rId32" Type="http://schemas.openxmlformats.org/officeDocument/2006/relationships/hyperlink" Target="https://www.munzee.com/m/jaw/1805/" TargetMode="External"/><Relationship Id="rId35" Type="http://schemas.openxmlformats.org/officeDocument/2006/relationships/hyperlink" Target="https://www.munzee.com/m/jaw/1804/" TargetMode="External"/><Relationship Id="rId34" Type="http://schemas.openxmlformats.org/officeDocument/2006/relationships/hyperlink" Target="https://www.munzee.com/m/shabs/2885/" TargetMode="External"/><Relationship Id="rId37" Type="http://schemas.openxmlformats.org/officeDocument/2006/relationships/hyperlink" Target="https://www.munzee.com/m/Hana8804/474/" TargetMode="External"/><Relationship Id="rId36" Type="http://schemas.openxmlformats.org/officeDocument/2006/relationships/hyperlink" Target="https://www.munzee.com/m/sdgal/1481/" TargetMode="External"/><Relationship Id="rId39" Type="http://schemas.openxmlformats.org/officeDocument/2006/relationships/hyperlink" Target="https://www.munzee.com/m/mars00xj/7039/" TargetMode="External"/><Relationship Id="rId38" Type="http://schemas.openxmlformats.org/officeDocument/2006/relationships/hyperlink" Target="https://www.munzee.com/m/cachewhisperer/8310/" TargetMode="External"/><Relationship Id="rId20" Type="http://schemas.openxmlformats.org/officeDocument/2006/relationships/hyperlink" Target="https://www.munzee.com/m/LegionRider/646/" TargetMode="External"/><Relationship Id="rId22" Type="http://schemas.openxmlformats.org/officeDocument/2006/relationships/hyperlink" Target="https://www.munzee.com/m/rodrico101/2597/" TargetMode="External"/><Relationship Id="rId21" Type="http://schemas.openxmlformats.org/officeDocument/2006/relationships/hyperlink" Target="https://www.munzee.com/m/Kricketracks/608/" TargetMode="External"/><Relationship Id="rId24" Type="http://schemas.openxmlformats.org/officeDocument/2006/relationships/hyperlink" Target="https://www.munzee.com/m/MeanderingMonkeys/8895/" TargetMode="External"/><Relationship Id="rId23" Type="http://schemas.openxmlformats.org/officeDocument/2006/relationships/hyperlink" Target="https://www.munzee.com/m/ohiolady/1980" TargetMode="External"/><Relationship Id="rId129" Type="http://schemas.openxmlformats.org/officeDocument/2006/relationships/hyperlink" Target="https://www.munzee.com/m/Whelen/7772/" TargetMode="External"/><Relationship Id="rId128" Type="http://schemas.openxmlformats.org/officeDocument/2006/relationships/hyperlink" Target="https://www.munzee.com/m/VampGirl32/404" TargetMode="External"/><Relationship Id="rId127" Type="http://schemas.openxmlformats.org/officeDocument/2006/relationships/hyperlink" Target="https://www.munzee.com/m/KYOR99/855/" TargetMode="External"/><Relationship Id="rId126" Type="http://schemas.openxmlformats.org/officeDocument/2006/relationships/hyperlink" Target="https://www.munzee.com/m/Orky99/1329/" TargetMode="External"/><Relationship Id="rId26" Type="http://schemas.openxmlformats.org/officeDocument/2006/relationships/hyperlink" Target="https://www.munzee.com/m/Doc29/3390/" TargetMode="External"/><Relationship Id="rId121" Type="http://schemas.openxmlformats.org/officeDocument/2006/relationships/hyperlink" Target="https://www.munzee.com/m/easterb/632/" TargetMode="External"/><Relationship Id="rId25" Type="http://schemas.openxmlformats.org/officeDocument/2006/relationships/hyperlink" Target="https://www.munzee.com/m/EagleDadandXenia/9849/" TargetMode="External"/><Relationship Id="rId120" Type="http://schemas.openxmlformats.org/officeDocument/2006/relationships/hyperlink" Target="https://www.munzee.com/m/Bowlr/3310/" TargetMode="External"/><Relationship Id="rId28" Type="http://schemas.openxmlformats.org/officeDocument/2006/relationships/hyperlink" Target="https://www.munzee.com/m/EagleDadandXenia/9842/admin/" TargetMode="External"/><Relationship Id="rId27" Type="http://schemas.openxmlformats.org/officeDocument/2006/relationships/hyperlink" Target="https://www.munzee.com/m/AngelGirl/1989/" TargetMode="External"/><Relationship Id="rId125" Type="http://schemas.openxmlformats.org/officeDocument/2006/relationships/hyperlink" Target="https://www.munzee.com/m/TeamRR/1235/" TargetMode="External"/><Relationship Id="rId29" Type="http://schemas.openxmlformats.org/officeDocument/2006/relationships/hyperlink" Target="https://www.munzee.com/m/Doc29/3442/" TargetMode="External"/><Relationship Id="rId124" Type="http://schemas.openxmlformats.org/officeDocument/2006/relationships/hyperlink" Target="https://www.munzee.com/m/rodrico101/2607/" TargetMode="External"/><Relationship Id="rId123" Type="http://schemas.openxmlformats.org/officeDocument/2006/relationships/hyperlink" Target="https://www.munzee.com/m/EagleDadandXenia/9839/" TargetMode="External"/><Relationship Id="rId122" Type="http://schemas.openxmlformats.org/officeDocument/2006/relationships/hyperlink" Target="https://www.munzee.com/m/kimdot/7610/" TargetMode="External"/><Relationship Id="rId95" Type="http://schemas.openxmlformats.org/officeDocument/2006/relationships/hyperlink" Target="https://www.munzee.com/m/shabs/2884/" TargetMode="External"/><Relationship Id="rId94" Type="http://schemas.openxmlformats.org/officeDocument/2006/relationships/hyperlink" Target="https://www.munzee.com/m/jaw/1803/" TargetMode="External"/><Relationship Id="rId97" Type="http://schemas.openxmlformats.org/officeDocument/2006/relationships/hyperlink" Target="https://www.munzee.com/m/valsey/853/" TargetMode="External"/><Relationship Id="rId96" Type="http://schemas.openxmlformats.org/officeDocument/2006/relationships/hyperlink" Target="https://www.munzee.com/m/Whelen/7771/" TargetMode="External"/><Relationship Id="rId11" Type="http://schemas.openxmlformats.org/officeDocument/2006/relationships/hyperlink" Target="https://www.munzee.com/m/ClownShoes/1737/" TargetMode="External"/><Relationship Id="rId99" Type="http://schemas.openxmlformats.org/officeDocument/2006/relationships/hyperlink" Target="https://www.munzee.com/m/Whelen/7770/" TargetMode="External"/><Relationship Id="rId10" Type="http://schemas.openxmlformats.org/officeDocument/2006/relationships/hyperlink" Target="https://www.munzee.com/m/cachewhisperer/8313/" TargetMode="External"/><Relationship Id="rId98" Type="http://schemas.openxmlformats.org/officeDocument/2006/relationships/hyperlink" Target="https://www.munzee.com/m/shingobee23/735/" TargetMode="External"/><Relationship Id="rId13" Type="http://schemas.openxmlformats.org/officeDocument/2006/relationships/hyperlink" Target="https://www.munzee.com/m/BAJACLAN/11334/" TargetMode="External"/><Relationship Id="rId12" Type="http://schemas.openxmlformats.org/officeDocument/2006/relationships/hyperlink" Target="https://www.munzee.com/m/cachewhisperer/8312/" TargetMode="External"/><Relationship Id="rId91" Type="http://schemas.openxmlformats.org/officeDocument/2006/relationships/hyperlink" Target="https://www.munzee.com/m/ShadowChasers/2560/" TargetMode="External"/><Relationship Id="rId90" Type="http://schemas.openxmlformats.org/officeDocument/2006/relationships/hyperlink" Target="https://www.munzee.com/m/annabanana/4472/" TargetMode="External"/><Relationship Id="rId93" Type="http://schemas.openxmlformats.org/officeDocument/2006/relationships/hyperlink" Target="https://www.munzee.com/m/dboracle/2167" TargetMode="External"/><Relationship Id="rId92" Type="http://schemas.openxmlformats.org/officeDocument/2006/relationships/hyperlink" Target="https://www.munzee.com/m/Tabata2/980" TargetMode="External"/><Relationship Id="rId118" Type="http://schemas.openxmlformats.org/officeDocument/2006/relationships/hyperlink" Target="https://www.munzee.com/m/Traycee/3295/" TargetMode="External"/><Relationship Id="rId117" Type="http://schemas.openxmlformats.org/officeDocument/2006/relationships/hyperlink" Target="https://www.munzee.com/m/Whelen/7773/" TargetMode="External"/><Relationship Id="rId116" Type="http://schemas.openxmlformats.org/officeDocument/2006/relationships/hyperlink" Target="https://www.munzee.com/m/wemissmo/4127/" TargetMode="External"/><Relationship Id="rId115" Type="http://schemas.openxmlformats.org/officeDocument/2006/relationships/hyperlink" Target="https://www.munzee.com/m/Meganduluth22/259/" TargetMode="External"/><Relationship Id="rId119" Type="http://schemas.openxmlformats.org/officeDocument/2006/relationships/hyperlink" Target="https://www.munzee.com/m/snakelips/905/admin/" TargetMode="External"/><Relationship Id="rId15" Type="http://schemas.openxmlformats.org/officeDocument/2006/relationships/hyperlink" Target="https://www.munzee.com/m/cachewhisperer/8311/" TargetMode="External"/><Relationship Id="rId110" Type="http://schemas.openxmlformats.org/officeDocument/2006/relationships/hyperlink" Target="https://www.munzee.com/m/wemissmo/4122/" TargetMode="External"/><Relationship Id="rId14" Type="http://schemas.openxmlformats.org/officeDocument/2006/relationships/hyperlink" Target="https://www.munzee.com/m/Whelen/7750/" TargetMode="External"/><Relationship Id="rId17" Type="http://schemas.openxmlformats.org/officeDocument/2006/relationships/hyperlink" Target="https://www.munzee.com/m/shabs/2887/" TargetMode="External"/><Relationship Id="rId16" Type="http://schemas.openxmlformats.org/officeDocument/2006/relationships/hyperlink" Target="https://www.munzee.com/m/rodrico101/2604/" TargetMode="External"/><Relationship Id="rId19" Type="http://schemas.openxmlformats.org/officeDocument/2006/relationships/hyperlink" Target="https://www.munzee.com/m/rodrico101/2605/" TargetMode="External"/><Relationship Id="rId114" Type="http://schemas.openxmlformats.org/officeDocument/2006/relationships/hyperlink" Target="https://www.munzee.com/m/Whelen/7776/" TargetMode="External"/><Relationship Id="rId18" Type="http://schemas.openxmlformats.org/officeDocument/2006/relationships/hyperlink" Target="https://www.munzee.com/m/jaw/1806/" TargetMode="External"/><Relationship Id="rId113" Type="http://schemas.openxmlformats.org/officeDocument/2006/relationships/hyperlink" Target="https://www.munzee.com/m/Tabata2/1004/" TargetMode="External"/><Relationship Id="rId112" Type="http://schemas.openxmlformats.org/officeDocument/2006/relationships/hyperlink" Target="https://www.munzee.com/m/Ecorangers/2082/" TargetMode="External"/><Relationship Id="rId111" Type="http://schemas.openxmlformats.org/officeDocument/2006/relationships/hyperlink" Target="https://www.munzee.com/m/EarthAngel/2112/" TargetMode="External"/><Relationship Id="rId84" Type="http://schemas.openxmlformats.org/officeDocument/2006/relationships/hyperlink" Target="https://www.munzee.com/m/dboracle/2166" TargetMode="External"/><Relationship Id="rId83" Type="http://schemas.openxmlformats.org/officeDocument/2006/relationships/hyperlink" Target="https://www.munzee.com/m/upapou/247/admin/" TargetMode="External"/><Relationship Id="rId86" Type="http://schemas.openxmlformats.org/officeDocument/2006/relationships/hyperlink" Target="https://www.munzee.com/m/DizzyDuder/669/" TargetMode="External"/><Relationship Id="rId85" Type="http://schemas.openxmlformats.org/officeDocument/2006/relationships/hyperlink" Target="https://www.munzee.com/m/1derWoman/1497/" TargetMode="External"/><Relationship Id="rId88" Type="http://schemas.openxmlformats.org/officeDocument/2006/relationships/hyperlink" Target="https://www.munzee.com/m/hisaccityiowahere/1786/" TargetMode="External"/><Relationship Id="rId87" Type="http://schemas.openxmlformats.org/officeDocument/2006/relationships/hyperlink" Target="https://www.munzee.com/m/Gamsci/3361/" TargetMode="External"/><Relationship Id="rId89" Type="http://schemas.openxmlformats.org/officeDocument/2006/relationships/hyperlink" Target="https://www.munzee.com/m/NetB/1791/" TargetMode="External"/><Relationship Id="rId80" Type="http://schemas.openxmlformats.org/officeDocument/2006/relationships/hyperlink" Target="https://www.munzee.com/m/Whelen/7775/" TargetMode="External"/><Relationship Id="rId82" Type="http://schemas.openxmlformats.org/officeDocument/2006/relationships/hyperlink" Target="https://www.munzee.com/m/monrose/2755/" TargetMode="External"/><Relationship Id="rId81" Type="http://schemas.openxmlformats.org/officeDocument/2006/relationships/hyperlink" Target="https://www.munzee.com/m/JAL/1105" TargetMode="External"/><Relationship Id="rId1" Type="http://schemas.openxmlformats.org/officeDocument/2006/relationships/hyperlink" Target="https://www.munzee.com/m/gabbster/943/" TargetMode="External"/><Relationship Id="rId2" Type="http://schemas.openxmlformats.org/officeDocument/2006/relationships/hyperlink" Target="https://www.munzee.com/m/rodrico101/2595/" TargetMode="External"/><Relationship Id="rId3" Type="http://schemas.openxmlformats.org/officeDocument/2006/relationships/hyperlink" Target="https://www.munzee.com/m/magnacharge/1007/" TargetMode="External"/><Relationship Id="rId4" Type="http://schemas.openxmlformats.org/officeDocument/2006/relationships/hyperlink" Target="https://www.munzee.com/m/Jasons/571/" TargetMode="External"/><Relationship Id="rId9" Type="http://schemas.openxmlformats.org/officeDocument/2006/relationships/hyperlink" Target="https://www.munzee.com/m/Donbadabon/3977/" TargetMode="External"/><Relationship Id="rId143" Type="http://schemas.openxmlformats.org/officeDocument/2006/relationships/hyperlink" Target="https://www.munzee.com/m/rodrico101/2606/" TargetMode="External"/><Relationship Id="rId142" Type="http://schemas.openxmlformats.org/officeDocument/2006/relationships/hyperlink" Target="https://www.munzee.com/m/kwd/2533/" TargetMode="External"/><Relationship Id="rId141" Type="http://schemas.openxmlformats.org/officeDocument/2006/relationships/hyperlink" Target="https://www.munzee.com/m/Dg25plus/581/" TargetMode="External"/><Relationship Id="rId140" Type="http://schemas.openxmlformats.org/officeDocument/2006/relationships/hyperlink" Target="https://www.munzee.com/m/Bowlr/3308/" TargetMode="External"/><Relationship Id="rId5" Type="http://schemas.openxmlformats.org/officeDocument/2006/relationships/hyperlink" Target="https://www.munzee.com/m/shabs/2888/" TargetMode="External"/><Relationship Id="rId6" Type="http://schemas.openxmlformats.org/officeDocument/2006/relationships/hyperlink" Target="https://www.munzee.com/m/jaw/1807/" TargetMode="External"/><Relationship Id="rId7" Type="http://schemas.openxmlformats.org/officeDocument/2006/relationships/hyperlink" Target="https://www.munzee.com/m/sdgal/1482/" TargetMode="External"/><Relationship Id="rId145" Type="http://schemas.openxmlformats.org/officeDocument/2006/relationships/drawing" Target="../drawings/drawing1.xml"/><Relationship Id="rId8" Type="http://schemas.openxmlformats.org/officeDocument/2006/relationships/hyperlink" Target="https://www.munzee.com/m/Sarcinator/492/" TargetMode="External"/><Relationship Id="rId144" Type="http://schemas.openxmlformats.org/officeDocument/2006/relationships/hyperlink" Target="https://www.munzee.com/m/snakelips/904/admin/" TargetMode="External"/><Relationship Id="rId73" Type="http://schemas.openxmlformats.org/officeDocument/2006/relationships/hyperlink" Target="https://www.munzee.com/m/Garfld67/4139/" TargetMode="External"/><Relationship Id="rId72" Type="http://schemas.openxmlformats.org/officeDocument/2006/relationships/hyperlink" Target="https://www.munzee.com/m/Garfld67/4140/" TargetMode="External"/><Relationship Id="rId75" Type="http://schemas.openxmlformats.org/officeDocument/2006/relationships/hyperlink" Target="https://www.munzee.com/m/MrsDoc29/1544/" TargetMode="External"/><Relationship Id="rId74" Type="http://schemas.openxmlformats.org/officeDocument/2006/relationships/hyperlink" Target="https://www.munzee.com/m/WE4NCS/11918" TargetMode="External"/><Relationship Id="rId77" Type="http://schemas.openxmlformats.org/officeDocument/2006/relationships/hyperlink" Target="https://www.munzee.com/m/delaner46/2493" TargetMode="External"/><Relationship Id="rId76" Type="http://schemas.openxmlformats.org/officeDocument/2006/relationships/hyperlink" Target="https://www.munzee.com/m/Garfld67/4138/" TargetMode="External"/><Relationship Id="rId79" Type="http://schemas.openxmlformats.org/officeDocument/2006/relationships/hyperlink" Target="https://www.munzee.com/m/sdgal/1480/" TargetMode="External"/><Relationship Id="rId78" Type="http://schemas.openxmlformats.org/officeDocument/2006/relationships/hyperlink" Target="https://www.munzee.com/m/HyruleKnight/562/" TargetMode="External"/><Relationship Id="rId71" Type="http://schemas.openxmlformats.org/officeDocument/2006/relationships/hyperlink" Target="https://www.munzee.com/m/DVDNJYC/1096" TargetMode="External"/><Relationship Id="rId70" Type="http://schemas.openxmlformats.org/officeDocument/2006/relationships/hyperlink" Target="https://www.munzee.com/m/mobility/3325" TargetMode="External"/><Relationship Id="rId139" Type="http://schemas.openxmlformats.org/officeDocument/2006/relationships/hyperlink" Target="https://www.munzee.com/m/annabanana/4481/" TargetMode="External"/><Relationship Id="rId138" Type="http://schemas.openxmlformats.org/officeDocument/2006/relationships/hyperlink" Target="https://www.munzee.com/m/Tabata2/1005/" TargetMode="External"/><Relationship Id="rId137" Type="http://schemas.openxmlformats.org/officeDocument/2006/relationships/hyperlink" Target="https://www.munzee.com/m/wemissmo/4128/" TargetMode="External"/><Relationship Id="rId132" Type="http://schemas.openxmlformats.org/officeDocument/2006/relationships/hyperlink" Target="https://www.munzee.com/m/Whelen/7774/" TargetMode="External"/><Relationship Id="rId131" Type="http://schemas.openxmlformats.org/officeDocument/2006/relationships/hyperlink" Target="https://www.munzee.com/m/delaner46/2489" TargetMode="External"/><Relationship Id="rId130" Type="http://schemas.openxmlformats.org/officeDocument/2006/relationships/hyperlink" Target="https://www.munzee.com/m/doggonefun/4331" TargetMode="External"/><Relationship Id="rId136" Type="http://schemas.openxmlformats.org/officeDocument/2006/relationships/hyperlink" Target="https://www.munzee.com/m/Mnbball/1051/" TargetMode="External"/><Relationship Id="rId135" Type="http://schemas.openxmlformats.org/officeDocument/2006/relationships/hyperlink" Target="https://www.munzee.com/m/Ecorangers/2081/" TargetMode="External"/><Relationship Id="rId134" Type="http://schemas.openxmlformats.org/officeDocument/2006/relationships/hyperlink" Target="https://www.munzee.com/m/EarthAngel/2111/" TargetMode="External"/><Relationship Id="rId133" Type="http://schemas.openxmlformats.org/officeDocument/2006/relationships/hyperlink" Target="https://www.munzee.com/m/doggonefun/4332" TargetMode="External"/><Relationship Id="rId62" Type="http://schemas.openxmlformats.org/officeDocument/2006/relationships/hyperlink" Target="https://www.munzee.com/m/OHail/8909/" TargetMode="External"/><Relationship Id="rId61" Type="http://schemas.openxmlformats.org/officeDocument/2006/relationships/hyperlink" Target="https://www.munzee.com/m/mortonfox/1270/" TargetMode="External"/><Relationship Id="rId64" Type="http://schemas.openxmlformats.org/officeDocument/2006/relationships/hyperlink" Target="https://www.munzee.com/m/DVDNJYC/1097" TargetMode="External"/><Relationship Id="rId63" Type="http://schemas.openxmlformats.org/officeDocument/2006/relationships/hyperlink" Target="https://www.munzee.com/m/Jennbaby82/1410/" TargetMode="External"/><Relationship Id="rId66" Type="http://schemas.openxmlformats.org/officeDocument/2006/relationships/hyperlink" Target="https://www.munzee.com/m/Whelen/7769/" TargetMode="External"/><Relationship Id="rId65" Type="http://schemas.openxmlformats.org/officeDocument/2006/relationships/hyperlink" Target="https://www.munzee.com/m/JAL/1106" TargetMode="External"/><Relationship Id="rId68" Type="http://schemas.openxmlformats.org/officeDocument/2006/relationships/hyperlink" Target="https://www.munzee.com/m/Dg25plus/583/" TargetMode="External"/><Relationship Id="rId67" Type="http://schemas.openxmlformats.org/officeDocument/2006/relationships/hyperlink" Target="https://www.munzee.com/m/RubyRubyDues/2191/" TargetMode="External"/><Relationship Id="rId60" Type="http://schemas.openxmlformats.org/officeDocument/2006/relationships/hyperlink" Target="https://www.munzee.com/m/DolphinJo/1348/" TargetMode="External"/><Relationship Id="rId69" Type="http://schemas.openxmlformats.org/officeDocument/2006/relationships/hyperlink" Target="https://www.munzee.com/m/Whelen/7768/" TargetMode="External"/><Relationship Id="rId51" Type="http://schemas.openxmlformats.org/officeDocument/2006/relationships/hyperlink" Target="https://www.munzee.com/m/denali0407/5357" TargetMode="External"/><Relationship Id="rId50" Type="http://schemas.openxmlformats.org/officeDocument/2006/relationships/hyperlink" Target="https://www.munzee.com/m/mobility/3217" TargetMode="External"/><Relationship Id="rId53" Type="http://schemas.openxmlformats.org/officeDocument/2006/relationships/hyperlink" Target="https://www.munzee.com/m/redshark78/658" TargetMode="External"/><Relationship Id="rId52" Type="http://schemas.openxmlformats.org/officeDocument/2006/relationships/hyperlink" Target="https://www.munzee.com/m/DevinC/104/" TargetMode="External"/><Relationship Id="rId55" Type="http://schemas.openxmlformats.org/officeDocument/2006/relationships/hyperlink" Target="https://www.munzee.com/m/PeachesnCream/1011" TargetMode="External"/><Relationship Id="rId54" Type="http://schemas.openxmlformats.org/officeDocument/2006/relationships/hyperlink" Target="https://www.munzee.com/m/Fossillady/819/" TargetMode="External"/><Relationship Id="rId57" Type="http://schemas.openxmlformats.org/officeDocument/2006/relationships/hyperlink" Target="https://www.munzee.com/m/DVDNJYC/1098" TargetMode="External"/><Relationship Id="rId56" Type="http://schemas.openxmlformats.org/officeDocument/2006/relationships/hyperlink" Target="https://www.munzee.com/m/llamah/1008/" TargetMode="External"/><Relationship Id="rId59" Type="http://schemas.openxmlformats.org/officeDocument/2006/relationships/hyperlink" Target="https://www.munzee.com/m/OHail/8908/" TargetMode="External"/><Relationship Id="rId58" Type="http://schemas.openxmlformats.org/officeDocument/2006/relationships/hyperlink" Target="https://www.munzee.com/m/JAL/11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6" max="6" width="18.88"/>
    <col customWidth="1" min="8" max="8" width="26.38"/>
    <col customWidth="1" min="9" max="9" width="42.25"/>
    <col customWidth="1" min="10" max="10" width="17.75"/>
    <col customWidth="1" min="11" max="11" width="14.25"/>
    <col customWidth="1" min="12" max="12" width="11.38"/>
    <col customWidth="1" min="13" max="13" width="11.13"/>
  </cols>
  <sheetData>
    <row r="1">
      <c r="A1" s="1" t="s">
        <v>0</v>
      </c>
    </row>
    <row r="3">
      <c r="A3" s="2"/>
      <c r="B3" s="2"/>
    </row>
    <row r="4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4" t="str">
        <f>HYPERLINK("https://www.munzee.com/map/9zqyfm07m/18","MAP LINK")</f>
        <v>MAP LINK</v>
      </c>
      <c r="H4" s="5" t="s">
        <v>6</v>
      </c>
    </row>
    <row r="5">
      <c r="A5" s="3" t="s">
        <v>7</v>
      </c>
      <c r="B5" s="6">
        <f>COUNTIF(G11:G534,"flat matt")</f>
        <v>152</v>
      </c>
      <c r="C5" s="7">
        <f>COUNTIFS(H11:H534, "", G11:G534, "flat matt")</f>
        <v>0</v>
      </c>
      <c r="D5" s="7">
        <f>sum(B5-C5)</f>
        <v>152</v>
      </c>
      <c r="E5" s="8">
        <f>SUM(ROUND(D5/B5, 4))</f>
        <v>1</v>
      </c>
      <c r="H5" s="9" t="str">
        <f>HYPERLINK("https://www.munzee.com/m/rodrico101/2567/","Social #1")</f>
        <v>Social #1</v>
      </c>
    </row>
    <row r="6">
      <c r="A6" s="2"/>
      <c r="B6" s="2"/>
      <c r="F6" s="10" t="str">
        <f>HYPERLINK("https://www.munzee.com/m/rodrico101/","By: Rodrico101")</f>
        <v>By: Rodrico101</v>
      </c>
    </row>
    <row r="7">
      <c r="A7" s="2"/>
      <c r="B7" s="2"/>
    </row>
    <row r="8">
      <c r="A8" s="5" t="s">
        <v>8</v>
      </c>
      <c r="B8" s="11">
        <f>IFERROR(__xludf.DUMMYFUNCTION("COUNTUNIQUE(H11:H162)"),84.0)</f>
        <v>84</v>
      </c>
      <c r="F8" s="5" t="s">
        <v>9</v>
      </c>
    </row>
    <row r="9">
      <c r="A9" s="4" t="str">
        <f>HYPERLINK("https://goo.gl/QOT1hl","ALL CR GARDENS")</f>
        <v>ALL CR GARDENS</v>
      </c>
      <c r="B9" s="2"/>
      <c r="F9" s="12" t="str">
        <f>HYPERLINK("https://goo.gl/RrprDu","https://goo.gl/RrprDu")</f>
        <v>https://goo.gl/RrprDu</v>
      </c>
    </row>
    <row r="10">
      <c r="A10" s="13" t="s">
        <v>10</v>
      </c>
      <c r="B10" s="13" t="s">
        <v>11</v>
      </c>
      <c r="C10" s="13" t="s">
        <v>12</v>
      </c>
      <c r="D10" s="13" t="s">
        <v>13</v>
      </c>
      <c r="E10" s="13" t="s">
        <v>14</v>
      </c>
      <c r="F10" s="13" t="s">
        <v>15</v>
      </c>
      <c r="G10" s="13" t="s">
        <v>16</v>
      </c>
      <c r="H10" s="13" t="s">
        <v>17</v>
      </c>
      <c r="I10" s="13" t="s">
        <v>18</v>
      </c>
      <c r="J10" s="13" t="s">
        <v>19</v>
      </c>
      <c r="K10" s="13" t="s">
        <v>20</v>
      </c>
      <c r="L10" s="13" t="s">
        <v>21</v>
      </c>
      <c r="M10" s="13" t="s">
        <v>22</v>
      </c>
    </row>
    <row r="11">
      <c r="A11" s="2" t="s">
        <v>23</v>
      </c>
      <c r="B11" s="2">
        <v>1.0</v>
      </c>
      <c r="C11" s="2">
        <v>8.0</v>
      </c>
      <c r="D11" s="2">
        <v>41.9971960893516</v>
      </c>
      <c r="E11" s="2">
        <v>-91.6586621077028</v>
      </c>
      <c r="F11" s="2" t="s">
        <v>24</v>
      </c>
      <c r="G11" s="2" t="s">
        <v>25</v>
      </c>
      <c r="H11" s="2" t="s">
        <v>26</v>
      </c>
      <c r="I11" s="14" t="s">
        <v>27</v>
      </c>
      <c r="K11" s="15" t="s">
        <v>28</v>
      </c>
      <c r="L11" s="16">
        <f>Countif(username,H11)</f>
        <v>1</v>
      </c>
      <c r="M11" s="17">
        <f t="shared" ref="M11:M162" si="1">COUNTIFS(H:H,H11,I:I,"*")</f>
        <v>1</v>
      </c>
    </row>
    <row r="12">
      <c r="A12" s="2" t="s">
        <v>29</v>
      </c>
      <c r="B12" s="2">
        <v>1.0</v>
      </c>
      <c r="C12" s="2">
        <v>9.0</v>
      </c>
      <c r="D12" s="2">
        <v>41.9971960891893</v>
      </c>
      <c r="E12" s="2">
        <v>-91.6584687078328</v>
      </c>
      <c r="F12" s="2" t="s">
        <v>24</v>
      </c>
      <c r="G12" s="2" t="s">
        <v>25</v>
      </c>
      <c r="H12" s="2" t="s">
        <v>30</v>
      </c>
      <c r="I12" s="14" t="s">
        <v>31</v>
      </c>
      <c r="K12" s="18" t="s">
        <v>32</v>
      </c>
      <c r="L12" s="16">
        <f>Countif(username,H12)</f>
        <v>7</v>
      </c>
      <c r="M12" s="17">
        <f t="shared" si="1"/>
        <v>7</v>
      </c>
    </row>
    <row r="13">
      <c r="A13" s="2" t="s">
        <v>33</v>
      </c>
      <c r="B13" s="2">
        <v>1.0</v>
      </c>
      <c r="C13" s="2">
        <v>10.0</v>
      </c>
      <c r="D13" s="2">
        <v>41.997196089027</v>
      </c>
      <c r="E13" s="2">
        <v>-91.6582753079628</v>
      </c>
      <c r="F13" s="2" t="s">
        <v>24</v>
      </c>
      <c r="G13" s="2" t="s">
        <v>25</v>
      </c>
      <c r="H13" s="2" t="s">
        <v>34</v>
      </c>
      <c r="I13" s="14" t="s">
        <v>35</v>
      </c>
      <c r="K13" s="15" t="s">
        <v>28</v>
      </c>
      <c r="L13" s="16">
        <f>Countif(username,H13)</f>
        <v>1</v>
      </c>
      <c r="M13" s="17">
        <f t="shared" si="1"/>
        <v>1</v>
      </c>
    </row>
    <row r="14">
      <c r="A14" s="2" t="s">
        <v>36</v>
      </c>
      <c r="B14" s="2">
        <v>2.0</v>
      </c>
      <c r="C14" s="2">
        <v>7.0</v>
      </c>
      <c r="D14" s="2">
        <v>41.9970523590685</v>
      </c>
      <c r="E14" s="2">
        <v>-91.658855519366</v>
      </c>
      <c r="F14" s="2" t="s">
        <v>24</v>
      </c>
      <c r="G14" s="2" t="s">
        <v>25</v>
      </c>
      <c r="H14" s="2" t="s">
        <v>37</v>
      </c>
      <c r="I14" s="14" t="s">
        <v>38</v>
      </c>
      <c r="K14" s="19"/>
      <c r="L14" s="16">
        <f>Countif(username,H14)</f>
        <v>1</v>
      </c>
      <c r="M14" s="17">
        <f t="shared" si="1"/>
        <v>1</v>
      </c>
    </row>
    <row r="15">
      <c r="A15" s="2" t="s">
        <v>39</v>
      </c>
      <c r="B15" s="2">
        <v>2.0</v>
      </c>
      <c r="C15" s="2">
        <v>8.0</v>
      </c>
      <c r="D15" s="2">
        <v>41.9970523589062</v>
      </c>
      <c r="E15" s="2">
        <v>-91.6586621199328</v>
      </c>
      <c r="F15" s="2" t="s">
        <v>24</v>
      </c>
      <c r="G15" s="2" t="s">
        <v>25</v>
      </c>
      <c r="H15" s="2" t="s">
        <v>40</v>
      </c>
      <c r="I15" s="14" t="s">
        <v>41</v>
      </c>
      <c r="K15" s="15" t="s">
        <v>28</v>
      </c>
      <c r="L15" s="16">
        <f>Countif(username,H15)</f>
        <v>5</v>
      </c>
      <c r="M15" s="17">
        <f t="shared" si="1"/>
        <v>5</v>
      </c>
    </row>
    <row r="16">
      <c r="A16" s="2" t="s">
        <v>42</v>
      </c>
      <c r="B16" s="2">
        <v>2.0</v>
      </c>
      <c r="C16" s="2">
        <v>9.0</v>
      </c>
      <c r="D16" s="2">
        <v>41.9970523587439</v>
      </c>
      <c r="E16" s="2">
        <v>-91.6584687204996</v>
      </c>
      <c r="F16" s="2" t="s">
        <v>24</v>
      </c>
      <c r="G16" s="2" t="s">
        <v>25</v>
      </c>
      <c r="H16" s="2" t="s">
        <v>43</v>
      </c>
      <c r="I16" s="14" t="s">
        <v>44</v>
      </c>
      <c r="K16" s="15" t="s">
        <v>28</v>
      </c>
      <c r="L16" s="16">
        <f>Countif(username,H16)</f>
        <v>5</v>
      </c>
      <c r="M16" s="17">
        <f t="shared" si="1"/>
        <v>5</v>
      </c>
    </row>
    <row r="17">
      <c r="A17" s="2" t="s">
        <v>45</v>
      </c>
      <c r="B17" s="2">
        <v>2.0</v>
      </c>
      <c r="C17" s="2">
        <v>10.0</v>
      </c>
      <c r="D17" s="2">
        <v>41.9970523585816</v>
      </c>
      <c r="E17" s="2">
        <v>-91.6582753210664</v>
      </c>
      <c r="F17" s="2" t="s">
        <v>24</v>
      </c>
      <c r="G17" s="2" t="s">
        <v>25</v>
      </c>
      <c r="H17" s="2" t="s">
        <v>46</v>
      </c>
      <c r="I17" s="14" t="s">
        <v>47</v>
      </c>
      <c r="K17" s="15" t="s">
        <v>28</v>
      </c>
      <c r="L17" s="16">
        <f>Countif(username,H17)</f>
        <v>2</v>
      </c>
      <c r="M17" s="20">
        <f t="shared" si="1"/>
        <v>2</v>
      </c>
    </row>
    <row r="18">
      <c r="A18" s="2" t="s">
        <v>48</v>
      </c>
      <c r="B18" s="2">
        <v>2.0</v>
      </c>
      <c r="C18" s="2">
        <v>11.0</v>
      </c>
      <c r="D18" s="2">
        <v>41.9970523584193</v>
      </c>
      <c r="E18" s="2">
        <v>-91.6580819216332</v>
      </c>
      <c r="F18" s="2" t="s">
        <v>24</v>
      </c>
      <c r="G18" s="2" t="s">
        <v>25</v>
      </c>
      <c r="H18" s="2" t="s">
        <v>49</v>
      </c>
      <c r="I18" s="14" t="s">
        <v>50</v>
      </c>
      <c r="K18" s="15" t="s">
        <v>28</v>
      </c>
      <c r="L18" s="16">
        <f>Countif(username,H18)</f>
        <v>1</v>
      </c>
      <c r="M18" s="20">
        <f t="shared" si="1"/>
        <v>1</v>
      </c>
    </row>
    <row r="19">
      <c r="A19" s="2" t="s">
        <v>51</v>
      </c>
      <c r="B19" s="2">
        <v>3.0</v>
      </c>
      <c r="C19" s="2">
        <v>4.0</v>
      </c>
      <c r="D19" s="2">
        <v>41.99690862911</v>
      </c>
      <c r="E19" s="2">
        <v>-91.6594357281485</v>
      </c>
      <c r="F19" s="2" t="s">
        <v>24</v>
      </c>
      <c r="G19" s="2" t="s">
        <v>25</v>
      </c>
      <c r="H19" s="2" t="s">
        <v>52</v>
      </c>
      <c r="I19" s="14" t="s">
        <v>53</v>
      </c>
      <c r="K19" s="19"/>
      <c r="L19" s="16">
        <f>Countif(username,H19)</f>
        <v>1</v>
      </c>
      <c r="M19" s="20">
        <f t="shared" si="1"/>
        <v>1</v>
      </c>
    </row>
    <row r="20">
      <c r="A20" s="2" t="s">
        <v>54</v>
      </c>
      <c r="B20" s="2">
        <v>3.0</v>
      </c>
      <c r="C20" s="2">
        <v>5.0</v>
      </c>
      <c r="D20" s="2">
        <v>41.9969086289477</v>
      </c>
      <c r="E20" s="2">
        <v>-91.6592423291521</v>
      </c>
      <c r="F20" s="2" t="s">
        <v>24</v>
      </c>
      <c r="G20" s="2" t="s">
        <v>25</v>
      </c>
      <c r="H20" s="2" t="s">
        <v>55</v>
      </c>
      <c r="I20" s="14" t="s">
        <v>56</v>
      </c>
      <c r="K20" s="15" t="s">
        <v>28</v>
      </c>
      <c r="L20" s="16">
        <f>Countif(username,H20)</f>
        <v>5</v>
      </c>
      <c r="M20" s="20">
        <f t="shared" si="1"/>
        <v>5</v>
      </c>
    </row>
    <row r="21">
      <c r="A21" s="2" t="s">
        <v>57</v>
      </c>
      <c r="B21" s="2">
        <v>3.0</v>
      </c>
      <c r="C21" s="2">
        <v>6.0</v>
      </c>
      <c r="D21" s="2">
        <v>41.9969086287854</v>
      </c>
      <c r="E21" s="2">
        <v>-91.6590489301556</v>
      </c>
      <c r="F21" s="2" t="s">
        <v>24</v>
      </c>
      <c r="G21" s="2" t="s">
        <v>25</v>
      </c>
      <c r="H21" s="2" t="s">
        <v>58</v>
      </c>
      <c r="K21" s="19"/>
      <c r="L21" s="16">
        <f>Countif(username,H21)</f>
        <v>1</v>
      </c>
      <c r="M21" s="20">
        <f t="shared" si="1"/>
        <v>0</v>
      </c>
    </row>
    <row r="22">
      <c r="A22" s="2" t="s">
        <v>59</v>
      </c>
      <c r="B22" s="2">
        <v>3.0</v>
      </c>
      <c r="C22" s="2">
        <v>7.0</v>
      </c>
      <c r="D22" s="2">
        <v>41.9969086286231</v>
      </c>
      <c r="E22" s="2">
        <v>-91.6588555311592</v>
      </c>
      <c r="F22" s="2" t="s">
        <v>24</v>
      </c>
      <c r="G22" s="2" t="s">
        <v>25</v>
      </c>
      <c r="H22" s="2" t="s">
        <v>60</v>
      </c>
      <c r="I22" s="14" t="s">
        <v>61</v>
      </c>
      <c r="K22" s="15" t="s">
        <v>28</v>
      </c>
      <c r="L22" s="16">
        <f>Countif(username,H22)</f>
        <v>1</v>
      </c>
      <c r="M22" s="20">
        <f t="shared" si="1"/>
        <v>1</v>
      </c>
    </row>
    <row r="23">
      <c r="A23" s="2" t="s">
        <v>62</v>
      </c>
      <c r="B23" s="2">
        <v>3.0</v>
      </c>
      <c r="C23" s="2">
        <v>8.0</v>
      </c>
      <c r="D23" s="2">
        <v>41.9969086284608</v>
      </c>
      <c r="E23" s="2">
        <v>-91.6586621321628</v>
      </c>
      <c r="F23" s="2" t="s">
        <v>24</v>
      </c>
      <c r="G23" s="2" t="s">
        <v>25</v>
      </c>
      <c r="H23" s="2" t="s">
        <v>55</v>
      </c>
      <c r="I23" s="14" t="s">
        <v>63</v>
      </c>
      <c r="K23" s="15" t="s">
        <v>28</v>
      </c>
      <c r="L23" s="16">
        <f>Countif(username,H23)</f>
        <v>5</v>
      </c>
      <c r="M23" s="20">
        <f t="shared" si="1"/>
        <v>5</v>
      </c>
    </row>
    <row r="24">
      <c r="A24" s="2" t="s">
        <v>64</v>
      </c>
      <c r="B24" s="2">
        <v>3.0</v>
      </c>
      <c r="C24" s="2">
        <v>9.0</v>
      </c>
      <c r="D24" s="2">
        <v>41.9969086282985</v>
      </c>
      <c r="E24" s="2">
        <v>-91.6584687331663</v>
      </c>
      <c r="F24" s="2" t="s">
        <v>24</v>
      </c>
      <c r="G24" s="2" t="s">
        <v>25</v>
      </c>
      <c r="H24" s="2" t="s">
        <v>65</v>
      </c>
      <c r="I24" s="14" t="s">
        <v>66</v>
      </c>
      <c r="K24" s="19"/>
      <c r="L24" s="16">
        <f>Countif(username,H24)</f>
        <v>1</v>
      </c>
      <c r="M24" s="20">
        <f t="shared" si="1"/>
        <v>1</v>
      </c>
    </row>
    <row r="25">
      <c r="A25" s="2" t="s">
        <v>67</v>
      </c>
      <c r="B25" s="2">
        <v>3.0</v>
      </c>
      <c r="C25" s="2">
        <v>10.0</v>
      </c>
      <c r="D25" s="2">
        <v>41.9969086281362</v>
      </c>
      <c r="E25" s="2">
        <v>-91.6582753341699</v>
      </c>
      <c r="F25" s="2" t="s">
        <v>24</v>
      </c>
      <c r="G25" s="2" t="s">
        <v>25</v>
      </c>
      <c r="H25" s="2" t="s">
        <v>68</v>
      </c>
      <c r="I25" s="14" t="s">
        <v>69</v>
      </c>
      <c r="K25" s="15" t="s">
        <v>28</v>
      </c>
      <c r="L25" s="16">
        <f>Countif(username,H25)</f>
        <v>11</v>
      </c>
      <c r="M25" s="20">
        <f t="shared" si="1"/>
        <v>10</v>
      </c>
    </row>
    <row r="26">
      <c r="A26" s="2" t="s">
        <v>70</v>
      </c>
      <c r="B26" s="2">
        <v>3.0</v>
      </c>
      <c r="C26" s="2">
        <v>11.0</v>
      </c>
      <c r="D26" s="2">
        <v>41.9969086279738</v>
      </c>
      <c r="E26" s="2">
        <v>-91.6580819351735</v>
      </c>
      <c r="F26" s="2" t="s">
        <v>24</v>
      </c>
      <c r="G26" s="2" t="s">
        <v>25</v>
      </c>
      <c r="H26" s="2" t="s">
        <v>55</v>
      </c>
      <c r="I26" s="14" t="s">
        <v>71</v>
      </c>
      <c r="K26" s="15" t="s">
        <v>28</v>
      </c>
      <c r="L26" s="16">
        <f>Countif(username,H26)</f>
        <v>5</v>
      </c>
      <c r="M26" s="20">
        <f t="shared" si="1"/>
        <v>5</v>
      </c>
    </row>
    <row r="27">
      <c r="A27" s="2" t="s">
        <v>72</v>
      </c>
      <c r="B27" s="2">
        <v>4.0</v>
      </c>
      <c r="C27" s="2">
        <v>3.0</v>
      </c>
      <c r="D27" s="2">
        <v>41.9967648988269</v>
      </c>
      <c r="E27" s="2">
        <v>-91.659629137191</v>
      </c>
      <c r="F27" s="2" t="s">
        <v>24</v>
      </c>
      <c r="G27" s="2" t="s">
        <v>25</v>
      </c>
      <c r="H27" s="2" t="s">
        <v>30</v>
      </c>
      <c r="I27" s="14" t="s">
        <v>73</v>
      </c>
      <c r="K27" s="15" t="s">
        <v>32</v>
      </c>
      <c r="L27" s="16">
        <f>Countif(username,H27)</f>
        <v>7</v>
      </c>
      <c r="M27" s="20">
        <f t="shared" si="1"/>
        <v>7</v>
      </c>
    </row>
    <row r="28">
      <c r="A28" s="2" t="s">
        <v>74</v>
      </c>
      <c r="B28" s="2">
        <v>4.0</v>
      </c>
      <c r="C28" s="2">
        <v>4.0</v>
      </c>
      <c r="D28" s="2">
        <v>41.9967648986646</v>
      </c>
      <c r="E28" s="2">
        <v>-91.6594357386313</v>
      </c>
      <c r="F28" s="2" t="s">
        <v>24</v>
      </c>
      <c r="G28" s="2" t="s">
        <v>25</v>
      </c>
      <c r="H28" s="2" t="s">
        <v>40</v>
      </c>
      <c r="I28" s="14" t="s">
        <v>75</v>
      </c>
      <c r="K28" s="15" t="s">
        <v>28</v>
      </c>
      <c r="L28" s="16">
        <f>Countif(username,H28)</f>
        <v>5</v>
      </c>
      <c r="M28" s="20">
        <f t="shared" si="1"/>
        <v>5</v>
      </c>
    </row>
    <row r="29">
      <c r="A29" s="2" t="s">
        <v>76</v>
      </c>
      <c r="B29" s="2">
        <v>4.0</v>
      </c>
      <c r="C29" s="2">
        <v>5.0</v>
      </c>
      <c r="D29" s="2">
        <v>41.9967648985023</v>
      </c>
      <c r="E29" s="2">
        <v>-91.6592423400717</v>
      </c>
      <c r="F29" s="2" t="s">
        <v>24</v>
      </c>
      <c r="G29" s="2" t="s">
        <v>25</v>
      </c>
      <c r="H29" s="2" t="s">
        <v>43</v>
      </c>
      <c r="I29" s="14" t="s">
        <v>77</v>
      </c>
      <c r="K29" s="15" t="s">
        <v>28</v>
      </c>
      <c r="L29" s="16">
        <f>Countif(username,H29)</f>
        <v>5</v>
      </c>
      <c r="M29" s="20">
        <f t="shared" si="1"/>
        <v>5</v>
      </c>
    </row>
    <row r="30">
      <c r="A30" s="2" t="s">
        <v>78</v>
      </c>
      <c r="B30" s="2">
        <v>4.0</v>
      </c>
      <c r="C30" s="2">
        <v>6.0</v>
      </c>
      <c r="D30" s="2">
        <v>41.9967648983399</v>
      </c>
      <c r="E30" s="2">
        <v>-91.659048941512</v>
      </c>
      <c r="F30" s="2" t="s">
        <v>24</v>
      </c>
      <c r="G30" s="2" t="s">
        <v>25</v>
      </c>
      <c r="H30" s="2" t="s">
        <v>30</v>
      </c>
      <c r="I30" s="14" t="s">
        <v>79</v>
      </c>
      <c r="K30" s="15" t="s">
        <v>32</v>
      </c>
      <c r="L30" s="16">
        <f>Countif(username,H30)</f>
        <v>7</v>
      </c>
      <c r="M30" s="20">
        <f t="shared" si="1"/>
        <v>7</v>
      </c>
    </row>
    <row r="31">
      <c r="A31" s="2" t="s">
        <v>80</v>
      </c>
      <c r="B31" s="2">
        <v>4.0</v>
      </c>
      <c r="C31" s="2">
        <v>7.0</v>
      </c>
      <c r="D31" s="2">
        <v>41.9967648981776</v>
      </c>
      <c r="E31" s="2">
        <v>-91.6588555429524</v>
      </c>
      <c r="F31" s="2" t="s">
        <v>24</v>
      </c>
      <c r="G31" s="2" t="s">
        <v>25</v>
      </c>
      <c r="H31" s="2" t="s">
        <v>81</v>
      </c>
      <c r="I31" s="14" t="s">
        <v>82</v>
      </c>
      <c r="K31" s="15" t="s">
        <v>28</v>
      </c>
      <c r="L31" s="16">
        <f>Countif(username,H31)</f>
        <v>1</v>
      </c>
      <c r="M31" s="20">
        <f t="shared" si="1"/>
        <v>1</v>
      </c>
    </row>
    <row r="32">
      <c r="A32" s="2" t="s">
        <v>83</v>
      </c>
      <c r="B32" s="2">
        <v>4.0</v>
      </c>
      <c r="C32" s="2">
        <v>8.0</v>
      </c>
      <c r="D32" s="2">
        <v>41.9967648980153</v>
      </c>
      <c r="E32" s="2">
        <v>-91.6586621443927</v>
      </c>
      <c r="F32" s="2" t="s">
        <v>24</v>
      </c>
      <c r="G32" s="2" t="s">
        <v>25</v>
      </c>
      <c r="H32" s="2" t="s">
        <v>84</v>
      </c>
      <c r="I32" s="14" t="s">
        <v>85</v>
      </c>
      <c r="K32" s="15" t="s">
        <v>28</v>
      </c>
      <c r="L32" s="16">
        <f>Countif(username,H32)</f>
        <v>1</v>
      </c>
      <c r="M32" s="20">
        <f t="shared" si="1"/>
        <v>1</v>
      </c>
    </row>
    <row r="33">
      <c r="A33" s="2" t="s">
        <v>86</v>
      </c>
      <c r="B33" s="2">
        <v>4.0</v>
      </c>
      <c r="C33" s="2">
        <v>9.0</v>
      </c>
      <c r="D33" s="2">
        <v>41.996764897853</v>
      </c>
      <c r="E33" s="2">
        <v>-91.6584687458331</v>
      </c>
      <c r="F33" s="2" t="s">
        <v>24</v>
      </c>
      <c r="G33" s="2" t="s">
        <v>25</v>
      </c>
      <c r="H33" s="2" t="s">
        <v>30</v>
      </c>
      <c r="I33" s="14" t="s">
        <v>87</v>
      </c>
      <c r="K33" s="15" t="s">
        <v>32</v>
      </c>
      <c r="L33" s="16">
        <f>Countif(username,H33)</f>
        <v>7</v>
      </c>
      <c r="M33" s="20">
        <f t="shared" si="1"/>
        <v>7</v>
      </c>
    </row>
    <row r="34">
      <c r="A34" s="2" t="s">
        <v>88</v>
      </c>
      <c r="B34" s="2">
        <v>4.0</v>
      </c>
      <c r="C34" s="2">
        <v>10.0</v>
      </c>
      <c r="D34" s="2">
        <v>41.9967648976907</v>
      </c>
      <c r="E34" s="2">
        <v>-91.6582753472735</v>
      </c>
      <c r="F34" s="2" t="s">
        <v>24</v>
      </c>
      <c r="G34" s="2" t="s">
        <v>25</v>
      </c>
      <c r="H34" s="2" t="s">
        <v>89</v>
      </c>
      <c r="I34" s="14" t="s">
        <v>90</v>
      </c>
      <c r="K34" s="15" t="s">
        <v>28</v>
      </c>
      <c r="L34" s="16">
        <f>Countif(username,H34)</f>
        <v>1</v>
      </c>
      <c r="M34" s="20">
        <f t="shared" si="1"/>
        <v>1</v>
      </c>
    </row>
    <row r="35">
      <c r="A35" s="2" t="s">
        <v>91</v>
      </c>
      <c r="B35" s="2">
        <v>4.0</v>
      </c>
      <c r="C35" s="2">
        <v>11.0</v>
      </c>
      <c r="D35" s="2">
        <v>41.9967648975284</v>
      </c>
      <c r="E35" s="2">
        <v>-91.6580819487138</v>
      </c>
      <c r="F35" s="2" t="s">
        <v>24</v>
      </c>
      <c r="G35" s="2" t="s">
        <v>25</v>
      </c>
      <c r="H35" s="2" t="s">
        <v>92</v>
      </c>
      <c r="I35" s="14" t="s">
        <v>93</v>
      </c>
      <c r="K35" s="15" t="s">
        <v>28</v>
      </c>
      <c r="L35" s="16">
        <f>Countif(username,H35)</f>
        <v>1</v>
      </c>
      <c r="M35" s="20">
        <f t="shared" si="1"/>
        <v>1</v>
      </c>
    </row>
    <row r="36">
      <c r="A36" s="2" t="s">
        <v>94</v>
      </c>
      <c r="B36" s="2">
        <v>5.0</v>
      </c>
      <c r="C36" s="2">
        <v>1.0</v>
      </c>
      <c r="D36" s="2">
        <v>41.9966211687061</v>
      </c>
      <c r="E36" s="2">
        <v>-91.6600159434827</v>
      </c>
      <c r="F36" s="2" t="s">
        <v>24</v>
      </c>
      <c r="G36" s="2" t="s">
        <v>25</v>
      </c>
      <c r="H36" s="2" t="s">
        <v>95</v>
      </c>
      <c r="I36" s="14" t="s">
        <v>96</v>
      </c>
      <c r="K36" s="15" t="s">
        <v>28</v>
      </c>
      <c r="L36" s="16">
        <f>Countif(username,H36)</f>
        <v>5</v>
      </c>
      <c r="M36" s="20">
        <f t="shared" si="1"/>
        <v>5</v>
      </c>
    </row>
    <row r="37">
      <c r="A37" s="2" t="s">
        <v>97</v>
      </c>
      <c r="B37" s="2">
        <v>5.0</v>
      </c>
      <c r="C37" s="2">
        <v>2.0</v>
      </c>
      <c r="D37" s="2">
        <v>41.9966211685438</v>
      </c>
      <c r="E37" s="2">
        <v>-91.6598225453599</v>
      </c>
      <c r="F37" s="2" t="s">
        <v>24</v>
      </c>
      <c r="G37" s="2" t="s">
        <v>25</v>
      </c>
      <c r="H37" s="2" t="s">
        <v>98</v>
      </c>
      <c r="I37" s="14" t="s">
        <v>99</v>
      </c>
      <c r="K37" s="19"/>
      <c r="L37" s="16">
        <f>Countif(username,H37)</f>
        <v>2</v>
      </c>
      <c r="M37" s="20">
        <f t="shared" si="1"/>
        <v>2</v>
      </c>
    </row>
    <row r="38">
      <c r="A38" s="2" t="s">
        <v>100</v>
      </c>
      <c r="B38" s="2">
        <v>5.0</v>
      </c>
      <c r="C38" s="2">
        <v>3.0</v>
      </c>
      <c r="D38" s="2">
        <v>41.9966211683814</v>
      </c>
      <c r="E38" s="2">
        <v>-91.659629147237</v>
      </c>
      <c r="F38" s="2" t="s">
        <v>24</v>
      </c>
      <c r="G38" s="2" t="s">
        <v>25</v>
      </c>
      <c r="H38" s="2" t="s">
        <v>101</v>
      </c>
      <c r="I38" s="14" t="s">
        <v>102</v>
      </c>
      <c r="K38" s="19"/>
      <c r="L38" s="16">
        <f>Countif(username,H38)</f>
        <v>1</v>
      </c>
      <c r="M38" s="20">
        <f t="shared" si="1"/>
        <v>1</v>
      </c>
    </row>
    <row r="39">
      <c r="A39" s="2" t="s">
        <v>103</v>
      </c>
      <c r="B39" s="2">
        <v>5.0</v>
      </c>
      <c r="C39" s="2">
        <v>4.0</v>
      </c>
      <c r="D39" s="2">
        <v>41.9966211682191</v>
      </c>
      <c r="E39" s="2">
        <v>-91.6594357491142</v>
      </c>
      <c r="F39" s="2" t="s">
        <v>24</v>
      </c>
      <c r="G39" s="2" t="s">
        <v>25</v>
      </c>
      <c r="H39" s="2" t="s">
        <v>95</v>
      </c>
      <c r="I39" s="14" t="s">
        <v>104</v>
      </c>
      <c r="K39" s="19"/>
      <c r="L39" s="16">
        <f>Countif(username,H39)</f>
        <v>5</v>
      </c>
      <c r="M39" s="20">
        <f t="shared" si="1"/>
        <v>5</v>
      </c>
    </row>
    <row r="40">
      <c r="A40" s="2" t="s">
        <v>105</v>
      </c>
      <c r="B40" s="2">
        <v>5.0</v>
      </c>
      <c r="C40" s="2">
        <v>5.0</v>
      </c>
      <c r="D40" s="2">
        <v>41.9966211680568</v>
      </c>
      <c r="E40" s="2">
        <v>-91.6592423509913</v>
      </c>
      <c r="F40" s="2" t="s">
        <v>24</v>
      </c>
      <c r="G40" s="2" t="s">
        <v>25</v>
      </c>
      <c r="H40" s="2" t="s">
        <v>98</v>
      </c>
      <c r="I40" s="14" t="s">
        <v>106</v>
      </c>
      <c r="K40" s="19"/>
      <c r="L40" s="16">
        <f>Countif(username,H40)</f>
        <v>2</v>
      </c>
      <c r="M40" s="20">
        <f t="shared" si="1"/>
        <v>2</v>
      </c>
    </row>
    <row r="41">
      <c r="A41" s="2" t="s">
        <v>107</v>
      </c>
      <c r="B41" s="2">
        <v>5.0</v>
      </c>
      <c r="C41" s="2">
        <v>6.0</v>
      </c>
      <c r="D41" s="2">
        <v>41.9966211678945</v>
      </c>
      <c r="E41" s="2">
        <v>-91.6590489528684</v>
      </c>
      <c r="F41" s="2" t="s">
        <v>24</v>
      </c>
      <c r="G41" s="2" t="s">
        <v>25</v>
      </c>
      <c r="H41" s="2" t="s">
        <v>108</v>
      </c>
      <c r="K41" s="19"/>
      <c r="L41" s="16">
        <f>Countif(username,H41)</f>
        <v>1</v>
      </c>
      <c r="M41" s="20">
        <f t="shared" si="1"/>
        <v>0</v>
      </c>
    </row>
    <row r="42">
      <c r="A42" s="2" t="s">
        <v>109</v>
      </c>
      <c r="B42" s="2">
        <v>5.0</v>
      </c>
      <c r="C42" s="2">
        <v>7.0</v>
      </c>
      <c r="D42" s="2">
        <v>41.9966211677322</v>
      </c>
      <c r="E42" s="2">
        <v>-91.6588555547456</v>
      </c>
      <c r="F42" s="2" t="s">
        <v>24</v>
      </c>
      <c r="G42" s="2" t="s">
        <v>25</v>
      </c>
      <c r="H42" s="2" t="s">
        <v>95</v>
      </c>
      <c r="I42" s="14" t="s">
        <v>110</v>
      </c>
      <c r="K42" s="19"/>
      <c r="L42" s="16">
        <f>Countif(username,H42)</f>
        <v>5</v>
      </c>
      <c r="M42" s="20">
        <f t="shared" si="1"/>
        <v>5</v>
      </c>
    </row>
    <row r="43">
      <c r="A43" s="2" t="s">
        <v>111</v>
      </c>
      <c r="B43" s="2">
        <v>5.0</v>
      </c>
      <c r="C43" s="2">
        <v>8.0</v>
      </c>
      <c r="D43" s="2">
        <v>41.9966211675699</v>
      </c>
      <c r="E43" s="2">
        <v>-91.6586621566227</v>
      </c>
      <c r="F43" s="2" t="s">
        <v>24</v>
      </c>
      <c r="G43" s="2" t="s">
        <v>25</v>
      </c>
      <c r="H43" s="2" t="s">
        <v>40</v>
      </c>
      <c r="I43" s="14" t="s">
        <v>112</v>
      </c>
      <c r="K43" s="15" t="s">
        <v>28</v>
      </c>
      <c r="L43" s="16">
        <f>Countif(username,H43)</f>
        <v>5</v>
      </c>
      <c r="M43" s="20">
        <f t="shared" si="1"/>
        <v>5</v>
      </c>
    </row>
    <row r="44">
      <c r="A44" s="2" t="s">
        <v>113</v>
      </c>
      <c r="B44" s="2">
        <v>5.0</v>
      </c>
      <c r="C44" s="2">
        <v>9.0</v>
      </c>
      <c r="D44" s="2">
        <v>41.9966211674076</v>
      </c>
      <c r="E44" s="2">
        <v>-91.6584687584999</v>
      </c>
      <c r="F44" s="2" t="s">
        <v>24</v>
      </c>
      <c r="G44" s="2" t="s">
        <v>25</v>
      </c>
      <c r="H44" s="2" t="s">
        <v>43</v>
      </c>
      <c r="I44" s="14" t="s">
        <v>114</v>
      </c>
      <c r="K44" s="15" t="s">
        <v>28</v>
      </c>
      <c r="L44" s="16">
        <f>Countif(username,H44)</f>
        <v>5</v>
      </c>
      <c r="M44" s="20">
        <f t="shared" si="1"/>
        <v>5</v>
      </c>
    </row>
    <row r="45">
      <c r="A45" s="2" t="s">
        <v>115</v>
      </c>
      <c r="B45" s="2">
        <v>5.0</v>
      </c>
      <c r="C45" s="2">
        <v>10.0</v>
      </c>
      <c r="D45" s="2">
        <v>41.9966211672453</v>
      </c>
      <c r="E45" s="2">
        <v>-91.658275360377</v>
      </c>
      <c r="F45" s="2" t="s">
        <v>24</v>
      </c>
      <c r="G45" s="2" t="s">
        <v>25</v>
      </c>
      <c r="H45" s="2" t="s">
        <v>95</v>
      </c>
      <c r="I45" s="14" t="s">
        <v>116</v>
      </c>
      <c r="K45" s="19"/>
      <c r="L45" s="16">
        <f>Countif(username,H45)</f>
        <v>5</v>
      </c>
      <c r="M45" s="20">
        <f t="shared" si="1"/>
        <v>5</v>
      </c>
    </row>
    <row r="46">
      <c r="A46" s="2" t="s">
        <v>117</v>
      </c>
      <c r="B46" s="2">
        <v>5.0</v>
      </c>
      <c r="C46" s="2">
        <v>11.0</v>
      </c>
      <c r="D46" s="2">
        <v>41.996621167083</v>
      </c>
      <c r="E46" s="2">
        <v>-91.6580819622541</v>
      </c>
      <c r="F46" s="2" t="s">
        <v>24</v>
      </c>
      <c r="G46" s="2" t="s">
        <v>25</v>
      </c>
      <c r="H46" s="2" t="s">
        <v>68</v>
      </c>
      <c r="K46" s="19"/>
      <c r="L46" s="16">
        <f>Countif(username,H46)</f>
        <v>11</v>
      </c>
      <c r="M46" s="20">
        <f t="shared" si="1"/>
        <v>10</v>
      </c>
    </row>
    <row r="47">
      <c r="A47" s="2" t="s">
        <v>118</v>
      </c>
      <c r="B47" s="2">
        <v>6.0</v>
      </c>
      <c r="C47" s="2">
        <v>1.0</v>
      </c>
      <c r="D47" s="2">
        <v>41.9964774382606</v>
      </c>
      <c r="E47" s="2">
        <v>-91.6600159526552</v>
      </c>
      <c r="F47" s="2" t="s">
        <v>24</v>
      </c>
      <c r="G47" s="2" t="s">
        <v>25</v>
      </c>
      <c r="H47" s="2" t="s">
        <v>40</v>
      </c>
      <c r="I47" s="14" t="s">
        <v>119</v>
      </c>
      <c r="K47" s="15" t="s">
        <v>28</v>
      </c>
      <c r="L47" s="16">
        <f>Countif(username,H47)</f>
        <v>5</v>
      </c>
      <c r="M47" s="20">
        <f t="shared" si="1"/>
        <v>5</v>
      </c>
    </row>
    <row r="48">
      <c r="A48" s="2" t="s">
        <v>120</v>
      </c>
      <c r="B48" s="2">
        <v>6.0</v>
      </c>
      <c r="C48" s="2">
        <v>2.0</v>
      </c>
      <c r="D48" s="2">
        <v>41.9964774380983</v>
      </c>
      <c r="E48" s="2">
        <v>-91.6598225549692</v>
      </c>
      <c r="F48" s="2" t="s">
        <v>24</v>
      </c>
      <c r="G48" s="2" t="s">
        <v>25</v>
      </c>
      <c r="H48" s="2" t="s">
        <v>43</v>
      </c>
      <c r="I48" s="14" t="s">
        <v>121</v>
      </c>
      <c r="K48" s="15" t="s">
        <v>28</v>
      </c>
      <c r="L48" s="16">
        <f>Countif(username,H48)</f>
        <v>5</v>
      </c>
      <c r="M48" s="20">
        <f t="shared" si="1"/>
        <v>5</v>
      </c>
    </row>
    <row r="49">
      <c r="A49" s="2" t="s">
        <v>122</v>
      </c>
      <c r="B49" s="2">
        <v>6.0</v>
      </c>
      <c r="C49" s="2">
        <v>3.0</v>
      </c>
      <c r="D49" s="2">
        <v>41.996477437936</v>
      </c>
      <c r="E49" s="2">
        <v>-91.6596291572831</v>
      </c>
      <c r="F49" s="2" t="s">
        <v>24</v>
      </c>
      <c r="G49" s="2" t="s">
        <v>25</v>
      </c>
      <c r="H49" s="2" t="s">
        <v>46</v>
      </c>
      <c r="I49" s="14" t="s">
        <v>123</v>
      </c>
      <c r="K49" s="15" t="s">
        <v>28</v>
      </c>
      <c r="L49" s="16">
        <f>Countif(username,H49)</f>
        <v>2</v>
      </c>
      <c r="M49" s="20">
        <f t="shared" si="1"/>
        <v>2</v>
      </c>
    </row>
    <row r="50">
      <c r="A50" s="2" t="s">
        <v>124</v>
      </c>
      <c r="B50" s="2">
        <v>6.0</v>
      </c>
      <c r="C50" s="2">
        <v>4.0</v>
      </c>
      <c r="D50" s="2">
        <v>41.9964774377737</v>
      </c>
      <c r="E50" s="2">
        <v>-91.659435759597</v>
      </c>
      <c r="F50" s="2" t="s">
        <v>24</v>
      </c>
      <c r="G50" s="2" t="s">
        <v>25</v>
      </c>
      <c r="H50" s="2" t="s">
        <v>125</v>
      </c>
      <c r="I50" s="14" t="s">
        <v>126</v>
      </c>
      <c r="K50" s="15" t="s">
        <v>28</v>
      </c>
      <c r="L50" s="16">
        <f>Countif(username,H50)</f>
        <v>1</v>
      </c>
      <c r="M50" s="20">
        <f t="shared" si="1"/>
        <v>1</v>
      </c>
    </row>
    <row r="51">
      <c r="A51" s="2" t="s">
        <v>127</v>
      </c>
      <c r="B51" s="2">
        <v>6.0</v>
      </c>
      <c r="C51" s="2">
        <v>5.0</v>
      </c>
      <c r="D51" s="2">
        <v>41.9964774376114</v>
      </c>
      <c r="E51" s="2">
        <v>-91.6592423619109</v>
      </c>
      <c r="F51" s="2" t="s">
        <v>24</v>
      </c>
      <c r="G51" s="2" t="s">
        <v>25</v>
      </c>
      <c r="H51" s="2" t="s">
        <v>55</v>
      </c>
      <c r="I51" s="14" t="s">
        <v>128</v>
      </c>
      <c r="K51" s="15" t="s">
        <v>28</v>
      </c>
      <c r="L51" s="16">
        <f>Countif(username,H51)</f>
        <v>5</v>
      </c>
      <c r="M51" s="20">
        <f t="shared" si="1"/>
        <v>5</v>
      </c>
    </row>
    <row r="52">
      <c r="A52" s="2" t="s">
        <v>129</v>
      </c>
      <c r="B52" s="2">
        <v>6.0</v>
      </c>
      <c r="C52" s="2">
        <v>6.0</v>
      </c>
      <c r="D52" s="2">
        <v>41.9964774374491</v>
      </c>
      <c r="E52" s="2">
        <v>-91.6590489642249</v>
      </c>
      <c r="F52" s="2" t="s">
        <v>24</v>
      </c>
      <c r="G52" s="2" t="s">
        <v>25</v>
      </c>
      <c r="H52" s="2" t="s">
        <v>130</v>
      </c>
      <c r="I52" s="14" t="s">
        <v>131</v>
      </c>
      <c r="K52" s="15" t="s">
        <v>28</v>
      </c>
      <c r="L52" s="16">
        <f>Countif(username,H52)</f>
        <v>3</v>
      </c>
      <c r="M52" s="20">
        <f t="shared" si="1"/>
        <v>3</v>
      </c>
    </row>
    <row r="53">
      <c r="A53" s="2" t="s">
        <v>132</v>
      </c>
      <c r="B53" s="2">
        <v>6.0</v>
      </c>
      <c r="C53" s="2">
        <v>7.0</v>
      </c>
      <c r="D53" s="2">
        <v>41.9964774372868</v>
      </c>
      <c r="E53" s="2">
        <v>-91.6588555665388</v>
      </c>
      <c r="F53" s="2" t="s">
        <v>24</v>
      </c>
      <c r="G53" s="2" t="s">
        <v>25</v>
      </c>
      <c r="H53" s="2" t="s">
        <v>133</v>
      </c>
      <c r="I53" s="14" t="s">
        <v>134</v>
      </c>
      <c r="K53" s="15" t="s">
        <v>28</v>
      </c>
      <c r="L53" s="16">
        <f>Countif(username,H53)</f>
        <v>1</v>
      </c>
      <c r="M53" s="20">
        <f t="shared" si="1"/>
        <v>1</v>
      </c>
    </row>
    <row r="54">
      <c r="A54" s="2" t="s">
        <v>135</v>
      </c>
      <c r="B54" s="2">
        <v>6.0</v>
      </c>
      <c r="C54" s="2">
        <v>8.0</v>
      </c>
      <c r="D54" s="2">
        <v>41.9964774371244</v>
      </c>
      <c r="E54" s="2">
        <v>-91.6586621688527</v>
      </c>
      <c r="F54" s="2" t="s">
        <v>24</v>
      </c>
      <c r="G54" s="2" t="s">
        <v>25</v>
      </c>
      <c r="H54" s="2" t="s">
        <v>55</v>
      </c>
      <c r="I54" s="14" t="s">
        <v>136</v>
      </c>
      <c r="K54" s="15" t="s">
        <v>28</v>
      </c>
      <c r="L54" s="16">
        <f>Countif(username,H54)</f>
        <v>5</v>
      </c>
      <c r="M54" s="20">
        <f t="shared" si="1"/>
        <v>5</v>
      </c>
    </row>
    <row r="55">
      <c r="A55" s="2" t="s">
        <v>137</v>
      </c>
      <c r="B55" s="2">
        <v>6.0</v>
      </c>
      <c r="C55" s="2">
        <v>9.0</v>
      </c>
      <c r="D55" s="2">
        <v>41.9964774369621</v>
      </c>
      <c r="E55" s="2">
        <v>-91.6584687711666</v>
      </c>
      <c r="F55" s="2" t="s">
        <v>24</v>
      </c>
      <c r="G55" s="2" t="s">
        <v>25</v>
      </c>
      <c r="H55" s="2" t="s">
        <v>130</v>
      </c>
      <c r="I55" s="14" t="s">
        <v>138</v>
      </c>
      <c r="K55" s="15" t="s">
        <v>28</v>
      </c>
      <c r="L55" s="16">
        <f>Countif(username,H55)</f>
        <v>3</v>
      </c>
      <c r="M55" s="20">
        <f t="shared" si="1"/>
        <v>3</v>
      </c>
    </row>
    <row r="56">
      <c r="A56" s="2" t="s">
        <v>139</v>
      </c>
      <c r="B56" s="2">
        <v>6.0</v>
      </c>
      <c r="C56" s="2">
        <v>10.0</v>
      </c>
      <c r="D56" s="2">
        <v>41.9964774367998</v>
      </c>
      <c r="E56" s="2">
        <v>-91.6582753734805</v>
      </c>
      <c r="F56" s="2" t="s">
        <v>24</v>
      </c>
      <c r="G56" s="2" t="s">
        <v>25</v>
      </c>
      <c r="H56" s="2" t="s">
        <v>140</v>
      </c>
      <c r="I56" s="14" t="s">
        <v>141</v>
      </c>
      <c r="K56" s="15" t="s">
        <v>28</v>
      </c>
      <c r="L56" s="16">
        <f>Countif(username,H56)</f>
        <v>1</v>
      </c>
      <c r="M56" s="20">
        <f t="shared" si="1"/>
        <v>1</v>
      </c>
    </row>
    <row r="57">
      <c r="A57" s="2" t="s">
        <v>142</v>
      </c>
      <c r="B57" s="2">
        <v>6.0</v>
      </c>
      <c r="C57" s="2">
        <v>11.0</v>
      </c>
      <c r="D57" s="2">
        <v>41.9964774366375</v>
      </c>
      <c r="E57" s="2">
        <v>-91.6580819757945</v>
      </c>
      <c r="F57" s="2" t="s">
        <v>24</v>
      </c>
      <c r="G57" s="2" t="s">
        <v>25</v>
      </c>
      <c r="H57" s="2" t="s">
        <v>30</v>
      </c>
      <c r="I57" s="14" t="s">
        <v>143</v>
      </c>
      <c r="K57" s="19"/>
      <c r="L57" s="16">
        <f>Countif(username,H57)</f>
        <v>7</v>
      </c>
      <c r="M57" s="20">
        <f t="shared" si="1"/>
        <v>7</v>
      </c>
    </row>
    <row r="58">
      <c r="A58" s="2" t="s">
        <v>144</v>
      </c>
      <c r="B58" s="2">
        <v>6.0</v>
      </c>
      <c r="C58" s="2">
        <v>12.0</v>
      </c>
      <c r="D58" s="2">
        <v>41.9964774364752</v>
      </c>
      <c r="E58" s="2">
        <v>-91.6578885781084</v>
      </c>
      <c r="F58" s="2" t="s">
        <v>24</v>
      </c>
      <c r="G58" s="2" t="s">
        <v>25</v>
      </c>
      <c r="H58" s="2" t="s">
        <v>130</v>
      </c>
      <c r="I58" s="14" t="s">
        <v>145</v>
      </c>
      <c r="K58" s="15" t="s">
        <v>28</v>
      </c>
      <c r="L58" s="16">
        <f>Countif(username,H58)</f>
        <v>3</v>
      </c>
      <c r="M58" s="20">
        <f t="shared" si="1"/>
        <v>3</v>
      </c>
    </row>
    <row r="59">
      <c r="A59" s="2" t="s">
        <v>146</v>
      </c>
      <c r="B59" s="2">
        <v>7.0</v>
      </c>
      <c r="C59" s="2">
        <v>1.0</v>
      </c>
      <c r="D59" s="2">
        <v>41.9963337078153</v>
      </c>
      <c r="E59" s="2">
        <v>-91.6600159618277</v>
      </c>
      <c r="F59" s="2" t="s">
        <v>24</v>
      </c>
      <c r="G59" s="2" t="s">
        <v>25</v>
      </c>
      <c r="H59" s="2" t="s">
        <v>147</v>
      </c>
      <c r="I59" s="14" t="s">
        <v>148</v>
      </c>
      <c r="K59" s="15" t="s">
        <v>28</v>
      </c>
      <c r="L59" s="16">
        <f>Countif(username,H59)</f>
        <v>1</v>
      </c>
      <c r="M59" s="20">
        <f t="shared" si="1"/>
        <v>1</v>
      </c>
    </row>
    <row r="60">
      <c r="A60" s="2" t="s">
        <v>149</v>
      </c>
      <c r="B60" s="2">
        <v>7.0</v>
      </c>
      <c r="C60" s="2">
        <v>2.0</v>
      </c>
      <c r="D60" s="2">
        <v>41.996333707653</v>
      </c>
      <c r="E60" s="2">
        <v>-91.6598225645784</v>
      </c>
      <c r="F60" s="2" t="s">
        <v>24</v>
      </c>
      <c r="G60" s="2" t="s">
        <v>25</v>
      </c>
      <c r="H60" s="2" t="s">
        <v>150</v>
      </c>
      <c r="I60" s="14" t="s">
        <v>151</v>
      </c>
      <c r="K60" s="15" t="s">
        <v>28</v>
      </c>
      <c r="L60" s="16">
        <f>Countif(username,H60)</f>
        <v>1</v>
      </c>
      <c r="M60" s="20">
        <f t="shared" si="1"/>
        <v>1</v>
      </c>
    </row>
    <row r="61">
      <c r="A61" s="2" t="s">
        <v>152</v>
      </c>
      <c r="B61" s="2">
        <v>7.0</v>
      </c>
      <c r="C61" s="2">
        <v>3.0</v>
      </c>
      <c r="D61" s="2">
        <v>41.9963337074907</v>
      </c>
      <c r="E61" s="2">
        <v>-91.6596291673291</v>
      </c>
      <c r="F61" s="2" t="s">
        <v>24</v>
      </c>
      <c r="G61" s="2" t="s">
        <v>25</v>
      </c>
      <c r="H61" s="2" t="s">
        <v>153</v>
      </c>
      <c r="I61" s="14" t="s">
        <v>154</v>
      </c>
      <c r="K61" s="15" t="s">
        <v>28</v>
      </c>
      <c r="L61" s="16">
        <f>Countif(username,H61)</f>
        <v>1</v>
      </c>
      <c r="M61" s="20">
        <f t="shared" si="1"/>
        <v>1</v>
      </c>
    </row>
    <row r="62">
      <c r="A62" s="2" t="s">
        <v>155</v>
      </c>
      <c r="B62" s="2">
        <v>7.0</v>
      </c>
      <c r="C62" s="2">
        <v>4.0</v>
      </c>
      <c r="D62" s="2">
        <v>41.9963337073284</v>
      </c>
      <c r="E62" s="2">
        <v>-91.6594357700798</v>
      </c>
      <c r="F62" s="2" t="s">
        <v>24</v>
      </c>
      <c r="G62" s="2" t="s">
        <v>25</v>
      </c>
      <c r="H62" s="2" t="s">
        <v>156</v>
      </c>
      <c r="I62" s="14" t="s">
        <v>157</v>
      </c>
      <c r="K62" s="15" t="s">
        <v>28</v>
      </c>
      <c r="L62" s="16">
        <f>Countif(username,H62)</f>
        <v>2</v>
      </c>
      <c r="M62" s="20">
        <f t="shared" si="1"/>
        <v>2</v>
      </c>
    </row>
    <row r="63">
      <c r="A63" s="2" t="s">
        <v>158</v>
      </c>
      <c r="B63" s="2">
        <v>7.0</v>
      </c>
      <c r="C63" s="2">
        <v>5.0</v>
      </c>
      <c r="D63" s="2">
        <v>41.9963337071661</v>
      </c>
      <c r="E63" s="2">
        <v>-91.6592423728305</v>
      </c>
      <c r="F63" s="2" t="s">
        <v>24</v>
      </c>
      <c r="G63" s="2" t="s">
        <v>25</v>
      </c>
      <c r="H63" s="2" t="s">
        <v>159</v>
      </c>
      <c r="I63" s="14" t="s">
        <v>160</v>
      </c>
      <c r="K63" s="15" t="s">
        <v>28</v>
      </c>
      <c r="L63" s="16">
        <f>Countif(username,H63)</f>
        <v>2</v>
      </c>
      <c r="M63" s="20">
        <f t="shared" si="1"/>
        <v>2</v>
      </c>
    </row>
    <row r="64">
      <c r="A64" s="2" t="s">
        <v>161</v>
      </c>
      <c r="B64" s="2">
        <v>7.0</v>
      </c>
      <c r="C64" s="2">
        <v>6.0</v>
      </c>
      <c r="D64" s="2">
        <v>41.9963337070038</v>
      </c>
      <c r="E64" s="2">
        <v>-91.6590489755813</v>
      </c>
      <c r="F64" s="2" t="s">
        <v>24</v>
      </c>
      <c r="G64" s="2" t="s">
        <v>25</v>
      </c>
      <c r="H64" s="2" t="s">
        <v>162</v>
      </c>
      <c r="I64" s="14" t="s">
        <v>163</v>
      </c>
      <c r="K64" s="15" t="s">
        <v>28</v>
      </c>
      <c r="L64" s="16">
        <f>Countif(username,H64)</f>
        <v>1</v>
      </c>
      <c r="M64" s="20">
        <f t="shared" si="1"/>
        <v>1</v>
      </c>
    </row>
    <row r="65">
      <c r="A65" s="2" t="s">
        <v>164</v>
      </c>
      <c r="B65" s="2">
        <v>7.0</v>
      </c>
      <c r="C65" s="2">
        <v>7.0</v>
      </c>
      <c r="D65" s="2">
        <v>41.9963337068415</v>
      </c>
      <c r="E65" s="2">
        <v>-91.658855578332</v>
      </c>
      <c r="F65" s="2" t="s">
        <v>24</v>
      </c>
      <c r="G65" s="2" t="s">
        <v>25</v>
      </c>
      <c r="H65" s="2" t="s">
        <v>165</v>
      </c>
      <c r="I65" s="14" t="s">
        <v>166</v>
      </c>
      <c r="K65" s="15" t="s">
        <v>28</v>
      </c>
      <c r="L65" s="16">
        <f>Countif(username,H65)</f>
        <v>1</v>
      </c>
      <c r="M65" s="20">
        <f t="shared" si="1"/>
        <v>1</v>
      </c>
    </row>
    <row r="66">
      <c r="A66" s="2" t="s">
        <v>167</v>
      </c>
      <c r="B66" s="2">
        <v>7.0</v>
      </c>
      <c r="C66" s="2">
        <v>8.0</v>
      </c>
      <c r="D66" s="2">
        <v>41.9963337066792</v>
      </c>
      <c r="E66" s="2">
        <v>-91.6586621810827</v>
      </c>
      <c r="F66" s="2" t="s">
        <v>24</v>
      </c>
      <c r="G66" s="2" t="s">
        <v>25</v>
      </c>
      <c r="H66" s="2" t="s">
        <v>168</v>
      </c>
      <c r="I66" s="14" t="s">
        <v>169</v>
      </c>
      <c r="K66" s="15" t="s">
        <v>28</v>
      </c>
      <c r="L66" s="16">
        <f>Countif(username,H66)</f>
        <v>1</v>
      </c>
      <c r="M66" s="20">
        <f t="shared" si="1"/>
        <v>1</v>
      </c>
    </row>
    <row r="67">
      <c r="A67" s="2" t="s">
        <v>170</v>
      </c>
      <c r="B67" s="2">
        <v>7.0</v>
      </c>
      <c r="C67" s="2">
        <v>9.0</v>
      </c>
      <c r="D67" s="2">
        <v>41.9963337065169</v>
      </c>
      <c r="E67" s="2">
        <v>-91.6584687838334</v>
      </c>
      <c r="F67" s="2" t="s">
        <v>24</v>
      </c>
      <c r="G67" s="2" t="s">
        <v>25</v>
      </c>
      <c r="H67" s="2" t="s">
        <v>171</v>
      </c>
      <c r="I67" s="14" t="s">
        <v>172</v>
      </c>
      <c r="K67" s="15" t="s">
        <v>28</v>
      </c>
      <c r="L67" s="16">
        <f>Countif(username,H67)</f>
        <v>1</v>
      </c>
      <c r="M67" s="20">
        <f t="shared" si="1"/>
        <v>1</v>
      </c>
    </row>
    <row r="68">
      <c r="A68" s="2" t="s">
        <v>173</v>
      </c>
      <c r="B68" s="2">
        <v>7.0</v>
      </c>
      <c r="C68" s="2">
        <v>10.0</v>
      </c>
      <c r="D68" s="2">
        <v>41.9963337063546</v>
      </c>
      <c r="E68" s="2">
        <v>-91.6582753865841</v>
      </c>
      <c r="F68" s="2" t="s">
        <v>24</v>
      </c>
      <c r="G68" s="2" t="s">
        <v>25</v>
      </c>
      <c r="H68" s="2" t="s">
        <v>174</v>
      </c>
      <c r="I68" s="14" t="s">
        <v>175</v>
      </c>
      <c r="K68" s="15" t="s">
        <v>28</v>
      </c>
      <c r="L68" s="16">
        <f>Countif(username,H68)</f>
        <v>1</v>
      </c>
      <c r="M68" s="20">
        <f t="shared" si="1"/>
        <v>1</v>
      </c>
    </row>
    <row r="69">
      <c r="A69" s="2" t="s">
        <v>176</v>
      </c>
      <c r="B69" s="2">
        <v>7.0</v>
      </c>
      <c r="C69" s="2">
        <v>11.0</v>
      </c>
      <c r="D69" s="2">
        <v>41.9963337061923</v>
      </c>
      <c r="E69" s="2">
        <v>-91.6580819893348</v>
      </c>
      <c r="F69" s="2" t="s">
        <v>24</v>
      </c>
      <c r="G69" s="2" t="s">
        <v>25</v>
      </c>
      <c r="H69" s="2" t="s">
        <v>177</v>
      </c>
      <c r="I69" s="14" t="s">
        <v>178</v>
      </c>
      <c r="K69" s="15" t="s">
        <v>28</v>
      </c>
      <c r="L69" s="16">
        <f>Countif(username,H69)</f>
        <v>1</v>
      </c>
      <c r="M69" s="20">
        <f t="shared" si="1"/>
        <v>1</v>
      </c>
    </row>
    <row r="70">
      <c r="A70" s="2" t="s">
        <v>179</v>
      </c>
      <c r="B70" s="2">
        <v>7.0</v>
      </c>
      <c r="C70" s="2">
        <v>12.0</v>
      </c>
      <c r="D70" s="2">
        <v>41.99633370603</v>
      </c>
      <c r="E70" s="2">
        <v>-91.6578885920855</v>
      </c>
      <c r="F70" s="2" t="s">
        <v>24</v>
      </c>
      <c r="G70" s="2" t="s">
        <v>25</v>
      </c>
      <c r="H70" s="5" t="s">
        <v>180</v>
      </c>
      <c r="I70" s="14" t="s">
        <v>181</v>
      </c>
      <c r="K70" s="15" t="s">
        <v>28</v>
      </c>
      <c r="L70" s="16">
        <f>Countif(username,H70)</f>
        <v>3</v>
      </c>
      <c r="M70" s="20">
        <f t="shared" si="1"/>
        <v>3</v>
      </c>
    </row>
    <row r="71">
      <c r="A71" s="2" t="s">
        <v>182</v>
      </c>
      <c r="B71" s="2">
        <v>8.0</v>
      </c>
      <c r="C71" s="2">
        <v>1.0</v>
      </c>
      <c r="D71" s="2">
        <v>41.9961899773699</v>
      </c>
      <c r="E71" s="2">
        <v>-91.6600159709997</v>
      </c>
      <c r="F71" s="2" t="s">
        <v>24</v>
      </c>
      <c r="G71" s="2" t="s">
        <v>25</v>
      </c>
      <c r="H71" s="5" t="s">
        <v>183</v>
      </c>
      <c r="I71" s="14" t="s">
        <v>184</v>
      </c>
      <c r="K71" s="15" t="s">
        <v>28</v>
      </c>
      <c r="L71" s="16">
        <f>Countif(username,H71)</f>
        <v>3</v>
      </c>
      <c r="M71" s="20">
        <f t="shared" si="1"/>
        <v>3</v>
      </c>
    </row>
    <row r="72">
      <c r="A72" s="2" t="s">
        <v>185</v>
      </c>
      <c r="B72" s="2">
        <v>8.0</v>
      </c>
      <c r="C72" s="2">
        <v>2.0</v>
      </c>
      <c r="D72" s="2">
        <v>41.9961899772076</v>
      </c>
      <c r="E72" s="2">
        <v>-91.6598225741872</v>
      </c>
      <c r="F72" s="2" t="s">
        <v>24</v>
      </c>
      <c r="G72" s="2" t="s">
        <v>25</v>
      </c>
      <c r="H72" s="2" t="s">
        <v>186</v>
      </c>
      <c r="I72" s="14" t="s">
        <v>187</v>
      </c>
      <c r="K72" s="15" t="s">
        <v>28</v>
      </c>
      <c r="L72" s="16">
        <f>Countif(username,H72)</f>
        <v>2</v>
      </c>
      <c r="M72" s="20">
        <f t="shared" si="1"/>
        <v>2</v>
      </c>
    </row>
    <row r="73">
      <c r="A73" s="2" t="s">
        <v>188</v>
      </c>
      <c r="B73" s="2">
        <v>8.0</v>
      </c>
      <c r="C73" s="2">
        <v>3.0</v>
      </c>
      <c r="D73" s="2">
        <v>41.9961899770453</v>
      </c>
      <c r="E73" s="2">
        <v>-91.6596291773747</v>
      </c>
      <c r="F73" s="2" t="s">
        <v>24</v>
      </c>
      <c r="G73" s="2" t="s">
        <v>25</v>
      </c>
      <c r="H73" s="2" t="s">
        <v>189</v>
      </c>
      <c r="I73" s="14" t="s">
        <v>190</v>
      </c>
      <c r="K73" s="15" t="s">
        <v>28</v>
      </c>
      <c r="L73" s="16">
        <f>Countif(username,H73)</f>
        <v>1</v>
      </c>
      <c r="M73" s="20">
        <f t="shared" si="1"/>
        <v>1</v>
      </c>
    </row>
    <row r="74">
      <c r="A74" s="2" t="s">
        <v>191</v>
      </c>
      <c r="B74" s="2">
        <v>8.0</v>
      </c>
      <c r="C74" s="2">
        <v>4.0</v>
      </c>
      <c r="D74" s="2">
        <v>41.9961899768829</v>
      </c>
      <c r="E74" s="2">
        <v>-91.6594357805622</v>
      </c>
      <c r="F74" s="2" t="s">
        <v>24</v>
      </c>
      <c r="G74" s="2" t="s">
        <v>25</v>
      </c>
      <c r="H74" s="2" t="s">
        <v>192</v>
      </c>
      <c r="I74" s="14" t="s">
        <v>193</v>
      </c>
      <c r="K74" s="15" t="s">
        <v>28</v>
      </c>
      <c r="L74" s="16">
        <f>Countif(username,H74)</f>
        <v>1</v>
      </c>
      <c r="M74" s="20">
        <f t="shared" si="1"/>
        <v>1</v>
      </c>
    </row>
    <row r="75">
      <c r="A75" s="2" t="s">
        <v>194</v>
      </c>
      <c r="B75" s="2">
        <v>8.0</v>
      </c>
      <c r="C75" s="2">
        <v>5.0</v>
      </c>
      <c r="D75" s="2">
        <v>41.9961899767206</v>
      </c>
      <c r="E75" s="2">
        <v>-91.6592423837497</v>
      </c>
      <c r="F75" s="2" t="s">
        <v>24</v>
      </c>
      <c r="G75" s="2" t="s">
        <v>25</v>
      </c>
      <c r="H75" s="2" t="s">
        <v>186</v>
      </c>
      <c r="I75" s="14" t="s">
        <v>195</v>
      </c>
      <c r="K75" s="15" t="s">
        <v>28</v>
      </c>
      <c r="L75" s="16">
        <f>Countif(username,H75)</f>
        <v>2</v>
      </c>
      <c r="M75" s="20">
        <f t="shared" si="1"/>
        <v>2</v>
      </c>
    </row>
    <row r="76">
      <c r="A76" s="2" t="s">
        <v>196</v>
      </c>
      <c r="B76" s="2">
        <v>8.0</v>
      </c>
      <c r="C76" s="2">
        <v>6.0</v>
      </c>
      <c r="D76" s="2">
        <v>41.9961899765583</v>
      </c>
      <c r="E76" s="2">
        <v>-91.6590489869372</v>
      </c>
      <c r="F76" s="2" t="s">
        <v>24</v>
      </c>
      <c r="G76" s="2" t="s">
        <v>25</v>
      </c>
      <c r="H76" s="2" t="s">
        <v>197</v>
      </c>
      <c r="I76" s="14" t="s">
        <v>198</v>
      </c>
      <c r="K76" s="15" t="s">
        <v>28</v>
      </c>
      <c r="L76" s="16">
        <f>Countif(username,H76)</f>
        <v>1</v>
      </c>
      <c r="M76" s="20">
        <f t="shared" si="1"/>
        <v>1</v>
      </c>
    </row>
    <row r="77">
      <c r="A77" s="2" t="s">
        <v>199</v>
      </c>
      <c r="B77" s="2">
        <v>8.0</v>
      </c>
      <c r="C77" s="2">
        <v>7.0</v>
      </c>
      <c r="D77" s="2">
        <v>41.996189976396</v>
      </c>
      <c r="E77" s="2">
        <v>-91.6588555901247</v>
      </c>
      <c r="F77" s="2" t="s">
        <v>24</v>
      </c>
      <c r="G77" s="2" t="s">
        <v>25</v>
      </c>
      <c r="H77" s="5" t="s">
        <v>180</v>
      </c>
      <c r="I77" s="14" t="s">
        <v>200</v>
      </c>
      <c r="K77" s="15" t="s">
        <v>28</v>
      </c>
      <c r="L77" s="16">
        <f>Countif(username,H77)</f>
        <v>3</v>
      </c>
      <c r="M77" s="20">
        <f t="shared" si="1"/>
        <v>3</v>
      </c>
    </row>
    <row r="78">
      <c r="A78" s="2" t="s">
        <v>201</v>
      </c>
      <c r="B78" s="2">
        <v>8.0</v>
      </c>
      <c r="C78" s="2">
        <v>8.0</v>
      </c>
      <c r="D78" s="2">
        <v>41.9961899762338</v>
      </c>
      <c r="E78" s="2">
        <v>-91.6586621933122</v>
      </c>
      <c r="F78" s="2" t="s">
        <v>24</v>
      </c>
      <c r="G78" s="2" t="s">
        <v>25</v>
      </c>
      <c r="H78" s="5" t="s">
        <v>183</v>
      </c>
      <c r="I78" s="14" t="s">
        <v>202</v>
      </c>
      <c r="K78" s="15" t="s">
        <v>28</v>
      </c>
      <c r="L78" s="16">
        <f>Countif(username,H78)</f>
        <v>3</v>
      </c>
      <c r="M78" s="20">
        <f t="shared" si="1"/>
        <v>3</v>
      </c>
    </row>
    <row r="79">
      <c r="A79" s="2" t="s">
        <v>203</v>
      </c>
      <c r="B79" s="2">
        <v>8.0</v>
      </c>
      <c r="C79" s="2">
        <v>9.0</v>
      </c>
      <c r="D79" s="2">
        <v>41.9961899760715</v>
      </c>
      <c r="E79" s="2">
        <v>-91.6584687964997</v>
      </c>
      <c r="F79" s="2" t="s">
        <v>24</v>
      </c>
      <c r="G79" s="2" t="s">
        <v>25</v>
      </c>
      <c r="H79" s="2" t="s">
        <v>68</v>
      </c>
      <c r="I79" s="14" t="s">
        <v>204</v>
      </c>
      <c r="K79" s="15" t="s">
        <v>28</v>
      </c>
      <c r="L79" s="16">
        <f>Countif(username,H79)</f>
        <v>11</v>
      </c>
      <c r="M79" s="20">
        <f t="shared" si="1"/>
        <v>10</v>
      </c>
    </row>
    <row r="80">
      <c r="A80" s="2" t="s">
        <v>205</v>
      </c>
      <c r="B80" s="2">
        <v>8.0</v>
      </c>
      <c r="C80" s="2">
        <v>10.0</v>
      </c>
      <c r="D80" s="2">
        <v>41.9961899759091</v>
      </c>
      <c r="E80" s="2">
        <v>-91.6582753996872</v>
      </c>
      <c r="F80" s="2" t="s">
        <v>24</v>
      </c>
      <c r="G80" s="2" t="s">
        <v>25</v>
      </c>
      <c r="H80" s="2" t="s">
        <v>206</v>
      </c>
      <c r="I80" s="14" t="s">
        <v>207</v>
      </c>
      <c r="K80" s="15" t="s">
        <v>28</v>
      </c>
      <c r="L80" s="16">
        <f>Countif(username,H80)</f>
        <v>1</v>
      </c>
      <c r="M80" s="20">
        <f t="shared" si="1"/>
        <v>1</v>
      </c>
    </row>
    <row r="81">
      <c r="A81" s="2" t="s">
        <v>208</v>
      </c>
      <c r="B81" s="2">
        <v>8.0</v>
      </c>
      <c r="C81" s="2">
        <v>11.0</v>
      </c>
      <c r="D81" s="2">
        <v>41.9961899757468</v>
      </c>
      <c r="E81" s="2">
        <v>-91.6580820028747</v>
      </c>
      <c r="F81" s="2" t="s">
        <v>24</v>
      </c>
      <c r="G81" s="2" t="s">
        <v>25</v>
      </c>
      <c r="H81" s="2" t="s">
        <v>209</v>
      </c>
      <c r="I81" s="14" t="s">
        <v>210</v>
      </c>
      <c r="K81" s="15" t="s">
        <v>28</v>
      </c>
      <c r="L81" s="16">
        <f>Countif(username,H81)</f>
        <v>2</v>
      </c>
      <c r="M81" s="20">
        <f t="shared" si="1"/>
        <v>2</v>
      </c>
    </row>
    <row r="82">
      <c r="A82" s="2" t="s">
        <v>211</v>
      </c>
      <c r="B82" s="2">
        <v>8.0</v>
      </c>
      <c r="C82" s="2">
        <v>12.0</v>
      </c>
      <c r="D82" s="2">
        <v>41.9961899755845</v>
      </c>
      <c r="E82" s="2">
        <v>-91.6578886060622</v>
      </c>
      <c r="F82" s="2" t="s">
        <v>24</v>
      </c>
      <c r="G82" s="2" t="s">
        <v>25</v>
      </c>
      <c r="H82" s="2" t="s">
        <v>68</v>
      </c>
      <c r="I82" s="14" t="s">
        <v>212</v>
      </c>
      <c r="K82" s="15" t="s">
        <v>28</v>
      </c>
      <c r="L82" s="16">
        <f>Countif(username,H82)</f>
        <v>11</v>
      </c>
      <c r="M82" s="20">
        <f t="shared" si="1"/>
        <v>10</v>
      </c>
    </row>
    <row r="83">
      <c r="A83" s="2" t="s">
        <v>213</v>
      </c>
      <c r="B83" s="2">
        <v>9.0</v>
      </c>
      <c r="C83" s="2">
        <v>1.0</v>
      </c>
      <c r="D83" s="2">
        <v>41.9960462469244</v>
      </c>
      <c r="E83" s="2">
        <v>-91.6600159801715</v>
      </c>
      <c r="F83" s="2" t="s">
        <v>24</v>
      </c>
      <c r="G83" s="2" t="s">
        <v>25</v>
      </c>
      <c r="H83" s="2" t="s">
        <v>159</v>
      </c>
      <c r="I83" s="14" t="s">
        <v>214</v>
      </c>
      <c r="K83" s="19"/>
      <c r="L83" s="16">
        <f>Countif(username,H83)</f>
        <v>2</v>
      </c>
      <c r="M83" s="20">
        <f t="shared" si="1"/>
        <v>2</v>
      </c>
    </row>
    <row r="84">
      <c r="A84" s="2" t="s">
        <v>215</v>
      </c>
      <c r="B84" s="2">
        <v>9.0</v>
      </c>
      <c r="C84" s="2">
        <v>2.0</v>
      </c>
      <c r="D84" s="2">
        <v>41.9960462467621</v>
      </c>
      <c r="E84" s="2">
        <v>-91.6598225837958</v>
      </c>
      <c r="F84" s="2" t="s">
        <v>24</v>
      </c>
      <c r="G84" s="2" t="s">
        <v>25</v>
      </c>
      <c r="H84" s="5" t="s">
        <v>180</v>
      </c>
      <c r="I84" s="14" t="s">
        <v>216</v>
      </c>
      <c r="K84" s="15" t="s">
        <v>28</v>
      </c>
      <c r="L84" s="16">
        <f>Countif(username,H84)</f>
        <v>3</v>
      </c>
      <c r="M84" s="20">
        <f t="shared" si="1"/>
        <v>3</v>
      </c>
    </row>
    <row r="85">
      <c r="A85" s="2" t="s">
        <v>217</v>
      </c>
      <c r="B85" s="2">
        <v>9.0</v>
      </c>
      <c r="C85" s="2">
        <v>3.0</v>
      </c>
      <c r="D85" s="2">
        <v>41.9960462465998</v>
      </c>
      <c r="E85" s="2">
        <v>-91.65962918742</v>
      </c>
      <c r="F85" s="2" t="s">
        <v>24</v>
      </c>
      <c r="G85" s="2" t="s">
        <v>25</v>
      </c>
      <c r="H85" s="2" t="s">
        <v>218</v>
      </c>
      <c r="K85" s="19"/>
      <c r="L85" s="16">
        <f>Countif(username,H85)</f>
        <v>1</v>
      </c>
      <c r="M85" s="20">
        <f t="shared" si="1"/>
        <v>0</v>
      </c>
    </row>
    <row r="86">
      <c r="A86" s="2" t="s">
        <v>219</v>
      </c>
      <c r="B86" s="2">
        <v>9.0</v>
      </c>
      <c r="C86" s="2">
        <v>4.0</v>
      </c>
      <c r="D86" s="2">
        <v>41.9960462464375</v>
      </c>
      <c r="E86" s="2">
        <v>-91.6594357910442</v>
      </c>
      <c r="F86" s="2" t="s">
        <v>24</v>
      </c>
      <c r="G86" s="2" t="s">
        <v>25</v>
      </c>
      <c r="H86" s="2" t="s">
        <v>220</v>
      </c>
      <c r="K86" s="19"/>
      <c r="L86" s="16">
        <f>Countif(username,H86)</f>
        <v>4</v>
      </c>
      <c r="M86" s="20">
        <f t="shared" si="1"/>
        <v>0</v>
      </c>
    </row>
    <row r="87">
      <c r="A87" s="2" t="s">
        <v>221</v>
      </c>
      <c r="B87" s="2">
        <v>9.0</v>
      </c>
      <c r="C87" s="2">
        <v>5.0</v>
      </c>
      <c r="D87" s="2">
        <v>41.9960462462752</v>
      </c>
      <c r="E87" s="2">
        <v>-91.6592423946684</v>
      </c>
      <c r="F87" s="2" t="s">
        <v>24</v>
      </c>
      <c r="G87" s="2" t="s">
        <v>25</v>
      </c>
      <c r="H87" s="2" t="s">
        <v>222</v>
      </c>
      <c r="K87" s="19"/>
      <c r="L87" s="16">
        <f>Countif(username,H87)</f>
        <v>4</v>
      </c>
      <c r="M87" s="20">
        <f t="shared" si="1"/>
        <v>0</v>
      </c>
    </row>
    <row r="88">
      <c r="A88" s="2" t="s">
        <v>223</v>
      </c>
      <c r="B88" s="2">
        <v>9.0</v>
      </c>
      <c r="C88" s="2">
        <v>6.0</v>
      </c>
      <c r="D88" s="2">
        <v>41.9960462461129</v>
      </c>
      <c r="E88" s="2">
        <v>-91.6590489982927</v>
      </c>
      <c r="F88" s="2" t="s">
        <v>24</v>
      </c>
      <c r="G88" s="2" t="s">
        <v>25</v>
      </c>
      <c r="H88" s="2" t="s">
        <v>224</v>
      </c>
      <c r="I88" s="14" t="s">
        <v>225</v>
      </c>
      <c r="K88" s="15" t="s">
        <v>28</v>
      </c>
      <c r="L88" s="16">
        <f>Countif(username,H88)</f>
        <v>3</v>
      </c>
      <c r="M88" s="20">
        <f t="shared" si="1"/>
        <v>3</v>
      </c>
    </row>
    <row r="89">
      <c r="A89" s="2" t="s">
        <v>226</v>
      </c>
      <c r="B89" s="2">
        <v>9.0</v>
      </c>
      <c r="C89" s="2">
        <v>7.0</v>
      </c>
      <c r="D89" s="2">
        <v>41.9960462459506</v>
      </c>
      <c r="E89" s="2">
        <v>-91.658855601917</v>
      </c>
      <c r="F89" s="2" t="s">
        <v>24</v>
      </c>
      <c r="G89" s="2" t="s">
        <v>25</v>
      </c>
      <c r="H89" s="2" t="s">
        <v>220</v>
      </c>
      <c r="K89" s="19"/>
      <c r="L89" s="16">
        <f>Countif(username,H89)</f>
        <v>4</v>
      </c>
      <c r="M89" s="20">
        <f t="shared" si="1"/>
        <v>0</v>
      </c>
    </row>
    <row r="90">
      <c r="A90" s="2" t="s">
        <v>227</v>
      </c>
      <c r="B90" s="2">
        <v>9.0</v>
      </c>
      <c r="C90" s="2">
        <v>8.0</v>
      </c>
      <c r="D90" s="2">
        <v>41.9960462457883</v>
      </c>
      <c r="E90" s="2">
        <v>-91.6586622055413</v>
      </c>
      <c r="F90" s="2" t="s">
        <v>24</v>
      </c>
      <c r="G90" s="2" t="s">
        <v>25</v>
      </c>
      <c r="H90" s="2" t="s">
        <v>220</v>
      </c>
      <c r="K90" s="19"/>
      <c r="L90" s="16">
        <f>Countif(username,H90)</f>
        <v>4</v>
      </c>
      <c r="M90" s="20">
        <f t="shared" si="1"/>
        <v>0</v>
      </c>
    </row>
    <row r="91">
      <c r="A91" s="2" t="s">
        <v>228</v>
      </c>
      <c r="B91" s="2">
        <v>9.0</v>
      </c>
      <c r="C91" s="2">
        <v>9.0</v>
      </c>
      <c r="D91" s="2">
        <v>41.996046245626</v>
      </c>
      <c r="E91" s="2">
        <v>-91.6584688091655</v>
      </c>
      <c r="F91" s="2" t="s">
        <v>24</v>
      </c>
      <c r="G91" s="2" t="s">
        <v>25</v>
      </c>
      <c r="H91" s="2" t="s">
        <v>224</v>
      </c>
      <c r="I91" s="14" t="s">
        <v>229</v>
      </c>
      <c r="K91" s="15" t="s">
        <v>28</v>
      </c>
      <c r="L91" s="16">
        <f>Countif(username,H91)</f>
        <v>3</v>
      </c>
      <c r="M91" s="20">
        <f t="shared" si="1"/>
        <v>3</v>
      </c>
    </row>
    <row r="92">
      <c r="A92" s="2" t="s">
        <v>230</v>
      </c>
      <c r="B92" s="2">
        <v>9.0</v>
      </c>
      <c r="C92" s="2">
        <v>10.0</v>
      </c>
      <c r="D92" s="2">
        <v>41.9960462454637</v>
      </c>
      <c r="E92" s="2">
        <v>-91.6582754127898</v>
      </c>
      <c r="F92" s="2" t="s">
        <v>24</v>
      </c>
      <c r="G92" s="2" t="s">
        <v>25</v>
      </c>
      <c r="H92" s="2" t="s">
        <v>231</v>
      </c>
      <c r="I92" s="14" t="s">
        <v>232</v>
      </c>
      <c r="K92" s="15" t="s">
        <v>28</v>
      </c>
      <c r="L92" s="16">
        <f>Countif(username,H92)</f>
        <v>2</v>
      </c>
      <c r="M92" s="20">
        <f t="shared" si="1"/>
        <v>2</v>
      </c>
    </row>
    <row r="93">
      <c r="A93" s="2" t="s">
        <v>233</v>
      </c>
      <c r="B93" s="2">
        <v>9.0</v>
      </c>
      <c r="C93" s="2">
        <v>11.0</v>
      </c>
      <c r="D93" s="2">
        <v>41.9960462453014</v>
      </c>
      <c r="E93" s="2">
        <v>-91.6580820164141</v>
      </c>
      <c r="F93" s="2" t="s">
        <v>24</v>
      </c>
      <c r="G93" s="2" t="s">
        <v>25</v>
      </c>
      <c r="H93" s="2" t="s">
        <v>234</v>
      </c>
      <c r="I93" s="14" t="s">
        <v>235</v>
      </c>
      <c r="K93" s="19"/>
      <c r="L93" s="16">
        <f>Countif(username,H93)</f>
        <v>1</v>
      </c>
      <c r="M93" s="20">
        <f t="shared" si="1"/>
        <v>1</v>
      </c>
    </row>
    <row r="94">
      <c r="A94" s="2" t="s">
        <v>236</v>
      </c>
      <c r="B94" s="2">
        <v>9.0</v>
      </c>
      <c r="C94" s="2">
        <v>12.0</v>
      </c>
      <c r="D94" s="2">
        <v>41.9960462451391</v>
      </c>
      <c r="E94" s="2">
        <v>-91.6578886200383</v>
      </c>
      <c r="F94" s="2" t="s">
        <v>24</v>
      </c>
      <c r="G94" s="2" t="s">
        <v>25</v>
      </c>
      <c r="H94" s="2" t="s">
        <v>224</v>
      </c>
      <c r="I94" s="14" t="s">
        <v>237</v>
      </c>
      <c r="K94" s="15" t="s">
        <v>28</v>
      </c>
      <c r="L94" s="16">
        <f>Countif(username,H94)</f>
        <v>3</v>
      </c>
      <c r="M94" s="20">
        <f t="shared" si="1"/>
        <v>3</v>
      </c>
    </row>
    <row r="95">
      <c r="A95" s="2" t="s">
        <v>238</v>
      </c>
      <c r="B95" s="2">
        <v>10.0</v>
      </c>
      <c r="C95" s="2">
        <v>1.0</v>
      </c>
      <c r="D95" s="2">
        <v>41.995902516479</v>
      </c>
      <c r="E95" s="2">
        <v>-91.660015989344</v>
      </c>
      <c r="F95" s="2" t="s">
        <v>24</v>
      </c>
      <c r="G95" s="2" t="s">
        <v>25</v>
      </c>
      <c r="H95" s="2" t="s">
        <v>239</v>
      </c>
      <c r="I95" s="14" t="s">
        <v>240</v>
      </c>
      <c r="K95" s="15" t="s">
        <v>28</v>
      </c>
      <c r="L95" s="16">
        <f>Countif(username,H95)</f>
        <v>2</v>
      </c>
      <c r="M95" s="20">
        <f t="shared" si="1"/>
        <v>2</v>
      </c>
    </row>
    <row r="96">
      <c r="A96" s="2" t="s">
        <v>241</v>
      </c>
      <c r="B96" s="2">
        <v>10.0</v>
      </c>
      <c r="C96" s="2">
        <v>2.0</v>
      </c>
      <c r="D96" s="2">
        <v>41.9959025163167</v>
      </c>
      <c r="E96" s="2">
        <v>-91.659822593405</v>
      </c>
      <c r="F96" s="2" t="s">
        <v>24</v>
      </c>
      <c r="G96" s="2" t="s">
        <v>25</v>
      </c>
      <c r="H96" s="2" t="s">
        <v>242</v>
      </c>
      <c r="I96" s="14" t="s">
        <v>243</v>
      </c>
      <c r="K96" s="15" t="s">
        <v>28</v>
      </c>
      <c r="L96" s="16">
        <f>Countif(username,H96)</f>
        <v>1</v>
      </c>
      <c r="M96" s="20">
        <f t="shared" si="1"/>
        <v>1</v>
      </c>
    </row>
    <row r="97">
      <c r="A97" s="2" t="s">
        <v>244</v>
      </c>
      <c r="B97" s="2">
        <v>10.0</v>
      </c>
      <c r="C97" s="2">
        <v>3.0</v>
      </c>
      <c r="D97" s="2">
        <v>41.9959025161543</v>
      </c>
      <c r="E97" s="2">
        <v>-91.659629197466</v>
      </c>
      <c r="F97" s="2" t="s">
        <v>24</v>
      </c>
      <c r="G97" s="2" t="s">
        <v>25</v>
      </c>
      <c r="H97" s="2" t="s">
        <v>245</v>
      </c>
      <c r="I97" s="14" t="s">
        <v>246</v>
      </c>
      <c r="K97" s="15" t="s">
        <v>28</v>
      </c>
      <c r="L97" s="16">
        <f>Countif(username,H97)</f>
        <v>1</v>
      </c>
      <c r="M97" s="20">
        <f t="shared" si="1"/>
        <v>1</v>
      </c>
    </row>
    <row r="98">
      <c r="A98" s="2" t="s">
        <v>247</v>
      </c>
      <c r="B98" s="2">
        <v>10.0</v>
      </c>
      <c r="C98" s="2">
        <v>4.0</v>
      </c>
      <c r="D98" s="2">
        <v>41.995902515992</v>
      </c>
      <c r="E98" s="2">
        <v>-91.659435801527</v>
      </c>
      <c r="F98" s="2" t="s">
        <v>24</v>
      </c>
      <c r="G98" s="2" t="s">
        <v>25</v>
      </c>
      <c r="H98" s="2" t="s">
        <v>68</v>
      </c>
      <c r="I98" s="14" t="s">
        <v>248</v>
      </c>
      <c r="K98" s="15" t="s">
        <v>28</v>
      </c>
      <c r="L98" s="16">
        <f>Countif(username,H98)</f>
        <v>11</v>
      </c>
      <c r="M98" s="20">
        <f t="shared" si="1"/>
        <v>10</v>
      </c>
    </row>
    <row r="99">
      <c r="A99" s="2" t="s">
        <v>249</v>
      </c>
      <c r="B99" s="2">
        <v>10.0</v>
      </c>
      <c r="C99" s="2">
        <v>5.0</v>
      </c>
      <c r="D99" s="2">
        <v>41.9959025158297</v>
      </c>
      <c r="E99" s="2">
        <v>-91.659242405588</v>
      </c>
      <c r="F99" s="2" t="s">
        <v>24</v>
      </c>
      <c r="G99" s="2" t="s">
        <v>25</v>
      </c>
      <c r="H99" s="5" t="s">
        <v>183</v>
      </c>
      <c r="I99" s="14" t="s">
        <v>250</v>
      </c>
      <c r="K99" s="15" t="s">
        <v>28</v>
      </c>
      <c r="L99" s="16">
        <f>Countif(username,H99)</f>
        <v>3</v>
      </c>
      <c r="M99" s="20">
        <f t="shared" si="1"/>
        <v>3</v>
      </c>
    </row>
    <row r="100">
      <c r="A100" s="2" t="s">
        <v>251</v>
      </c>
      <c r="B100" s="2">
        <v>10.0</v>
      </c>
      <c r="C100" s="2">
        <v>6.0</v>
      </c>
      <c r="D100" s="2">
        <v>41.9959025156674</v>
      </c>
      <c r="E100" s="2">
        <v>-91.659049009649</v>
      </c>
      <c r="F100" s="2" t="s">
        <v>24</v>
      </c>
      <c r="G100" s="2" t="s">
        <v>25</v>
      </c>
      <c r="H100" s="2" t="s">
        <v>156</v>
      </c>
      <c r="I100" s="14" t="s">
        <v>252</v>
      </c>
      <c r="K100" s="15" t="s">
        <v>28</v>
      </c>
      <c r="L100" s="16">
        <f>Countif(username,H100)</f>
        <v>2</v>
      </c>
      <c r="M100" s="20">
        <f t="shared" si="1"/>
        <v>2</v>
      </c>
    </row>
    <row r="101">
      <c r="A101" s="2" t="s">
        <v>253</v>
      </c>
      <c r="B101" s="2">
        <v>10.0</v>
      </c>
      <c r="C101" s="2">
        <v>7.0</v>
      </c>
      <c r="D101" s="2">
        <v>41.9959025155051</v>
      </c>
      <c r="E101" s="2">
        <v>-91.65885561371</v>
      </c>
      <c r="F101" s="2" t="s">
        <v>24</v>
      </c>
      <c r="G101" s="2" t="s">
        <v>25</v>
      </c>
      <c r="H101" s="2" t="s">
        <v>254</v>
      </c>
      <c r="I101" s="14" t="s">
        <v>255</v>
      </c>
      <c r="K101" s="15" t="s">
        <v>28</v>
      </c>
      <c r="L101" s="16">
        <f>Countif(username,H101)</f>
        <v>1</v>
      </c>
      <c r="M101" s="20">
        <f t="shared" si="1"/>
        <v>1</v>
      </c>
    </row>
    <row r="102">
      <c r="A102" s="2" t="s">
        <v>256</v>
      </c>
      <c r="B102" s="2">
        <v>10.0</v>
      </c>
      <c r="C102" s="2">
        <v>8.0</v>
      </c>
      <c r="D102" s="2">
        <v>41.9959025153428</v>
      </c>
      <c r="E102" s="2">
        <v>-91.658662217771</v>
      </c>
      <c r="F102" s="2" t="s">
        <v>24</v>
      </c>
      <c r="G102" s="2" t="s">
        <v>25</v>
      </c>
      <c r="H102" s="2" t="s">
        <v>257</v>
      </c>
      <c r="I102" s="14" t="s">
        <v>258</v>
      </c>
      <c r="K102" s="15" t="s">
        <v>28</v>
      </c>
      <c r="L102" s="16">
        <f>Countif(username,H102)</f>
        <v>2</v>
      </c>
      <c r="M102" s="20">
        <f t="shared" si="1"/>
        <v>2</v>
      </c>
    </row>
    <row r="103">
      <c r="A103" s="2" t="s">
        <v>259</v>
      </c>
      <c r="B103" s="2">
        <v>10.0</v>
      </c>
      <c r="C103" s="2">
        <v>9.0</v>
      </c>
      <c r="D103" s="2">
        <v>41.9959025151805</v>
      </c>
      <c r="E103" s="2">
        <v>-91.658468821832</v>
      </c>
      <c r="F103" s="2" t="s">
        <v>24</v>
      </c>
      <c r="G103" s="2" t="s">
        <v>25</v>
      </c>
      <c r="H103" s="2" t="s">
        <v>260</v>
      </c>
      <c r="I103" s="14" t="s">
        <v>261</v>
      </c>
      <c r="K103" s="15" t="s">
        <v>28</v>
      </c>
      <c r="L103" s="16">
        <f>Countif(username,H103)</f>
        <v>1</v>
      </c>
      <c r="M103" s="20">
        <f t="shared" si="1"/>
        <v>1</v>
      </c>
    </row>
    <row r="104">
      <c r="A104" s="2" t="s">
        <v>262</v>
      </c>
      <c r="B104" s="2">
        <v>10.0</v>
      </c>
      <c r="C104" s="2">
        <v>10.0</v>
      </c>
      <c r="D104" s="2">
        <v>41.9959025150182</v>
      </c>
      <c r="E104" s="2">
        <v>-91.658275425893</v>
      </c>
      <c r="F104" s="2" t="s">
        <v>24</v>
      </c>
      <c r="G104" s="2" t="s">
        <v>25</v>
      </c>
      <c r="H104" s="2" t="s">
        <v>263</v>
      </c>
      <c r="I104" s="14" t="s">
        <v>264</v>
      </c>
      <c r="K104" s="15" t="s">
        <v>28</v>
      </c>
      <c r="L104" s="16">
        <f>Countif(username,H104)</f>
        <v>1</v>
      </c>
      <c r="M104" s="20">
        <f t="shared" si="1"/>
        <v>1</v>
      </c>
    </row>
    <row r="105">
      <c r="A105" s="2" t="s">
        <v>265</v>
      </c>
      <c r="B105" s="2">
        <v>10.0</v>
      </c>
      <c r="C105" s="2">
        <v>11.0</v>
      </c>
      <c r="D105" s="2">
        <v>41.9959025148559</v>
      </c>
      <c r="E105" s="2">
        <v>-91.658082029954</v>
      </c>
      <c r="F105" s="2" t="s">
        <v>24</v>
      </c>
      <c r="G105" s="2" t="s">
        <v>25</v>
      </c>
      <c r="H105" s="2" t="s">
        <v>266</v>
      </c>
      <c r="I105" s="14" t="s">
        <v>267</v>
      </c>
      <c r="K105" s="15" t="s">
        <v>28</v>
      </c>
      <c r="L105" s="16">
        <f>Countif(username,H105)</f>
        <v>1</v>
      </c>
      <c r="M105" s="20">
        <f t="shared" si="1"/>
        <v>1</v>
      </c>
    </row>
    <row r="106">
      <c r="A106" s="2" t="s">
        <v>268</v>
      </c>
      <c r="B106" s="2">
        <v>10.0</v>
      </c>
      <c r="C106" s="2">
        <v>12.0</v>
      </c>
      <c r="D106" s="2">
        <v>41.9959025146936</v>
      </c>
      <c r="E106" s="2">
        <v>-91.657888634015</v>
      </c>
      <c r="F106" s="2" t="s">
        <v>24</v>
      </c>
      <c r="G106" s="2" t="s">
        <v>25</v>
      </c>
      <c r="H106" s="2" t="s">
        <v>269</v>
      </c>
      <c r="I106" s="14" t="s">
        <v>270</v>
      </c>
      <c r="K106" s="15" t="s">
        <v>28</v>
      </c>
      <c r="L106" s="16">
        <f>Countif(username,H106)</f>
        <v>1</v>
      </c>
      <c r="M106" s="20">
        <f t="shared" si="1"/>
        <v>1</v>
      </c>
    </row>
    <row r="107">
      <c r="A107" s="2" t="s">
        <v>271</v>
      </c>
      <c r="B107" s="2">
        <v>11.0</v>
      </c>
      <c r="C107" s="2">
        <v>1.0</v>
      </c>
      <c r="D107" s="2">
        <v>41.9957587860336</v>
      </c>
      <c r="E107" s="2">
        <v>-91.6600159985154</v>
      </c>
      <c r="F107" s="2" t="s">
        <v>24</v>
      </c>
      <c r="G107" s="2" t="s">
        <v>25</v>
      </c>
      <c r="H107" s="2" t="s">
        <v>272</v>
      </c>
      <c r="I107" s="14" t="s">
        <v>273</v>
      </c>
      <c r="K107" s="15" t="s">
        <v>28</v>
      </c>
      <c r="L107" s="16">
        <f>Countif(username,H107)</f>
        <v>1</v>
      </c>
      <c r="M107" s="20">
        <f t="shared" si="1"/>
        <v>1</v>
      </c>
    </row>
    <row r="108">
      <c r="A108" s="2" t="s">
        <v>274</v>
      </c>
      <c r="B108" s="2">
        <v>11.0</v>
      </c>
      <c r="C108" s="2">
        <v>2.0</v>
      </c>
      <c r="D108" s="2">
        <v>41.9957587858712</v>
      </c>
      <c r="E108" s="2">
        <v>-91.6598226030132</v>
      </c>
      <c r="F108" s="2" t="s">
        <v>24</v>
      </c>
      <c r="G108" s="2" t="s">
        <v>25</v>
      </c>
      <c r="H108" s="2" t="s">
        <v>275</v>
      </c>
      <c r="I108" s="14" t="s">
        <v>276</v>
      </c>
      <c r="K108" s="15" t="s">
        <v>28</v>
      </c>
      <c r="L108" s="16">
        <f>Countif(username,H108)</f>
        <v>2</v>
      </c>
      <c r="M108" s="20">
        <f t="shared" si="1"/>
        <v>2</v>
      </c>
    </row>
    <row r="109">
      <c r="A109" s="2" t="s">
        <v>277</v>
      </c>
      <c r="B109" s="2">
        <v>11.0</v>
      </c>
      <c r="C109" s="2">
        <v>3.0</v>
      </c>
      <c r="D109" s="2">
        <v>41.995758785709</v>
      </c>
      <c r="E109" s="2">
        <v>-91.6596292075109</v>
      </c>
      <c r="F109" s="2" t="s">
        <v>24</v>
      </c>
      <c r="G109" s="2" t="s">
        <v>25</v>
      </c>
      <c r="H109" s="2" t="s">
        <v>278</v>
      </c>
      <c r="I109" s="14" t="s">
        <v>279</v>
      </c>
      <c r="K109" s="15" t="s">
        <v>28</v>
      </c>
      <c r="L109" s="16">
        <f>Countif(username,H109)</f>
        <v>1</v>
      </c>
      <c r="M109" s="20">
        <f t="shared" si="1"/>
        <v>1</v>
      </c>
    </row>
    <row r="110">
      <c r="A110" s="2" t="s">
        <v>280</v>
      </c>
      <c r="B110" s="2">
        <v>11.0</v>
      </c>
      <c r="C110" s="2">
        <v>4.0</v>
      </c>
      <c r="D110" s="2">
        <v>41.9957587855467</v>
      </c>
      <c r="E110" s="2">
        <v>-91.6594358120087</v>
      </c>
      <c r="F110" s="2" t="s">
        <v>24</v>
      </c>
      <c r="G110" s="2" t="s">
        <v>25</v>
      </c>
      <c r="H110" s="2" t="s">
        <v>281</v>
      </c>
      <c r="I110" s="14" t="s">
        <v>282</v>
      </c>
      <c r="K110" s="15" t="s">
        <v>28</v>
      </c>
      <c r="L110" s="16">
        <f>Countif(username,H110)</f>
        <v>3</v>
      </c>
      <c r="M110" s="20">
        <f t="shared" si="1"/>
        <v>3</v>
      </c>
    </row>
    <row r="111">
      <c r="A111" s="2" t="s">
        <v>283</v>
      </c>
      <c r="B111" s="2">
        <v>11.0</v>
      </c>
      <c r="C111" s="2">
        <v>5.0</v>
      </c>
      <c r="D111" s="2">
        <v>41.9957587853844</v>
      </c>
      <c r="E111" s="2">
        <v>-91.6592424165064</v>
      </c>
      <c r="F111" s="2" t="s">
        <v>24</v>
      </c>
      <c r="G111" s="2" t="s">
        <v>25</v>
      </c>
      <c r="H111" s="2" t="s">
        <v>257</v>
      </c>
      <c r="I111" s="14" t="s">
        <v>284</v>
      </c>
      <c r="K111" s="15" t="s">
        <v>28</v>
      </c>
      <c r="L111" s="16">
        <f>Countif(username,H111)</f>
        <v>2</v>
      </c>
      <c r="M111" s="20">
        <f t="shared" si="1"/>
        <v>2</v>
      </c>
    </row>
    <row r="112">
      <c r="A112" s="2" t="s">
        <v>285</v>
      </c>
      <c r="B112" s="2">
        <v>11.0</v>
      </c>
      <c r="C112" s="2">
        <v>6.0</v>
      </c>
      <c r="D112" s="2">
        <v>41.9957587852221</v>
      </c>
      <c r="E112" s="2">
        <v>-91.6590490210042</v>
      </c>
      <c r="F112" s="2" t="s">
        <v>24</v>
      </c>
      <c r="G112" s="2" t="s">
        <v>25</v>
      </c>
      <c r="H112" s="2" t="s">
        <v>43</v>
      </c>
      <c r="I112" s="14" t="s">
        <v>286</v>
      </c>
      <c r="K112" s="15" t="s">
        <v>28</v>
      </c>
      <c r="L112" s="16">
        <f>Countif(username,H112)</f>
        <v>5</v>
      </c>
      <c r="M112" s="20">
        <f t="shared" si="1"/>
        <v>5</v>
      </c>
    </row>
    <row r="113">
      <c r="A113" s="2" t="s">
        <v>287</v>
      </c>
      <c r="B113" s="2">
        <v>11.0</v>
      </c>
      <c r="C113" s="2">
        <v>7.0</v>
      </c>
      <c r="D113" s="2">
        <v>41.9957587850598</v>
      </c>
      <c r="E113" s="2">
        <v>-91.6588556255019</v>
      </c>
      <c r="F113" s="2" t="s">
        <v>24</v>
      </c>
      <c r="G113" s="2" t="s">
        <v>25</v>
      </c>
      <c r="H113" s="2" t="s">
        <v>40</v>
      </c>
      <c r="I113" s="14" t="s">
        <v>288</v>
      </c>
      <c r="K113" s="15" t="s">
        <v>28</v>
      </c>
      <c r="L113" s="16">
        <f>Countif(username,H113)</f>
        <v>5</v>
      </c>
      <c r="M113" s="20">
        <f t="shared" si="1"/>
        <v>5</v>
      </c>
    </row>
    <row r="114">
      <c r="A114" s="2" t="s">
        <v>289</v>
      </c>
      <c r="B114" s="2">
        <v>11.0</v>
      </c>
      <c r="C114" s="2">
        <v>8.0</v>
      </c>
      <c r="D114" s="2">
        <v>41.9957587848975</v>
      </c>
      <c r="E114" s="2">
        <v>-91.6586622299996</v>
      </c>
      <c r="F114" s="2" t="s">
        <v>24</v>
      </c>
      <c r="G114" s="2" t="s">
        <v>25</v>
      </c>
      <c r="H114" s="2" t="s">
        <v>68</v>
      </c>
      <c r="I114" s="14" t="s">
        <v>290</v>
      </c>
      <c r="K114" s="15" t="s">
        <v>28</v>
      </c>
      <c r="L114" s="16">
        <f>Countif(username,H114)</f>
        <v>11</v>
      </c>
      <c r="M114" s="20">
        <f t="shared" si="1"/>
        <v>10</v>
      </c>
    </row>
    <row r="115">
      <c r="A115" s="2" t="s">
        <v>291</v>
      </c>
      <c r="B115" s="2">
        <v>11.0</v>
      </c>
      <c r="C115" s="2">
        <v>9.0</v>
      </c>
      <c r="D115" s="2">
        <v>41.9957587847352</v>
      </c>
      <c r="E115" s="2">
        <v>-91.6584688344974</v>
      </c>
      <c r="F115" s="2" t="s">
        <v>24</v>
      </c>
      <c r="G115" s="2" t="s">
        <v>25</v>
      </c>
      <c r="H115" s="2" t="s">
        <v>292</v>
      </c>
      <c r="I115" s="14" t="s">
        <v>293</v>
      </c>
      <c r="K115" s="15" t="s">
        <v>28</v>
      </c>
      <c r="L115" s="16">
        <f>Countif(username,H115)</f>
        <v>1</v>
      </c>
      <c r="M115" s="20">
        <f t="shared" si="1"/>
        <v>1</v>
      </c>
    </row>
    <row r="116">
      <c r="A116" s="2" t="s">
        <v>294</v>
      </c>
      <c r="B116" s="2">
        <v>11.0</v>
      </c>
      <c r="C116" s="2">
        <v>10.0</v>
      </c>
      <c r="D116" s="2">
        <v>41.9957587845729</v>
      </c>
      <c r="E116" s="2">
        <v>-91.6582754389951</v>
      </c>
      <c r="F116" s="2" t="s">
        <v>24</v>
      </c>
      <c r="G116" s="2" t="s">
        <v>25</v>
      </c>
      <c r="H116" s="2" t="s">
        <v>295</v>
      </c>
      <c r="I116" s="14" t="s">
        <v>296</v>
      </c>
      <c r="K116" s="15" t="s">
        <v>28</v>
      </c>
      <c r="L116" s="16">
        <f>Countif(username,H116)</f>
        <v>1</v>
      </c>
      <c r="M116" s="20">
        <f t="shared" si="1"/>
        <v>1</v>
      </c>
    </row>
    <row r="117">
      <c r="A117" s="2" t="s">
        <v>297</v>
      </c>
      <c r="B117" s="2">
        <v>11.0</v>
      </c>
      <c r="C117" s="2">
        <v>11.0</v>
      </c>
      <c r="D117" s="2">
        <v>41.9957587844106</v>
      </c>
      <c r="E117" s="2">
        <v>-91.6580820434929</v>
      </c>
      <c r="F117" s="2" t="s">
        <v>24</v>
      </c>
      <c r="G117" s="2" t="s">
        <v>25</v>
      </c>
      <c r="H117" s="2" t="s">
        <v>68</v>
      </c>
      <c r="I117" s="14" t="s">
        <v>298</v>
      </c>
      <c r="K117" s="15" t="s">
        <v>28</v>
      </c>
      <c r="L117" s="16">
        <f>Countif(username,H117)</f>
        <v>11</v>
      </c>
      <c r="M117" s="20">
        <f t="shared" si="1"/>
        <v>10</v>
      </c>
    </row>
    <row r="118">
      <c r="A118" s="2" t="s">
        <v>299</v>
      </c>
      <c r="B118" s="2">
        <v>11.0</v>
      </c>
      <c r="C118" s="2">
        <v>12.0</v>
      </c>
      <c r="D118" s="2">
        <v>41.9957587842483</v>
      </c>
      <c r="E118" s="2">
        <v>-91.6578886479907</v>
      </c>
      <c r="F118" s="2" t="s">
        <v>24</v>
      </c>
      <c r="G118" s="2" t="s">
        <v>25</v>
      </c>
      <c r="H118" s="2" t="s">
        <v>300</v>
      </c>
      <c r="I118" s="14" t="s">
        <v>301</v>
      </c>
      <c r="K118" s="15" t="s">
        <v>28</v>
      </c>
      <c r="L118" s="16">
        <f>Countif(username,H118)</f>
        <v>1</v>
      </c>
      <c r="M118" s="20">
        <f t="shared" si="1"/>
        <v>1</v>
      </c>
    </row>
    <row r="119">
      <c r="A119" s="2" t="s">
        <v>302</v>
      </c>
      <c r="B119" s="2">
        <v>12.0</v>
      </c>
      <c r="C119" s="2">
        <v>1.0</v>
      </c>
      <c r="D119" s="2">
        <v>41.9956150555881</v>
      </c>
      <c r="E119" s="2">
        <v>-91.6600160076877</v>
      </c>
      <c r="F119" s="2" t="s">
        <v>24</v>
      </c>
      <c r="G119" s="2" t="s">
        <v>25</v>
      </c>
      <c r="H119" s="2" t="s">
        <v>231</v>
      </c>
      <c r="I119" s="14" t="s">
        <v>303</v>
      </c>
      <c r="K119" s="15" t="s">
        <v>28</v>
      </c>
      <c r="L119" s="16">
        <f>Countif(username,H119)</f>
        <v>2</v>
      </c>
      <c r="M119" s="20">
        <f t="shared" si="1"/>
        <v>2</v>
      </c>
    </row>
    <row r="120">
      <c r="A120" s="2" t="s">
        <v>304</v>
      </c>
      <c r="B120" s="2">
        <v>12.0</v>
      </c>
      <c r="C120" s="2">
        <v>2.0</v>
      </c>
      <c r="D120" s="2">
        <v>41.9956150554258</v>
      </c>
      <c r="E120" s="2">
        <v>-91.6598226126222</v>
      </c>
      <c r="F120" s="2" t="s">
        <v>24</v>
      </c>
      <c r="G120" s="2" t="s">
        <v>25</v>
      </c>
      <c r="H120" s="2" t="s">
        <v>305</v>
      </c>
      <c r="I120" s="14" t="s">
        <v>306</v>
      </c>
      <c r="K120" s="15" t="s">
        <v>28</v>
      </c>
      <c r="L120" s="16">
        <f>Countif(username,H120)</f>
        <v>5</v>
      </c>
      <c r="M120" s="20">
        <f t="shared" si="1"/>
        <v>5</v>
      </c>
    </row>
    <row r="121">
      <c r="A121" s="2" t="s">
        <v>307</v>
      </c>
      <c r="B121" s="2">
        <v>12.0</v>
      </c>
      <c r="C121" s="2">
        <v>3.0</v>
      </c>
      <c r="D121" s="2">
        <v>41.9956150552635</v>
      </c>
      <c r="E121" s="2">
        <v>-91.6596292175568</v>
      </c>
      <c r="F121" s="2" t="s">
        <v>24</v>
      </c>
      <c r="G121" s="2" t="s">
        <v>25</v>
      </c>
      <c r="H121" s="2" t="s">
        <v>308</v>
      </c>
      <c r="I121" s="14" t="s">
        <v>309</v>
      </c>
      <c r="K121" s="15" t="s">
        <v>28</v>
      </c>
      <c r="L121" s="16">
        <f>Countif(username,H121)</f>
        <v>5</v>
      </c>
      <c r="M121" s="20">
        <f t="shared" si="1"/>
        <v>5</v>
      </c>
    </row>
    <row r="122">
      <c r="A122" s="2" t="s">
        <v>310</v>
      </c>
      <c r="B122" s="2">
        <v>12.0</v>
      </c>
      <c r="C122" s="2">
        <v>4.0</v>
      </c>
      <c r="D122" s="2">
        <v>41.9956150551012</v>
      </c>
      <c r="E122" s="2">
        <v>-91.6594358224913</v>
      </c>
      <c r="F122" s="2" t="s">
        <v>24</v>
      </c>
      <c r="G122" s="2" t="s">
        <v>25</v>
      </c>
      <c r="H122" s="2" t="s">
        <v>311</v>
      </c>
      <c r="I122" s="14" t="s">
        <v>312</v>
      </c>
      <c r="K122" s="15" t="s">
        <v>28</v>
      </c>
      <c r="L122" s="16">
        <f>Countif(username,H122)</f>
        <v>2</v>
      </c>
      <c r="M122" s="20">
        <f t="shared" si="1"/>
        <v>2</v>
      </c>
    </row>
    <row r="123">
      <c r="A123" s="2" t="s">
        <v>313</v>
      </c>
      <c r="B123" s="2">
        <v>12.0</v>
      </c>
      <c r="C123" s="2">
        <v>5.0</v>
      </c>
      <c r="D123" s="2">
        <v>41.9956150549389</v>
      </c>
      <c r="E123" s="2">
        <v>-91.6592424274258</v>
      </c>
      <c r="F123" s="2" t="s">
        <v>24</v>
      </c>
      <c r="G123" s="2" t="s">
        <v>25</v>
      </c>
      <c r="H123" s="2" t="s">
        <v>305</v>
      </c>
      <c r="I123" s="14" t="s">
        <v>314</v>
      </c>
      <c r="K123" s="15" t="s">
        <v>28</v>
      </c>
      <c r="L123" s="16">
        <f>Countif(username,H123)</f>
        <v>5</v>
      </c>
      <c r="M123" s="20">
        <f t="shared" si="1"/>
        <v>5</v>
      </c>
    </row>
    <row r="124">
      <c r="A124" s="2" t="s">
        <v>315</v>
      </c>
      <c r="B124" s="2">
        <v>12.0</v>
      </c>
      <c r="C124" s="2">
        <v>6.0</v>
      </c>
      <c r="D124" s="2">
        <v>41.9956150547766</v>
      </c>
      <c r="E124" s="2">
        <v>-91.6590490323603</v>
      </c>
      <c r="F124" s="2" t="s">
        <v>24</v>
      </c>
      <c r="G124" s="2" t="s">
        <v>25</v>
      </c>
      <c r="H124" s="2" t="s">
        <v>308</v>
      </c>
      <c r="I124" s="14" t="s">
        <v>316</v>
      </c>
      <c r="K124" s="15" t="s">
        <v>28</v>
      </c>
      <c r="L124" s="16">
        <f>Countif(username,H124)</f>
        <v>5</v>
      </c>
      <c r="M124" s="20">
        <f t="shared" si="1"/>
        <v>5</v>
      </c>
    </row>
    <row r="125">
      <c r="A125" s="2" t="s">
        <v>317</v>
      </c>
      <c r="B125" s="2">
        <v>12.0</v>
      </c>
      <c r="C125" s="2">
        <v>7.0</v>
      </c>
      <c r="D125" s="2">
        <v>41.9956150546143</v>
      </c>
      <c r="E125" s="2">
        <v>-91.6588556372948</v>
      </c>
      <c r="F125" s="2" t="s">
        <v>24</v>
      </c>
      <c r="G125" s="2" t="s">
        <v>25</v>
      </c>
      <c r="H125" s="2" t="s">
        <v>311</v>
      </c>
      <c r="I125" s="14" t="s">
        <v>318</v>
      </c>
      <c r="K125" s="15" t="s">
        <v>28</v>
      </c>
      <c r="L125" s="16">
        <f>Countif(username,H125)</f>
        <v>2</v>
      </c>
      <c r="M125" s="20">
        <f t="shared" si="1"/>
        <v>2</v>
      </c>
    </row>
    <row r="126">
      <c r="A126" s="2" t="s">
        <v>319</v>
      </c>
      <c r="B126" s="2">
        <v>12.0</v>
      </c>
      <c r="C126" s="2">
        <v>8.0</v>
      </c>
      <c r="D126" s="2">
        <v>41.995615054452</v>
      </c>
      <c r="E126" s="2">
        <v>-91.6586622422294</v>
      </c>
      <c r="F126" s="2" t="s">
        <v>24</v>
      </c>
      <c r="G126" s="2" t="s">
        <v>25</v>
      </c>
      <c r="H126" s="2" t="s">
        <v>305</v>
      </c>
      <c r="I126" s="14" t="s">
        <v>320</v>
      </c>
      <c r="K126" s="15" t="s">
        <v>28</v>
      </c>
      <c r="L126" s="16">
        <f>Countif(username,H126)</f>
        <v>5</v>
      </c>
      <c r="M126" s="20">
        <f t="shared" si="1"/>
        <v>5</v>
      </c>
    </row>
    <row r="127">
      <c r="A127" s="2" t="s">
        <v>321</v>
      </c>
      <c r="B127" s="2">
        <v>12.0</v>
      </c>
      <c r="C127" s="2">
        <v>9.0</v>
      </c>
      <c r="D127" s="2">
        <v>41.9956150542897</v>
      </c>
      <c r="E127" s="2">
        <v>-91.6584688471639</v>
      </c>
      <c r="F127" s="2" t="s">
        <v>24</v>
      </c>
      <c r="G127" s="2" t="s">
        <v>25</v>
      </c>
      <c r="H127" s="2" t="s">
        <v>308</v>
      </c>
      <c r="I127" s="14" t="s">
        <v>322</v>
      </c>
      <c r="K127" s="15" t="s">
        <v>28</v>
      </c>
      <c r="L127" s="16">
        <f>Countif(username,H127)</f>
        <v>5</v>
      </c>
      <c r="M127" s="20">
        <f t="shared" si="1"/>
        <v>5</v>
      </c>
    </row>
    <row r="128">
      <c r="A128" s="2" t="s">
        <v>323</v>
      </c>
      <c r="B128" s="2">
        <v>12.0</v>
      </c>
      <c r="C128" s="2">
        <v>10.0</v>
      </c>
      <c r="D128" s="2">
        <v>41.9956150541274</v>
      </c>
      <c r="E128" s="2">
        <v>-91.6582754520984</v>
      </c>
      <c r="F128" s="2" t="s">
        <v>24</v>
      </c>
      <c r="G128" s="2" t="s">
        <v>25</v>
      </c>
      <c r="H128" s="2" t="s">
        <v>324</v>
      </c>
      <c r="I128" s="14" t="s">
        <v>325</v>
      </c>
      <c r="K128" s="15" t="s">
        <v>28</v>
      </c>
      <c r="L128" s="16">
        <f>Countif(username,H128)</f>
        <v>3</v>
      </c>
      <c r="M128" s="20">
        <f t="shared" si="1"/>
        <v>3</v>
      </c>
    </row>
    <row r="129">
      <c r="A129" s="2" t="s">
        <v>326</v>
      </c>
      <c r="B129" s="2">
        <v>12.0</v>
      </c>
      <c r="C129" s="2">
        <v>11.0</v>
      </c>
      <c r="D129" s="2">
        <v>41.9956150539651</v>
      </c>
      <c r="E129" s="2">
        <v>-91.6580820570329</v>
      </c>
      <c r="F129" s="2" t="s">
        <v>24</v>
      </c>
      <c r="G129" s="2" t="s">
        <v>25</v>
      </c>
      <c r="H129" s="2" t="s">
        <v>305</v>
      </c>
      <c r="I129" s="14" t="s">
        <v>327</v>
      </c>
      <c r="K129" s="15" t="s">
        <v>28</v>
      </c>
      <c r="L129" s="16">
        <f>Countif(username,H129)</f>
        <v>5</v>
      </c>
      <c r="M129" s="20">
        <f t="shared" si="1"/>
        <v>5</v>
      </c>
    </row>
    <row r="130">
      <c r="A130" s="2" t="s">
        <v>328</v>
      </c>
      <c r="B130" s="2">
        <v>12.0</v>
      </c>
      <c r="C130" s="2">
        <v>12.0</v>
      </c>
      <c r="D130" s="2">
        <v>41.9956150538028</v>
      </c>
      <c r="E130" s="2">
        <v>-91.6578886619674</v>
      </c>
      <c r="F130" s="2" t="s">
        <v>24</v>
      </c>
      <c r="G130" s="2" t="s">
        <v>25</v>
      </c>
      <c r="H130" s="2" t="s">
        <v>308</v>
      </c>
      <c r="I130" s="14" t="s">
        <v>329</v>
      </c>
      <c r="K130" s="15" t="s">
        <v>28</v>
      </c>
      <c r="L130" s="16">
        <f>Countif(username,H130)</f>
        <v>5</v>
      </c>
      <c r="M130" s="20">
        <f t="shared" si="1"/>
        <v>5</v>
      </c>
    </row>
    <row r="131">
      <c r="A131" s="2" t="s">
        <v>330</v>
      </c>
      <c r="B131" s="2">
        <v>13.0</v>
      </c>
      <c r="C131" s="2">
        <v>1.0</v>
      </c>
      <c r="D131" s="2">
        <v>41.9954713251427</v>
      </c>
      <c r="E131" s="2">
        <v>-91.6600160168602</v>
      </c>
      <c r="F131" s="2" t="s">
        <v>24</v>
      </c>
      <c r="G131" s="2" t="s">
        <v>25</v>
      </c>
      <c r="H131" s="2" t="s">
        <v>281</v>
      </c>
      <c r="I131" s="14" t="s">
        <v>331</v>
      </c>
      <c r="K131" s="15" t="s">
        <v>28</v>
      </c>
      <c r="L131" s="16">
        <f>Countif(username,H131)</f>
        <v>3</v>
      </c>
      <c r="M131" s="20">
        <f t="shared" si="1"/>
        <v>3</v>
      </c>
    </row>
    <row r="132">
      <c r="A132" s="2" t="s">
        <v>332</v>
      </c>
      <c r="B132" s="2">
        <v>13.0</v>
      </c>
      <c r="C132" s="2">
        <v>2.0</v>
      </c>
      <c r="D132" s="2">
        <v>41.9954713249804</v>
      </c>
      <c r="E132" s="2">
        <v>-91.6598226222315</v>
      </c>
      <c r="F132" s="2" t="s">
        <v>24</v>
      </c>
      <c r="G132" s="2" t="s">
        <v>25</v>
      </c>
      <c r="H132" s="2" t="s">
        <v>68</v>
      </c>
      <c r="I132" s="14" t="s">
        <v>333</v>
      </c>
      <c r="K132" s="15" t="s">
        <v>28</v>
      </c>
      <c r="L132" s="16">
        <f>Countif(username,H132)</f>
        <v>11</v>
      </c>
      <c r="M132" s="20">
        <f t="shared" si="1"/>
        <v>10</v>
      </c>
    </row>
    <row r="133">
      <c r="A133" s="2" t="s">
        <v>334</v>
      </c>
      <c r="B133" s="2">
        <v>13.0</v>
      </c>
      <c r="C133" s="2">
        <v>3.0</v>
      </c>
      <c r="D133" s="2">
        <v>41.9954713248181</v>
      </c>
      <c r="E133" s="2">
        <v>-91.6596292276028</v>
      </c>
      <c r="F133" s="2" t="s">
        <v>24</v>
      </c>
      <c r="G133" s="2" t="s">
        <v>25</v>
      </c>
      <c r="H133" s="2" t="s">
        <v>335</v>
      </c>
      <c r="I133" s="14" t="s">
        <v>336</v>
      </c>
      <c r="K133" s="15" t="s">
        <v>28</v>
      </c>
      <c r="L133" s="16">
        <f>Countif(username,H133)</f>
        <v>1</v>
      </c>
      <c r="M133" s="20">
        <f t="shared" si="1"/>
        <v>1</v>
      </c>
    </row>
    <row r="134">
      <c r="A134" s="2" t="s">
        <v>337</v>
      </c>
      <c r="B134" s="2">
        <v>13.0</v>
      </c>
      <c r="C134" s="2">
        <v>4.0</v>
      </c>
      <c r="D134" s="2">
        <v>41.9954713246558</v>
      </c>
      <c r="E134" s="2">
        <v>-91.6594358329741</v>
      </c>
      <c r="F134" s="2" t="s">
        <v>24</v>
      </c>
      <c r="G134" s="2" t="s">
        <v>25</v>
      </c>
      <c r="H134" s="2" t="s">
        <v>324</v>
      </c>
      <c r="I134" s="14" t="s">
        <v>338</v>
      </c>
      <c r="K134" s="15" t="s">
        <v>28</v>
      </c>
      <c r="L134" s="16">
        <f>Countif(username,H134)</f>
        <v>3</v>
      </c>
      <c r="M134" s="20">
        <f t="shared" si="1"/>
        <v>3</v>
      </c>
    </row>
    <row r="135">
      <c r="A135" s="2" t="s">
        <v>339</v>
      </c>
      <c r="B135" s="2">
        <v>13.0</v>
      </c>
      <c r="C135" s="2">
        <v>5.0</v>
      </c>
      <c r="D135" s="2">
        <v>41.9954713244935</v>
      </c>
      <c r="E135" s="2">
        <v>-91.6592424383454</v>
      </c>
      <c r="F135" s="2" t="s">
        <v>24</v>
      </c>
      <c r="G135" s="2" t="s">
        <v>25</v>
      </c>
      <c r="H135" s="2" t="s">
        <v>68</v>
      </c>
      <c r="I135" s="14" t="s">
        <v>340</v>
      </c>
      <c r="K135" s="15" t="s">
        <v>28</v>
      </c>
      <c r="L135" s="16">
        <f>Countif(username,H135)</f>
        <v>11</v>
      </c>
      <c r="M135" s="20">
        <f t="shared" si="1"/>
        <v>10</v>
      </c>
    </row>
    <row r="136">
      <c r="A136" s="2" t="s">
        <v>341</v>
      </c>
      <c r="B136" s="2">
        <v>13.0</v>
      </c>
      <c r="C136" s="2">
        <v>6.0</v>
      </c>
      <c r="D136" s="2">
        <v>41.9954713243312</v>
      </c>
      <c r="E136" s="2">
        <v>-91.6590490437167</v>
      </c>
      <c r="F136" s="2" t="s">
        <v>24</v>
      </c>
      <c r="G136" s="2" t="s">
        <v>25</v>
      </c>
      <c r="H136" s="2" t="s">
        <v>342</v>
      </c>
      <c r="I136" s="14" t="s">
        <v>343</v>
      </c>
      <c r="K136" s="15" t="s">
        <v>28</v>
      </c>
      <c r="L136" s="16">
        <f>Countif(username,H136)</f>
        <v>1</v>
      </c>
      <c r="M136" s="20">
        <f t="shared" si="1"/>
        <v>1</v>
      </c>
    </row>
    <row r="137">
      <c r="A137" s="2" t="s">
        <v>344</v>
      </c>
      <c r="B137" s="2">
        <v>13.0</v>
      </c>
      <c r="C137" s="2">
        <v>7.0</v>
      </c>
      <c r="D137" s="2">
        <v>41.9954713241689</v>
      </c>
      <c r="E137" s="2">
        <v>-91.658855649088</v>
      </c>
      <c r="F137" s="2" t="s">
        <v>24</v>
      </c>
      <c r="G137" s="2" t="s">
        <v>25</v>
      </c>
      <c r="H137" s="2" t="s">
        <v>345</v>
      </c>
      <c r="I137" s="14" t="s">
        <v>346</v>
      </c>
      <c r="K137" s="15" t="s">
        <v>28</v>
      </c>
      <c r="L137" s="16">
        <f>Countif(username,H137)</f>
        <v>2</v>
      </c>
      <c r="M137" s="20">
        <f t="shared" si="1"/>
        <v>2</v>
      </c>
    </row>
    <row r="138">
      <c r="A138" s="2" t="s">
        <v>347</v>
      </c>
      <c r="B138" s="2">
        <v>13.0</v>
      </c>
      <c r="C138" s="2">
        <v>8.0</v>
      </c>
      <c r="D138" s="2">
        <v>41.9954713240066</v>
      </c>
      <c r="E138" s="2">
        <v>-91.6586622544593</v>
      </c>
      <c r="F138" s="2" t="s">
        <v>24</v>
      </c>
      <c r="G138" s="2" t="s">
        <v>25</v>
      </c>
      <c r="H138" s="2" t="s">
        <v>348</v>
      </c>
      <c r="I138" s="14" t="s">
        <v>349</v>
      </c>
      <c r="K138" s="15" t="s">
        <v>28</v>
      </c>
      <c r="L138" s="16">
        <f>Countif(username,H138)</f>
        <v>2</v>
      </c>
      <c r="M138" s="20">
        <f t="shared" si="1"/>
        <v>2</v>
      </c>
    </row>
    <row r="139">
      <c r="A139" s="2" t="s">
        <v>350</v>
      </c>
      <c r="B139" s="2">
        <v>13.0</v>
      </c>
      <c r="C139" s="2">
        <v>9.0</v>
      </c>
      <c r="D139" s="2">
        <v>41.9954713238443</v>
      </c>
      <c r="E139" s="2">
        <v>-91.6584688598306</v>
      </c>
      <c r="F139" s="2" t="s">
        <v>24</v>
      </c>
      <c r="G139" s="2" t="s">
        <v>25</v>
      </c>
      <c r="H139" s="2" t="s">
        <v>351</v>
      </c>
      <c r="I139" s="14" t="s">
        <v>352</v>
      </c>
      <c r="K139" s="15" t="s">
        <v>28</v>
      </c>
      <c r="L139" s="16">
        <f>Countif(username,H139)</f>
        <v>1</v>
      </c>
      <c r="M139" s="20">
        <f t="shared" si="1"/>
        <v>1</v>
      </c>
    </row>
    <row r="140">
      <c r="A140" s="2" t="s">
        <v>353</v>
      </c>
      <c r="B140" s="2">
        <v>13.0</v>
      </c>
      <c r="C140" s="2">
        <v>10.0</v>
      </c>
      <c r="D140" s="2">
        <v>41.995471323682</v>
      </c>
      <c r="E140" s="2">
        <v>-91.658275465202</v>
      </c>
      <c r="F140" s="2" t="s">
        <v>24</v>
      </c>
      <c r="G140" s="2" t="s">
        <v>25</v>
      </c>
      <c r="H140" s="2" t="s">
        <v>354</v>
      </c>
      <c r="I140" s="14" t="s">
        <v>355</v>
      </c>
      <c r="K140" s="15" t="s">
        <v>28</v>
      </c>
      <c r="L140" s="16">
        <f>Countif(username,H140)</f>
        <v>1</v>
      </c>
      <c r="M140" s="20">
        <f t="shared" si="1"/>
        <v>1</v>
      </c>
    </row>
    <row r="141">
      <c r="A141" s="2" t="s">
        <v>356</v>
      </c>
      <c r="B141" s="2">
        <v>13.0</v>
      </c>
      <c r="C141" s="2">
        <v>11.0</v>
      </c>
      <c r="D141" s="2">
        <v>41.9954713235197</v>
      </c>
      <c r="E141" s="2">
        <v>-91.6580820705733</v>
      </c>
      <c r="F141" s="2" t="s">
        <v>24</v>
      </c>
      <c r="G141" s="2" t="s">
        <v>25</v>
      </c>
      <c r="H141" s="2" t="s">
        <v>95</v>
      </c>
      <c r="I141" s="14" t="s">
        <v>357</v>
      </c>
      <c r="K141" s="19"/>
      <c r="L141" s="16">
        <f>Countif(username,H141)</f>
        <v>5</v>
      </c>
      <c r="M141" s="20">
        <f t="shared" si="1"/>
        <v>5</v>
      </c>
    </row>
    <row r="142">
      <c r="A142" s="2" t="s">
        <v>358</v>
      </c>
      <c r="B142" s="2">
        <v>13.0</v>
      </c>
      <c r="C142" s="2">
        <v>12.0</v>
      </c>
      <c r="D142" s="2">
        <v>41.9954713233574</v>
      </c>
      <c r="E142" s="2">
        <v>-91.6578886759446</v>
      </c>
      <c r="F142" s="2" t="s">
        <v>24</v>
      </c>
      <c r="G142" s="2" t="s">
        <v>25</v>
      </c>
      <c r="H142" s="2" t="s">
        <v>30</v>
      </c>
      <c r="I142" s="14" t="s">
        <v>359</v>
      </c>
      <c r="K142" s="15" t="s">
        <v>32</v>
      </c>
      <c r="L142" s="16">
        <f>Countif(username,H142)</f>
        <v>7</v>
      </c>
      <c r="M142" s="20">
        <f t="shared" si="1"/>
        <v>7</v>
      </c>
    </row>
    <row r="143">
      <c r="A143" s="2" t="s">
        <v>360</v>
      </c>
      <c r="B143" s="2">
        <v>14.0</v>
      </c>
      <c r="C143" s="2">
        <v>4.0</v>
      </c>
      <c r="D143" s="2">
        <v>41.9953275942103</v>
      </c>
      <c r="E143" s="2">
        <v>-91.6594358434558</v>
      </c>
      <c r="F143" s="2" t="s">
        <v>24</v>
      </c>
      <c r="G143" s="2" t="s">
        <v>25</v>
      </c>
      <c r="H143" s="2" t="s">
        <v>361</v>
      </c>
      <c r="I143" s="14" t="s">
        <v>362</v>
      </c>
      <c r="K143" s="15" t="s">
        <v>28</v>
      </c>
      <c r="L143" s="16">
        <f>Countif(username,H143)</f>
        <v>1</v>
      </c>
      <c r="M143" s="20">
        <f t="shared" si="1"/>
        <v>1</v>
      </c>
    </row>
    <row r="144">
      <c r="A144" s="2" t="s">
        <v>363</v>
      </c>
      <c r="B144" s="2">
        <v>14.0</v>
      </c>
      <c r="C144" s="2">
        <v>5.0</v>
      </c>
      <c r="D144" s="2">
        <v>41.995327594048</v>
      </c>
      <c r="E144" s="2">
        <v>-91.6592424492639</v>
      </c>
      <c r="F144" s="2" t="s">
        <v>24</v>
      </c>
      <c r="G144" s="2" t="s">
        <v>25</v>
      </c>
      <c r="H144" s="2" t="s">
        <v>364</v>
      </c>
      <c r="I144" s="14" t="s">
        <v>365</v>
      </c>
      <c r="K144" s="19"/>
      <c r="L144" s="16">
        <f>Countif(username,H144)</f>
        <v>1</v>
      </c>
      <c r="M144" s="20">
        <f t="shared" si="1"/>
        <v>1</v>
      </c>
    </row>
    <row r="145">
      <c r="A145" s="2" t="s">
        <v>366</v>
      </c>
      <c r="B145" s="2">
        <v>14.0</v>
      </c>
      <c r="C145" s="2">
        <v>6.0</v>
      </c>
      <c r="D145" s="2">
        <v>41.9953275938857</v>
      </c>
      <c r="E145" s="2">
        <v>-91.6590490550719</v>
      </c>
      <c r="F145" s="2" t="s">
        <v>24</v>
      </c>
      <c r="G145" s="2" t="s">
        <v>25</v>
      </c>
      <c r="H145" s="2" t="s">
        <v>367</v>
      </c>
      <c r="I145" s="14" t="s">
        <v>368</v>
      </c>
      <c r="K145" s="19"/>
      <c r="L145" s="16">
        <f>Countif(username,H145)</f>
        <v>1</v>
      </c>
      <c r="M145" s="20">
        <f t="shared" si="1"/>
        <v>1</v>
      </c>
    </row>
    <row r="146">
      <c r="A146" s="2" t="s">
        <v>369</v>
      </c>
      <c r="B146" s="2">
        <v>14.0</v>
      </c>
      <c r="C146" s="2">
        <v>7.0</v>
      </c>
      <c r="D146" s="2">
        <v>41.9953275937234</v>
      </c>
      <c r="E146" s="2">
        <v>-91.6588556608799</v>
      </c>
      <c r="F146" s="2" t="s">
        <v>24</v>
      </c>
      <c r="G146" s="2" t="s">
        <v>25</v>
      </c>
      <c r="H146" s="2" t="s">
        <v>370</v>
      </c>
      <c r="I146" s="14" t="s">
        <v>371</v>
      </c>
      <c r="K146" s="19"/>
      <c r="L146" s="16">
        <f>Countif(username,H146)</f>
        <v>1</v>
      </c>
      <c r="M146" s="20">
        <f t="shared" si="1"/>
        <v>1</v>
      </c>
    </row>
    <row r="147">
      <c r="A147" s="2" t="s">
        <v>372</v>
      </c>
      <c r="B147" s="2">
        <v>14.0</v>
      </c>
      <c r="C147" s="2">
        <v>8.0</v>
      </c>
      <c r="D147" s="2">
        <v>41.9953275935611</v>
      </c>
      <c r="E147" s="2">
        <v>-91.658662266688</v>
      </c>
      <c r="F147" s="2" t="s">
        <v>24</v>
      </c>
      <c r="G147" s="2" t="s">
        <v>25</v>
      </c>
      <c r="H147" s="2" t="s">
        <v>68</v>
      </c>
      <c r="I147" s="14" t="s">
        <v>373</v>
      </c>
      <c r="K147" s="15" t="s">
        <v>28</v>
      </c>
      <c r="L147" s="16">
        <f>Countif(username,H147)</f>
        <v>11</v>
      </c>
      <c r="M147" s="20">
        <f t="shared" si="1"/>
        <v>10</v>
      </c>
    </row>
    <row r="148">
      <c r="A148" s="2" t="s">
        <v>374</v>
      </c>
      <c r="B148" s="2">
        <v>14.0</v>
      </c>
      <c r="C148" s="2">
        <v>9.0</v>
      </c>
      <c r="D148" s="2">
        <v>41.9953275933988</v>
      </c>
      <c r="E148" s="2">
        <v>-91.658468872496</v>
      </c>
      <c r="F148" s="2" t="s">
        <v>24</v>
      </c>
      <c r="G148" s="2" t="s">
        <v>25</v>
      </c>
      <c r="H148" s="2" t="s">
        <v>375</v>
      </c>
      <c r="I148" s="14" t="s">
        <v>376</v>
      </c>
      <c r="K148" s="15" t="s">
        <v>28</v>
      </c>
      <c r="L148" s="16">
        <f>Countif(username,H148)</f>
        <v>2</v>
      </c>
      <c r="M148" s="20">
        <f t="shared" si="1"/>
        <v>2</v>
      </c>
    </row>
    <row r="149">
      <c r="A149" s="2" t="s">
        <v>377</v>
      </c>
      <c r="B149" s="2">
        <v>14.0</v>
      </c>
      <c r="C149" s="2">
        <v>10.0</v>
      </c>
      <c r="D149" s="2">
        <v>41.9953275932365</v>
      </c>
      <c r="E149" s="2">
        <v>-91.658275478304</v>
      </c>
      <c r="F149" s="2" t="s">
        <v>24</v>
      </c>
      <c r="G149" s="2" t="s">
        <v>25</v>
      </c>
      <c r="H149" s="2" t="s">
        <v>239</v>
      </c>
      <c r="I149" s="14" t="s">
        <v>378</v>
      </c>
      <c r="K149" s="15" t="s">
        <v>28</v>
      </c>
      <c r="L149" s="16">
        <f>Countif(username,H149)</f>
        <v>2</v>
      </c>
      <c r="M149" s="20">
        <f t="shared" si="1"/>
        <v>2</v>
      </c>
    </row>
    <row r="150">
      <c r="A150" s="2" t="s">
        <v>379</v>
      </c>
      <c r="B150" s="2">
        <v>14.0</v>
      </c>
      <c r="C150" s="2">
        <v>11.0</v>
      </c>
      <c r="D150" s="2">
        <v>41.9953275930742</v>
      </c>
      <c r="E150" s="2">
        <v>-91.6580820841121</v>
      </c>
      <c r="F150" s="2" t="s">
        <v>24</v>
      </c>
      <c r="G150" s="2" t="s">
        <v>25</v>
      </c>
      <c r="H150" s="2" t="s">
        <v>68</v>
      </c>
      <c r="I150" s="14" t="s">
        <v>380</v>
      </c>
      <c r="K150" s="15" t="s">
        <v>28</v>
      </c>
      <c r="L150" s="16">
        <f>Countif(username,H150)</f>
        <v>11</v>
      </c>
      <c r="M150" s="20">
        <f t="shared" si="1"/>
        <v>10</v>
      </c>
    </row>
    <row r="151">
      <c r="A151" s="2" t="s">
        <v>381</v>
      </c>
      <c r="B151" s="2">
        <v>14.0</v>
      </c>
      <c r="C151" s="2">
        <v>12.0</v>
      </c>
      <c r="D151" s="2">
        <v>41.995327592912</v>
      </c>
      <c r="E151" s="2">
        <v>-91.6578886899201</v>
      </c>
      <c r="F151" s="2" t="s">
        <v>24</v>
      </c>
      <c r="G151" s="2" t="s">
        <v>25</v>
      </c>
      <c r="H151" s="2" t="s">
        <v>375</v>
      </c>
      <c r="I151" s="14" t="s">
        <v>382</v>
      </c>
      <c r="K151" s="15" t="s">
        <v>28</v>
      </c>
      <c r="L151" s="16">
        <f>Countif(username,H151)</f>
        <v>2</v>
      </c>
      <c r="M151" s="20">
        <f t="shared" si="1"/>
        <v>2</v>
      </c>
    </row>
    <row r="152">
      <c r="A152" s="2" t="s">
        <v>383</v>
      </c>
      <c r="B152" s="2">
        <v>15.0</v>
      </c>
      <c r="C152" s="2">
        <v>6.0</v>
      </c>
      <c r="D152" s="2">
        <v>41.9951838634403</v>
      </c>
      <c r="E152" s="2">
        <v>-91.6590490664273</v>
      </c>
      <c r="F152" s="2" t="s">
        <v>24</v>
      </c>
      <c r="G152" s="2" t="s">
        <v>25</v>
      </c>
      <c r="H152" s="2" t="s">
        <v>305</v>
      </c>
      <c r="I152" s="14" t="s">
        <v>384</v>
      </c>
      <c r="K152" s="15" t="s">
        <v>28</v>
      </c>
      <c r="L152" s="16">
        <f>Countif(username,H152)</f>
        <v>5</v>
      </c>
      <c r="M152" s="20">
        <f t="shared" si="1"/>
        <v>5</v>
      </c>
    </row>
    <row r="153">
      <c r="A153" s="2" t="s">
        <v>385</v>
      </c>
      <c r="B153" s="2">
        <v>15.0</v>
      </c>
      <c r="C153" s="2">
        <v>7.0</v>
      </c>
      <c r="D153" s="2">
        <v>41.995183863278</v>
      </c>
      <c r="E153" s="2">
        <v>-91.6588556726721</v>
      </c>
      <c r="F153" s="2" t="s">
        <v>24</v>
      </c>
      <c r="G153" s="2" t="s">
        <v>25</v>
      </c>
      <c r="H153" s="2" t="s">
        <v>308</v>
      </c>
      <c r="I153" s="14" t="s">
        <v>386</v>
      </c>
      <c r="K153" s="15" t="s">
        <v>28</v>
      </c>
      <c r="L153" s="16">
        <f>Countif(username,H153)</f>
        <v>5</v>
      </c>
      <c r="M153" s="20">
        <f t="shared" si="1"/>
        <v>5</v>
      </c>
    </row>
    <row r="154">
      <c r="A154" s="2" t="s">
        <v>387</v>
      </c>
      <c r="B154" s="2">
        <v>15.0</v>
      </c>
      <c r="C154" s="2">
        <v>8.0</v>
      </c>
      <c r="D154" s="2">
        <v>41.9951838631157</v>
      </c>
      <c r="E154" s="2">
        <v>-91.658662278917</v>
      </c>
      <c r="F154" s="2" t="s">
        <v>24</v>
      </c>
      <c r="G154" s="2" t="s">
        <v>25</v>
      </c>
      <c r="H154" s="2" t="s">
        <v>388</v>
      </c>
      <c r="I154" s="14" t="s">
        <v>389</v>
      </c>
      <c r="K154" s="15" t="s">
        <v>28</v>
      </c>
      <c r="L154" s="16">
        <f>Countif(username,H154)</f>
        <v>1</v>
      </c>
      <c r="M154" s="20">
        <f t="shared" si="1"/>
        <v>1</v>
      </c>
    </row>
    <row r="155">
      <c r="A155" s="2" t="s">
        <v>390</v>
      </c>
      <c r="B155" s="2">
        <v>15.0</v>
      </c>
      <c r="C155" s="2">
        <v>9.0</v>
      </c>
      <c r="D155" s="2">
        <v>41.9951838629534</v>
      </c>
      <c r="E155" s="2">
        <v>-91.6584688851618</v>
      </c>
      <c r="F155" s="2" t="s">
        <v>24</v>
      </c>
      <c r="G155" s="2" t="s">
        <v>25</v>
      </c>
      <c r="H155" s="2" t="s">
        <v>324</v>
      </c>
      <c r="I155" s="14" t="s">
        <v>391</v>
      </c>
      <c r="K155" s="15" t="s">
        <v>28</v>
      </c>
      <c r="L155" s="16">
        <f>Countif(username,H155)</f>
        <v>3</v>
      </c>
      <c r="M155" s="20">
        <f t="shared" si="1"/>
        <v>3</v>
      </c>
    </row>
    <row r="156">
      <c r="A156" s="2" t="s">
        <v>392</v>
      </c>
      <c r="B156" s="2">
        <v>15.0</v>
      </c>
      <c r="C156" s="2">
        <v>10.0</v>
      </c>
      <c r="D156" s="2">
        <v>41.9951838627911</v>
      </c>
      <c r="E156" s="2">
        <v>-91.6582754914066</v>
      </c>
      <c r="F156" s="2" t="s">
        <v>24</v>
      </c>
      <c r="G156" s="2" t="s">
        <v>25</v>
      </c>
      <c r="H156" s="2" t="s">
        <v>281</v>
      </c>
      <c r="I156" s="14" t="s">
        <v>393</v>
      </c>
      <c r="K156" s="15" t="s">
        <v>28</v>
      </c>
      <c r="L156" s="16">
        <f>Countif(username,H156)</f>
        <v>3</v>
      </c>
      <c r="M156" s="20">
        <f t="shared" si="1"/>
        <v>3</v>
      </c>
    </row>
    <row r="157">
      <c r="A157" s="2" t="s">
        <v>394</v>
      </c>
      <c r="B157" s="2">
        <v>15.0</v>
      </c>
      <c r="C157" s="2">
        <v>11.0</v>
      </c>
      <c r="D157" s="2">
        <v>41.9951838626288</v>
      </c>
      <c r="E157" s="2">
        <v>-91.6580820976514</v>
      </c>
      <c r="F157" s="2" t="s">
        <v>24</v>
      </c>
      <c r="G157" s="2" t="s">
        <v>25</v>
      </c>
      <c r="H157" s="2" t="s">
        <v>275</v>
      </c>
      <c r="I157" s="14" t="s">
        <v>395</v>
      </c>
      <c r="K157" s="15" t="s">
        <v>28</v>
      </c>
      <c r="L157" s="16">
        <f>Countif(username,H157)</f>
        <v>2</v>
      </c>
      <c r="M157" s="20">
        <f t="shared" si="1"/>
        <v>2</v>
      </c>
    </row>
    <row r="158">
      <c r="A158" s="2" t="s">
        <v>396</v>
      </c>
      <c r="B158" s="2">
        <v>15.0</v>
      </c>
      <c r="C158" s="2">
        <v>12.0</v>
      </c>
      <c r="D158" s="2">
        <v>41.9951838624665</v>
      </c>
      <c r="E158" s="2">
        <v>-91.6578887038962</v>
      </c>
      <c r="F158" s="2" t="s">
        <v>24</v>
      </c>
      <c r="G158" s="2" t="s">
        <v>25</v>
      </c>
      <c r="H158" s="2" t="s">
        <v>348</v>
      </c>
      <c r="I158" s="14" t="s">
        <v>397</v>
      </c>
      <c r="K158" s="15" t="s">
        <v>28</v>
      </c>
      <c r="L158" s="16">
        <f>Countif(username,H158)</f>
        <v>2</v>
      </c>
      <c r="M158" s="20">
        <f t="shared" si="1"/>
        <v>2</v>
      </c>
    </row>
    <row r="159">
      <c r="A159" s="2" t="s">
        <v>398</v>
      </c>
      <c r="B159" s="2">
        <v>16.0</v>
      </c>
      <c r="C159" s="2">
        <v>8.0</v>
      </c>
      <c r="D159" s="2">
        <v>41.9950401326702</v>
      </c>
      <c r="E159" s="2">
        <v>-91.6586622911461</v>
      </c>
      <c r="F159" s="2" t="s">
        <v>24</v>
      </c>
      <c r="G159" s="2" t="s">
        <v>25</v>
      </c>
      <c r="H159" s="2" t="s">
        <v>209</v>
      </c>
      <c r="I159" s="14" t="s">
        <v>399</v>
      </c>
      <c r="K159" s="15" t="s">
        <v>28</v>
      </c>
      <c r="L159" s="16">
        <f>Countif(username,H159)</f>
        <v>2</v>
      </c>
      <c r="M159" s="20">
        <f t="shared" si="1"/>
        <v>2</v>
      </c>
    </row>
    <row r="160">
      <c r="A160" s="2" t="s">
        <v>400</v>
      </c>
      <c r="B160" s="2">
        <v>16.0</v>
      </c>
      <c r="C160" s="2">
        <v>9.0</v>
      </c>
      <c r="D160" s="2">
        <v>41.9950401325079</v>
      </c>
      <c r="E160" s="2">
        <v>-91.6584688978276</v>
      </c>
      <c r="F160" s="2" t="s">
        <v>24</v>
      </c>
      <c r="G160" s="2" t="s">
        <v>25</v>
      </c>
      <c r="H160" s="2" t="s">
        <v>401</v>
      </c>
      <c r="I160" s="14" t="s">
        <v>402</v>
      </c>
      <c r="K160" s="15" t="s">
        <v>28</v>
      </c>
      <c r="L160" s="16">
        <f>Countif(username,H160)</f>
        <v>1</v>
      </c>
      <c r="M160" s="20">
        <f t="shared" si="1"/>
        <v>1</v>
      </c>
    </row>
    <row r="161">
      <c r="A161" s="2" t="s">
        <v>403</v>
      </c>
      <c r="B161" s="2">
        <v>16.0</v>
      </c>
      <c r="C161" s="2">
        <v>10.0</v>
      </c>
      <c r="D161" s="2">
        <v>41.9950401323456</v>
      </c>
      <c r="E161" s="2">
        <v>-91.6582755045092</v>
      </c>
      <c r="F161" s="2" t="s">
        <v>24</v>
      </c>
      <c r="G161" s="2" t="s">
        <v>25</v>
      </c>
      <c r="H161" s="2" t="s">
        <v>30</v>
      </c>
      <c r="I161" s="14" t="s">
        <v>404</v>
      </c>
      <c r="K161" s="15" t="s">
        <v>32</v>
      </c>
      <c r="L161" s="16">
        <f>Countif(username,H161)</f>
        <v>7</v>
      </c>
      <c r="M161" s="20">
        <f t="shared" si="1"/>
        <v>7</v>
      </c>
    </row>
    <row r="162">
      <c r="A162" s="2" t="s">
        <v>405</v>
      </c>
      <c r="B162" s="2">
        <v>16.0</v>
      </c>
      <c r="C162" s="2">
        <v>11.0</v>
      </c>
      <c r="D162" s="2">
        <v>41.9950401321834</v>
      </c>
      <c r="E162" s="2">
        <v>-91.6580821111907</v>
      </c>
      <c r="F162" s="2" t="s">
        <v>24</v>
      </c>
      <c r="G162" s="2" t="s">
        <v>25</v>
      </c>
      <c r="H162" s="2" t="s">
        <v>345</v>
      </c>
      <c r="I162" s="14" t="s">
        <v>406</v>
      </c>
      <c r="K162" s="15" t="s">
        <v>28</v>
      </c>
      <c r="L162" s="16">
        <f>Countif(username,H162)</f>
        <v>2</v>
      </c>
      <c r="M162" s="20">
        <f t="shared" si="1"/>
        <v>2</v>
      </c>
    </row>
    <row r="163">
      <c r="K163" s="19"/>
    </row>
    <row r="164">
      <c r="A164" s="2"/>
      <c r="B164" s="2" t="s">
        <v>407</v>
      </c>
    </row>
    <row r="165">
      <c r="A165" s="2"/>
      <c r="B165" s="2" t="s">
        <v>408</v>
      </c>
      <c r="C165" s="2">
        <v>41.9961182567985</v>
      </c>
      <c r="D165" s="2">
        <v>-91.6583721045311</v>
      </c>
      <c r="E165" s="2">
        <v>22.0</v>
      </c>
      <c r="F165" s="2">
        <v>21.0</v>
      </c>
      <c r="G165" s="2">
        <v>90.0</v>
      </c>
      <c r="H165" s="2">
        <v>0.0</v>
      </c>
      <c r="I165" s="2">
        <v>20.0</v>
      </c>
      <c r="J165" s="2">
        <v>17.0</v>
      </c>
    </row>
  </sheetData>
  <mergeCells count="1">
    <mergeCell ref="A1:F2"/>
  </mergeCells>
  <hyperlinks>
    <hyperlink r:id="rId1" ref="I11"/>
    <hyperlink r:id="rId2" ref="I12"/>
    <hyperlink r:id="rId3" ref="I13"/>
    <hyperlink r:id="rId4" ref="I14"/>
    <hyperlink r:id="rId5" ref="I15"/>
    <hyperlink r:id="rId6" ref="I16"/>
    <hyperlink r:id="rId7" ref="I17"/>
    <hyperlink r:id="rId8" ref="I18"/>
    <hyperlink r:id="rId9" ref="I19"/>
    <hyperlink r:id="rId10" ref="I20"/>
    <hyperlink r:id="rId11" ref="I22"/>
    <hyperlink r:id="rId12" ref="I23"/>
    <hyperlink r:id="rId13" ref="I24"/>
    <hyperlink r:id="rId14" ref="I25"/>
    <hyperlink r:id="rId15" ref="I26"/>
    <hyperlink r:id="rId16" ref="I27"/>
    <hyperlink r:id="rId17" ref="I28"/>
    <hyperlink r:id="rId18" ref="I29"/>
    <hyperlink r:id="rId19" ref="I30"/>
    <hyperlink r:id="rId20" ref="I31"/>
    <hyperlink r:id="rId21" ref="I32"/>
    <hyperlink r:id="rId22" ref="I33"/>
    <hyperlink r:id="rId23" ref="I34"/>
    <hyperlink r:id="rId24" ref="I35"/>
    <hyperlink r:id="rId25" ref="I36"/>
    <hyperlink r:id="rId26" ref="I37"/>
    <hyperlink r:id="rId27" ref="I38"/>
    <hyperlink r:id="rId28" ref="I39"/>
    <hyperlink r:id="rId29" ref="I40"/>
    <hyperlink r:id="rId30" ref="I42"/>
    <hyperlink r:id="rId31" ref="I43"/>
    <hyperlink r:id="rId32" ref="I44"/>
    <hyperlink r:id="rId33" ref="I45"/>
    <hyperlink r:id="rId34" ref="I47"/>
    <hyperlink r:id="rId35" ref="I48"/>
    <hyperlink r:id="rId36" ref="I49"/>
    <hyperlink r:id="rId37" ref="I50"/>
    <hyperlink r:id="rId38" ref="I51"/>
    <hyperlink r:id="rId39" ref="I52"/>
    <hyperlink r:id="rId40" ref="I53"/>
    <hyperlink r:id="rId41" ref="I54"/>
    <hyperlink r:id="rId42" ref="I55"/>
    <hyperlink r:id="rId43" ref="I56"/>
    <hyperlink r:id="rId44" ref="I57"/>
    <hyperlink r:id="rId45" ref="I58"/>
    <hyperlink r:id="rId46" ref="I59"/>
    <hyperlink r:id="rId47" ref="I60"/>
    <hyperlink r:id="rId48" ref="I61"/>
    <hyperlink r:id="rId49" ref="I62"/>
    <hyperlink r:id="rId50" ref="I63"/>
    <hyperlink r:id="rId51" ref="I64"/>
    <hyperlink r:id="rId52" ref="I65"/>
    <hyperlink r:id="rId53" ref="I66"/>
    <hyperlink r:id="rId54" ref="I67"/>
    <hyperlink r:id="rId55" ref="I68"/>
    <hyperlink r:id="rId56" ref="I69"/>
    <hyperlink r:id="rId57" ref="I70"/>
    <hyperlink r:id="rId58" ref="I71"/>
    <hyperlink r:id="rId59" ref="I72"/>
    <hyperlink r:id="rId60" ref="I73"/>
    <hyperlink r:id="rId61" ref="I74"/>
    <hyperlink r:id="rId62" ref="I75"/>
    <hyperlink r:id="rId63" ref="I76"/>
    <hyperlink r:id="rId64" ref="I77"/>
    <hyperlink r:id="rId65" ref="I78"/>
    <hyperlink r:id="rId66" ref="I79"/>
    <hyperlink r:id="rId67" ref="I80"/>
    <hyperlink r:id="rId68" ref="I81"/>
    <hyperlink r:id="rId69" ref="I82"/>
    <hyperlink r:id="rId70" ref="I83"/>
    <hyperlink r:id="rId71" ref="I84"/>
    <hyperlink r:id="rId72" ref="I88"/>
    <hyperlink r:id="rId73" ref="I91"/>
    <hyperlink r:id="rId74" ref="I92"/>
    <hyperlink r:id="rId75" ref="I93"/>
    <hyperlink r:id="rId76" ref="I94"/>
    <hyperlink r:id="rId77" ref="I95"/>
    <hyperlink r:id="rId78" ref="I96"/>
    <hyperlink r:id="rId79" ref="I97"/>
    <hyperlink r:id="rId80" ref="I98"/>
    <hyperlink r:id="rId81" ref="I99"/>
    <hyperlink r:id="rId82" ref="I100"/>
    <hyperlink r:id="rId83" ref="I101"/>
    <hyperlink r:id="rId84" ref="I102"/>
    <hyperlink r:id="rId85" ref="I103"/>
    <hyperlink r:id="rId86" ref="I104"/>
    <hyperlink r:id="rId87" ref="I105"/>
    <hyperlink r:id="rId88" ref="I106"/>
    <hyperlink r:id="rId89" ref="I107"/>
    <hyperlink r:id="rId90" ref="I108"/>
    <hyperlink r:id="rId91" ref="I109"/>
    <hyperlink r:id="rId92" ref="I110"/>
    <hyperlink r:id="rId93" ref="I111"/>
    <hyperlink r:id="rId94" ref="I112"/>
    <hyperlink r:id="rId95" ref="I113"/>
    <hyperlink r:id="rId96" ref="I114"/>
    <hyperlink r:id="rId97" ref="I115"/>
    <hyperlink r:id="rId98" ref="I116"/>
    <hyperlink r:id="rId99" ref="I117"/>
    <hyperlink r:id="rId100" ref="I118"/>
    <hyperlink r:id="rId101" ref="I119"/>
    <hyperlink r:id="rId102" ref="I120"/>
    <hyperlink r:id="rId103" ref="I121"/>
    <hyperlink r:id="rId104" ref="I122"/>
    <hyperlink r:id="rId105" ref="I123"/>
    <hyperlink r:id="rId106" ref="I124"/>
    <hyperlink r:id="rId107" ref="I125"/>
    <hyperlink r:id="rId108" ref="I126"/>
    <hyperlink r:id="rId109" ref="I127"/>
    <hyperlink r:id="rId110" ref="I128"/>
    <hyperlink r:id="rId111" ref="I129"/>
    <hyperlink r:id="rId112" ref="I130"/>
    <hyperlink r:id="rId113" ref="I131"/>
    <hyperlink r:id="rId114" ref="I132"/>
    <hyperlink r:id="rId115" ref="I133"/>
    <hyperlink r:id="rId116" ref="I134"/>
    <hyperlink r:id="rId117" ref="I135"/>
    <hyperlink r:id="rId118" ref="I136"/>
    <hyperlink r:id="rId119" ref="I137"/>
    <hyperlink r:id="rId120" ref="I138"/>
    <hyperlink r:id="rId121" ref="I139"/>
    <hyperlink r:id="rId122" ref="I140"/>
    <hyperlink r:id="rId123" ref="I141"/>
    <hyperlink r:id="rId124" ref="I142"/>
    <hyperlink r:id="rId125" ref="I143"/>
    <hyperlink r:id="rId126" ref="I144"/>
    <hyperlink r:id="rId127" ref="I145"/>
    <hyperlink r:id="rId128" ref="I146"/>
    <hyperlink r:id="rId129" ref="I147"/>
    <hyperlink r:id="rId130" ref="I148"/>
    <hyperlink r:id="rId131" ref="I149"/>
    <hyperlink r:id="rId132" ref="I150"/>
    <hyperlink r:id="rId133" ref="I151"/>
    <hyperlink r:id="rId134" ref="I152"/>
    <hyperlink r:id="rId135" ref="I153"/>
    <hyperlink r:id="rId136" ref="I154"/>
    <hyperlink r:id="rId137" ref="I155"/>
    <hyperlink r:id="rId138" ref="I156"/>
    <hyperlink r:id="rId139" ref="I157"/>
    <hyperlink r:id="rId140" ref="I158"/>
    <hyperlink r:id="rId141" ref="I159"/>
    <hyperlink r:id="rId142" ref="I160"/>
    <hyperlink r:id="rId143" ref="I161"/>
    <hyperlink r:id="rId144" ref="I162"/>
  </hyperlinks>
  <drawing r:id="rId145"/>
</worksheet>
</file>