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3)" sheetId="1" r:id="rId3"/>
    <sheet state="visible" name="Sheet1" sheetId="2" r:id="rId4"/>
  </sheets>
  <definedNames>
    <definedName name="username">'MyGarden(3)'!$H$17:$H$237</definedName>
  </definedNames>
  <calcPr/>
</workbook>
</file>

<file path=xl/sharedStrings.xml><?xml version="1.0" encoding="utf-8"?>
<sst xmlns="http://schemas.openxmlformats.org/spreadsheetml/2006/main" count="1305" uniqueCount="536">
  <si>
    <t>CR FRANKENSTEIN GARDEN</t>
  </si>
  <si>
    <t>Garden</t>
  </si>
  <si>
    <t>Total</t>
  </si>
  <si>
    <t>Available</t>
  </si>
  <si>
    <t>Filled</t>
  </si>
  <si>
    <t>Percent Filled</t>
  </si>
  <si>
    <t>Socials Available</t>
  </si>
  <si>
    <t>Cedar Rapids, Iowa USA</t>
  </si>
  <si>
    <t>Total Spots</t>
  </si>
  <si>
    <t>Forest Green</t>
  </si>
  <si>
    <t>Green</t>
  </si>
  <si>
    <t>1-2 DEPLOYS</t>
  </si>
  <si>
    <t>Black</t>
  </si>
  <si>
    <t>3-4 DEPLOYS</t>
  </si>
  <si>
    <t>Red</t>
  </si>
  <si>
    <t xml:space="preserve">5+ DEPLOYS </t>
  </si>
  <si>
    <t>White</t>
  </si>
  <si>
    <t>UNIQUE DEPLOYERS</t>
  </si>
  <si>
    <t>SPREADSHEET URL</t>
  </si>
  <si>
    <t>https://goo.gl/v2mtB6</t>
  </si>
  <si>
    <t>Munzee</t>
  </si>
  <si>
    <t>Row</t>
  </si>
  <si>
    <t>Column</t>
  </si>
  <si>
    <t>Latitude</t>
  </si>
  <si>
    <t>Longitude</t>
  </si>
  <si>
    <t>Type</t>
  </si>
  <si>
    <t>Username</t>
  </si>
  <si>
    <t>URL</t>
  </si>
  <si>
    <t>Comments</t>
  </si>
  <si>
    <t>Social Sent</t>
  </si>
  <si>
    <t># Deployed</t>
  </si>
  <si>
    <t>CR Frankenstein 1</t>
  </si>
  <si>
    <t>MVM Black</t>
  </si>
  <si>
    <t>black</t>
  </si>
  <si>
    <t>magnacharge</t>
  </si>
  <si>
    <t>https://www.munzee.com/m/magnacharge/1442/</t>
  </si>
  <si>
    <t>1,2,3</t>
  </si>
  <si>
    <t>CR Frankenstein 2</t>
  </si>
  <si>
    <t>rodrico101</t>
  </si>
  <si>
    <t>https://www.munzee.com/m/rodrico101/3508/</t>
  </si>
  <si>
    <t>X</t>
  </si>
  <si>
    <t>CR Frankenstein 3</t>
  </si>
  <si>
    <t>gabbster</t>
  </si>
  <si>
    <t>https://www.munzee.com/m/gabbster/1617/</t>
  </si>
  <si>
    <t>CR Frankenstein 4</t>
  </si>
  <si>
    <t>https://www.munzee.com/m/magnacharge/1702/</t>
  </si>
  <si>
    <t>CR Frankenstein 5</t>
  </si>
  <si>
    <t>https://www.munzee.com/m/rodrico101/3899/</t>
  </si>
  <si>
    <t>CR Frankenstein 6</t>
  </si>
  <si>
    <t>https://www.munzee.com/m/gabbster/1065/</t>
  </si>
  <si>
    <t>CR Frankenstein 7</t>
  </si>
  <si>
    <t>https://www.munzee.com/m/magnacharge/1420/</t>
  </si>
  <si>
    <t>CR Frankenstein 8</t>
  </si>
  <si>
    <t>https://www.munzee.com/m/rodrico101/3509/</t>
  </si>
  <si>
    <t>CR Frankenstein 9</t>
  </si>
  <si>
    <t>https://www.munzee.com/m/gabbster/1038/</t>
  </si>
  <si>
    <t>CR Frankenstein 10</t>
  </si>
  <si>
    <t>https://www.munzee.com/m/magnacharge/1414/</t>
  </si>
  <si>
    <t>CR Frankenstein 11</t>
  </si>
  <si>
    <t>https://www.munzee.com/m/rodrico101/3894/</t>
  </si>
  <si>
    <t>CR Frankenstein 12</t>
  </si>
  <si>
    <t>https://www.munzee.com/m/gabbster/1033/</t>
  </si>
  <si>
    <t>CR Frankenstein 13</t>
  </si>
  <si>
    <t>https://www.munzee.com/m/magnacharge/1439/</t>
  </si>
  <si>
    <t>CR Frankenstein 14</t>
  </si>
  <si>
    <t>granitente</t>
  </si>
  <si>
    <t>https://www.munzee.com/m/granitente/2495/</t>
  </si>
  <si>
    <t>CR Frankenstein 15</t>
  </si>
  <si>
    <t>TheEvilPoles</t>
  </si>
  <si>
    <t>https://www.munzee.com/m/TheEvilPoles/720/</t>
  </si>
  <si>
    <t>CR Frankenstein 16</t>
  </si>
  <si>
    <t>Whelen</t>
  </si>
  <si>
    <t>https://www.munzee.com/m/Whelen/15963/</t>
  </si>
  <si>
    <t>CR Frankenstein 17</t>
  </si>
  <si>
    <t>Anetzet</t>
  </si>
  <si>
    <t>https://www.munzee.com/m/Anetzet/912/</t>
  </si>
  <si>
    <t>CR Frankenstein 18</t>
  </si>
  <si>
    <t>shabs</t>
  </si>
  <si>
    <t>https://www.munzee.com/m/shabs/3326/map/</t>
  </si>
  <si>
    <t>CR Frankenstein 19</t>
  </si>
  <si>
    <t>jaw</t>
  </si>
  <si>
    <t>https://www.munzee.com/m/jaw/2151/map/</t>
  </si>
  <si>
    <t>CR Frankenstein 20</t>
  </si>
  <si>
    <t>kimdot</t>
  </si>
  <si>
    <t>https://www.munzee.com/m/kimdot/8995/</t>
  </si>
  <si>
    <t>1,2</t>
  </si>
  <si>
    <t>CR Frankenstein 21</t>
  </si>
  <si>
    <t>tlmeadowlark</t>
  </si>
  <si>
    <t>https://www.munzee.com/m/tlmeadowlark/2058/</t>
  </si>
  <si>
    <t>CR Frankenstein 22</t>
  </si>
  <si>
    <t>https://www.munzee.com/m/Whelen/15966/</t>
  </si>
  <si>
    <t>CR Frankenstein 23</t>
  </si>
  <si>
    <t>https://www.munzee.com/m/kimdot/8996/</t>
  </si>
  <si>
    <t>CR Frankenstein 24</t>
  </si>
  <si>
    <t>https://www.munzee.com/m/shabs/3357/map/</t>
  </si>
  <si>
    <t>CR Frankenstein 25</t>
  </si>
  <si>
    <t>https://www.munzee.com/m/jaw/2150/map/</t>
  </si>
  <si>
    <t>CR Frankenstein 26</t>
  </si>
  <si>
    <t>LegionRider</t>
  </si>
  <si>
    <t>https://www.munzee.com/m/LegionRider/886/</t>
  </si>
  <si>
    <t>CR Frankenstein 27</t>
  </si>
  <si>
    <t>https://www.munzee.com/m/kimdot/8997/</t>
  </si>
  <si>
    <t>CR Frankenstein 28</t>
  </si>
  <si>
    <t>MVM Green</t>
  </si>
  <si>
    <t>green</t>
  </si>
  <si>
    <t>https://www.munzee.com/m/shabs/3350/map/</t>
  </si>
  <si>
    <t>CR Frankenstein 29</t>
  </si>
  <si>
    <t>https://www.munzee.com/m/jaw/2146/map/</t>
  </si>
  <si>
    <t>CR Frankenstein 30</t>
  </si>
  <si>
    <t>JABIE28</t>
  </si>
  <si>
    <t>https://www.munzee.com/m/JABIE28/2040/</t>
  </si>
  <si>
    <t>CR Frankenstein 31</t>
  </si>
  <si>
    <t>annabanana</t>
  </si>
  <si>
    <t>https://www.munzee.com/m/annabanana/7042/</t>
  </si>
  <si>
    <t>CR Frankenstein 32</t>
  </si>
  <si>
    <t>mobility</t>
  </si>
  <si>
    <t>https://www.munzee.com/m/mobility/4331</t>
  </si>
  <si>
    <t>CR Frankenstein 33</t>
  </si>
  <si>
    <t>Tabata2</t>
  </si>
  <si>
    <t>https://www.munzee.com/m/Tabata2/4819</t>
  </si>
  <si>
    <t>CR Frankenstein 34</t>
  </si>
  <si>
    <t>https://www.munzee.com/m/shabs/3348/map/</t>
  </si>
  <si>
    <t>CR Frankenstein 35</t>
  </si>
  <si>
    <t>https://www.munzee.com/m/jaw/2145/map/</t>
  </si>
  <si>
    <t>CR Frankenstein 36</t>
  </si>
  <si>
    <t>MVM Red</t>
  </si>
  <si>
    <t>red</t>
  </si>
  <si>
    <t>fisherwoman</t>
  </si>
  <si>
    <t>https://www.munzee.com/m/fisherwoman/5402/</t>
  </si>
  <si>
    <t>CR Frankenstein 37</t>
  </si>
  <si>
    <t>kwd</t>
  </si>
  <si>
    <t>https://www.munzee.com/m/kwd/4368/</t>
  </si>
  <si>
    <t>CR Frankenstein 38</t>
  </si>
  <si>
    <t>https://www.munzee.com/m/Tabata2/4818/</t>
  </si>
  <si>
    <t>CR Frankenstein 39</t>
  </si>
  <si>
    <t>georeyna</t>
  </si>
  <si>
    <t>https://www.munzee.com/m/georeyna/7411/</t>
  </si>
  <si>
    <t>CR Frankenstein 40</t>
  </si>
  <si>
    <t>JRdaBoss</t>
  </si>
  <si>
    <t>https://www.munzee.com/m/JRdaBoss/3359/</t>
  </si>
  <si>
    <t>CR Frankenstein 41</t>
  </si>
  <si>
    <t>https://www.munzee.com/m/Tabata2/4817</t>
  </si>
  <si>
    <t>CR Frankenstein 42</t>
  </si>
  <si>
    <t>https://www.munzee.com/m/gabbster/956/</t>
  </si>
  <si>
    <t>CR Frankenstein 43</t>
  </si>
  <si>
    <t>https://www.munzee.com/m/JRdaBoss/3598/</t>
  </si>
  <si>
    <t>CR Frankenstein 44</t>
  </si>
  <si>
    <t>shingobee23</t>
  </si>
  <si>
    <t>https://www.munzee.com/m/shingobee23/2258/</t>
  </si>
  <si>
    <t>CR Frankenstein 45</t>
  </si>
  <si>
    <t>Imlookingatu</t>
  </si>
  <si>
    <t>https://www.munzee.com/m/Imlookingatu/3677/</t>
  </si>
  <si>
    <t>CR Frankenstein 46</t>
  </si>
  <si>
    <t>https://www.munzee.com/m/JRdaBoss/3856/</t>
  </si>
  <si>
    <t>CR Frankenstein 47</t>
  </si>
  <si>
    <t>ShadowChasers</t>
  </si>
  <si>
    <t>https://www.munzee.com/m/ShadowChasers/1248/</t>
  </si>
  <si>
    <t>CR Frankenstein 48</t>
  </si>
  <si>
    <t>AngelGirl</t>
  </si>
  <si>
    <t>https://www.munzee.com/m/AngelGirl/2691/</t>
  </si>
  <si>
    <t>CR Frankenstein 49</t>
  </si>
  <si>
    <t>https://www.munzee.com/m/rodrico101/3896/</t>
  </si>
  <si>
    <t>CR Frankenstein 50</t>
  </si>
  <si>
    <t>https://www.munzee.com/m/JRdaBoss/4068/</t>
  </si>
  <si>
    <t>CR Frankenstein 51</t>
  </si>
  <si>
    <t>Gdogg99</t>
  </si>
  <si>
    <t>https://www.munzee.com/m/GDog99/611/</t>
  </si>
  <si>
    <t>CR Frankenstein 52</t>
  </si>
  <si>
    <t>denali0407</t>
  </si>
  <si>
    <t>https://www.munzee.com/m/denali0407/5629/</t>
  </si>
  <si>
    <t>CR Frankenstein 53</t>
  </si>
  <si>
    <t>MrsMouse</t>
  </si>
  <si>
    <t>https://www.munzee.com/m/MrsMouse/3416/</t>
  </si>
  <si>
    <t>CR Frankenstein 54</t>
  </si>
  <si>
    <t>https://www.munzee.com/m/mobility/5856/</t>
  </si>
  <si>
    <t>CR Frankenstein 55</t>
  </si>
  <si>
    <t>Virtual Forest Green</t>
  </si>
  <si>
    <t>forest green</t>
  </si>
  <si>
    <t>BonnieB1</t>
  </si>
  <si>
    <t>https://www.munzee.com/m/BonnieB1/7341/</t>
  </si>
  <si>
    <t>CR Frankenstein 56</t>
  </si>
  <si>
    <t>geottaja</t>
  </si>
  <si>
    <t>https://www.munzee.com/m/geottaja/833/</t>
  </si>
  <si>
    <t>CR Frankenstein 57</t>
  </si>
  <si>
    <t>https://www.munzee.com/m/shabs/3347/map/</t>
  </si>
  <si>
    <t>CR Frankenstein 58</t>
  </si>
  <si>
    <t>https://www.munzee.com/m/jaw/2139/map/</t>
  </si>
  <si>
    <t>CR Frankenstein 59</t>
  </si>
  <si>
    <t>https://www.munzee.com/m/LegionRider/881/</t>
  </si>
  <si>
    <t>CR Frankenstein 60</t>
  </si>
  <si>
    <t>deeralemap</t>
  </si>
  <si>
    <t>https://www.munzee.com/m/deeralemap/2139/</t>
  </si>
  <si>
    <t>CR Frankenstein 61</t>
  </si>
  <si>
    <t>https://www.munzee.com/m/Whelen/15982/</t>
  </si>
  <si>
    <t>CR Frankenstein 62</t>
  </si>
  <si>
    <t>WellstrandTribe</t>
  </si>
  <si>
    <t>https://www.munzee.com/m/WellstrandTribe/5888</t>
  </si>
  <si>
    <t>CR Frankenstein 63</t>
  </si>
  <si>
    <t>https://www.munzee.com/m/JABIE28/2070/</t>
  </si>
  <si>
    <t>CR Frankenstein 64</t>
  </si>
  <si>
    <t>DSL</t>
  </si>
  <si>
    <t>https://www.munzee.com/m/DSL/2196</t>
  </si>
  <si>
    <t>CR Frankenstein 65</t>
  </si>
  <si>
    <t>Hercules99</t>
  </si>
  <si>
    <t>https://www.munzee.com/m/Hercules99/715/</t>
  </si>
  <si>
    <t>CR Frankenstein 66</t>
  </si>
  <si>
    <t>https://www.munzee.com/m/JABIE28/604/</t>
  </si>
  <si>
    <t>CR Frankenstein 67</t>
  </si>
  <si>
    <t>https://www.munzee.com/m/fisherwoman/5407/</t>
  </si>
  <si>
    <t>CR Frankenstein 68</t>
  </si>
  <si>
    <t>Tristar105</t>
  </si>
  <si>
    <t>https://www.munzee.com/m/Tristar105/180/</t>
  </si>
  <si>
    <t>CR Frankenstein 69</t>
  </si>
  <si>
    <t>https://www.munzee.com/m/Whelen/16015/</t>
  </si>
  <si>
    <t>CR Frankenstein 70</t>
  </si>
  <si>
    <t>https://www.munzee.com/m/DSL/2201</t>
  </si>
  <si>
    <t>CR Frankenstein 71</t>
  </si>
  <si>
    <t>https://www.munzee.com/m/jaw/2139/</t>
  </si>
  <si>
    <t>CR Frankenstein 72</t>
  </si>
  <si>
    <t>delaner46</t>
  </si>
  <si>
    <t>https://www.munzee.com/m/delaner46/3422</t>
  </si>
  <si>
    <t>CR Frankenstein 73</t>
  </si>
  <si>
    <t>https://www.munzee.com/m/shabs/3341/map/</t>
  </si>
  <si>
    <t>CR Frankenstein 74</t>
  </si>
  <si>
    <t>https://www.munzee.com/m/jaw/2136/map/</t>
  </si>
  <si>
    <t>CR Frankenstein 75</t>
  </si>
  <si>
    <t>https://www.munzee.com/m/annabanana/7043/</t>
  </si>
  <si>
    <t>CR Frankenstein 76</t>
  </si>
  <si>
    <t>https://www.munzee.com/m/LegionRider/916/</t>
  </si>
  <si>
    <t>CR Frankenstein 77</t>
  </si>
  <si>
    <t>https://www.munzee.com/m/delaner46/2671</t>
  </si>
  <si>
    <t>CR Frankenstein 78</t>
  </si>
  <si>
    <t>https://www.munzee.com/m/mobility/4333/</t>
  </si>
  <si>
    <t>CR Frankenstein 79</t>
  </si>
  <si>
    <t>https://www.munzee.com/m/JRdaBoss/4109/</t>
  </si>
  <si>
    <t>CR Frankenstein 80</t>
  </si>
  <si>
    <t>https://www.munzee.com/m/GDog99/591/</t>
  </si>
  <si>
    <t>CR Frankenstein 81</t>
  </si>
  <si>
    <t>MeanderingMonkeys</t>
  </si>
  <si>
    <t>https://www.munzee.com/m/MeanderingMonkeys/12927/</t>
  </si>
  <si>
    <t>CR Frankenstein 82</t>
  </si>
  <si>
    <t>https://www.munzee.com/m/JRdaBoss/4262/</t>
  </si>
  <si>
    <t>CR Frankenstein 83</t>
  </si>
  <si>
    <t>https://www.munzee.com/m/Imlookingatu/3676/</t>
  </si>
  <si>
    <t>CR Frankenstein 84</t>
  </si>
  <si>
    <t>https://www.munzee.com/m/GDog99/594/</t>
  </si>
  <si>
    <t>CR Frankenstein 85</t>
  </si>
  <si>
    <t>https://www.munzee.com/m/WellstrandTribe/5887</t>
  </si>
  <si>
    <t>CR Frankenstein 86</t>
  </si>
  <si>
    <t>https://www.munzee.com/m/AngelGirl/2763/</t>
  </si>
  <si>
    <t>CR Frankenstein 87</t>
  </si>
  <si>
    <t>https://www.munzee.com/m/MeanderingMonkeys/12928/</t>
  </si>
  <si>
    <t>CR Frankenstein 88</t>
  </si>
  <si>
    <t>https://www.munzee.com/m/GDog99/600/</t>
  </si>
  <si>
    <t>CR Frankenstein 89</t>
  </si>
  <si>
    <t>https://www.munzee.com/m/deeralemap/2145/</t>
  </si>
  <si>
    <t>CR Frankenstein 90</t>
  </si>
  <si>
    <t>https://www.munzee.com/m/AngelGirl/2445/</t>
  </si>
  <si>
    <t>CR Frankenstein 91</t>
  </si>
  <si>
    <t>https://www.munzee.com/m/GDog99/601/</t>
  </si>
  <si>
    <t>CR Frankenstein 92</t>
  </si>
  <si>
    <t>https://www.munzee.com/m/magnacharge/1437/</t>
  </si>
  <si>
    <t>CR Frankenstein 93</t>
  </si>
  <si>
    <t>https://www.munzee.com/m/rodrico101/3919/</t>
  </si>
  <si>
    <t>CR Frankenstein 94</t>
  </si>
  <si>
    <t>https://www.munzee.com/m/gabbster/1655/</t>
  </si>
  <si>
    <t>CR Frankenstein 95</t>
  </si>
  <si>
    <t>https://www.munzee.com/m/magnacharge/1413/</t>
  </si>
  <si>
    <t>CR Frankenstein 96</t>
  </si>
  <si>
    <t>https://www.munzee.com/m/rodrico101/3942/</t>
  </si>
  <si>
    <t>CR Frankenstein 97</t>
  </si>
  <si>
    <t>https://www.munzee.com/m/gabbster/1653/</t>
  </si>
  <si>
    <t>CR Frankenstein 98</t>
  </si>
  <si>
    <t>https://www.munzee.com/m/magnacharge/1694/</t>
  </si>
  <si>
    <t>CR Frankenstein 99</t>
  </si>
  <si>
    <t>https://www.munzee.com/m/rodrico101/3939/</t>
  </si>
  <si>
    <t>CR Frankenstein 100</t>
  </si>
  <si>
    <t>https://www.munzee.com/m/gabbster/1652/</t>
  </si>
  <si>
    <t>CR Frankenstein 101</t>
  </si>
  <si>
    <t>https://www.munzee.com/m/magnacharge/1135/</t>
  </si>
  <si>
    <t>CR Frankenstein 102</t>
  </si>
  <si>
    <t>https://www.munzee.com/m/rodrico101/3933/</t>
  </si>
  <si>
    <t>CR Frankenstein 103</t>
  </si>
  <si>
    <t>https://www.munzee.com/m/gabbster/713/</t>
  </si>
  <si>
    <t>CR Frankenstein 104</t>
  </si>
  <si>
    <t>https://www.munzee.com/m/magnacharge/1436/</t>
  </si>
  <si>
    <t>CR Frankenstein 105</t>
  </si>
  <si>
    <t>https://www.munzee.com/m/rodrico101/3931/</t>
  </si>
  <si>
    <t>CR Frankenstein 106</t>
  </si>
  <si>
    <t>https://www.munzee.com/m/gabbster/1009/</t>
  </si>
  <si>
    <t>CR Frankenstein 107</t>
  </si>
  <si>
    <t>https://www.munzee.com/m/Whelen/16001/</t>
  </si>
  <si>
    <t>CR Frankenstein 108</t>
  </si>
  <si>
    <t>https://www.munzee.com/m/annabanana/7383/</t>
  </si>
  <si>
    <t>CR Frankenstein 109</t>
  </si>
  <si>
    <t>Things2do</t>
  </si>
  <si>
    <t>https://www.munzee.com/m/Things2do/201/</t>
  </si>
  <si>
    <t>CR Frankenstein 110</t>
  </si>
  <si>
    <t>https://www.munzee.com/m/Whelen/15983/</t>
  </si>
  <si>
    <t>CR Frankenstein 111</t>
  </si>
  <si>
    <t>Doc29</t>
  </si>
  <si>
    <t>https://www.munzee.com/m/Doc29/4261/</t>
  </si>
  <si>
    <t>CR Frankenstein 112</t>
  </si>
  <si>
    <t>https://www.munzee.com/m/Tabata2/4816</t>
  </si>
  <si>
    <t>CR Frankenstein 113</t>
  </si>
  <si>
    <t>ChandaBelle</t>
  </si>
  <si>
    <t>https://www.munzee.com/m/ChandaBelle/1692/</t>
  </si>
  <si>
    <t>CR Frankenstein 114</t>
  </si>
  <si>
    <t>Belita</t>
  </si>
  <si>
    <t>https://www.munzee.com/m/Belita/394/</t>
  </si>
  <si>
    <t>CR Frankenstein 115</t>
  </si>
  <si>
    <t>Belinha</t>
  </si>
  <si>
    <t>https://www.munzee.com/m/Belinha/425/</t>
  </si>
  <si>
    <t>CR Frankenstein 116</t>
  </si>
  <si>
    <t>https://www.munzee.com/m/Whelen/15984/</t>
  </si>
  <si>
    <t>CR Frankenstein 117</t>
  </si>
  <si>
    <t>https://www.munzee.com/m/Things2do/372/</t>
  </si>
  <si>
    <t>CR Frankenstein 118</t>
  </si>
  <si>
    <t>https://www.munzee.com/m/Tabata2/4815/</t>
  </si>
  <si>
    <t>CR Frankenstein 119</t>
  </si>
  <si>
    <t>https://www.munzee.com/m/Doc29/4264/</t>
  </si>
  <si>
    <t>CR Frankenstein 120</t>
  </si>
  <si>
    <t>redshark78</t>
  </si>
  <si>
    <t>https://www.munzee.com/m/redshark78/1507</t>
  </si>
  <si>
    <t>CR Frankenstein 121</t>
  </si>
  <si>
    <t>https://www.munzee.com/m/Whelen/16014/</t>
  </si>
  <si>
    <t>CR Frankenstein 122</t>
  </si>
  <si>
    <t>https://www.munzee.com/m/GDog99/623/</t>
  </si>
  <si>
    <t>CR Frankenstein 123</t>
  </si>
  <si>
    <t>https://www.munzee.com/m/AngelGirl/2453/</t>
  </si>
  <si>
    <t>CR Frankenstein 124</t>
  </si>
  <si>
    <t>https://www.munzee.com/m/shabs/3293/map/</t>
  </si>
  <si>
    <t>CR Frankenstein 125</t>
  </si>
  <si>
    <t>MVM White</t>
  </si>
  <si>
    <t>white</t>
  </si>
  <si>
    <t>https://www.munzee.com/m/jaw/2134/map/</t>
  </si>
  <si>
    <t>CR Frankenstein 126</t>
  </si>
  <si>
    <t>Vucsi</t>
  </si>
  <si>
    <t>https://www.munzee.com/m/Vucsi/473</t>
  </si>
  <si>
    <t>CR Frankenstein 127</t>
  </si>
  <si>
    <t>https://www.munzee.com/m/LegionRider/928/</t>
  </si>
  <si>
    <t>CR Frankenstein 128</t>
  </si>
  <si>
    <t>https://www.munzee.com/m/GDog99/621/</t>
  </si>
  <si>
    <t>CR Frankenstein 129</t>
  </si>
  <si>
    <t>https://www.munzee.com/m/Anetzet/1202/</t>
  </si>
  <si>
    <t>CR Frankenstein 130</t>
  </si>
  <si>
    <t>https://www.munzee.com/m/MeanderingMonkeys/12929/</t>
  </si>
  <si>
    <t>CR Frankenstein 131</t>
  </si>
  <si>
    <t>CR Frankenstein 132</t>
  </si>
  <si>
    <t>https://www.munzee.com/m/GDog99/620/</t>
  </si>
  <si>
    <t>CR Frankenstein 133</t>
  </si>
  <si>
    <t>Kyrandia</t>
  </si>
  <si>
    <t>https://www.munzee.com/m/Kyrandia/1578/</t>
  </si>
  <si>
    <t>CR Frankenstein 134</t>
  </si>
  <si>
    <t>https://www.munzee.com/m/MeanderingMonkeys/12930/</t>
  </si>
  <si>
    <t>CR Frankenstein 135</t>
  </si>
  <si>
    <t>https://www.munzee.com/m/denali0407/5860/</t>
  </si>
  <si>
    <t>CR Frankenstein 136</t>
  </si>
  <si>
    <t>https://www.munzee.com/m/GDog99/617/</t>
  </si>
  <si>
    <t>CR Frankenstein 137</t>
  </si>
  <si>
    <t>https://www.munzee.com/m/gabbster/790/</t>
  </si>
  <si>
    <t>CR Frankenstein 138</t>
  </si>
  <si>
    <t>MrsDoc29</t>
  </si>
  <si>
    <t>https://www.munzee.com/m/MrsDoc29/2066/</t>
  </si>
  <si>
    <t>CR Frankenstein 139</t>
  </si>
  <si>
    <t>https://www.munzee.com/m/rodrico101/4011/</t>
  </si>
  <si>
    <t>CR Frankenstein 140</t>
  </si>
  <si>
    <t>https://www.munzee.com/m/magnacharge/975/</t>
  </si>
  <si>
    <t>CR Frankenstein 141</t>
  </si>
  <si>
    <t>https://www.munzee.com/m/MrsDoc29/1958/</t>
  </si>
  <si>
    <t>CR Frankenstein 142</t>
  </si>
  <si>
    <t>https://www.munzee.com/m/MrsMouse/3413/</t>
  </si>
  <si>
    <t>CR Frankenstein 143</t>
  </si>
  <si>
    <t>https://www.munzee.com/m/magnacharge/781/</t>
  </si>
  <si>
    <t>CR Frankenstein 144</t>
  </si>
  <si>
    <t>https://www.munzee.com/m/gabbster/936/</t>
  </si>
  <si>
    <t>CR Frankenstein 145</t>
  </si>
  <si>
    <t>https://www.munzee.com/m/rodrico101/3944/</t>
  </si>
  <si>
    <t>CR Frankenstein 146</t>
  </si>
  <si>
    <t>https://www.munzee.com/m/magnacharge/1730/</t>
  </si>
  <si>
    <t>CR Frankenstein 147</t>
  </si>
  <si>
    <t>https://www.munzee.com/m/gabbster/1662/</t>
  </si>
  <si>
    <t>CR Frankenstein 148</t>
  </si>
  <si>
    <t>https://www.munzee.com/m/rodrico101/3507/</t>
  </si>
  <si>
    <t>CR Frankenstein 149</t>
  </si>
  <si>
    <t>https://www.munzee.com/m/magnacharge/1732/</t>
  </si>
  <si>
    <t>CR Frankenstein 150</t>
  </si>
  <si>
    <t>https://www.munzee.com/m/deeralemap/2309/</t>
  </si>
  <si>
    <t>CR Frankenstein 151</t>
  </si>
  <si>
    <t>https://www.munzee.com/m/Doc29/4268/</t>
  </si>
  <si>
    <t>CR Frankenstein 152</t>
  </si>
  <si>
    <t>https://www.munzee.com/m/Whelen/15985/</t>
  </si>
  <si>
    <t>CR Frankenstein 153</t>
  </si>
  <si>
    <t>RocketBar</t>
  </si>
  <si>
    <t>https://www.munzee.com/m/RocketBar/200/</t>
  </si>
  <si>
    <t>CR Frankenstein 154</t>
  </si>
  <si>
    <t>https://www.munzee.com/m/Doc29/4270/</t>
  </si>
  <si>
    <t>CR Frankenstein 155</t>
  </si>
  <si>
    <t>https://www.munzee.com/m/deeralemap/2313/</t>
  </si>
  <si>
    <t>CR Frankenstein 156</t>
  </si>
  <si>
    <t>https://www.munzee.com/m/annabanana/7384/</t>
  </si>
  <si>
    <t>CR Frankenstein 157</t>
  </si>
  <si>
    <t>https://www.munzee.com/m/Doc29/4271/</t>
  </si>
  <si>
    <t>CR Frankenstein 158</t>
  </si>
  <si>
    <t>https://www.munzee.com/m/Whelen/15986/</t>
  </si>
  <si>
    <t>CR Frankenstein 159</t>
  </si>
  <si>
    <t>https://www.munzee.com/m/RocketBar/199/</t>
  </si>
  <si>
    <t>CR Frankenstein 160</t>
  </si>
  <si>
    <t>https://www.munzee.com/m/Hercules99/717/</t>
  </si>
  <si>
    <t>CR Frankenstein 161</t>
  </si>
  <si>
    <t>https://www.munzee.com/m/Things2do/370/</t>
  </si>
  <si>
    <t>CR Frankenstein 162</t>
  </si>
  <si>
    <t>https://www.munzee.com/m/RocketBar/198/</t>
  </si>
  <si>
    <t>CR Frankenstein 163</t>
  </si>
  <si>
    <t>https://www.munzee.com/m/GDog99/781/</t>
  </si>
  <si>
    <t>CR Frankenstein 164</t>
  </si>
  <si>
    <t>https://www.munzee.com/m/AngelGirl/2454/</t>
  </si>
  <si>
    <t>CR Frankenstein 165</t>
  </si>
  <si>
    <t>CR Frankenstein 166</t>
  </si>
  <si>
    <t>https://www.munzee.com/m/GDog99/627/</t>
  </si>
  <si>
    <t>CR Frankenstein 167</t>
  </si>
  <si>
    <t>https://www.munzee.com/m/MeanderingMonkeys/12931/</t>
  </si>
  <si>
    <t>CR Frankenstein 168</t>
  </si>
  <si>
    <t>https://www.munzee.com/m/AngelGirl/2457/</t>
  </si>
  <si>
    <t>CR Frankenstein 169</t>
  </si>
  <si>
    <t>https://www.munzee.com/m/GDog99/626/</t>
  </si>
  <si>
    <t>CR Frankenstein 170</t>
  </si>
  <si>
    <t>CR Frankenstein 171</t>
  </si>
  <si>
    <t>https://www.munzee.com/m/AngelGirl/2461/</t>
  </si>
  <si>
    <t>CR Frankenstein 172</t>
  </si>
  <si>
    <t>https://www.munzee.com/m/GDog99/624/</t>
  </si>
  <si>
    <t>CR Frankenstein 173</t>
  </si>
  <si>
    <t>https://www.munzee.com/m/denali0407/5861/</t>
  </si>
  <si>
    <t>CR Frankenstein 174</t>
  </si>
  <si>
    <t>https://www.munzee.com/m/gabbster/1679/</t>
  </si>
  <si>
    <t>CR Frankenstein 175</t>
  </si>
  <si>
    <t>https://www.munzee.com/m/MrsDoc29/1956/</t>
  </si>
  <si>
    <t>CR Frankenstein 176</t>
  </si>
  <si>
    <t>https://www.munzee.com/m/magnacharge/814/</t>
  </si>
  <si>
    <t>CR Frankenstein 177</t>
  </si>
  <si>
    <t>https://www.munzee.com/m/gabbster/741/</t>
  </si>
  <si>
    <t>CR Frankenstein 178</t>
  </si>
  <si>
    <t>https://www.munzee.com/m/rodrico101/3972/</t>
  </si>
  <si>
    <t>CR Frankenstein 179</t>
  </si>
  <si>
    <t>https://www.munzee.com/m/magnacharge/1101/</t>
  </si>
  <si>
    <t>CR Frankenstein 180</t>
  </si>
  <si>
    <t>https://www.munzee.com/m/gabbster/1674/</t>
  </si>
  <si>
    <t>CR Frankenstein 181</t>
  </si>
  <si>
    <t>https://www.munzee.com/m/rodrico101/3969/</t>
  </si>
  <si>
    <t>CR Frankenstein 182</t>
  </si>
  <si>
    <t>https://www.munzee.com/m/magnacharge/1729/</t>
  </si>
  <si>
    <t>CR Frankenstein 183</t>
  </si>
  <si>
    <t>https://www.munzee.com/m/Whelen/15987/</t>
  </si>
  <si>
    <t>CR Frankenstein 184</t>
  </si>
  <si>
    <t>https://www.munzee.com/m/delaner46/2670</t>
  </si>
  <si>
    <t>CR Frankenstein 185</t>
  </si>
  <si>
    <t>Munzip</t>
  </si>
  <si>
    <t>https://www.munzee.com/m/Munzip/127/</t>
  </si>
  <si>
    <t>CR Frankenstein 186</t>
  </si>
  <si>
    <t>https://www.munzee.com/m/Hercules99/716/</t>
  </si>
  <si>
    <t>CR Frankenstein 187</t>
  </si>
  <si>
    <t>ThreeBars</t>
  </si>
  <si>
    <t>https://www.munzee.com/m/ThreeBars/126/</t>
  </si>
  <si>
    <t>CR Frankenstein 188</t>
  </si>
  <si>
    <t>https://www.munzee.com/m/Munzip/125/</t>
  </si>
  <si>
    <t>CR Frankenstein 189</t>
  </si>
  <si>
    <t>https://www.munzee.com/m/Whelen/15988/</t>
  </si>
  <si>
    <t>CR Frankenstein 190</t>
  </si>
  <si>
    <t>https://www.munzee.com/m/ThreeBars/124/</t>
  </si>
  <si>
    <t>CR Frankenstein 191</t>
  </si>
  <si>
    <t>https://www.munzee.com/m/Munzip/122/</t>
  </si>
  <si>
    <t>CR Frankenstein 192</t>
  </si>
  <si>
    <t>https://www.munzee.com/m/GDog99/799/</t>
  </si>
  <si>
    <t>CR Frankenstein 193</t>
  </si>
  <si>
    <t>https://www.munzee.com/m/AngelGirl/2561/</t>
  </si>
  <si>
    <t>CR Frankenstein 194</t>
  </si>
  <si>
    <t>Topdeck</t>
  </si>
  <si>
    <t>https://www.munzee.com/m/TopDeck/240/</t>
  </si>
  <si>
    <t>CR Frankenstein 195</t>
  </si>
  <si>
    <t>https://www.munzee.com/m/GDog99/792/</t>
  </si>
  <si>
    <t>CR Frankenstein 196</t>
  </si>
  <si>
    <t>https://www.munzee.com/m/AngelGirl/2584/</t>
  </si>
  <si>
    <t>CR Frankenstein 197</t>
  </si>
  <si>
    <t>https://www.munzee.com/m/annabanana/7385/</t>
  </si>
  <si>
    <t>CR Frankenstein 198</t>
  </si>
  <si>
    <t>https://www.munzee.com/m/GDog99/786/</t>
  </si>
  <si>
    <t>CR Frankenstein 199</t>
  </si>
  <si>
    <t>kelkavcvt</t>
  </si>
  <si>
    <t>https://www.munzee.com/m/kelkavcvt/2069/</t>
  </si>
  <si>
    <t>CR Frankenstein 200</t>
  </si>
  <si>
    <t>https://www.munzee.com/m/AngelGirl/2680/</t>
  </si>
  <si>
    <t>CR Frankenstein 201</t>
  </si>
  <si>
    <t>https://www.munzee.com/m/MrsDoc29/2312/</t>
  </si>
  <si>
    <t>CR Frankenstein 202</t>
  </si>
  <si>
    <t>https://www.munzee.com/m/ChandaBelle/1693/</t>
  </si>
  <si>
    <t>CR Frankenstein 203</t>
  </si>
  <si>
    <t>https://www.munzee.com/m/rodrico101/3994/</t>
  </si>
  <si>
    <t>CR Frankenstein 204</t>
  </si>
  <si>
    <t>https://www.munzee.com/m/MrsDoc29/1951/</t>
  </si>
  <si>
    <t>CR Frankenstein 205</t>
  </si>
  <si>
    <t>https://www.munzee.com/m/magnacharge/917/</t>
  </si>
  <si>
    <t>CR Frankenstein 206</t>
  </si>
  <si>
    <t>https://www.munzee.com/m/rodrico101/3097/</t>
  </si>
  <si>
    <t>CR Frankenstein 207</t>
  </si>
  <si>
    <t>https://www.munzee.com/m/gabbster/1688/</t>
  </si>
  <si>
    <t>CR Frankenstein 208</t>
  </si>
  <si>
    <t>https://www.munzee.com/m/magnacharge/1752/</t>
  </si>
  <si>
    <t>CR Frankenstein 209</t>
  </si>
  <si>
    <t>https://www.munzee.com/m/rodrico101/3967/</t>
  </si>
  <si>
    <t>CR Frankenstein 210</t>
  </si>
  <si>
    <t>https://www.munzee.com/m/Whelen/15989/</t>
  </si>
  <si>
    <t>CR Frankenstein 211</t>
  </si>
  <si>
    <t>https://www.munzee.com/m/deeralemap/2315/</t>
  </si>
  <si>
    <t>CR Frankenstein 212</t>
  </si>
  <si>
    <t>https://www.munzee.com/m/ThreeBars/129/</t>
  </si>
  <si>
    <t>CR Frankenstein 213</t>
  </si>
  <si>
    <t>Buck4Big</t>
  </si>
  <si>
    <t>https://www.munzee.com/m/Buck4Big/302/</t>
  </si>
  <si>
    <t>CR Frankenstein 214</t>
  </si>
  <si>
    <t>https://www.munzee.com/m/TopDeck/241/</t>
  </si>
  <si>
    <t>CR Frankenstein 215</t>
  </si>
  <si>
    <t>https://www.munzee.com/m/Whelen/15990/</t>
  </si>
  <si>
    <t>CR Frankenstein 216</t>
  </si>
  <si>
    <t>https://www.munzee.com/m/Buck4Big/305/</t>
  </si>
  <si>
    <t>CR Frankenstein 217</t>
  </si>
  <si>
    <t>https://www.munzee.com/m/GDog99/482/</t>
  </si>
  <si>
    <t>CR Frankenstein 218</t>
  </si>
  <si>
    <t>https://www.munzee.com/m/MrsMouse/3418/</t>
  </si>
  <si>
    <t>CR Frankenstein 219</t>
  </si>
  <si>
    <t>https://www.munzee.com/m/kelkavcvt/2071</t>
  </si>
  <si>
    <t>CR Frankenstein 220</t>
  </si>
  <si>
    <t>https://www.munzee.com/m/GDog99/474/</t>
  </si>
  <si>
    <t>CR Frankenstein 221</t>
  </si>
  <si>
    <t>https://www.munzee.com/m/Imlookingatu/3674/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</si>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</sst>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8.0"/>
      <color rgb="FF274E13"/>
    </font>
    <font>
      <b/>
      <sz val="11.0"/>
    </font>
    <font>
      <b/>
      <u/>
      <sz val="11.0"/>
      <color rgb="FF0000FF"/>
    </font>
    <font>
      <b/>
      <u/>
      <sz val="11.0"/>
      <color rgb="FF0000FF"/>
    </font>
    <font/>
    <font>
      <b/>
      <u/>
      <color rgb="FF0000FF"/>
    </font>
    <font>
      <u/>
      <color rgb="FF0000FF"/>
    </font>
    <font>
      <b/>
      <sz val="11.0"/>
      <color rgb="FF000000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1" fillId="0" fontId="2" numFmtId="0" xfId="0" applyBorder="1" applyFont="1"/>
    <xf borderId="1" fillId="0" fontId="2" numFmtId="10" xfId="0" applyBorder="1" applyFont="1" applyNumberFormat="1"/>
    <xf borderId="1" fillId="0" fontId="2" numFmtId="0" xfId="0" applyBorder="1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0" fontId="8" numFmtId="0" xfId="0" applyFont="1"/>
    <xf borderId="0" fillId="0" fontId="5" numFmtId="0" xfId="0" applyAlignment="1" applyFont="1">
      <alignment horizontal="right"/>
    </xf>
    <xf borderId="0" fillId="0" fontId="9" numFmtId="0" xfId="0" applyAlignment="1" applyFont="1">
      <alignment readingOrder="0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0</xdr:row>
      <xdr:rowOff>47625</xdr:rowOff>
    </xdr:from>
    <xdr:ext cx="2257425" cy="24669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georeyna/7411/" TargetMode="External"/><Relationship Id="rId190" Type="http://schemas.openxmlformats.org/officeDocument/2006/relationships/hyperlink" Target="https://www.munzee.com/m/GDog99/799/" TargetMode="External"/><Relationship Id="rId42" Type="http://schemas.openxmlformats.org/officeDocument/2006/relationships/hyperlink" Target="https://www.munzee.com/m/Tabata2/4817" TargetMode="External"/><Relationship Id="rId41" Type="http://schemas.openxmlformats.org/officeDocument/2006/relationships/hyperlink" Target="https://www.munzee.com/m/JRdaBoss/3359/" TargetMode="External"/><Relationship Id="rId44" Type="http://schemas.openxmlformats.org/officeDocument/2006/relationships/hyperlink" Target="https://www.munzee.com/m/JRdaBoss/3598/" TargetMode="External"/><Relationship Id="rId194" Type="http://schemas.openxmlformats.org/officeDocument/2006/relationships/hyperlink" Target="https://www.munzee.com/m/AngelGirl/2584/" TargetMode="External"/><Relationship Id="rId43" Type="http://schemas.openxmlformats.org/officeDocument/2006/relationships/hyperlink" Target="https://www.munzee.com/m/gabbster/956/" TargetMode="External"/><Relationship Id="rId193" Type="http://schemas.openxmlformats.org/officeDocument/2006/relationships/hyperlink" Target="https://www.munzee.com/m/GDog99/792/" TargetMode="External"/><Relationship Id="rId46" Type="http://schemas.openxmlformats.org/officeDocument/2006/relationships/hyperlink" Target="https://www.munzee.com/m/Imlookingatu/3677/" TargetMode="External"/><Relationship Id="rId192" Type="http://schemas.openxmlformats.org/officeDocument/2006/relationships/hyperlink" Target="https://www.munzee.com/m/TopDeck/240/" TargetMode="External"/><Relationship Id="rId45" Type="http://schemas.openxmlformats.org/officeDocument/2006/relationships/hyperlink" Target="https://www.munzee.com/m/shingobee23/2258/" TargetMode="External"/><Relationship Id="rId191" Type="http://schemas.openxmlformats.org/officeDocument/2006/relationships/hyperlink" Target="https://www.munzee.com/m/AngelGirl/2561/" TargetMode="External"/><Relationship Id="rId48" Type="http://schemas.openxmlformats.org/officeDocument/2006/relationships/hyperlink" Target="https://www.munzee.com/m/ShadowChasers/1248/" TargetMode="External"/><Relationship Id="rId187" Type="http://schemas.openxmlformats.org/officeDocument/2006/relationships/hyperlink" Target="https://www.munzee.com/m/Whelen/15988/" TargetMode="External"/><Relationship Id="rId47" Type="http://schemas.openxmlformats.org/officeDocument/2006/relationships/hyperlink" Target="https://www.munzee.com/m/JRdaBoss/3856/" TargetMode="External"/><Relationship Id="rId186" Type="http://schemas.openxmlformats.org/officeDocument/2006/relationships/hyperlink" Target="https://www.munzee.com/m/Munzip/125/" TargetMode="External"/><Relationship Id="rId185" Type="http://schemas.openxmlformats.org/officeDocument/2006/relationships/hyperlink" Target="https://www.munzee.com/m/ThreeBars/126/" TargetMode="External"/><Relationship Id="rId49" Type="http://schemas.openxmlformats.org/officeDocument/2006/relationships/hyperlink" Target="https://www.munzee.com/m/AngelGirl/2691/" TargetMode="External"/><Relationship Id="rId184" Type="http://schemas.openxmlformats.org/officeDocument/2006/relationships/hyperlink" Target="https://www.munzee.com/m/Hercules99/716/" TargetMode="External"/><Relationship Id="rId189" Type="http://schemas.openxmlformats.org/officeDocument/2006/relationships/hyperlink" Target="https://www.munzee.com/m/Munzip/122/" TargetMode="External"/><Relationship Id="rId188" Type="http://schemas.openxmlformats.org/officeDocument/2006/relationships/hyperlink" Target="https://www.munzee.com/m/ThreeBars/124/" TargetMode="External"/><Relationship Id="rId31" Type="http://schemas.openxmlformats.org/officeDocument/2006/relationships/hyperlink" Target="https://www.munzee.com/m/JABIE28/2040/" TargetMode="External"/><Relationship Id="rId30" Type="http://schemas.openxmlformats.org/officeDocument/2006/relationships/hyperlink" Target="https://www.munzee.com/m/jaw/2146/map/" TargetMode="External"/><Relationship Id="rId33" Type="http://schemas.openxmlformats.org/officeDocument/2006/relationships/hyperlink" Target="https://www.munzee.com/m/mobility/4331" TargetMode="External"/><Relationship Id="rId183" Type="http://schemas.openxmlformats.org/officeDocument/2006/relationships/hyperlink" Target="https://www.munzee.com/m/Munzip/127/" TargetMode="External"/><Relationship Id="rId32" Type="http://schemas.openxmlformats.org/officeDocument/2006/relationships/hyperlink" Target="https://www.munzee.com/m/annabanana/7042/" TargetMode="External"/><Relationship Id="rId182" Type="http://schemas.openxmlformats.org/officeDocument/2006/relationships/hyperlink" Target="https://www.munzee.com/m/delaner46/2670" TargetMode="External"/><Relationship Id="rId35" Type="http://schemas.openxmlformats.org/officeDocument/2006/relationships/hyperlink" Target="https://www.munzee.com/m/shabs/3348/map/" TargetMode="External"/><Relationship Id="rId181" Type="http://schemas.openxmlformats.org/officeDocument/2006/relationships/hyperlink" Target="https://www.munzee.com/m/Whelen/15987/" TargetMode="External"/><Relationship Id="rId34" Type="http://schemas.openxmlformats.org/officeDocument/2006/relationships/hyperlink" Target="https://www.munzee.com/m/Tabata2/4819" TargetMode="External"/><Relationship Id="rId180" Type="http://schemas.openxmlformats.org/officeDocument/2006/relationships/hyperlink" Target="https://www.munzee.com/m/magnacharge/1729/" TargetMode="External"/><Relationship Id="rId37" Type="http://schemas.openxmlformats.org/officeDocument/2006/relationships/hyperlink" Target="https://www.munzee.com/m/fisherwoman/5402/" TargetMode="External"/><Relationship Id="rId176" Type="http://schemas.openxmlformats.org/officeDocument/2006/relationships/hyperlink" Target="https://www.munzee.com/m/rodrico101/3972/" TargetMode="External"/><Relationship Id="rId36" Type="http://schemas.openxmlformats.org/officeDocument/2006/relationships/hyperlink" Target="https://www.munzee.com/m/jaw/2145/map/" TargetMode="External"/><Relationship Id="rId175" Type="http://schemas.openxmlformats.org/officeDocument/2006/relationships/hyperlink" Target="https://www.munzee.com/m/gabbster/741/" TargetMode="External"/><Relationship Id="rId39" Type="http://schemas.openxmlformats.org/officeDocument/2006/relationships/hyperlink" Target="https://www.munzee.com/m/Tabata2/4818/" TargetMode="External"/><Relationship Id="rId174" Type="http://schemas.openxmlformats.org/officeDocument/2006/relationships/hyperlink" Target="https://www.munzee.com/m/magnacharge/814/" TargetMode="External"/><Relationship Id="rId38" Type="http://schemas.openxmlformats.org/officeDocument/2006/relationships/hyperlink" Target="https://www.munzee.com/m/kwd/4368/" TargetMode="External"/><Relationship Id="rId173" Type="http://schemas.openxmlformats.org/officeDocument/2006/relationships/hyperlink" Target="https://www.munzee.com/m/MrsDoc29/1956/" TargetMode="External"/><Relationship Id="rId179" Type="http://schemas.openxmlformats.org/officeDocument/2006/relationships/hyperlink" Target="https://www.munzee.com/m/rodrico101/3969/" TargetMode="External"/><Relationship Id="rId178" Type="http://schemas.openxmlformats.org/officeDocument/2006/relationships/hyperlink" Target="https://www.munzee.com/m/gabbster/1674/" TargetMode="External"/><Relationship Id="rId177" Type="http://schemas.openxmlformats.org/officeDocument/2006/relationships/hyperlink" Target="https://www.munzee.com/m/magnacharge/1101/" TargetMode="External"/><Relationship Id="rId20" Type="http://schemas.openxmlformats.org/officeDocument/2006/relationships/hyperlink" Target="https://www.munzee.com/m/jaw/2151/map/" TargetMode="External"/><Relationship Id="rId22" Type="http://schemas.openxmlformats.org/officeDocument/2006/relationships/hyperlink" Target="https://www.munzee.com/m/tlmeadowlark/2058/" TargetMode="External"/><Relationship Id="rId21" Type="http://schemas.openxmlformats.org/officeDocument/2006/relationships/hyperlink" Target="https://www.munzee.com/m/kimdot/8995/" TargetMode="External"/><Relationship Id="rId24" Type="http://schemas.openxmlformats.org/officeDocument/2006/relationships/hyperlink" Target="https://www.munzee.com/m/kimdot/8996/" TargetMode="External"/><Relationship Id="rId23" Type="http://schemas.openxmlformats.org/officeDocument/2006/relationships/hyperlink" Target="https://www.munzee.com/m/Whelen/15966/" TargetMode="External"/><Relationship Id="rId26" Type="http://schemas.openxmlformats.org/officeDocument/2006/relationships/hyperlink" Target="https://www.munzee.com/m/jaw/2150/map/" TargetMode="External"/><Relationship Id="rId25" Type="http://schemas.openxmlformats.org/officeDocument/2006/relationships/hyperlink" Target="https://www.munzee.com/m/shabs/3357/map/" TargetMode="External"/><Relationship Id="rId28" Type="http://schemas.openxmlformats.org/officeDocument/2006/relationships/hyperlink" Target="https://www.munzee.com/m/kimdot/8997/" TargetMode="External"/><Relationship Id="rId27" Type="http://schemas.openxmlformats.org/officeDocument/2006/relationships/hyperlink" Target="https://www.munzee.com/m/LegionRider/886/" TargetMode="External"/><Relationship Id="rId29" Type="http://schemas.openxmlformats.org/officeDocument/2006/relationships/hyperlink" Target="https://www.munzee.com/m/shabs/3350/map/" TargetMode="External"/><Relationship Id="rId11" Type="http://schemas.openxmlformats.org/officeDocument/2006/relationships/hyperlink" Target="https://www.munzee.com/m/magnacharge/1414/" TargetMode="External"/><Relationship Id="rId10" Type="http://schemas.openxmlformats.org/officeDocument/2006/relationships/hyperlink" Target="https://www.munzee.com/m/gabbster/1038/" TargetMode="External"/><Relationship Id="rId13" Type="http://schemas.openxmlformats.org/officeDocument/2006/relationships/hyperlink" Target="https://www.munzee.com/m/gabbster/1033/" TargetMode="External"/><Relationship Id="rId12" Type="http://schemas.openxmlformats.org/officeDocument/2006/relationships/hyperlink" Target="https://www.munzee.com/m/rodrico101/3894/" TargetMode="External"/><Relationship Id="rId15" Type="http://schemas.openxmlformats.org/officeDocument/2006/relationships/hyperlink" Target="https://www.munzee.com/m/granitente/2495/" TargetMode="External"/><Relationship Id="rId198" Type="http://schemas.openxmlformats.org/officeDocument/2006/relationships/hyperlink" Target="https://www.munzee.com/m/AngelGirl/2680/" TargetMode="External"/><Relationship Id="rId14" Type="http://schemas.openxmlformats.org/officeDocument/2006/relationships/hyperlink" Target="https://www.munzee.com/m/magnacharge/1439/" TargetMode="External"/><Relationship Id="rId197" Type="http://schemas.openxmlformats.org/officeDocument/2006/relationships/hyperlink" Target="https://www.munzee.com/m/kelkavcvt/2069/" TargetMode="External"/><Relationship Id="rId17" Type="http://schemas.openxmlformats.org/officeDocument/2006/relationships/hyperlink" Target="https://www.munzee.com/m/Whelen/15963/" TargetMode="External"/><Relationship Id="rId196" Type="http://schemas.openxmlformats.org/officeDocument/2006/relationships/hyperlink" Target="https://www.munzee.com/m/GDog99/786/" TargetMode="External"/><Relationship Id="rId16" Type="http://schemas.openxmlformats.org/officeDocument/2006/relationships/hyperlink" Target="https://www.munzee.com/m/TheEvilPoles/720/" TargetMode="External"/><Relationship Id="rId195" Type="http://schemas.openxmlformats.org/officeDocument/2006/relationships/hyperlink" Target="https://www.munzee.com/m/annabanana/7385/" TargetMode="External"/><Relationship Id="rId19" Type="http://schemas.openxmlformats.org/officeDocument/2006/relationships/hyperlink" Target="https://www.munzee.com/m/shabs/3326/map/" TargetMode="External"/><Relationship Id="rId18" Type="http://schemas.openxmlformats.org/officeDocument/2006/relationships/hyperlink" Target="https://www.munzee.com/m/Anetzet/912/" TargetMode="External"/><Relationship Id="rId199" Type="http://schemas.openxmlformats.org/officeDocument/2006/relationships/hyperlink" Target="https://www.munzee.com/m/MrsDoc29/2312/" TargetMode="External"/><Relationship Id="rId84" Type="http://schemas.openxmlformats.org/officeDocument/2006/relationships/hyperlink" Target="https://www.munzee.com/m/Imlookingatu/3676/" TargetMode="External"/><Relationship Id="rId83" Type="http://schemas.openxmlformats.org/officeDocument/2006/relationships/hyperlink" Target="https://www.munzee.com/m/JRdaBoss/4262/" TargetMode="External"/><Relationship Id="rId86" Type="http://schemas.openxmlformats.org/officeDocument/2006/relationships/hyperlink" Target="https://www.munzee.com/m/WellstrandTribe/5887" TargetMode="External"/><Relationship Id="rId85" Type="http://schemas.openxmlformats.org/officeDocument/2006/relationships/hyperlink" Target="https://www.munzee.com/m/GDog99/594/" TargetMode="External"/><Relationship Id="rId88" Type="http://schemas.openxmlformats.org/officeDocument/2006/relationships/hyperlink" Target="https://www.munzee.com/m/MeanderingMonkeys/12928/" TargetMode="External"/><Relationship Id="rId150" Type="http://schemas.openxmlformats.org/officeDocument/2006/relationships/hyperlink" Target="https://www.munzee.com/m/deeralemap/2309/" TargetMode="External"/><Relationship Id="rId87" Type="http://schemas.openxmlformats.org/officeDocument/2006/relationships/hyperlink" Target="https://www.munzee.com/m/AngelGirl/2763/" TargetMode="External"/><Relationship Id="rId89" Type="http://schemas.openxmlformats.org/officeDocument/2006/relationships/hyperlink" Target="https://www.munzee.com/m/GDog99/600/" TargetMode="External"/><Relationship Id="rId80" Type="http://schemas.openxmlformats.org/officeDocument/2006/relationships/hyperlink" Target="https://www.munzee.com/m/JRdaBoss/4109/" TargetMode="External"/><Relationship Id="rId82" Type="http://schemas.openxmlformats.org/officeDocument/2006/relationships/hyperlink" Target="https://www.munzee.com/m/MeanderingMonkeys/12927/" TargetMode="External"/><Relationship Id="rId81" Type="http://schemas.openxmlformats.org/officeDocument/2006/relationships/hyperlink" Target="https://www.munzee.com/m/GDog99/591/" TargetMode="External"/><Relationship Id="rId1" Type="http://schemas.openxmlformats.org/officeDocument/2006/relationships/hyperlink" Target="https://goo.gl/v2mtB6" TargetMode="External"/><Relationship Id="rId2" Type="http://schemas.openxmlformats.org/officeDocument/2006/relationships/hyperlink" Target="https://www.munzee.com/m/magnacharge/1442/" TargetMode="External"/><Relationship Id="rId3" Type="http://schemas.openxmlformats.org/officeDocument/2006/relationships/hyperlink" Target="https://www.munzee.com/m/rodrico101/3508/" TargetMode="External"/><Relationship Id="rId149" Type="http://schemas.openxmlformats.org/officeDocument/2006/relationships/hyperlink" Target="https://www.munzee.com/m/magnacharge/1732/" TargetMode="External"/><Relationship Id="rId4" Type="http://schemas.openxmlformats.org/officeDocument/2006/relationships/hyperlink" Target="https://www.munzee.com/m/gabbster/1617/" TargetMode="External"/><Relationship Id="rId148" Type="http://schemas.openxmlformats.org/officeDocument/2006/relationships/hyperlink" Target="https://www.munzee.com/m/rodrico101/3507/" TargetMode="External"/><Relationship Id="rId9" Type="http://schemas.openxmlformats.org/officeDocument/2006/relationships/hyperlink" Target="https://www.munzee.com/m/rodrico101/3509/" TargetMode="External"/><Relationship Id="rId143" Type="http://schemas.openxmlformats.org/officeDocument/2006/relationships/hyperlink" Target="https://www.munzee.com/m/magnacharge/781/" TargetMode="External"/><Relationship Id="rId142" Type="http://schemas.openxmlformats.org/officeDocument/2006/relationships/hyperlink" Target="https://www.munzee.com/m/MrsMouse/3413/" TargetMode="External"/><Relationship Id="rId141" Type="http://schemas.openxmlformats.org/officeDocument/2006/relationships/hyperlink" Target="https://www.munzee.com/m/MrsDoc29/1958/" TargetMode="External"/><Relationship Id="rId140" Type="http://schemas.openxmlformats.org/officeDocument/2006/relationships/hyperlink" Target="https://www.munzee.com/m/magnacharge/975/" TargetMode="External"/><Relationship Id="rId5" Type="http://schemas.openxmlformats.org/officeDocument/2006/relationships/hyperlink" Target="https://www.munzee.com/m/magnacharge/1702/" TargetMode="External"/><Relationship Id="rId147" Type="http://schemas.openxmlformats.org/officeDocument/2006/relationships/hyperlink" Target="https://www.munzee.com/m/gabbster/1662/" TargetMode="External"/><Relationship Id="rId6" Type="http://schemas.openxmlformats.org/officeDocument/2006/relationships/hyperlink" Target="https://www.munzee.com/m/rodrico101/3899/" TargetMode="External"/><Relationship Id="rId146" Type="http://schemas.openxmlformats.org/officeDocument/2006/relationships/hyperlink" Target="https://www.munzee.com/m/magnacharge/1730/" TargetMode="External"/><Relationship Id="rId7" Type="http://schemas.openxmlformats.org/officeDocument/2006/relationships/hyperlink" Target="https://www.munzee.com/m/gabbster/1065/" TargetMode="External"/><Relationship Id="rId145" Type="http://schemas.openxmlformats.org/officeDocument/2006/relationships/hyperlink" Target="https://www.munzee.com/m/rodrico101/3944/" TargetMode="External"/><Relationship Id="rId8" Type="http://schemas.openxmlformats.org/officeDocument/2006/relationships/hyperlink" Target="https://www.munzee.com/m/magnacharge/1420/" TargetMode="External"/><Relationship Id="rId144" Type="http://schemas.openxmlformats.org/officeDocument/2006/relationships/hyperlink" Target="https://www.munzee.com/m/gabbster/936/" TargetMode="External"/><Relationship Id="rId73" Type="http://schemas.openxmlformats.org/officeDocument/2006/relationships/hyperlink" Target="https://www.munzee.com/m/delaner46/3422" TargetMode="External"/><Relationship Id="rId72" Type="http://schemas.openxmlformats.org/officeDocument/2006/relationships/hyperlink" Target="https://www.munzee.com/m/jaw/2139/" TargetMode="External"/><Relationship Id="rId75" Type="http://schemas.openxmlformats.org/officeDocument/2006/relationships/hyperlink" Target="https://www.munzee.com/m/jaw/2136/map/" TargetMode="External"/><Relationship Id="rId74" Type="http://schemas.openxmlformats.org/officeDocument/2006/relationships/hyperlink" Target="https://www.munzee.com/m/shabs/3341/map/" TargetMode="External"/><Relationship Id="rId77" Type="http://schemas.openxmlformats.org/officeDocument/2006/relationships/hyperlink" Target="https://www.munzee.com/m/LegionRider/916/" TargetMode="External"/><Relationship Id="rId76" Type="http://schemas.openxmlformats.org/officeDocument/2006/relationships/hyperlink" Target="https://www.munzee.com/m/annabanana/7043/" TargetMode="External"/><Relationship Id="rId79" Type="http://schemas.openxmlformats.org/officeDocument/2006/relationships/hyperlink" Target="https://www.munzee.com/m/mobility/4333/" TargetMode="External"/><Relationship Id="rId78" Type="http://schemas.openxmlformats.org/officeDocument/2006/relationships/hyperlink" Target="https://www.munzee.com/m/delaner46/2671" TargetMode="External"/><Relationship Id="rId71" Type="http://schemas.openxmlformats.org/officeDocument/2006/relationships/hyperlink" Target="https://www.munzee.com/m/DSL/2201" TargetMode="External"/><Relationship Id="rId70" Type="http://schemas.openxmlformats.org/officeDocument/2006/relationships/hyperlink" Target="https://www.munzee.com/m/Whelen/16015/" TargetMode="External"/><Relationship Id="rId139" Type="http://schemas.openxmlformats.org/officeDocument/2006/relationships/hyperlink" Target="https://www.munzee.com/m/rodrico101/4011/" TargetMode="External"/><Relationship Id="rId138" Type="http://schemas.openxmlformats.org/officeDocument/2006/relationships/hyperlink" Target="https://www.munzee.com/m/MrsDoc29/2066/" TargetMode="External"/><Relationship Id="rId137" Type="http://schemas.openxmlformats.org/officeDocument/2006/relationships/hyperlink" Target="https://www.munzee.com/m/gabbster/790/" TargetMode="External"/><Relationship Id="rId132" Type="http://schemas.openxmlformats.org/officeDocument/2006/relationships/hyperlink" Target="https://www.munzee.com/m/GDog99/620/" TargetMode="External"/><Relationship Id="rId131" Type="http://schemas.openxmlformats.org/officeDocument/2006/relationships/hyperlink" Target="https://www.munzee.com/m/MeanderingMonkeys/12929/" TargetMode="External"/><Relationship Id="rId130" Type="http://schemas.openxmlformats.org/officeDocument/2006/relationships/hyperlink" Target="https://www.munzee.com/m/Anetzet/1202/" TargetMode="External"/><Relationship Id="rId136" Type="http://schemas.openxmlformats.org/officeDocument/2006/relationships/hyperlink" Target="https://www.munzee.com/m/GDog99/617/" TargetMode="External"/><Relationship Id="rId135" Type="http://schemas.openxmlformats.org/officeDocument/2006/relationships/hyperlink" Target="https://www.munzee.com/m/denali0407/5860/" TargetMode="External"/><Relationship Id="rId134" Type="http://schemas.openxmlformats.org/officeDocument/2006/relationships/hyperlink" Target="https://www.munzee.com/m/MeanderingMonkeys/12930/" TargetMode="External"/><Relationship Id="rId133" Type="http://schemas.openxmlformats.org/officeDocument/2006/relationships/hyperlink" Target="https://www.munzee.com/m/Kyrandia/1578/" TargetMode="External"/><Relationship Id="rId62" Type="http://schemas.openxmlformats.org/officeDocument/2006/relationships/hyperlink" Target="https://www.munzee.com/m/Whelen/15982/" TargetMode="External"/><Relationship Id="rId61" Type="http://schemas.openxmlformats.org/officeDocument/2006/relationships/hyperlink" Target="https://www.munzee.com/m/deeralemap/2139/" TargetMode="External"/><Relationship Id="rId64" Type="http://schemas.openxmlformats.org/officeDocument/2006/relationships/hyperlink" Target="https://www.munzee.com/m/JABIE28/2070/" TargetMode="External"/><Relationship Id="rId63" Type="http://schemas.openxmlformats.org/officeDocument/2006/relationships/hyperlink" Target="https://www.munzee.com/m/WellstrandTribe/5888" TargetMode="External"/><Relationship Id="rId66" Type="http://schemas.openxmlformats.org/officeDocument/2006/relationships/hyperlink" Target="https://www.munzee.com/m/Hercules99/715/" TargetMode="External"/><Relationship Id="rId172" Type="http://schemas.openxmlformats.org/officeDocument/2006/relationships/hyperlink" Target="https://www.munzee.com/m/gabbster/1679/" TargetMode="External"/><Relationship Id="rId65" Type="http://schemas.openxmlformats.org/officeDocument/2006/relationships/hyperlink" Target="https://www.munzee.com/m/DSL/2196" TargetMode="External"/><Relationship Id="rId171" Type="http://schemas.openxmlformats.org/officeDocument/2006/relationships/hyperlink" Target="https://www.munzee.com/m/denali0407/5861/" TargetMode="External"/><Relationship Id="rId68" Type="http://schemas.openxmlformats.org/officeDocument/2006/relationships/hyperlink" Target="https://www.munzee.com/m/fisherwoman/5407/" TargetMode="External"/><Relationship Id="rId170" Type="http://schemas.openxmlformats.org/officeDocument/2006/relationships/hyperlink" Target="https://www.munzee.com/m/GDog99/624/" TargetMode="External"/><Relationship Id="rId67" Type="http://schemas.openxmlformats.org/officeDocument/2006/relationships/hyperlink" Target="https://www.munzee.com/m/JABIE28/604/" TargetMode="External"/><Relationship Id="rId60" Type="http://schemas.openxmlformats.org/officeDocument/2006/relationships/hyperlink" Target="https://www.munzee.com/m/LegionRider/881/" TargetMode="External"/><Relationship Id="rId165" Type="http://schemas.openxmlformats.org/officeDocument/2006/relationships/hyperlink" Target="https://www.munzee.com/m/GDog99/627/" TargetMode="External"/><Relationship Id="rId69" Type="http://schemas.openxmlformats.org/officeDocument/2006/relationships/hyperlink" Target="https://www.munzee.com/m/Tristar105/180/" TargetMode="External"/><Relationship Id="rId164" Type="http://schemas.openxmlformats.org/officeDocument/2006/relationships/hyperlink" Target="https://www.munzee.com/m/AngelGirl/2454/" TargetMode="External"/><Relationship Id="rId163" Type="http://schemas.openxmlformats.org/officeDocument/2006/relationships/hyperlink" Target="https://www.munzee.com/m/GDog99/781/" TargetMode="External"/><Relationship Id="rId162" Type="http://schemas.openxmlformats.org/officeDocument/2006/relationships/hyperlink" Target="https://www.munzee.com/m/RocketBar/198/" TargetMode="External"/><Relationship Id="rId169" Type="http://schemas.openxmlformats.org/officeDocument/2006/relationships/hyperlink" Target="https://www.munzee.com/m/AngelGirl/2461/" TargetMode="External"/><Relationship Id="rId168" Type="http://schemas.openxmlformats.org/officeDocument/2006/relationships/hyperlink" Target="https://www.munzee.com/m/GDog99/626/" TargetMode="External"/><Relationship Id="rId167" Type="http://schemas.openxmlformats.org/officeDocument/2006/relationships/hyperlink" Target="https://www.munzee.com/m/AngelGirl/2457/" TargetMode="External"/><Relationship Id="rId166" Type="http://schemas.openxmlformats.org/officeDocument/2006/relationships/hyperlink" Target="https://www.munzee.com/m/MeanderingMonkeys/12931/" TargetMode="External"/><Relationship Id="rId51" Type="http://schemas.openxmlformats.org/officeDocument/2006/relationships/hyperlink" Target="https://www.munzee.com/m/JRdaBoss/4068/" TargetMode="External"/><Relationship Id="rId50" Type="http://schemas.openxmlformats.org/officeDocument/2006/relationships/hyperlink" Target="https://www.munzee.com/m/rodrico101/3896/" TargetMode="External"/><Relationship Id="rId53" Type="http://schemas.openxmlformats.org/officeDocument/2006/relationships/hyperlink" Target="https://www.munzee.com/m/denali0407/5629/" TargetMode="External"/><Relationship Id="rId52" Type="http://schemas.openxmlformats.org/officeDocument/2006/relationships/hyperlink" Target="https://www.munzee.com/m/GDog99/611/" TargetMode="External"/><Relationship Id="rId55" Type="http://schemas.openxmlformats.org/officeDocument/2006/relationships/hyperlink" Target="https://www.munzee.com/m/mobility/5856/" TargetMode="External"/><Relationship Id="rId161" Type="http://schemas.openxmlformats.org/officeDocument/2006/relationships/hyperlink" Target="https://www.munzee.com/m/Things2do/370/" TargetMode="External"/><Relationship Id="rId54" Type="http://schemas.openxmlformats.org/officeDocument/2006/relationships/hyperlink" Target="https://www.munzee.com/m/MrsMouse/3416/" TargetMode="External"/><Relationship Id="rId160" Type="http://schemas.openxmlformats.org/officeDocument/2006/relationships/hyperlink" Target="https://www.munzee.com/m/Hercules99/717/" TargetMode="External"/><Relationship Id="rId57" Type="http://schemas.openxmlformats.org/officeDocument/2006/relationships/hyperlink" Target="https://www.munzee.com/m/geottaja/833/" TargetMode="External"/><Relationship Id="rId56" Type="http://schemas.openxmlformats.org/officeDocument/2006/relationships/hyperlink" Target="https://www.munzee.com/m/BonnieB1/7341/admin/" TargetMode="External"/><Relationship Id="rId159" Type="http://schemas.openxmlformats.org/officeDocument/2006/relationships/hyperlink" Target="https://www.munzee.com/m/RocketBar/199/" TargetMode="External"/><Relationship Id="rId59" Type="http://schemas.openxmlformats.org/officeDocument/2006/relationships/hyperlink" Target="https://www.munzee.com/m/jaw/2139/map/" TargetMode="External"/><Relationship Id="rId154" Type="http://schemas.openxmlformats.org/officeDocument/2006/relationships/hyperlink" Target="https://www.munzee.com/m/Doc29/4270/" TargetMode="External"/><Relationship Id="rId58" Type="http://schemas.openxmlformats.org/officeDocument/2006/relationships/hyperlink" Target="https://www.munzee.com/m/shabs/3347/map/" TargetMode="External"/><Relationship Id="rId153" Type="http://schemas.openxmlformats.org/officeDocument/2006/relationships/hyperlink" Target="https://www.munzee.com/m/RocketBar/200/" TargetMode="External"/><Relationship Id="rId152" Type="http://schemas.openxmlformats.org/officeDocument/2006/relationships/hyperlink" Target="https://www.munzee.com/m/Whelen/15985/" TargetMode="External"/><Relationship Id="rId151" Type="http://schemas.openxmlformats.org/officeDocument/2006/relationships/hyperlink" Target="https://www.munzee.com/m/Doc29/4268/" TargetMode="External"/><Relationship Id="rId158" Type="http://schemas.openxmlformats.org/officeDocument/2006/relationships/hyperlink" Target="https://www.munzee.com/m/Whelen/15986/" TargetMode="External"/><Relationship Id="rId157" Type="http://schemas.openxmlformats.org/officeDocument/2006/relationships/hyperlink" Target="https://www.munzee.com/m/Doc29/4271/" TargetMode="External"/><Relationship Id="rId156" Type="http://schemas.openxmlformats.org/officeDocument/2006/relationships/hyperlink" Target="https://www.munzee.com/m/annabanana/7384/" TargetMode="External"/><Relationship Id="rId155" Type="http://schemas.openxmlformats.org/officeDocument/2006/relationships/hyperlink" Target="https://www.munzee.com/m/deeralemap/2313/" TargetMode="External"/><Relationship Id="rId107" Type="http://schemas.openxmlformats.org/officeDocument/2006/relationships/hyperlink" Target="https://www.munzee.com/m/gabbster/1009/" TargetMode="External"/><Relationship Id="rId106" Type="http://schemas.openxmlformats.org/officeDocument/2006/relationships/hyperlink" Target="https://www.munzee.com/m/rodrico101/3931/" TargetMode="External"/><Relationship Id="rId105" Type="http://schemas.openxmlformats.org/officeDocument/2006/relationships/hyperlink" Target="https://www.munzee.com/m/magnacharge/1436/" TargetMode="External"/><Relationship Id="rId104" Type="http://schemas.openxmlformats.org/officeDocument/2006/relationships/hyperlink" Target="https://www.munzee.com/m/gabbster/713/" TargetMode="External"/><Relationship Id="rId109" Type="http://schemas.openxmlformats.org/officeDocument/2006/relationships/hyperlink" Target="https://www.munzee.com/m/annabanana/7383/" TargetMode="External"/><Relationship Id="rId108" Type="http://schemas.openxmlformats.org/officeDocument/2006/relationships/hyperlink" Target="https://www.munzee.com/m/Whelen/16001/" TargetMode="External"/><Relationship Id="rId220" Type="http://schemas.openxmlformats.org/officeDocument/2006/relationships/drawing" Target="../drawings/drawing1.xml"/><Relationship Id="rId103" Type="http://schemas.openxmlformats.org/officeDocument/2006/relationships/hyperlink" Target="https://www.munzee.com/m/rodrico101/3933/" TargetMode="External"/><Relationship Id="rId102" Type="http://schemas.openxmlformats.org/officeDocument/2006/relationships/hyperlink" Target="https://www.munzee.com/m/magnacharge/1135/" TargetMode="External"/><Relationship Id="rId101" Type="http://schemas.openxmlformats.org/officeDocument/2006/relationships/hyperlink" Target="https://www.munzee.com/m/gabbster/1652/" TargetMode="External"/><Relationship Id="rId100" Type="http://schemas.openxmlformats.org/officeDocument/2006/relationships/hyperlink" Target="https://www.munzee.com/m/rodrico101/3939/" TargetMode="External"/><Relationship Id="rId217" Type="http://schemas.openxmlformats.org/officeDocument/2006/relationships/hyperlink" Target="https://www.munzee.com/m/kelkavcvt/2071" TargetMode="External"/><Relationship Id="rId216" Type="http://schemas.openxmlformats.org/officeDocument/2006/relationships/hyperlink" Target="https://www.munzee.com/m/MrsMouse/3418/" TargetMode="External"/><Relationship Id="rId215" Type="http://schemas.openxmlformats.org/officeDocument/2006/relationships/hyperlink" Target="https://www.munzee.com/m/GDog99/482/" TargetMode="External"/><Relationship Id="rId214" Type="http://schemas.openxmlformats.org/officeDocument/2006/relationships/hyperlink" Target="https://www.munzee.com/m/Buck4Big/305/" TargetMode="External"/><Relationship Id="rId219" Type="http://schemas.openxmlformats.org/officeDocument/2006/relationships/hyperlink" Target="https://www.munzee.com/m/Imlookingatu/3674/" TargetMode="External"/><Relationship Id="rId218" Type="http://schemas.openxmlformats.org/officeDocument/2006/relationships/hyperlink" Target="https://www.munzee.com/m/GDog99/474/" TargetMode="External"/><Relationship Id="rId213" Type="http://schemas.openxmlformats.org/officeDocument/2006/relationships/hyperlink" Target="https://www.munzee.com/m/Whelen/15990/" TargetMode="External"/><Relationship Id="rId212" Type="http://schemas.openxmlformats.org/officeDocument/2006/relationships/hyperlink" Target="https://www.munzee.com/m/TopDeck/241/" TargetMode="External"/><Relationship Id="rId211" Type="http://schemas.openxmlformats.org/officeDocument/2006/relationships/hyperlink" Target="https://www.munzee.com/m/Buck4Big/302/" TargetMode="External"/><Relationship Id="rId210" Type="http://schemas.openxmlformats.org/officeDocument/2006/relationships/hyperlink" Target="https://www.munzee.com/m/ThreeBars/129/" TargetMode="External"/><Relationship Id="rId129" Type="http://schemas.openxmlformats.org/officeDocument/2006/relationships/hyperlink" Target="https://www.munzee.com/m/GDog99/621/" TargetMode="External"/><Relationship Id="rId128" Type="http://schemas.openxmlformats.org/officeDocument/2006/relationships/hyperlink" Target="https://www.munzee.com/m/LegionRider/928/" TargetMode="External"/><Relationship Id="rId127" Type="http://schemas.openxmlformats.org/officeDocument/2006/relationships/hyperlink" Target="https://www.munzee.com/m/Vucsi/473" TargetMode="External"/><Relationship Id="rId126" Type="http://schemas.openxmlformats.org/officeDocument/2006/relationships/hyperlink" Target="https://www.munzee.com/m/jaw/2134/map/" TargetMode="External"/><Relationship Id="rId121" Type="http://schemas.openxmlformats.org/officeDocument/2006/relationships/hyperlink" Target="https://www.munzee.com/m/redshark78/1507" TargetMode="External"/><Relationship Id="rId120" Type="http://schemas.openxmlformats.org/officeDocument/2006/relationships/hyperlink" Target="https://www.munzee.com/m/Doc29/4264/" TargetMode="External"/><Relationship Id="rId125" Type="http://schemas.openxmlformats.org/officeDocument/2006/relationships/hyperlink" Target="https://www.munzee.com/m/shabs/3293/map/" TargetMode="External"/><Relationship Id="rId124" Type="http://schemas.openxmlformats.org/officeDocument/2006/relationships/hyperlink" Target="https://www.munzee.com/m/AngelGirl/2453/" TargetMode="External"/><Relationship Id="rId123" Type="http://schemas.openxmlformats.org/officeDocument/2006/relationships/hyperlink" Target="https://www.munzee.com/m/GDog99/623/" TargetMode="External"/><Relationship Id="rId122" Type="http://schemas.openxmlformats.org/officeDocument/2006/relationships/hyperlink" Target="https://www.munzee.com/m/Whelen/16014/" TargetMode="External"/><Relationship Id="rId95" Type="http://schemas.openxmlformats.org/officeDocument/2006/relationships/hyperlink" Target="https://www.munzee.com/m/gabbster/1655/" TargetMode="External"/><Relationship Id="rId94" Type="http://schemas.openxmlformats.org/officeDocument/2006/relationships/hyperlink" Target="https://www.munzee.com/m/rodrico101/3919/" TargetMode="External"/><Relationship Id="rId97" Type="http://schemas.openxmlformats.org/officeDocument/2006/relationships/hyperlink" Target="https://www.munzee.com/m/rodrico101/3942/" TargetMode="External"/><Relationship Id="rId96" Type="http://schemas.openxmlformats.org/officeDocument/2006/relationships/hyperlink" Target="https://www.munzee.com/m/magnacharge/1413/" TargetMode="External"/><Relationship Id="rId99" Type="http://schemas.openxmlformats.org/officeDocument/2006/relationships/hyperlink" Target="https://www.munzee.com/m/magnacharge/1694/" TargetMode="External"/><Relationship Id="rId98" Type="http://schemas.openxmlformats.org/officeDocument/2006/relationships/hyperlink" Target="https://www.munzee.com/m/gabbster/1653/" TargetMode="External"/><Relationship Id="rId91" Type="http://schemas.openxmlformats.org/officeDocument/2006/relationships/hyperlink" Target="https://www.munzee.com/m/AngelGirl/2445/" TargetMode="External"/><Relationship Id="rId90" Type="http://schemas.openxmlformats.org/officeDocument/2006/relationships/hyperlink" Target="https://www.munzee.com/m/deeralemap/2145/" TargetMode="External"/><Relationship Id="rId93" Type="http://schemas.openxmlformats.org/officeDocument/2006/relationships/hyperlink" Target="https://www.munzee.com/m/magnacharge/1437/" TargetMode="External"/><Relationship Id="rId92" Type="http://schemas.openxmlformats.org/officeDocument/2006/relationships/hyperlink" Target="https://www.munzee.com/m/GDog99/601/" TargetMode="External"/><Relationship Id="rId118" Type="http://schemas.openxmlformats.org/officeDocument/2006/relationships/hyperlink" Target="https://www.munzee.com/m/Things2do/372/" TargetMode="External"/><Relationship Id="rId117" Type="http://schemas.openxmlformats.org/officeDocument/2006/relationships/hyperlink" Target="https://www.munzee.com/m/Whelen/15984/" TargetMode="External"/><Relationship Id="rId116" Type="http://schemas.openxmlformats.org/officeDocument/2006/relationships/hyperlink" Target="https://www.munzee.com/m/Belinha/425/" TargetMode="External"/><Relationship Id="rId115" Type="http://schemas.openxmlformats.org/officeDocument/2006/relationships/hyperlink" Target="https://www.munzee.com/m/Belita/394/" TargetMode="External"/><Relationship Id="rId119" Type="http://schemas.openxmlformats.org/officeDocument/2006/relationships/hyperlink" Target="https://www.munzee.com/m/Tabata2/4815/" TargetMode="External"/><Relationship Id="rId110" Type="http://schemas.openxmlformats.org/officeDocument/2006/relationships/hyperlink" Target="https://www.munzee.com/m/Things2do/201/" TargetMode="External"/><Relationship Id="rId114" Type="http://schemas.openxmlformats.org/officeDocument/2006/relationships/hyperlink" Target="https://www.munzee.com/m/ChandaBelle/1692/" TargetMode="External"/><Relationship Id="rId113" Type="http://schemas.openxmlformats.org/officeDocument/2006/relationships/hyperlink" Target="https://www.munzee.com/m/Tabata2/4816" TargetMode="External"/><Relationship Id="rId112" Type="http://schemas.openxmlformats.org/officeDocument/2006/relationships/hyperlink" Target="https://www.munzee.com/m/Doc29/4261/" TargetMode="External"/><Relationship Id="rId111" Type="http://schemas.openxmlformats.org/officeDocument/2006/relationships/hyperlink" Target="https://www.munzee.com/m/Whelen/15983/" TargetMode="External"/><Relationship Id="rId206" Type="http://schemas.openxmlformats.org/officeDocument/2006/relationships/hyperlink" Target="https://www.munzee.com/m/magnacharge/1752/" TargetMode="External"/><Relationship Id="rId205" Type="http://schemas.openxmlformats.org/officeDocument/2006/relationships/hyperlink" Target="https://www.munzee.com/m/gabbster/1688/" TargetMode="External"/><Relationship Id="rId204" Type="http://schemas.openxmlformats.org/officeDocument/2006/relationships/hyperlink" Target="https://www.munzee.com/m/rodrico101/3097/" TargetMode="External"/><Relationship Id="rId203" Type="http://schemas.openxmlformats.org/officeDocument/2006/relationships/hyperlink" Target="https://www.munzee.com/m/magnacharge/917/" TargetMode="External"/><Relationship Id="rId209" Type="http://schemas.openxmlformats.org/officeDocument/2006/relationships/hyperlink" Target="https://www.munzee.com/m/deeralemap/2315/" TargetMode="External"/><Relationship Id="rId208" Type="http://schemas.openxmlformats.org/officeDocument/2006/relationships/hyperlink" Target="https://www.munzee.com/m/Whelen/15989/" TargetMode="External"/><Relationship Id="rId207" Type="http://schemas.openxmlformats.org/officeDocument/2006/relationships/hyperlink" Target="https://www.munzee.com/m/rodrico101/3967/" TargetMode="External"/><Relationship Id="rId202" Type="http://schemas.openxmlformats.org/officeDocument/2006/relationships/hyperlink" Target="https://www.munzee.com/m/MrsDoc29/1951/" TargetMode="External"/><Relationship Id="rId201" Type="http://schemas.openxmlformats.org/officeDocument/2006/relationships/hyperlink" Target="https://www.munzee.com/m/rodrico101/3994/" TargetMode="External"/><Relationship Id="rId200" Type="http://schemas.openxmlformats.org/officeDocument/2006/relationships/hyperlink" Target="https://www.munzee.com/m/ChandaBelle/1693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5" max="5" width="13.63"/>
    <col customWidth="1" min="6" max="6" width="18.25"/>
    <col customWidth="1" min="8" max="8" width="25.38"/>
    <col customWidth="1" min="9" max="9" width="37.13"/>
    <col customWidth="1" min="10" max="10" width="14.38"/>
  </cols>
  <sheetData>
    <row r="1">
      <c r="A1" s="1" t="s">
        <v>0</v>
      </c>
      <c r="F1" s="1"/>
    </row>
    <row r="2">
      <c r="F2" s="1"/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3" t="str">
        <f>HYPERLINK("https://www.munzee.com/m/rodrico101/","By: Rodrico101")</f>
        <v>By: Rodrico101</v>
      </c>
      <c r="H4" s="4" t="s">
        <v>6</v>
      </c>
      <c r="I4" s="4" t="s">
        <v>7</v>
      </c>
    </row>
    <row r="5">
      <c r="A5" s="2" t="s">
        <v>8</v>
      </c>
      <c r="B5" s="5">
        <f t="shared" ref="B5:D5" si="1">sum(B6:B10)</f>
        <v>221</v>
      </c>
      <c r="C5" s="5">
        <f t="shared" si="1"/>
        <v>3</v>
      </c>
      <c r="D5" s="5">
        <f t="shared" si="1"/>
        <v>218</v>
      </c>
      <c r="E5" s="6">
        <f t="shared" ref="E5:E10" si="2">SUM(ROUND(D5/B5, 4))</f>
        <v>0.9864</v>
      </c>
    </row>
    <row r="6">
      <c r="A6" s="2" t="s">
        <v>9</v>
      </c>
      <c r="B6" s="7">
        <f>COUNTIF(G17:G237,"forest green")</f>
        <v>60</v>
      </c>
      <c r="C6" s="5">
        <f>COUNTIFS(H17:H237, "", G17:G237, "forest green")</f>
        <v>0</v>
      </c>
      <c r="D6" s="5">
        <f t="shared" ref="D6:D10" si="3">sum(B6-C6)</f>
        <v>60</v>
      </c>
      <c r="E6" s="6">
        <f t="shared" si="2"/>
        <v>1</v>
      </c>
      <c r="F6" s="8" t="str">
        <f>HYPERLINK("https://www.munzee.com/map/9zqyb98gm/16.17957320060571","MAP LINK")</f>
        <v>MAP LINK</v>
      </c>
    </row>
    <row r="7">
      <c r="A7" s="2" t="s">
        <v>10</v>
      </c>
      <c r="B7" s="7">
        <f>COUNTIF(G17:G237,"green")</f>
        <v>108</v>
      </c>
      <c r="C7" s="5">
        <f>COUNTIFS(H17:H237, "", G17:G237, "green")</f>
        <v>2</v>
      </c>
      <c r="D7" s="5">
        <f t="shared" si="3"/>
        <v>106</v>
      </c>
      <c r="E7" s="6">
        <f t="shared" si="2"/>
        <v>0.9815</v>
      </c>
      <c r="H7" s="4" t="s">
        <v>11</v>
      </c>
      <c r="I7" s="8" t="str">
        <f>HYPERLINK("https://www.munzee.com/m/rodrico101/3946/","Social #1")</f>
        <v>Social #1</v>
      </c>
    </row>
    <row r="8">
      <c r="A8" s="2" t="s">
        <v>12</v>
      </c>
      <c r="B8" s="7">
        <f>COUNTIF(G17:G237,"black")</f>
        <v>45</v>
      </c>
      <c r="C8" s="5">
        <f>COUNTIFS(H17:H237, "", G17:G237, "black")</f>
        <v>0</v>
      </c>
      <c r="D8" s="5">
        <f t="shared" si="3"/>
        <v>45</v>
      </c>
      <c r="E8" s="6">
        <f t="shared" si="2"/>
        <v>1</v>
      </c>
      <c r="H8" s="4" t="s">
        <v>13</v>
      </c>
      <c r="I8" s="8" t="str">
        <f>HYPERLINK("https://www.munzee.com/m/rodrico101/3951/","Social #2")</f>
        <v>Social #2</v>
      </c>
    </row>
    <row r="9">
      <c r="A9" s="2" t="s">
        <v>14</v>
      </c>
      <c r="B9" s="7">
        <f>COUNTIF(G17:G237,"red")</f>
        <v>4</v>
      </c>
      <c r="C9" s="5">
        <f>COUNTIFS(H17:H237, "", G17:G237, "red")</f>
        <v>0</v>
      </c>
      <c r="D9" s="5">
        <f t="shared" si="3"/>
        <v>4</v>
      </c>
      <c r="E9" s="6">
        <f t="shared" si="2"/>
        <v>1</v>
      </c>
      <c r="H9" s="4" t="s">
        <v>15</v>
      </c>
      <c r="I9" s="8" t="str">
        <f>HYPERLINK("https://www.munzee.com/m/rodrico101/3947/","Social #3")</f>
        <v>Social #3</v>
      </c>
    </row>
    <row r="10">
      <c r="A10" s="2" t="s">
        <v>16</v>
      </c>
      <c r="B10" s="7">
        <f>COUNTIF(G17:G237,"white")</f>
        <v>4</v>
      </c>
      <c r="C10" s="5">
        <f>COUNTIFS(H17:H237, "", G17:G237, "white")</f>
        <v>1</v>
      </c>
      <c r="D10" s="5">
        <f t="shared" si="3"/>
        <v>3</v>
      </c>
      <c r="E10" s="6">
        <f t="shared" si="2"/>
        <v>0.75</v>
      </c>
    </row>
    <row r="11">
      <c r="A11" s="9"/>
    </row>
    <row r="12">
      <c r="A12" s="4" t="s">
        <v>17</v>
      </c>
      <c r="B12" s="10">
        <f>IFERROR(__xludf.DUMMYFUNCTION("COUNTUNIQUE(H17:H237)"),51.0)</f>
        <v>51</v>
      </c>
      <c r="F12" s="4" t="s">
        <v>18</v>
      </c>
    </row>
    <row r="13">
      <c r="F13" s="11" t="s">
        <v>19</v>
      </c>
    </row>
    <row r="14">
      <c r="A14" s="8" t="str">
        <f>HYPERLINK("https://goo.gl/QOT1hl","ALL CR GARDENS")</f>
        <v>ALL CR GARDENS</v>
      </c>
    </row>
    <row r="16">
      <c r="A16" s="4" t="s">
        <v>20</v>
      </c>
      <c r="B16" s="4" t="s">
        <v>21</v>
      </c>
      <c r="C16" s="4" t="s">
        <v>22</v>
      </c>
      <c r="D16" s="4" t="s">
        <v>23</v>
      </c>
      <c r="E16" s="4" t="s">
        <v>24</v>
      </c>
      <c r="F16" s="4" t="s">
        <v>20</v>
      </c>
      <c r="G16" s="4" t="s">
        <v>25</v>
      </c>
      <c r="H16" s="4" t="s">
        <v>26</v>
      </c>
      <c r="I16" s="4" t="s">
        <v>27</v>
      </c>
      <c r="J16" s="4" t="s">
        <v>28</v>
      </c>
      <c r="K16" s="4" t="s">
        <v>29</v>
      </c>
      <c r="L16" s="4" t="s">
        <v>30</v>
      </c>
    </row>
    <row r="17">
      <c r="A17" s="9" t="s">
        <v>31</v>
      </c>
      <c r="B17" s="9">
        <v>1.0</v>
      </c>
      <c r="C17" s="9">
        <v>2.0</v>
      </c>
      <c r="D17" s="9">
        <v>41.9782050526938</v>
      </c>
      <c r="E17" s="9">
        <v>-91.7363910030707</v>
      </c>
      <c r="F17" s="9" t="s">
        <v>32</v>
      </c>
      <c r="G17" s="9" t="s">
        <v>33</v>
      </c>
      <c r="H17" s="9" t="s">
        <v>34</v>
      </c>
      <c r="I17" s="12" t="s">
        <v>35</v>
      </c>
      <c r="K17" s="13" t="s">
        <v>36</v>
      </c>
      <c r="L17" s="14">
        <f>Countif(username,H17)</f>
        <v>19</v>
      </c>
    </row>
    <row r="18">
      <c r="A18" s="9" t="s">
        <v>37</v>
      </c>
      <c r="B18" s="9">
        <v>1.0</v>
      </c>
      <c r="C18" s="9">
        <v>3.0</v>
      </c>
      <c r="D18" s="9">
        <v>41.9782050525316</v>
      </c>
      <c r="E18" s="9">
        <v>-91.7361976608863</v>
      </c>
      <c r="F18" s="9" t="s">
        <v>32</v>
      </c>
      <c r="G18" s="9" t="s">
        <v>33</v>
      </c>
      <c r="H18" s="9" t="s">
        <v>38</v>
      </c>
      <c r="I18" s="12" t="s">
        <v>39</v>
      </c>
      <c r="K18" s="13" t="s">
        <v>40</v>
      </c>
      <c r="L18" s="14">
        <f>Countif(username,H18)</f>
        <v>18</v>
      </c>
    </row>
    <row r="19">
      <c r="A19" s="9" t="s">
        <v>41</v>
      </c>
      <c r="B19" s="9">
        <v>1.0</v>
      </c>
      <c r="C19" s="9">
        <v>4.0</v>
      </c>
      <c r="D19" s="9">
        <v>41.9782050523694</v>
      </c>
      <c r="E19" s="9">
        <v>-91.7360043187019</v>
      </c>
      <c r="F19" s="9" t="s">
        <v>32</v>
      </c>
      <c r="G19" s="9" t="s">
        <v>33</v>
      </c>
      <c r="H19" s="9" t="s">
        <v>42</v>
      </c>
      <c r="I19" s="12" t="s">
        <v>43</v>
      </c>
      <c r="K19" s="13" t="s">
        <v>36</v>
      </c>
      <c r="L19" s="14">
        <f>Countif(username,H19)</f>
        <v>17</v>
      </c>
    </row>
    <row r="20">
      <c r="A20" s="9" t="s">
        <v>44</v>
      </c>
      <c r="B20" s="9">
        <v>1.0</v>
      </c>
      <c r="C20" s="9">
        <v>5.0</v>
      </c>
      <c r="D20" s="9">
        <v>41.9782050522072</v>
      </c>
      <c r="E20" s="9">
        <v>-91.7358109765175</v>
      </c>
      <c r="F20" s="9" t="s">
        <v>32</v>
      </c>
      <c r="G20" s="9" t="s">
        <v>33</v>
      </c>
      <c r="H20" s="9" t="s">
        <v>34</v>
      </c>
      <c r="I20" s="12" t="s">
        <v>45</v>
      </c>
      <c r="K20" s="13" t="s">
        <v>36</v>
      </c>
      <c r="L20" s="14">
        <f>Countif(username,H20)</f>
        <v>19</v>
      </c>
    </row>
    <row r="21">
      <c r="A21" s="9" t="s">
        <v>46</v>
      </c>
      <c r="B21" s="9">
        <v>1.0</v>
      </c>
      <c r="C21" s="9">
        <v>6.0</v>
      </c>
      <c r="D21" s="9">
        <v>41.978205052045</v>
      </c>
      <c r="E21" s="9">
        <v>-91.7356176343331</v>
      </c>
      <c r="F21" s="9" t="s">
        <v>32</v>
      </c>
      <c r="G21" s="9" t="s">
        <v>33</v>
      </c>
      <c r="H21" s="9" t="s">
        <v>38</v>
      </c>
      <c r="I21" s="12" t="s">
        <v>47</v>
      </c>
      <c r="K21" s="13" t="s">
        <v>40</v>
      </c>
      <c r="L21" s="14">
        <f>Countif(username,H21)</f>
        <v>18</v>
      </c>
    </row>
    <row r="22">
      <c r="A22" s="9" t="s">
        <v>48</v>
      </c>
      <c r="B22" s="9">
        <v>1.0</v>
      </c>
      <c r="C22" s="9">
        <v>7.0</v>
      </c>
      <c r="D22" s="9">
        <v>41.9782050518828</v>
      </c>
      <c r="E22" s="9">
        <v>-91.7354242921487</v>
      </c>
      <c r="F22" s="9" t="s">
        <v>32</v>
      </c>
      <c r="G22" s="9" t="s">
        <v>33</v>
      </c>
      <c r="H22" s="9" t="s">
        <v>42</v>
      </c>
      <c r="I22" s="12" t="s">
        <v>49</v>
      </c>
      <c r="K22" s="13" t="s">
        <v>36</v>
      </c>
      <c r="L22" s="14">
        <f>Countif(username,H22)</f>
        <v>17</v>
      </c>
    </row>
    <row r="23">
      <c r="A23" s="9" t="s">
        <v>50</v>
      </c>
      <c r="B23" s="9">
        <v>1.0</v>
      </c>
      <c r="C23" s="9">
        <v>8.0</v>
      </c>
      <c r="D23" s="9">
        <v>41.9782050517206</v>
      </c>
      <c r="E23" s="9">
        <v>-91.7352309499643</v>
      </c>
      <c r="F23" s="9" t="s">
        <v>32</v>
      </c>
      <c r="G23" s="9" t="s">
        <v>33</v>
      </c>
      <c r="H23" s="9" t="s">
        <v>34</v>
      </c>
      <c r="I23" s="12" t="s">
        <v>51</v>
      </c>
      <c r="K23" s="13" t="s">
        <v>36</v>
      </c>
      <c r="L23" s="14">
        <f>Countif(username,H23)</f>
        <v>19</v>
      </c>
    </row>
    <row r="24">
      <c r="A24" s="9" t="s">
        <v>52</v>
      </c>
      <c r="B24" s="9">
        <v>1.0</v>
      </c>
      <c r="C24" s="9">
        <v>9.0</v>
      </c>
      <c r="D24" s="9">
        <v>41.9782050515584</v>
      </c>
      <c r="E24" s="9">
        <v>-91.7350376077799</v>
      </c>
      <c r="F24" s="9" t="s">
        <v>32</v>
      </c>
      <c r="G24" s="9" t="s">
        <v>33</v>
      </c>
      <c r="H24" s="9" t="s">
        <v>38</v>
      </c>
      <c r="I24" s="12" t="s">
        <v>53</v>
      </c>
      <c r="K24" s="13" t="s">
        <v>40</v>
      </c>
      <c r="L24" s="14">
        <f>Countif(username,H24)</f>
        <v>18</v>
      </c>
    </row>
    <row r="25">
      <c r="A25" s="9" t="s">
        <v>54</v>
      </c>
      <c r="B25" s="9">
        <v>1.0</v>
      </c>
      <c r="C25" s="9">
        <v>10.0</v>
      </c>
      <c r="D25" s="9">
        <v>41.9782050513962</v>
      </c>
      <c r="E25" s="9">
        <v>-91.7348442655956</v>
      </c>
      <c r="F25" s="9" t="s">
        <v>32</v>
      </c>
      <c r="G25" s="9" t="s">
        <v>33</v>
      </c>
      <c r="H25" s="9" t="s">
        <v>42</v>
      </c>
      <c r="I25" s="12" t="s">
        <v>55</v>
      </c>
      <c r="K25" s="13" t="s">
        <v>36</v>
      </c>
      <c r="L25" s="14">
        <f>Countif(username,H25)</f>
        <v>17</v>
      </c>
    </row>
    <row r="26">
      <c r="A26" s="9" t="s">
        <v>56</v>
      </c>
      <c r="B26" s="9">
        <v>1.0</v>
      </c>
      <c r="C26" s="9">
        <v>11.0</v>
      </c>
      <c r="D26" s="9">
        <v>41.978205051234</v>
      </c>
      <c r="E26" s="9">
        <v>-91.7346509234112</v>
      </c>
      <c r="F26" s="9" t="s">
        <v>32</v>
      </c>
      <c r="G26" s="9" t="s">
        <v>33</v>
      </c>
      <c r="H26" s="9" t="s">
        <v>34</v>
      </c>
      <c r="I26" s="12" t="s">
        <v>57</v>
      </c>
      <c r="K26" s="13" t="s">
        <v>36</v>
      </c>
      <c r="L26" s="14">
        <f>Countif(username,H26)</f>
        <v>19</v>
      </c>
    </row>
    <row r="27">
      <c r="A27" s="9" t="s">
        <v>58</v>
      </c>
      <c r="B27" s="9">
        <v>1.0</v>
      </c>
      <c r="C27" s="9">
        <v>12.0</v>
      </c>
      <c r="D27" s="9">
        <v>41.9782050510718</v>
      </c>
      <c r="E27" s="9">
        <v>-91.7344575812268</v>
      </c>
      <c r="F27" s="9" t="s">
        <v>32</v>
      </c>
      <c r="G27" s="9" t="s">
        <v>33</v>
      </c>
      <c r="H27" s="9" t="s">
        <v>38</v>
      </c>
      <c r="I27" s="12" t="s">
        <v>59</v>
      </c>
      <c r="K27" s="13" t="s">
        <v>40</v>
      </c>
      <c r="L27" s="14">
        <f>Countif(username,H27)</f>
        <v>18</v>
      </c>
    </row>
    <row r="28">
      <c r="A28" s="9" t="s">
        <v>60</v>
      </c>
      <c r="B28" s="9">
        <v>1.0</v>
      </c>
      <c r="C28" s="9">
        <v>13.0</v>
      </c>
      <c r="D28" s="9">
        <v>41.9782050509096</v>
      </c>
      <c r="E28" s="9">
        <v>-91.7342642390424</v>
      </c>
      <c r="F28" s="9" t="s">
        <v>32</v>
      </c>
      <c r="G28" s="9" t="s">
        <v>33</v>
      </c>
      <c r="H28" s="9" t="s">
        <v>42</v>
      </c>
      <c r="I28" s="12" t="s">
        <v>61</v>
      </c>
      <c r="K28" s="13" t="s">
        <v>36</v>
      </c>
      <c r="L28" s="14">
        <f>Countif(username,H28)</f>
        <v>17</v>
      </c>
    </row>
    <row r="29">
      <c r="A29" s="9" t="s">
        <v>62</v>
      </c>
      <c r="B29" s="9">
        <v>1.0</v>
      </c>
      <c r="C29" s="9">
        <v>14.0</v>
      </c>
      <c r="D29" s="9">
        <v>41.9782050507474</v>
      </c>
      <c r="E29" s="9">
        <v>-91.734070896858</v>
      </c>
      <c r="F29" s="9" t="s">
        <v>32</v>
      </c>
      <c r="G29" s="9" t="s">
        <v>33</v>
      </c>
      <c r="H29" s="9" t="s">
        <v>34</v>
      </c>
      <c r="I29" s="12" t="s">
        <v>63</v>
      </c>
      <c r="K29" s="13" t="s">
        <v>36</v>
      </c>
      <c r="L29" s="14">
        <f>Countif(username,H29)</f>
        <v>19</v>
      </c>
    </row>
    <row r="30">
      <c r="A30" s="9" t="s">
        <v>64</v>
      </c>
      <c r="B30" s="9">
        <v>2.0</v>
      </c>
      <c r="C30" s="9">
        <v>2.0</v>
      </c>
      <c r="D30" s="9">
        <v>41.9780613222483</v>
      </c>
      <c r="E30" s="9">
        <v>-91.7363910131069</v>
      </c>
      <c r="F30" s="9" t="s">
        <v>32</v>
      </c>
      <c r="G30" s="9" t="s">
        <v>33</v>
      </c>
      <c r="H30" s="9" t="s">
        <v>65</v>
      </c>
      <c r="I30" s="12" t="s">
        <v>66</v>
      </c>
      <c r="K30" s="13">
        <v>1.0</v>
      </c>
      <c r="L30" s="14">
        <f>Countif(username,H30)</f>
        <v>1</v>
      </c>
    </row>
    <row r="31">
      <c r="A31" s="9" t="s">
        <v>67</v>
      </c>
      <c r="B31" s="9">
        <v>2.0</v>
      </c>
      <c r="C31" s="9">
        <v>3.0</v>
      </c>
      <c r="D31" s="9">
        <v>41.9780613220861</v>
      </c>
      <c r="E31" s="9">
        <v>-91.7361976713589</v>
      </c>
      <c r="F31" s="9" t="s">
        <v>32</v>
      </c>
      <c r="G31" s="9" t="s">
        <v>33</v>
      </c>
      <c r="H31" s="9" t="s">
        <v>68</v>
      </c>
      <c r="I31" s="12" t="s">
        <v>69</v>
      </c>
      <c r="K31" s="13">
        <v>1.0</v>
      </c>
      <c r="L31" s="14">
        <f>Countif(username,H31)</f>
        <v>1</v>
      </c>
    </row>
    <row r="32">
      <c r="A32" s="9" t="s">
        <v>70</v>
      </c>
      <c r="B32" s="9">
        <v>2.0</v>
      </c>
      <c r="C32" s="9">
        <v>4.0</v>
      </c>
      <c r="D32" s="9">
        <v>41.9780613219239</v>
      </c>
      <c r="E32" s="9">
        <v>-91.7360043296108</v>
      </c>
      <c r="F32" s="9" t="s">
        <v>32</v>
      </c>
      <c r="G32" s="9" t="s">
        <v>33</v>
      </c>
      <c r="H32" s="9" t="s">
        <v>71</v>
      </c>
      <c r="I32" s="12" t="s">
        <v>72</v>
      </c>
      <c r="K32" s="13" t="s">
        <v>36</v>
      </c>
      <c r="L32" s="14">
        <f>Countif(username,H32)</f>
        <v>14</v>
      </c>
    </row>
    <row r="33">
      <c r="A33" s="9" t="s">
        <v>73</v>
      </c>
      <c r="B33" s="9">
        <v>2.0</v>
      </c>
      <c r="C33" s="9">
        <v>5.0</v>
      </c>
      <c r="D33" s="9">
        <v>41.9780613217617</v>
      </c>
      <c r="E33" s="9">
        <v>-91.7358109878628</v>
      </c>
      <c r="F33" s="9" t="s">
        <v>32</v>
      </c>
      <c r="G33" s="9" t="s">
        <v>33</v>
      </c>
      <c r="H33" s="9" t="s">
        <v>74</v>
      </c>
      <c r="I33" s="12" t="s">
        <v>75</v>
      </c>
      <c r="K33" s="13">
        <v>1.0</v>
      </c>
      <c r="L33" s="14">
        <f>Countif(username,H33)</f>
        <v>2</v>
      </c>
    </row>
    <row r="34">
      <c r="A34" s="9" t="s">
        <v>76</v>
      </c>
      <c r="B34" s="9">
        <v>2.0</v>
      </c>
      <c r="C34" s="9">
        <v>6.0</v>
      </c>
      <c r="D34" s="9">
        <v>41.9780613215995</v>
      </c>
      <c r="E34" s="9">
        <v>-91.7356176461147</v>
      </c>
      <c r="F34" s="9" t="s">
        <v>32</v>
      </c>
      <c r="G34" s="9" t="s">
        <v>33</v>
      </c>
      <c r="H34" s="9" t="s">
        <v>77</v>
      </c>
      <c r="I34" s="12" t="s">
        <v>78</v>
      </c>
      <c r="K34" s="13" t="s">
        <v>36</v>
      </c>
      <c r="L34" s="14">
        <f>Countif(username,H34)</f>
        <v>7</v>
      </c>
    </row>
    <row r="35">
      <c r="A35" s="9" t="s">
        <v>79</v>
      </c>
      <c r="B35" s="9">
        <v>2.0</v>
      </c>
      <c r="C35" s="9">
        <v>7.0</v>
      </c>
      <c r="D35" s="9">
        <v>41.9780613214373</v>
      </c>
      <c r="E35" s="9">
        <v>-91.7354243043666</v>
      </c>
      <c r="F35" s="9" t="s">
        <v>32</v>
      </c>
      <c r="G35" s="9" t="s">
        <v>33</v>
      </c>
      <c r="H35" s="9" t="s">
        <v>80</v>
      </c>
      <c r="I35" s="12" t="s">
        <v>81</v>
      </c>
      <c r="K35" s="13" t="s">
        <v>36</v>
      </c>
      <c r="L35" s="14">
        <f>Countif(username,H35)</f>
        <v>8</v>
      </c>
    </row>
    <row r="36">
      <c r="A36" s="9" t="s">
        <v>82</v>
      </c>
      <c r="B36" s="9">
        <v>2.0</v>
      </c>
      <c r="C36" s="9">
        <v>8.0</v>
      </c>
      <c r="D36" s="9">
        <v>41.9780613212751</v>
      </c>
      <c r="E36" s="9">
        <v>-91.7352309626186</v>
      </c>
      <c r="F36" s="9" t="s">
        <v>32</v>
      </c>
      <c r="G36" s="9" t="s">
        <v>33</v>
      </c>
      <c r="H36" s="9" t="s">
        <v>83</v>
      </c>
      <c r="I36" s="12" t="s">
        <v>84</v>
      </c>
      <c r="J36" s="9"/>
      <c r="K36" s="13" t="s">
        <v>85</v>
      </c>
      <c r="L36" s="14">
        <f>Countif(username,H36)</f>
        <v>3</v>
      </c>
    </row>
    <row r="37">
      <c r="A37" s="9" t="s">
        <v>86</v>
      </c>
      <c r="B37" s="9">
        <v>2.0</v>
      </c>
      <c r="C37" s="9">
        <v>9.0</v>
      </c>
      <c r="D37" s="9">
        <v>41.9780613211129</v>
      </c>
      <c r="E37" s="9">
        <v>-91.7350376208706</v>
      </c>
      <c r="F37" s="9" t="s">
        <v>32</v>
      </c>
      <c r="G37" s="9" t="s">
        <v>33</v>
      </c>
      <c r="H37" s="9" t="s">
        <v>87</v>
      </c>
      <c r="I37" s="12" t="s">
        <v>88</v>
      </c>
      <c r="K37" s="13">
        <v>1.0</v>
      </c>
      <c r="L37" s="14">
        <f>Countif(username,H37)</f>
        <v>1</v>
      </c>
    </row>
    <row r="38">
      <c r="A38" s="9" t="s">
        <v>89</v>
      </c>
      <c r="B38" s="9">
        <v>2.0</v>
      </c>
      <c r="C38" s="9">
        <v>10.0</v>
      </c>
      <c r="D38" s="9">
        <v>41.9780613209507</v>
      </c>
      <c r="E38" s="9">
        <v>-91.7348442791226</v>
      </c>
      <c r="F38" s="9" t="s">
        <v>32</v>
      </c>
      <c r="G38" s="9" t="s">
        <v>33</v>
      </c>
      <c r="H38" s="9" t="s">
        <v>71</v>
      </c>
      <c r="I38" s="12" t="s">
        <v>90</v>
      </c>
      <c r="K38" s="13" t="s">
        <v>36</v>
      </c>
      <c r="L38" s="14">
        <f>Countif(username,H38)</f>
        <v>14</v>
      </c>
    </row>
    <row r="39">
      <c r="A39" s="9" t="s">
        <v>91</v>
      </c>
      <c r="B39" s="9">
        <v>2.0</v>
      </c>
      <c r="C39" s="9">
        <v>11.0</v>
      </c>
      <c r="D39" s="9">
        <v>41.9780613207885</v>
      </c>
      <c r="E39" s="9">
        <v>-91.7346509373745</v>
      </c>
      <c r="F39" s="9" t="s">
        <v>32</v>
      </c>
      <c r="G39" s="9" t="s">
        <v>33</v>
      </c>
      <c r="H39" s="9" t="s">
        <v>83</v>
      </c>
      <c r="I39" s="12" t="s">
        <v>92</v>
      </c>
      <c r="J39" s="9"/>
      <c r="K39" s="13" t="s">
        <v>85</v>
      </c>
      <c r="L39" s="14">
        <f>Countif(username,H39)</f>
        <v>3</v>
      </c>
    </row>
    <row r="40">
      <c r="A40" s="9" t="s">
        <v>93</v>
      </c>
      <c r="B40" s="9">
        <v>2.0</v>
      </c>
      <c r="C40" s="9">
        <v>12.0</v>
      </c>
      <c r="D40" s="9">
        <v>41.9780613206263</v>
      </c>
      <c r="E40" s="9">
        <v>-91.7344575956265</v>
      </c>
      <c r="F40" s="9" t="s">
        <v>32</v>
      </c>
      <c r="G40" s="9" t="s">
        <v>33</v>
      </c>
      <c r="H40" s="9" t="s">
        <v>77</v>
      </c>
      <c r="I40" s="12" t="s">
        <v>94</v>
      </c>
      <c r="K40" s="13" t="s">
        <v>36</v>
      </c>
      <c r="L40" s="14">
        <f>Countif(username,H40)</f>
        <v>7</v>
      </c>
    </row>
    <row r="41">
      <c r="A41" s="9" t="s">
        <v>95</v>
      </c>
      <c r="B41" s="9">
        <v>2.0</v>
      </c>
      <c r="C41" s="9">
        <v>13.0</v>
      </c>
      <c r="D41" s="9">
        <v>41.9780613204641</v>
      </c>
      <c r="E41" s="9">
        <v>-91.7342642538785</v>
      </c>
      <c r="F41" s="9" t="s">
        <v>32</v>
      </c>
      <c r="G41" s="9" t="s">
        <v>33</v>
      </c>
      <c r="H41" s="9" t="s">
        <v>80</v>
      </c>
      <c r="I41" s="12" t="s">
        <v>96</v>
      </c>
      <c r="K41" s="13" t="s">
        <v>36</v>
      </c>
      <c r="L41" s="14">
        <f>Countif(username,H41)</f>
        <v>8</v>
      </c>
    </row>
    <row r="42">
      <c r="A42" s="9" t="s">
        <v>97</v>
      </c>
      <c r="B42" s="9">
        <v>2.0</v>
      </c>
      <c r="C42" s="9">
        <v>14.0</v>
      </c>
      <c r="D42" s="9">
        <v>41.9780613203019</v>
      </c>
      <c r="E42" s="9">
        <v>-91.7340709121305</v>
      </c>
      <c r="F42" s="9" t="s">
        <v>32</v>
      </c>
      <c r="G42" s="9" t="s">
        <v>33</v>
      </c>
      <c r="H42" s="9" t="s">
        <v>98</v>
      </c>
      <c r="I42" s="12" t="s">
        <v>99</v>
      </c>
      <c r="K42" s="13" t="s">
        <v>85</v>
      </c>
      <c r="L42" s="14">
        <f>Countif(username,H42)</f>
        <v>4</v>
      </c>
    </row>
    <row r="43">
      <c r="A43" s="9" t="s">
        <v>100</v>
      </c>
      <c r="B43" s="9">
        <v>3.0</v>
      </c>
      <c r="C43" s="9">
        <v>2.0</v>
      </c>
      <c r="D43" s="9">
        <v>41.9779175918029</v>
      </c>
      <c r="E43" s="9">
        <v>-91.7363910231438</v>
      </c>
      <c r="F43" s="9" t="s">
        <v>32</v>
      </c>
      <c r="G43" s="9" t="s">
        <v>33</v>
      </c>
      <c r="H43" s="9" t="s">
        <v>83</v>
      </c>
      <c r="I43" s="12" t="s">
        <v>101</v>
      </c>
      <c r="J43" s="9"/>
      <c r="K43" s="13" t="s">
        <v>85</v>
      </c>
      <c r="L43" s="14">
        <f>Countif(username,H43)</f>
        <v>3</v>
      </c>
    </row>
    <row r="44">
      <c r="A44" s="9" t="s">
        <v>102</v>
      </c>
      <c r="B44" s="9">
        <v>3.0</v>
      </c>
      <c r="C44" s="9">
        <v>3.0</v>
      </c>
      <c r="D44" s="9">
        <v>41.9779175916407</v>
      </c>
      <c r="E44" s="9">
        <v>-91.7361976818322</v>
      </c>
      <c r="F44" s="9" t="s">
        <v>103</v>
      </c>
      <c r="G44" s="9" t="s">
        <v>104</v>
      </c>
      <c r="H44" s="9" t="s">
        <v>77</v>
      </c>
      <c r="I44" s="12" t="s">
        <v>105</v>
      </c>
      <c r="K44" s="13" t="s">
        <v>36</v>
      </c>
      <c r="L44" s="14">
        <f>Countif(username,H44)</f>
        <v>7</v>
      </c>
    </row>
    <row r="45">
      <c r="A45" s="9" t="s">
        <v>106</v>
      </c>
      <c r="B45" s="9">
        <v>3.0</v>
      </c>
      <c r="C45" s="9">
        <v>4.0</v>
      </c>
      <c r="D45" s="9">
        <v>41.9779175914785</v>
      </c>
      <c r="E45" s="9">
        <v>-91.7360043405205</v>
      </c>
      <c r="F45" s="9" t="s">
        <v>32</v>
      </c>
      <c r="G45" s="9" t="s">
        <v>33</v>
      </c>
      <c r="H45" s="9" t="s">
        <v>80</v>
      </c>
      <c r="I45" s="12" t="s">
        <v>107</v>
      </c>
      <c r="K45" s="13" t="s">
        <v>36</v>
      </c>
      <c r="L45" s="14">
        <f>Countif(username,H45)</f>
        <v>8</v>
      </c>
    </row>
    <row r="46">
      <c r="A46" s="9" t="s">
        <v>108</v>
      </c>
      <c r="B46" s="9">
        <v>3.0</v>
      </c>
      <c r="C46" s="9">
        <v>5.0</v>
      </c>
      <c r="D46" s="9">
        <v>41.9779175913163</v>
      </c>
      <c r="E46" s="9">
        <v>-91.7358109992088</v>
      </c>
      <c r="F46" s="9" t="s">
        <v>103</v>
      </c>
      <c r="G46" s="9" t="s">
        <v>104</v>
      </c>
      <c r="H46" s="9" t="s">
        <v>109</v>
      </c>
      <c r="I46" s="12" t="s">
        <v>110</v>
      </c>
      <c r="K46" s="13" t="s">
        <v>85</v>
      </c>
      <c r="L46" s="14">
        <f>Countif(username,H46)</f>
        <v>3</v>
      </c>
    </row>
    <row r="47">
      <c r="A47" s="9" t="s">
        <v>111</v>
      </c>
      <c r="B47" s="9">
        <v>3.0</v>
      </c>
      <c r="C47" s="9">
        <v>6.0</v>
      </c>
      <c r="D47" s="9">
        <v>41.9779175911541</v>
      </c>
      <c r="E47" s="9">
        <v>-91.7356176578972</v>
      </c>
      <c r="F47" s="9" t="s">
        <v>32</v>
      </c>
      <c r="G47" s="9" t="s">
        <v>33</v>
      </c>
      <c r="H47" s="9" t="s">
        <v>112</v>
      </c>
      <c r="I47" s="12" t="s">
        <v>113</v>
      </c>
      <c r="K47" s="13">
        <v>1.0</v>
      </c>
      <c r="L47" s="14">
        <f>Countif(username,H47)</f>
        <v>5</v>
      </c>
    </row>
    <row r="48">
      <c r="A48" s="9" t="s">
        <v>114</v>
      </c>
      <c r="B48" s="9">
        <v>3.0</v>
      </c>
      <c r="C48" s="9">
        <v>7.0</v>
      </c>
      <c r="D48" s="9">
        <v>41.9779175909919</v>
      </c>
      <c r="E48" s="9">
        <v>-91.7354243165855</v>
      </c>
      <c r="F48" s="9" t="s">
        <v>103</v>
      </c>
      <c r="G48" s="9" t="s">
        <v>104</v>
      </c>
      <c r="H48" s="9" t="s">
        <v>115</v>
      </c>
      <c r="I48" s="12" t="s">
        <v>116</v>
      </c>
      <c r="K48" s="13" t="s">
        <v>85</v>
      </c>
      <c r="L48" s="14">
        <f>Countif(username,H48)</f>
        <v>3</v>
      </c>
    </row>
    <row r="49">
      <c r="A49" s="9" t="s">
        <v>117</v>
      </c>
      <c r="B49" s="9">
        <v>3.0</v>
      </c>
      <c r="C49" s="9">
        <v>8.0</v>
      </c>
      <c r="D49" s="9">
        <v>41.9779175908297</v>
      </c>
      <c r="E49" s="9">
        <v>-91.7352309752738</v>
      </c>
      <c r="F49" s="9" t="s">
        <v>32</v>
      </c>
      <c r="G49" s="9" t="s">
        <v>33</v>
      </c>
      <c r="H49" s="9" t="s">
        <v>118</v>
      </c>
      <c r="I49" s="12" t="s">
        <v>119</v>
      </c>
      <c r="K49" s="13" t="s">
        <v>36</v>
      </c>
      <c r="L49" s="14">
        <f>Countif(username,H49)</f>
        <v>5</v>
      </c>
    </row>
    <row r="50">
      <c r="A50" s="9" t="s">
        <v>120</v>
      </c>
      <c r="B50" s="9">
        <v>3.0</v>
      </c>
      <c r="C50" s="9">
        <v>9.0</v>
      </c>
      <c r="D50" s="9">
        <v>41.9779175906675</v>
      </c>
      <c r="E50" s="9">
        <v>-91.7350376339621</v>
      </c>
      <c r="F50" s="9" t="s">
        <v>103</v>
      </c>
      <c r="G50" s="9" t="s">
        <v>104</v>
      </c>
      <c r="H50" s="9" t="s">
        <v>77</v>
      </c>
      <c r="I50" s="12" t="s">
        <v>121</v>
      </c>
      <c r="K50" s="13" t="s">
        <v>36</v>
      </c>
      <c r="L50" s="14">
        <f>Countif(username,H50)</f>
        <v>7</v>
      </c>
    </row>
    <row r="51">
      <c r="A51" s="9" t="s">
        <v>122</v>
      </c>
      <c r="B51" s="9">
        <v>3.0</v>
      </c>
      <c r="C51" s="9">
        <v>10.0</v>
      </c>
      <c r="D51" s="9">
        <v>41.9779175905053</v>
      </c>
      <c r="E51" s="9">
        <v>-91.7348442926505</v>
      </c>
      <c r="F51" s="9" t="s">
        <v>32</v>
      </c>
      <c r="G51" s="9" t="s">
        <v>33</v>
      </c>
      <c r="H51" s="9" t="s">
        <v>80</v>
      </c>
      <c r="I51" s="12" t="s">
        <v>123</v>
      </c>
      <c r="K51" s="13" t="s">
        <v>36</v>
      </c>
      <c r="L51" s="14">
        <f>Countif(username,H51)</f>
        <v>8</v>
      </c>
    </row>
    <row r="52">
      <c r="A52" s="9" t="s">
        <v>124</v>
      </c>
      <c r="B52" s="9">
        <v>3.0</v>
      </c>
      <c r="C52" s="9">
        <v>11.0</v>
      </c>
      <c r="D52" s="9">
        <v>41.9779175903431</v>
      </c>
      <c r="E52" s="9">
        <v>-91.7346509513388</v>
      </c>
      <c r="F52" s="9" t="s">
        <v>125</v>
      </c>
      <c r="G52" s="9" t="s">
        <v>126</v>
      </c>
      <c r="H52" s="9" t="s">
        <v>127</v>
      </c>
      <c r="I52" s="12" t="s">
        <v>128</v>
      </c>
      <c r="K52" s="13">
        <v>1.0</v>
      </c>
      <c r="L52" s="14">
        <f>Countif(username,H52)</f>
        <v>2</v>
      </c>
    </row>
    <row r="53">
      <c r="A53" s="9" t="s">
        <v>129</v>
      </c>
      <c r="B53" s="9">
        <v>3.0</v>
      </c>
      <c r="C53" s="9">
        <v>12.0</v>
      </c>
      <c r="D53" s="9">
        <v>41.9779175901808</v>
      </c>
      <c r="E53" s="9">
        <v>-91.7344576100271</v>
      </c>
      <c r="F53" s="9" t="s">
        <v>32</v>
      </c>
      <c r="G53" s="9" t="s">
        <v>33</v>
      </c>
      <c r="H53" s="9" t="s">
        <v>130</v>
      </c>
      <c r="I53" s="12" t="s">
        <v>131</v>
      </c>
      <c r="K53" s="13">
        <v>1.0</v>
      </c>
      <c r="L53" s="14">
        <f>Countif(username,H53)</f>
        <v>1</v>
      </c>
    </row>
    <row r="54">
      <c r="A54" s="9" t="s">
        <v>132</v>
      </c>
      <c r="B54" s="9">
        <v>3.0</v>
      </c>
      <c r="C54" s="9">
        <v>13.0</v>
      </c>
      <c r="D54" s="9">
        <v>41.9779175900186</v>
      </c>
      <c r="E54" s="9">
        <v>-91.7342642687154</v>
      </c>
      <c r="F54" s="9" t="s">
        <v>103</v>
      </c>
      <c r="G54" s="9" t="s">
        <v>104</v>
      </c>
      <c r="H54" s="9" t="s">
        <v>118</v>
      </c>
      <c r="I54" s="12" t="s">
        <v>133</v>
      </c>
      <c r="K54" s="13" t="s">
        <v>36</v>
      </c>
      <c r="L54" s="14">
        <f>Countif(username,H54)</f>
        <v>5</v>
      </c>
    </row>
    <row r="55">
      <c r="A55" s="9" t="s">
        <v>134</v>
      </c>
      <c r="B55" s="9">
        <v>3.0</v>
      </c>
      <c r="C55" s="9">
        <v>14.0</v>
      </c>
      <c r="D55" s="9">
        <v>41.9779175898564</v>
      </c>
      <c r="E55" s="9">
        <v>-91.7340709274038</v>
      </c>
      <c r="F55" s="9" t="s">
        <v>32</v>
      </c>
      <c r="G55" s="9" t="s">
        <v>33</v>
      </c>
      <c r="H55" s="9" t="s">
        <v>135</v>
      </c>
      <c r="I55" s="12" t="s">
        <v>136</v>
      </c>
      <c r="K55" s="13">
        <v>1.0</v>
      </c>
      <c r="L55" s="14">
        <f>Countif(username,H55)</f>
        <v>1</v>
      </c>
    </row>
    <row r="56">
      <c r="A56" s="9" t="s">
        <v>137</v>
      </c>
      <c r="B56" s="9">
        <v>4.0</v>
      </c>
      <c r="C56" s="9">
        <v>2.0</v>
      </c>
      <c r="D56" s="9">
        <v>41.9777738613574</v>
      </c>
      <c r="E56" s="9">
        <v>-91.7363910331799</v>
      </c>
      <c r="F56" s="9" t="s">
        <v>32</v>
      </c>
      <c r="G56" s="9" t="s">
        <v>33</v>
      </c>
      <c r="H56" s="9" t="s">
        <v>138</v>
      </c>
      <c r="I56" s="12" t="s">
        <v>139</v>
      </c>
      <c r="K56" s="13" t="s">
        <v>36</v>
      </c>
      <c r="L56" s="14">
        <f>Countif(username,H56)</f>
        <v>6</v>
      </c>
    </row>
    <row r="57">
      <c r="A57" s="9" t="s">
        <v>140</v>
      </c>
      <c r="B57" s="9">
        <v>4.0</v>
      </c>
      <c r="C57" s="9">
        <v>3.0</v>
      </c>
      <c r="D57" s="9">
        <v>41.9777738611952</v>
      </c>
      <c r="E57" s="9">
        <v>-91.7361976923047</v>
      </c>
      <c r="F57" s="9" t="s">
        <v>103</v>
      </c>
      <c r="G57" s="9" t="s">
        <v>104</v>
      </c>
      <c r="H57" s="9" t="s">
        <v>118</v>
      </c>
      <c r="I57" s="12" t="s">
        <v>141</v>
      </c>
      <c r="K57" s="13" t="s">
        <v>36</v>
      </c>
      <c r="L57" s="14">
        <f>Countif(username,H57)</f>
        <v>5</v>
      </c>
    </row>
    <row r="58">
      <c r="A58" s="9" t="s">
        <v>142</v>
      </c>
      <c r="B58" s="9">
        <v>4.0</v>
      </c>
      <c r="C58" s="9">
        <v>4.0</v>
      </c>
      <c r="D58" s="9">
        <v>41.977773861033</v>
      </c>
      <c r="E58" s="9">
        <v>-91.7360043514294</v>
      </c>
      <c r="F58" s="9" t="s">
        <v>103</v>
      </c>
      <c r="G58" s="9" t="s">
        <v>104</v>
      </c>
      <c r="H58" s="9" t="s">
        <v>42</v>
      </c>
      <c r="I58" s="12" t="s">
        <v>143</v>
      </c>
      <c r="K58" s="13" t="s">
        <v>36</v>
      </c>
      <c r="L58" s="14">
        <f>Countif(username,H58)</f>
        <v>17</v>
      </c>
    </row>
    <row r="59">
      <c r="A59" s="9" t="s">
        <v>144</v>
      </c>
      <c r="B59" s="9">
        <v>4.0</v>
      </c>
      <c r="C59" s="9">
        <v>5.0</v>
      </c>
      <c r="D59" s="9">
        <v>41.9777738608708</v>
      </c>
      <c r="E59" s="9">
        <v>-91.7358110105541</v>
      </c>
      <c r="F59" s="9" t="s">
        <v>103</v>
      </c>
      <c r="G59" s="9" t="s">
        <v>104</v>
      </c>
      <c r="H59" s="9" t="s">
        <v>138</v>
      </c>
      <c r="I59" s="12" t="s">
        <v>145</v>
      </c>
      <c r="K59" s="13" t="s">
        <v>36</v>
      </c>
      <c r="L59" s="14">
        <f>Countif(username,H59)</f>
        <v>6</v>
      </c>
    </row>
    <row r="60">
      <c r="A60" s="9" t="s">
        <v>146</v>
      </c>
      <c r="B60" s="9">
        <v>4.0</v>
      </c>
      <c r="C60" s="9">
        <v>6.0</v>
      </c>
      <c r="D60" s="9">
        <v>41.9777738607086</v>
      </c>
      <c r="E60" s="9">
        <v>-91.7356176696788</v>
      </c>
      <c r="F60" s="9" t="s">
        <v>103</v>
      </c>
      <c r="G60" s="9" t="s">
        <v>104</v>
      </c>
      <c r="H60" s="9" t="s">
        <v>147</v>
      </c>
      <c r="I60" s="12" t="s">
        <v>148</v>
      </c>
      <c r="K60" s="13">
        <v>1.0</v>
      </c>
      <c r="L60" s="14">
        <f>Countif(username,H60)</f>
        <v>1</v>
      </c>
    </row>
    <row r="61">
      <c r="A61" s="9" t="s">
        <v>149</v>
      </c>
      <c r="B61" s="9">
        <v>4.0</v>
      </c>
      <c r="C61" s="9">
        <v>7.0</v>
      </c>
      <c r="D61" s="9">
        <v>41.9777738605464</v>
      </c>
      <c r="E61" s="9">
        <v>-91.7354243288035</v>
      </c>
      <c r="F61" s="9" t="s">
        <v>103</v>
      </c>
      <c r="G61" s="9" t="s">
        <v>104</v>
      </c>
      <c r="H61" s="9" t="s">
        <v>150</v>
      </c>
      <c r="I61" s="12" t="s">
        <v>151</v>
      </c>
      <c r="K61" s="13" t="s">
        <v>85</v>
      </c>
      <c r="L61" s="14">
        <f>Countif(username,H61)</f>
        <v>3</v>
      </c>
    </row>
    <row r="62">
      <c r="A62" s="9" t="s">
        <v>152</v>
      </c>
      <c r="B62" s="9">
        <v>4.0</v>
      </c>
      <c r="C62" s="9">
        <v>8.0</v>
      </c>
      <c r="D62" s="9">
        <v>41.9777738603842</v>
      </c>
      <c r="E62" s="9">
        <v>-91.7352309879282</v>
      </c>
      <c r="F62" s="9" t="s">
        <v>103</v>
      </c>
      <c r="G62" s="9" t="s">
        <v>104</v>
      </c>
      <c r="H62" s="9" t="s">
        <v>138</v>
      </c>
      <c r="I62" s="12" t="s">
        <v>153</v>
      </c>
      <c r="K62" s="13" t="s">
        <v>36</v>
      </c>
      <c r="L62" s="14">
        <f>Countif(username,H62)</f>
        <v>6</v>
      </c>
    </row>
    <row r="63">
      <c r="A63" s="9" t="s">
        <v>154</v>
      </c>
      <c r="B63" s="9">
        <v>4.0</v>
      </c>
      <c r="C63" s="9">
        <v>9.0</v>
      </c>
      <c r="D63" s="9">
        <v>41.977773860222</v>
      </c>
      <c r="E63" s="9">
        <v>-91.7350376470529</v>
      </c>
      <c r="F63" s="9" t="s">
        <v>103</v>
      </c>
      <c r="G63" s="9" t="s">
        <v>104</v>
      </c>
      <c r="H63" s="9" t="s">
        <v>155</v>
      </c>
      <c r="I63" s="12" t="s">
        <v>156</v>
      </c>
      <c r="K63" s="13">
        <v>1.0</v>
      </c>
      <c r="L63" s="14">
        <f>Countif(username,H63)</f>
        <v>1</v>
      </c>
    </row>
    <row r="64">
      <c r="A64" s="9" t="s">
        <v>157</v>
      </c>
      <c r="B64" s="9">
        <v>4.0</v>
      </c>
      <c r="C64" s="9">
        <v>10.0</v>
      </c>
      <c r="D64" s="9">
        <v>41.9777738600598</v>
      </c>
      <c r="E64" s="9">
        <v>-91.7348443061777</v>
      </c>
      <c r="F64" s="9" t="s">
        <v>103</v>
      </c>
      <c r="G64" s="9" t="s">
        <v>104</v>
      </c>
      <c r="H64" s="9" t="s">
        <v>158</v>
      </c>
      <c r="I64" s="12" t="s">
        <v>159</v>
      </c>
      <c r="K64" s="15"/>
      <c r="L64" s="14">
        <f>Countif(username,H64)</f>
        <v>10</v>
      </c>
    </row>
    <row r="65">
      <c r="A65" s="9" t="s">
        <v>160</v>
      </c>
      <c r="B65" s="9">
        <v>4.0</v>
      </c>
      <c r="C65" s="9">
        <v>11.0</v>
      </c>
      <c r="D65" s="9">
        <v>41.9777738598976</v>
      </c>
      <c r="E65" s="9">
        <v>-91.7346509653024</v>
      </c>
      <c r="F65" s="9" t="s">
        <v>125</v>
      </c>
      <c r="G65" s="9" t="s">
        <v>126</v>
      </c>
      <c r="H65" s="9" t="s">
        <v>38</v>
      </c>
      <c r="I65" s="12" t="s">
        <v>161</v>
      </c>
      <c r="K65" s="13" t="s">
        <v>40</v>
      </c>
      <c r="L65" s="14">
        <f>Countif(username,H65)</f>
        <v>18</v>
      </c>
    </row>
    <row r="66">
      <c r="A66" s="9" t="s">
        <v>162</v>
      </c>
      <c r="B66" s="9">
        <v>4.0</v>
      </c>
      <c r="C66" s="9">
        <v>12.0</v>
      </c>
      <c r="D66" s="9">
        <v>41.9777738597354</v>
      </c>
      <c r="E66" s="9">
        <v>-91.7344576244271</v>
      </c>
      <c r="F66" s="9" t="s">
        <v>103</v>
      </c>
      <c r="G66" s="9" t="s">
        <v>104</v>
      </c>
      <c r="H66" s="9" t="s">
        <v>138</v>
      </c>
      <c r="I66" s="12" t="s">
        <v>163</v>
      </c>
      <c r="K66" s="13" t="s">
        <v>36</v>
      </c>
      <c r="L66" s="14">
        <f>Countif(username,H66)</f>
        <v>6</v>
      </c>
    </row>
    <row r="67">
      <c r="A67" s="9" t="s">
        <v>164</v>
      </c>
      <c r="B67" s="9">
        <v>4.0</v>
      </c>
      <c r="C67" s="9">
        <v>13.0</v>
      </c>
      <c r="D67" s="9">
        <v>41.9777738595732</v>
      </c>
      <c r="E67" s="9">
        <v>-91.7342642835518</v>
      </c>
      <c r="F67" s="9" t="s">
        <v>103</v>
      </c>
      <c r="G67" s="9" t="s">
        <v>104</v>
      </c>
      <c r="H67" s="9" t="s">
        <v>165</v>
      </c>
      <c r="I67" s="12" t="s">
        <v>166</v>
      </c>
      <c r="K67" s="13" t="s">
        <v>36</v>
      </c>
      <c r="L67" s="14">
        <f>Countif(username,H67)</f>
        <v>18</v>
      </c>
    </row>
    <row r="68">
      <c r="A68" s="9" t="s">
        <v>167</v>
      </c>
      <c r="B68" s="9">
        <v>4.0</v>
      </c>
      <c r="C68" s="9">
        <v>14.0</v>
      </c>
      <c r="D68" s="9">
        <v>41.977773859411</v>
      </c>
      <c r="E68" s="9">
        <v>-91.7340709426765</v>
      </c>
      <c r="F68" s="9" t="s">
        <v>32</v>
      </c>
      <c r="G68" s="9" t="s">
        <v>33</v>
      </c>
      <c r="H68" s="9" t="s">
        <v>168</v>
      </c>
      <c r="I68" s="12" t="s">
        <v>169</v>
      </c>
      <c r="K68" s="13" t="s">
        <v>85</v>
      </c>
      <c r="L68" s="14">
        <f>Countif(username,H68)</f>
        <v>3</v>
      </c>
    </row>
    <row r="69">
      <c r="A69" s="9" t="s">
        <v>170</v>
      </c>
      <c r="B69" s="9">
        <v>5.0</v>
      </c>
      <c r="C69" s="9">
        <v>2.0</v>
      </c>
      <c r="D69" s="9">
        <v>41.977630130912</v>
      </c>
      <c r="E69" s="9">
        <v>-91.7363910432163</v>
      </c>
      <c r="F69" s="9" t="s">
        <v>32</v>
      </c>
      <c r="G69" s="9" t="s">
        <v>33</v>
      </c>
      <c r="H69" s="9" t="s">
        <v>171</v>
      </c>
      <c r="I69" s="12" t="s">
        <v>172</v>
      </c>
      <c r="K69" s="13" t="s">
        <v>85</v>
      </c>
      <c r="L69" s="14">
        <f>Countif(username,H69)</f>
        <v>3</v>
      </c>
    </row>
    <row r="70">
      <c r="A70" s="9" t="s">
        <v>173</v>
      </c>
      <c r="B70" s="9">
        <v>5.0</v>
      </c>
      <c r="C70" s="9">
        <v>3.0</v>
      </c>
      <c r="D70" s="9">
        <v>41.9776301307497</v>
      </c>
      <c r="E70" s="9">
        <v>-91.7361977027774</v>
      </c>
      <c r="F70" s="9" t="s">
        <v>103</v>
      </c>
      <c r="G70" s="9" t="s">
        <v>104</v>
      </c>
      <c r="H70" s="9" t="s">
        <v>115</v>
      </c>
      <c r="I70" s="12" t="s">
        <v>174</v>
      </c>
      <c r="K70" s="13" t="s">
        <v>85</v>
      </c>
      <c r="L70" s="14">
        <f>Countif(username,H70)</f>
        <v>3</v>
      </c>
    </row>
    <row r="71">
      <c r="A71" s="9" t="s">
        <v>175</v>
      </c>
      <c r="B71" s="9">
        <v>5.0</v>
      </c>
      <c r="C71" s="9">
        <v>4.0</v>
      </c>
      <c r="D71" s="9">
        <v>41.9776301305876</v>
      </c>
      <c r="E71" s="9">
        <v>-91.7360043623384</v>
      </c>
      <c r="F71" s="9" t="s">
        <v>176</v>
      </c>
      <c r="G71" s="9" t="s">
        <v>177</v>
      </c>
      <c r="H71" s="9" t="s">
        <v>178</v>
      </c>
      <c r="I71" s="16" t="s">
        <v>179</v>
      </c>
      <c r="K71" s="15"/>
      <c r="L71" s="14">
        <f>Countif(username,H71)</f>
        <v>1</v>
      </c>
    </row>
    <row r="72">
      <c r="A72" s="9" t="s">
        <v>180</v>
      </c>
      <c r="B72" s="9">
        <v>5.0</v>
      </c>
      <c r="C72" s="9">
        <v>5.0</v>
      </c>
      <c r="D72" s="9">
        <v>41.9776301304253</v>
      </c>
      <c r="E72" s="9">
        <v>-91.7358110218995</v>
      </c>
      <c r="F72" s="9" t="s">
        <v>103</v>
      </c>
      <c r="G72" s="9" t="s">
        <v>104</v>
      </c>
      <c r="H72" s="9" t="s">
        <v>181</v>
      </c>
      <c r="I72" s="12" t="s">
        <v>182</v>
      </c>
      <c r="K72" s="13">
        <v>1.0</v>
      </c>
      <c r="L72" s="14">
        <f>Countif(username,H72)</f>
        <v>1</v>
      </c>
    </row>
    <row r="73">
      <c r="A73" s="9" t="s">
        <v>183</v>
      </c>
      <c r="B73" s="9">
        <v>5.0</v>
      </c>
      <c r="C73" s="9">
        <v>6.0</v>
      </c>
      <c r="D73" s="9">
        <v>41.9776301302632</v>
      </c>
      <c r="E73" s="9">
        <v>-91.7356176814605</v>
      </c>
      <c r="F73" s="9" t="s">
        <v>103</v>
      </c>
      <c r="G73" s="9" t="s">
        <v>104</v>
      </c>
      <c r="H73" s="9" t="s">
        <v>77</v>
      </c>
      <c r="I73" s="12" t="s">
        <v>184</v>
      </c>
      <c r="K73" s="13" t="s">
        <v>36</v>
      </c>
      <c r="L73" s="14">
        <f>Countif(username,H73)</f>
        <v>7</v>
      </c>
    </row>
    <row r="74">
      <c r="A74" s="9" t="s">
        <v>185</v>
      </c>
      <c r="B74" s="9">
        <v>5.0</v>
      </c>
      <c r="C74" s="9">
        <v>7.0</v>
      </c>
      <c r="D74" s="9">
        <v>41.977630130101</v>
      </c>
      <c r="E74" s="9">
        <v>-91.7354243410216</v>
      </c>
      <c r="F74" s="9" t="s">
        <v>103</v>
      </c>
      <c r="G74" s="9" t="s">
        <v>104</v>
      </c>
      <c r="H74" s="9" t="s">
        <v>80</v>
      </c>
      <c r="I74" s="12" t="s">
        <v>186</v>
      </c>
      <c r="K74" s="13" t="s">
        <v>36</v>
      </c>
      <c r="L74" s="14">
        <f>Countif(username,H74)</f>
        <v>8</v>
      </c>
    </row>
    <row r="75">
      <c r="A75" s="9" t="s">
        <v>187</v>
      </c>
      <c r="B75" s="9">
        <v>5.0</v>
      </c>
      <c r="C75" s="9">
        <v>8.0</v>
      </c>
      <c r="D75" s="9">
        <v>41.9776301299387</v>
      </c>
      <c r="E75" s="9">
        <v>-91.7352310005826</v>
      </c>
      <c r="F75" s="9" t="s">
        <v>103</v>
      </c>
      <c r="G75" s="9" t="s">
        <v>104</v>
      </c>
      <c r="H75" s="9" t="s">
        <v>98</v>
      </c>
      <c r="I75" s="12" t="s">
        <v>188</v>
      </c>
      <c r="K75" s="13" t="s">
        <v>85</v>
      </c>
      <c r="L75" s="14">
        <f>Countif(username,H75)</f>
        <v>4</v>
      </c>
    </row>
    <row r="76">
      <c r="A76" s="9" t="s">
        <v>189</v>
      </c>
      <c r="B76" s="9">
        <v>5.0</v>
      </c>
      <c r="C76" s="9">
        <v>9.0</v>
      </c>
      <c r="D76" s="9">
        <v>41.9776301297765</v>
      </c>
      <c r="E76" s="9">
        <v>-91.7350376601436</v>
      </c>
      <c r="F76" s="9" t="s">
        <v>103</v>
      </c>
      <c r="G76" s="9" t="s">
        <v>104</v>
      </c>
      <c r="H76" s="9" t="s">
        <v>190</v>
      </c>
      <c r="I76" s="12" t="s">
        <v>191</v>
      </c>
      <c r="K76" s="13" t="s">
        <v>36</v>
      </c>
      <c r="L76" s="14">
        <f>Countif(username,H76)</f>
        <v>5</v>
      </c>
    </row>
    <row r="77">
      <c r="A77" s="9" t="s">
        <v>192</v>
      </c>
      <c r="B77" s="9">
        <v>5.0</v>
      </c>
      <c r="C77" s="9">
        <v>10.0</v>
      </c>
      <c r="D77" s="9">
        <v>41.9776301296143</v>
      </c>
      <c r="E77" s="9">
        <v>-91.7348443197047</v>
      </c>
      <c r="F77" s="9" t="s">
        <v>125</v>
      </c>
      <c r="G77" s="9" t="s">
        <v>126</v>
      </c>
      <c r="H77" s="9" t="s">
        <v>71</v>
      </c>
      <c r="I77" s="12" t="s">
        <v>193</v>
      </c>
      <c r="K77" s="13" t="s">
        <v>36</v>
      </c>
      <c r="L77" s="14">
        <f>Countif(username,H77)</f>
        <v>14</v>
      </c>
    </row>
    <row r="78">
      <c r="A78" s="9" t="s">
        <v>194</v>
      </c>
      <c r="B78" s="9">
        <v>5.0</v>
      </c>
      <c r="C78" s="9">
        <v>11.0</v>
      </c>
      <c r="D78" s="9">
        <v>41.9776301294521</v>
      </c>
      <c r="E78" s="9">
        <v>-91.7346509792657</v>
      </c>
      <c r="F78" s="9" t="s">
        <v>103</v>
      </c>
      <c r="G78" s="9" t="s">
        <v>104</v>
      </c>
      <c r="H78" s="9" t="s">
        <v>195</v>
      </c>
      <c r="I78" s="12" t="s">
        <v>196</v>
      </c>
      <c r="K78" s="13">
        <v>1.0</v>
      </c>
      <c r="L78" s="14">
        <f>Countif(username,H78)</f>
        <v>2</v>
      </c>
    </row>
    <row r="79">
      <c r="A79" s="9" t="s">
        <v>197</v>
      </c>
      <c r="B79" s="9">
        <v>5.0</v>
      </c>
      <c r="C79" s="9">
        <v>12.0</v>
      </c>
      <c r="D79" s="9">
        <v>41.9776301292899</v>
      </c>
      <c r="E79" s="9">
        <v>-91.7344576388268</v>
      </c>
      <c r="F79" s="9" t="s">
        <v>176</v>
      </c>
      <c r="G79" s="9" t="s">
        <v>177</v>
      </c>
      <c r="H79" s="9" t="s">
        <v>109</v>
      </c>
      <c r="I79" s="12" t="s">
        <v>198</v>
      </c>
      <c r="K79" s="13" t="s">
        <v>85</v>
      </c>
      <c r="L79" s="14">
        <f>Countif(username,H79)</f>
        <v>3</v>
      </c>
    </row>
    <row r="80">
      <c r="A80" s="9" t="s">
        <v>199</v>
      </c>
      <c r="B80" s="9">
        <v>5.0</v>
      </c>
      <c r="C80" s="9">
        <v>13.0</v>
      </c>
      <c r="D80" s="9">
        <v>41.9776301291277</v>
      </c>
      <c r="E80" s="9">
        <v>-91.7342642983878</v>
      </c>
      <c r="F80" s="9" t="s">
        <v>103</v>
      </c>
      <c r="G80" s="9" t="s">
        <v>104</v>
      </c>
      <c r="H80" s="9" t="s">
        <v>200</v>
      </c>
      <c r="I80" s="12" t="s">
        <v>201</v>
      </c>
      <c r="K80" s="13">
        <v>1.0</v>
      </c>
      <c r="L80" s="14">
        <f>Countif(username,H80)</f>
        <v>2</v>
      </c>
    </row>
    <row r="81">
      <c r="A81" s="9" t="s">
        <v>202</v>
      </c>
      <c r="B81" s="9">
        <v>5.0</v>
      </c>
      <c r="C81" s="9">
        <v>14.0</v>
      </c>
      <c r="D81" s="9">
        <v>41.9776301289655</v>
      </c>
      <c r="E81" s="9">
        <v>-91.7340709579489</v>
      </c>
      <c r="F81" s="9" t="s">
        <v>32</v>
      </c>
      <c r="G81" s="9" t="s">
        <v>33</v>
      </c>
      <c r="H81" s="9" t="s">
        <v>203</v>
      </c>
      <c r="I81" s="12" t="s">
        <v>204</v>
      </c>
      <c r="K81" s="15"/>
      <c r="L81" s="14">
        <f>Countif(username,H81)</f>
        <v>3</v>
      </c>
    </row>
    <row r="82">
      <c r="A82" s="9" t="s">
        <v>205</v>
      </c>
      <c r="B82" s="9">
        <v>6.0</v>
      </c>
      <c r="C82" s="9">
        <v>2.0</v>
      </c>
      <c r="D82" s="9">
        <v>41.9774864004665</v>
      </c>
      <c r="E82" s="9">
        <v>-91.7363910532524</v>
      </c>
      <c r="F82" s="9" t="s">
        <v>32</v>
      </c>
      <c r="G82" s="9" t="s">
        <v>33</v>
      </c>
      <c r="H82" s="9" t="s">
        <v>109</v>
      </c>
      <c r="I82" s="12" t="s">
        <v>206</v>
      </c>
      <c r="K82" s="13" t="s">
        <v>85</v>
      </c>
      <c r="L82" s="14">
        <f>Countif(username,H82)</f>
        <v>3</v>
      </c>
    </row>
    <row r="83">
      <c r="A83" s="9" t="s">
        <v>207</v>
      </c>
      <c r="B83" s="9">
        <v>6.0</v>
      </c>
      <c r="C83" s="9">
        <v>3.0</v>
      </c>
      <c r="D83" s="9">
        <v>41.9774864003043</v>
      </c>
      <c r="E83" s="9">
        <v>-91.7361977132499</v>
      </c>
      <c r="F83" s="9" t="s">
        <v>103</v>
      </c>
      <c r="G83" s="9" t="s">
        <v>104</v>
      </c>
      <c r="H83" s="9" t="s">
        <v>127</v>
      </c>
      <c r="I83" s="12" t="s">
        <v>208</v>
      </c>
      <c r="K83" s="13">
        <v>1.0</v>
      </c>
      <c r="L83" s="14">
        <f>Countif(username,H83)</f>
        <v>2</v>
      </c>
    </row>
    <row r="84">
      <c r="A84" s="9" t="s">
        <v>209</v>
      </c>
      <c r="B84" s="9">
        <v>6.0</v>
      </c>
      <c r="C84" s="9">
        <v>4.0</v>
      </c>
      <c r="D84" s="9">
        <v>41.9774864001421</v>
      </c>
      <c r="E84" s="9">
        <v>-91.7360043732473</v>
      </c>
      <c r="F84" s="9" t="s">
        <v>176</v>
      </c>
      <c r="G84" s="9" t="s">
        <v>177</v>
      </c>
      <c r="H84" s="9" t="s">
        <v>210</v>
      </c>
      <c r="I84" s="12" t="s">
        <v>211</v>
      </c>
      <c r="K84" s="13">
        <v>1.0</v>
      </c>
      <c r="L84" s="14">
        <f>Countif(username,H84)</f>
        <v>1</v>
      </c>
    </row>
    <row r="85">
      <c r="A85" s="9" t="s">
        <v>212</v>
      </c>
      <c r="B85" s="9">
        <v>6.0</v>
      </c>
      <c r="C85" s="9">
        <v>5.0</v>
      </c>
      <c r="D85" s="9">
        <v>41.9774863999799</v>
      </c>
      <c r="E85" s="9">
        <v>-91.7358110332447</v>
      </c>
      <c r="F85" s="9" t="s">
        <v>103</v>
      </c>
      <c r="G85" s="9" t="s">
        <v>104</v>
      </c>
      <c r="H85" s="9" t="s">
        <v>71</v>
      </c>
      <c r="I85" s="12" t="s">
        <v>213</v>
      </c>
      <c r="K85" s="13" t="s">
        <v>36</v>
      </c>
      <c r="L85" s="14">
        <f>Countif(username,H85)</f>
        <v>14</v>
      </c>
    </row>
    <row r="86">
      <c r="A86" s="9" t="s">
        <v>214</v>
      </c>
      <c r="B86" s="9">
        <v>6.0</v>
      </c>
      <c r="C86" s="9">
        <v>6.0</v>
      </c>
      <c r="D86" s="9">
        <v>41.9774863998177</v>
      </c>
      <c r="E86" s="9">
        <v>-91.7356176932422</v>
      </c>
      <c r="F86" s="9" t="s">
        <v>103</v>
      </c>
      <c r="G86" s="9" t="s">
        <v>104</v>
      </c>
      <c r="H86" s="9" t="s">
        <v>200</v>
      </c>
      <c r="I86" s="12" t="s">
        <v>215</v>
      </c>
      <c r="K86" s="13">
        <v>1.0</v>
      </c>
      <c r="L86" s="14">
        <f>Countif(username,H86)</f>
        <v>2</v>
      </c>
    </row>
    <row r="87">
      <c r="A87" s="9" t="s">
        <v>216</v>
      </c>
      <c r="B87" s="9">
        <v>6.0</v>
      </c>
      <c r="C87" s="9">
        <v>7.0</v>
      </c>
      <c r="D87" s="9">
        <v>41.9774863996555</v>
      </c>
      <c r="E87" s="9">
        <v>-91.7354243532396</v>
      </c>
      <c r="F87" s="9" t="s">
        <v>103</v>
      </c>
      <c r="G87" s="9" t="s">
        <v>104</v>
      </c>
      <c r="H87" s="9" t="s">
        <v>80</v>
      </c>
      <c r="I87" s="12" t="s">
        <v>217</v>
      </c>
      <c r="K87" s="13" t="s">
        <v>36</v>
      </c>
      <c r="L87" s="14">
        <f>Countif(username,H87)</f>
        <v>8</v>
      </c>
    </row>
    <row r="88">
      <c r="A88" s="9" t="s">
        <v>218</v>
      </c>
      <c r="B88" s="9">
        <v>6.0</v>
      </c>
      <c r="C88" s="9">
        <v>8.0</v>
      </c>
      <c r="D88" s="9">
        <v>41.9774863994933</v>
      </c>
      <c r="E88" s="9">
        <v>-91.735231013237</v>
      </c>
      <c r="F88" s="9" t="s">
        <v>103</v>
      </c>
      <c r="G88" s="9" t="s">
        <v>104</v>
      </c>
      <c r="H88" s="9" t="s">
        <v>219</v>
      </c>
      <c r="I88" s="12" t="s">
        <v>220</v>
      </c>
      <c r="K88" s="13" t="s">
        <v>85</v>
      </c>
      <c r="L88" s="14">
        <f>Countif(username,H88)</f>
        <v>3</v>
      </c>
    </row>
    <row r="89">
      <c r="A89" s="9" t="s">
        <v>221</v>
      </c>
      <c r="B89" s="9">
        <v>6.0</v>
      </c>
      <c r="C89" s="9">
        <v>9.0</v>
      </c>
      <c r="D89" s="9">
        <v>41.9774863993311</v>
      </c>
      <c r="E89" s="9">
        <v>-91.7350376732345</v>
      </c>
      <c r="F89" s="9" t="s">
        <v>125</v>
      </c>
      <c r="G89" s="9" t="s">
        <v>126</v>
      </c>
      <c r="H89" s="9" t="s">
        <v>77</v>
      </c>
      <c r="I89" s="12" t="s">
        <v>222</v>
      </c>
      <c r="K89" s="13" t="s">
        <v>36</v>
      </c>
      <c r="L89" s="14">
        <f>Countif(username,H89)</f>
        <v>7</v>
      </c>
    </row>
    <row r="90">
      <c r="A90" s="9" t="s">
        <v>223</v>
      </c>
      <c r="B90" s="9">
        <v>6.0</v>
      </c>
      <c r="C90" s="9">
        <v>10.0</v>
      </c>
      <c r="D90" s="9">
        <v>41.9774863991689</v>
      </c>
      <c r="E90" s="9">
        <v>-91.7348443332319</v>
      </c>
      <c r="F90" s="9" t="s">
        <v>103</v>
      </c>
      <c r="G90" s="9" t="s">
        <v>104</v>
      </c>
      <c r="H90" s="9" t="s">
        <v>80</v>
      </c>
      <c r="I90" s="12" t="s">
        <v>224</v>
      </c>
      <c r="K90" s="13" t="s">
        <v>36</v>
      </c>
      <c r="L90" s="14">
        <f>Countif(username,H90)</f>
        <v>8</v>
      </c>
    </row>
    <row r="91">
      <c r="A91" s="9" t="s">
        <v>225</v>
      </c>
      <c r="B91" s="9">
        <v>6.0</v>
      </c>
      <c r="C91" s="9">
        <v>11.0</v>
      </c>
      <c r="D91" s="9">
        <v>41.9774863990067</v>
      </c>
      <c r="E91" s="9">
        <v>-91.7346509932293</v>
      </c>
      <c r="F91" s="9" t="s">
        <v>103</v>
      </c>
      <c r="G91" s="9" t="s">
        <v>104</v>
      </c>
      <c r="H91" s="9" t="s">
        <v>112</v>
      </c>
      <c r="I91" s="12" t="s">
        <v>226</v>
      </c>
      <c r="K91" s="13">
        <v>1.0</v>
      </c>
      <c r="L91" s="14">
        <f>Countif(username,H91)</f>
        <v>5</v>
      </c>
    </row>
    <row r="92">
      <c r="A92" s="9" t="s">
        <v>227</v>
      </c>
      <c r="B92" s="9">
        <v>6.0</v>
      </c>
      <c r="C92" s="9">
        <v>12.0</v>
      </c>
      <c r="D92" s="9">
        <v>41.9774863988445</v>
      </c>
      <c r="E92" s="9">
        <v>-91.7344576532268</v>
      </c>
      <c r="F92" s="9" t="s">
        <v>176</v>
      </c>
      <c r="G92" s="9" t="s">
        <v>177</v>
      </c>
      <c r="H92" s="9" t="s">
        <v>98</v>
      </c>
      <c r="I92" s="12" t="s">
        <v>228</v>
      </c>
      <c r="K92" s="13" t="s">
        <v>85</v>
      </c>
      <c r="L92" s="14">
        <f>Countif(username,H92)</f>
        <v>4</v>
      </c>
    </row>
    <row r="93">
      <c r="A93" s="9" t="s">
        <v>229</v>
      </c>
      <c r="B93" s="9">
        <v>6.0</v>
      </c>
      <c r="C93" s="9">
        <v>13.0</v>
      </c>
      <c r="D93" s="9">
        <v>41.9774863986823</v>
      </c>
      <c r="E93" s="9">
        <v>-91.7342643132242</v>
      </c>
      <c r="F93" s="9" t="s">
        <v>103</v>
      </c>
      <c r="G93" s="9" t="s">
        <v>104</v>
      </c>
      <c r="H93" s="9" t="s">
        <v>219</v>
      </c>
      <c r="I93" s="12" t="s">
        <v>230</v>
      </c>
      <c r="K93" s="13" t="s">
        <v>85</v>
      </c>
      <c r="L93" s="14">
        <f>Countif(username,H93)</f>
        <v>3</v>
      </c>
    </row>
    <row r="94">
      <c r="A94" s="9" t="s">
        <v>231</v>
      </c>
      <c r="B94" s="9">
        <v>6.0</v>
      </c>
      <c r="C94" s="9">
        <v>14.0</v>
      </c>
      <c r="D94" s="9">
        <v>41.9774863985201</v>
      </c>
      <c r="E94" s="9">
        <v>-91.7340709732216</v>
      </c>
      <c r="F94" s="9" t="s">
        <v>32</v>
      </c>
      <c r="G94" s="9" t="s">
        <v>33</v>
      </c>
      <c r="H94" s="9" t="s">
        <v>115</v>
      </c>
      <c r="I94" s="12" t="s">
        <v>232</v>
      </c>
      <c r="K94" s="13" t="s">
        <v>85</v>
      </c>
      <c r="L94" s="14">
        <f>Countif(username,H94)</f>
        <v>3</v>
      </c>
    </row>
    <row r="95">
      <c r="A95" s="9" t="s">
        <v>233</v>
      </c>
      <c r="B95" s="9">
        <v>7.0</v>
      </c>
      <c r="C95" s="9">
        <v>2.0</v>
      </c>
      <c r="D95" s="9">
        <v>41.9773426700211</v>
      </c>
      <c r="E95" s="9">
        <v>-91.7363910632888</v>
      </c>
      <c r="F95" s="9" t="s">
        <v>32</v>
      </c>
      <c r="G95" s="9" t="s">
        <v>33</v>
      </c>
      <c r="H95" s="9" t="s">
        <v>138</v>
      </c>
      <c r="I95" s="12" t="s">
        <v>234</v>
      </c>
      <c r="K95" s="13" t="s">
        <v>36</v>
      </c>
      <c r="L95" s="14">
        <f>Countif(username,H95)</f>
        <v>6</v>
      </c>
    </row>
    <row r="96">
      <c r="A96" s="9" t="s">
        <v>235</v>
      </c>
      <c r="B96" s="9">
        <v>7.0</v>
      </c>
      <c r="C96" s="9">
        <v>3.0</v>
      </c>
      <c r="D96" s="9">
        <v>41.9773426698589</v>
      </c>
      <c r="E96" s="9">
        <v>-91.7361977237226</v>
      </c>
      <c r="F96" s="9" t="s">
        <v>103</v>
      </c>
      <c r="G96" s="9" t="s">
        <v>104</v>
      </c>
      <c r="H96" s="9" t="s">
        <v>165</v>
      </c>
      <c r="I96" s="12" t="s">
        <v>236</v>
      </c>
      <c r="K96" s="13" t="s">
        <v>36</v>
      </c>
      <c r="L96" s="14">
        <f>Countif(username,H96)</f>
        <v>18</v>
      </c>
    </row>
    <row r="97">
      <c r="A97" s="9" t="s">
        <v>237</v>
      </c>
      <c r="B97" s="9">
        <v>7.0</v>
      </c>
      <c r="C97" s="9">
        <v>4.0</v>
      </c>
      <c r="D97" s="9">
        <v>41.9773426696967</v>
      </c>
      <c r="E97" s="9">
        <v>-91.7360043841563</v>
      </c>
      <c r="F97" s="9" t="s">
        <v>176</v>
      </c>
      <c r="G97" s="9" t="s">
        <v>177</v>
      </c>
      <c r="H97" s="9" t="s">
        <v>238</v>
      </c>
      <c r="I97" s="12" t="s">
        <v>239</v>
      </c>
      <c r="K97" s="13" t="s">
        <v>36</v>
      </c>
      <c r="L97" s="14">
        <f>Countif(username,H97)</f>
        <v>5</v>
      </c>
    </row>
    <row r="98">
      <c r="A98" s="9" t="s">
        <v>240</v>
      </c>
      <c r="B98" s="9">
        <v>7.0</v>
      </c>
      <c r="C98" s="9">
        <v>5.0</v>
      </c>
      <c r="D98" s="9">
        <v>41.9773426695345</v>
      </c>
      <c r="E98" s="9">
        <v>-91.7358110445901</v>
      </c>
      <c r="F98" s="9" t="s">
        <v>103</v>
      </c>
      <c r="G98" s="9" t="s">
        <v>104</v>
      </c>
      <c r="H98" s="9" t="s">
        <v>138</v>
      </c>
      <c r="I98" s="12" t="s">
        <v>241</v>
      </c>
      <c r="K98" s="13" t="s">
        <v>36</v>
      </c>
      <c r="L98" s="14">
        <f>Countif(username,H98)</f>
        <v>6</v>
      </c>
    </row>
    <row r="99">
      <c r="A99" s="9" t="s">
        <v>242</v>
      </c>
      <c r="B99" s="9">
        <v>7.0</v>
      </c>
      <c r="C99" s="9">
        <v>6.0</v>
      </c>
      <c r="D99" s="9">
        <v>41.9773426693723</v>
      </c>
      <c r="E99" s="9">
        <v>-91.7356177050239</v>
      </c>
      <c r="F99" s="9" t="s">
        <v>103</v>
      </c>
      <c r="G99" s="9" t="s">
        <v>104</v>
      </c>
      <c r="H99" s="9" t="s">
        <v>150</v>
      </c>
      <c r="I99" s="12" t="s">
        <v>243</v>
      </c>
      <c r="K99" s="13" t="s">
        <v>85</v>
      </c>
      <c r="L99" s="14">
        <f>Countif(username,H99)</f>
        <v>3</v>
      </c>
    </row>
    <row r="100">
      <c r="A100" s="9" t="s">
        <v>244</v>
      </c>
      <c r="B100" s="9">
        <v>7.0</v>
      </c>
      <c r="C100" s="9">
        <v>7.0</v>
      </c>
      <c r="D100" s="9">
        <v>41.9773426692101</v>
      </c>
      <c r="E100" s="9">
        <v>-91.7354243654577</v>
      </c>
      <c r="F100" s="9" t="s">
        <v>103</v>
      </c>
      <c r="G100" s="9" t="s">
        <v>104</v>
      </c>
      <c r="H100" s="9" t="s">
        <v>165</v>
      </c>
      <c r="I100" s="12" t="s">
        <v>245</v>
      </c>
      <c r="K100" s="13" t="s">
        <v>36</v>
      </c>
      <c r="L100" s="14">
        <f>Countif(username,H100)</f>
        <v>18</v>
      </c>
    </row>
    <row r="101">
      <c r="A101" s="9" t="s">
        <v>246</v>
      </c>
      <c r="B101" s="9">
        <v>7.0</v>
      </c>
      <c r="C101" s="9">
        <v>8.0</v>
      </c>
      <c r="D101" s="9">
        <v>41.9773426690479</v>
      </c>
      <c r="E101" s="9">
        <v>-91.7352310258915</v>
      </c>
      <c r="F101" s="9" t="s">
        <v>103</v>
      </c>
      <c r="G101" s="9" t="s">
        <v>104</v>
      </c>
      <c r="H101" s="9" t="s">
        <v>195</v>
      </c>
      <c r="I101" s="12" t="s">
        <v>247</v>
      </c>
      <c r="K101" s="13">
        <v>1.0</v>
      </c>
      <c r="L101" s="14">
        <f>Countif(username,H101)</f>
        <v>2</v>
      </c>
    </row>
    <row r="102">
      <c r="A102" s="9" t="s">
        <v>248</v>
      </c>
      <c r="B102" s="9">
        <v>7.0</v>
      </c>
      <c r="C102" s="9">
        <v>9.0</v>
      </c>
      <c r="D102" s="9">
        <v>41.9773426688857</v>
      </c>
      <c r="E102" s="9">
        <v>-91.7350376863252</v>
      </c>
      <c r="F102" s="9" t="s">
        <v>103</v>
      </c>
      <c r="G102" s="9" t="s">
        <v>104</v>
      </c>
      <c r="H102" s="9" t="s">
        <v>158</v>
      </c>
      <c r="I102" s="12" t="s">
        <v>249</v>
      </c>
      <c r="K102" s="13" t="s">
        <v>36</v>
      </c>
      <c r="L102" s="14">
        <f>Countif(username,H102)</f>
        <v>10</v>
      </c>
    </row>
    <row r="103">
      <c r="A103" s="9" t="s">
        <v>250</v>
      </c>
      <c r="B103" s="9">
        <v>7.0</v>
      </c>
      <c r="C103" s="9">
        <v>10.0</v>
      </c>
      <c r="D103" s="9">
        <v>41.9773426687235</v>
      </c>
      <c r="E103" s="9">
        <v>-91.734844346759</v>
      </c>
      <c r="F103" s="9" t="s">
        <v>103</v>
      </c>
      <c r="G103" s="9" t="s">
        <v>104</v>
      </c>
      <c r="H103" s="9" t="s">
        <v>238</v>
      </c>
      <c r="I103" s="12" t="s">
        <v>251</v>
      </c>
      <c r="K103" s="13" t="s">
        <v>36</v>
      </c>
      <c r="L103" s="14">
        <f>Countif(username,H103)</f>
        <v>5</v>
      </c>
    </row>
    <row r="104">
      <c r="A104" s="9" t="s">
        <v>252</v>
      </c>
      <c r="B104" s="9">
        <v>7.0</v>
      </c>
      <c r="C104" s="9">
        <v>11.0</v>
      </c>
      <c r="D104" s="9">
        <v>41.9773426685613</v>
      </c>
      <c r="E104" s="9">
        <v>-91.7346510071927</v>
      </c>
      <c r="F104" s="9" t="s">
        <v>103</v>
      </c>
      <c r="G104" s="9" t="s">
        <v>104</v>
      </c>
      <c r="H104" s="9" t="s">
        <v>165</v>
      </c>
      <c r="I104" s="12" t="s">
        <v>253</v>
      </c>
      <c r="K104" s="13" t="s">
        <v>36</v>
      </c>
      <c r="L104" s="14">
        <f>Countif(username,H104)</f>
        <v>18</v>
      </c>
    </row>
    <row r="105">
      <c r="A105" s="9" t="s">
        <v>254</v>
      </c>
      <c r="B105" s="9">
        <v>7.0</v>
      </c>
      <c r="C105" s="9">
        <v>12.0</v>
      </c>
      <c r="D105" s="9">
        <v>41.9773426683991</v>
      </c>
      <c r="E105" s="9">
        <v>-91.7344576676265</v>
      </c>
      <c r="F105" s="9" t="s">
        <v>176</v>
      </c>
      <c r="G105" s="9" t="s">
        <v>177</v>
      </c>
      <c r="H105" s="9" t="s">
        <v>190</v>
      </c>
      <c r="I105" s="12" t="s">
        <v>255</v>
      </c>
      <c r="K105" s="13" t="s">
        <v>36</v>
      </c>
      <c r="L105" s="14">
        <f>Countif(username,H105)</f>
        <v>5</v>
      </c>
    </row>
    <row r="106">
      <c r="A106" s="9" t="s">
        <v>256</v>
      </c>
      <c r="B106" s="9">
        <v>7.0</v>
      </c>
      <c r="C106" s="9">
        <v>13.0</v>
      </c>
      <c r="D106" s="9">
        <v>41.9773426682369</v>
      </c>
      <c r="E106" s="9">
        <v>-91.7342643280603</v>
      </c>
      <c r="F106" s="9" t="s">
        <v>103</v>
      </c>
      <c r="G106" s="9" t="s">
        <v>104</v>
      </c>
      <c r="H106" s="9" t="s">
        <v>158</v>
      </c>
      <c r="I106" s="12" t="s">
        <v>257</v>
      </c>
      <c r="K106" s="13" t="s">
        <v>36</v>
      </c>
      <c r="L106" s="14">
        <f>Countif(username,H106)</f>
        <v>10</v>
      </c>
    </row>
    <row r="107">
      <c r="A107" s="9" t="s">
        <v>258</v>
      </c>
      <c r="B107" s="9">
        <v>7.0</v>
      </c>
      <c r="C107" s="9">
        <v>14.0</v>
      </c>
      <c r="D107" s="9">
        <v>41.9773426680747</v>
      </c>
      <c r="E107" s="9">
        <v>-91.734070988494</v>
      </c>
      <c r="F107" s="9" t="s">
        <v>32</v>
      </c>
      <c r="G107" s="9" t="s">
        <v>33</v>
      </c>
      <c r="H107" s="9" t="s">
        <v>165</v>
      </c>
      <c r="I107" s="12" t="s">
        <v>259</v>
      </c>
      <c r="K107" s="13" t="s">
        <v>36</v>
      </c>
      <c r="L107" s="14">
        <f>Countif(username,H107)</f>
        <v>18</v>
      </c>
    </row>
    <row r="108">
      <c r="A108" s="9" t="s">
        <v>260</v>
      </c>
      <c r="B108" s="9">
        <v>8.0</v>
      </c>
      <c r="C108" s="9">
        <v>1.0</v>
      </c>
      <c r="D108" s="9">
        <v>41.9771989397379</v>
      </c>
      <c r="E108" s="9">
        <v>-91.736584412455</v>
      </c>
      <c r="F108" s="9" t="s">
        <v>176</v>
      </c>
      <c r="G108" s="9" t="s">
        <v>177</v>
      </c>
      <c r="H108" s="9" t="s">
        <v>34</v>
      </c>
      <c r="I108" s="12" t="s">
        <v>261</v>
      </c>
      <c r="K108" s="13" t="s">
        <v>36</v>
      </c>
      <c r="L108" s="14">
        <f>Countif(username,H108)</f>
        <v>19</v>
      </c>
    </row>
    <row r="109">
      <c r="A109" s="9" t="s">
        <v>262</v>
      </c>
      <c r="B109" s="9">
        <v>8.0</v>
      </c>
      <c r="C109" s="9">
        <v>2.0</v>
      </c>
      <c r="D109" s="9">
        <v>41.9771989395758</v>
      </c>
      <c r="E109" s="9">
        <v>-91.7363910733252</v>
      </c>
      <c r="F109" s="9" t="s">
        <v>32</v>
      </c>
      <c r="G109" s="9" t="s">
        <v>33</v>
      </c>
      <c r="H109" s="9" t="s">
        <v>38</v>
      </c>
      <c r="I109" s="12" t="s">
        <v>263</v>
      </c>
      <c r="K109" s="13" t="s">
        <v>40</v>
      </c>
      <c r="L109" s="14">
        <f>Countif(username,H109)</f>
        <v>18</v>
      </c>
    </row>
    <row r="110">
      <c r="A110" s="9" t="s">
        <v>264</v>
      </c>
      <c r="B110" s="9">
        <v>8.0</v>
      </c>
      <c r="C110" s="9">
        <v>3.0</v>
      </c>
      <c r="D110" s="9">
        <v>41.9771989394136</v>
      </c>
      <c r="E110" s="9">
        <v>-91.7361977341953</v>
      </c>
      <c r="F110" s="9" t="s">
        <v>103</v>
      </c>
      <c r="G110" s="9" t="s">
        <v>104</v>
      </c>
      <c r="H110" s="9" t="s">
        <v>42</v>
      </c>
      <c r="I110" s="12" t="s">
        <v>265</v>
      </c>
      <c r="K110" s="13" t="s">
        <v>36</v>
      </c>
      <c r="L110" s="14">
        <f>Countif(username,H110)</f>
        <v>17</v>
      </c>
    </row>
    <row r="111">
      <c r="A111" s="9" t="s">
        <v>266</v>
      </c>
      <c r="B111" s="9">
        <v>8.0</v>
      </c>
      <c r="C111" s="9">
        <v>4.0</v>
      </c>
      <c r="D111" s="9">
        <v>41.9771989392514</v>
      </c>
      <c r="E111" s="9">
        <v>-91.7360043950654</v>
      </c>
      <c r="F111" s="9" t="s">
        <v>176</v>
      </c>
      <c r="G111" s="9" t="s">
        <v>177</v>
      </c>
      <c r="H111" s="9" t="s">
        <v>34</v>
      </c>
      <c r="I111" s="12" t="s">
        <v>267</v>
      </c>
      <c r="K111" s="13" t="s">
        <v>36</v>
      </c>
      <c r="L111" s="14">
        <f>Countif(username,H111)</f>
        <v>19</v>
      </c>
    </row>
    <row r="112">
      <c r="A112" s="9" t="s">
        <v>268</v>
      </c>
      <c r="B112" s="9">
        <v>8.0</v>
      </c>
      <c r="C112" s="9">
        <v>5.0</v>
      </c>
      <c r="D112" s="9">
        <v>41.9771989390892</v>
      </c>
      <c r="E112" s="9">
        <v>-91.7358110559356</v>
      </c>
      <c r="F112" s="9" t="s">
        <v>103</v>
      </c>
      <c r="G112" s="9" t="s">
        <v>104</v>
      </c>
      <c r="H112" s="9" t="s">
        <v>38</v>
      </c>
      <c r="I112" s="12" t="s">
        <v>269</v>
      </c>
      <c r="K112" s="13" t="s">
        <v>40</v>
      </c>
      <c r="L112" s="14">
        <f>Countif(username,H112)</f>
        <v>18</v>
      </c>
    </row>
    <row r="113">
      <c r="A113" s="9" t="s">
        <v>270</v>
      </c>
      <c r="B113" s="9">
        <v>8.0</v>
      </c>
      <c r="C113" s="9">
        <v>6.0</v>
      </c>
      <c r="D113" s="9">
        <v>41.977198938927</v>
      </c>
      <c r="E113" s="9">
        <v>-91.7356177168057</v>
      </c>
      <c r="F113" s="9" t="s">
        <v>103</v>
      </c>
      <c r="G113" s="9" t="s">
        <v>104</v>
      </c>
      <c r="H113" s="9" t="s">
        <v>42</v>
      </c>
      <c r="I113" s="12" t="s">
        <v>271</v>
      </c>
      <c r="K113" s="13" t="s">
        <v>36</v>
      </c>
      <c r="L113" s="14">
        <f>Countif(username,H113)</f>
        <v>17</v>
      </c>
    </row>
    <row r="114">
      <c r="A114" s="9" t="s">
        <v>272</v>
      </c>
      <c r="B114" s="9">
        <v>8.0</v>
      </c>
      <c r="C114" s="9">
        <v>7.0</v>
      </c>
      <c r="D114" s="9">
        <v>41.9771989387648</v>
      </c>
      <c r="E114" s="9">
        <v>-91.7354243776759</v>
      </c>
      <c r="F114" s="9" t="s">
        <v>103</v>
      </c>
      <c r="G114" s="9" t="s">
        <v>104</v>
      </c>
      <c r="H114" s="9" t="s">
        <v>34</v>
      </c>
      <c r="I114" s="12" t="s">
        <v>273</v>
      </c>
      <c r="K114" s="13" t="s">
        <v>36</v>
      </c>
      <c r="L114" s="14">
        <f>Countif(username,H114)</f>
        <v>19</v>
      </c>
    </row>
    <row r="115">
      <c r="A115" s="9" t="s">
        <v>274</v>
      </c>
      <c r="B115" s="9">
        <v>8.0</v>
      </c>
      <c r="C115" s="9">
        <v>8.0</v>
      </c>
      <c r="D115" s="9">
        <v>41.9771989386026</v>
      </c>
      <c r="E115" s="9">
        <v>-91.735231038546</v>
      </c>
      <c r="F115" s="9" t="s">
        <v>103</v>
      </c>
      <c r="G115" s="9" t="s">
        <v>104</v>
      </c>
      <c r="H115" s="9" t="s">
        <v>38</v>
      </c>
      <c r="I115" s="12" t="s">
        <v>275</v>
      </c>
      <c r="K115" s="13" t="s">
        <v>40</v>
      </c>
      <c r="L115" s="14">
        <f>Countif(username,H115)</f>
        <v>18</v>
      </c>
    </row>
    <row r="116">
      <c r="A116" s="9" t="s">
        <v>276</v>
      </c>
      <c r="B116" s="9">
        <v>8.0</v>
      </c>
      <c r="C116" s="9">
        <v>9.0</v>
      </c>
      <c r="D116" s="9">
        <v>41.9771989384404</v>
      </c>
      <c r="E116" s="9">
        <v>-91.7350376994162</v>
      </c>
      <c r="F116" s="9" t="s">
        <v>103</v>
      </c>
      <c r="G116" s="9" t="s">
        <v>104</v>
      </c>
      <c r="H116" s="9" t="s">
        <v>42</v>
      </c>
      <c r="I116" s="12" t="s">
        <v>277</v>
      </c>
      <c r="K116" s="13" t="s">
        <v>36</v>
      </c>
      <c r="L116" s="14">
        <f>Countif(username,H116)</f>
        <v>17</v>
      </c>
    </row>
    <row r="117">
      <c r="A117" s="9" t="s">
        <v>278</v>
      </c>
      <c r="B117" s="9">
        <v>8.0</v>
      </c>
      <c r="C117" s="9">
        <v>10.0</v>
      </c>
      <c r="D117" s="9">
        <v>41.9771989382782</v>
      </c>
      <c r="E117" s="9">
        <v>-91.7348443602863</v>
      </c>
      <c r="F117" s="9" t="s">
        <v>103</v>
      </c>
      <c r="G117" s="9" t="s">
        <v>104</v>
      </c>
      <c r="H117" s="9" t="s">
        <v>34</v>
      </c>
      <c r="I117" s="12" t="s">
        <v>279</v>
      </c>
      <c r="K117" s="13" t="s">
        <v>36</v>
      </c>
      <c r="L117" s="14">
        <f>Countif(username,H117)</f>
        <v>19</v>
      </c>
    </row>
    <row r="118">
      <c r="A118" s="9" t="s">
        <v>280</v>
      </c>
      <c r="B118" s="9">
        <v>8.0</v>
      </c>
      <c r="C118" s="9">
        <v>11.0</v>
      </c>
      <c r="D118" s="9">
        <v>41.977198938116</v>
      </c>
      <c r="E118" s="9">
        <v>-91.7346510211565</v>
      </c>
      <c r="F118" s="9" t="s">
        <v>103</v>
      </c>
      <c r="G118" s="9" t="s">
        <v>104</v>
      </c>
      <c r="H118" s="9" t="s">
        <v>38</v>
      </c>
      <c r="I118" s="12" t="s">
        <v>281</v>
      </c>
      <c r="K118" s="13" t="s">
        <v>40</v>
      </c>
      <c r="L118" s="14">
        <f>Countif(username,H118)</f>
        <v>18</v>
      </c>
    </row>
    <row r="119">
      <c r="A119" s="9" t="s">
        <v>282</v>
      </c>
      <c r="B119" s="9">
        <v>8.0</v>
      </c>
      <c r="C119" s="9">
        <v>12.0</v>
      </c>
      <c r="D119" s="9">
        <v>41.9771989379538</v>
      </c>
      <c r="E119" s="9">
        <v>-91.7344576820266</v>
      </c>
      <c r="F119" s="9" t="s">
        <v>176</v>
      </c>
      <c r="G119" s="9" t="s">
        <v>177</v>
      </c>
      <c r="H119" s="9" t="s">
        <v>42</v>
      </c>
      <c r="I119" s="12" t="s">
        <v>283</v>
      </c>
      <c r="K119" s="13" t="s">
        <v>36</v>
      </c>
      <c r="L119" s="14">
        <f>Countif(username,H119)</f>
        <v>17</v>
      </c>
    </row>
    <row r="120">
      <c r="A120" s="9" t="s">
        <v>284</v>
      </c>
      <c r="B120" s="9">
        <v>8.0</v>
      </c>
      <c r="C120" s="9">
        <v>13.0</v>
      </c>
      <c r="D120" s="9">
        <v>41.9771989377916</v>
      </c>
      <c r="E120" s="9">
        <v>-91.7342643428968</v>
      </c>
      <c r="F120" s="9" t="s">
        <v>103</v>
      </c>
      <c r="G120" s="9" t="s">
        <v>104</v>
      </c>
      <c r="H120" s="9" t="s">
        <v>34</v>
      </c>
      <c r="I120" s="12" t="s">
        <v>285</v>
      </c>
      <c r="K120" s="13" t="s">
        <v>36</v>
      </c>
      <c r="L120" s="14">
        <f>Countif(username,H120)</f>
        <v>19</v>
      </c>
    </row>
    <row r="121">
      <c r="A121" s="9" t="s">
        <v>286</v>
      </c>
      <c r="B121" s="9">
        <v>8.0</v>
      </c>
      <c r="C121" s="9">
        <v>14.0</v>
      </c>
      <c r="D121" s="9">
        <v>41.9771989376294</v>
      </c>
      <c r="E121" s="9">
        <v>-91.7340710037669</v>
      </c>
      <c r="F121" s="9" t="s">
        <v>32</v>
      </c>
      <c r="G121" s="9" t="s">
        <v>33</v>
      </c>
      <c r="H121" s="9" t="s">
        <v>38</v>
      </c>
      <c r="I121" s="12" t="s">
        <v>287</v>
      </c>
      <c r="K121" s="13" t="s">
        <v>40</v>
      </c>
      <c r="L121" s="14">
        <f>Countif(username,H121)</f>
        <v>18</v>
      </c>
    </row>
    <row r="122">
      <c r="A122" s="9" t="s">
        <v>288</v>
      </c>
      <c r="B122" s="9">
        <v>8.0</v>
      </c>
      <c r="C122" s="9">
        <v>15.0</v>
      </c>
      <c r="D122" s="9">
        <v>41.9771989374672</v>
      </c>
      <c r="E122" s="9">
        <v>-91.7338776646371</v>
      </c>
      <c r="F122" s="9" t="s">
        <v>176</v>
      </c>
      <c r="G122" s="9" t="s">
        <v>177</v>
      </c>
      <c r="H122" s="9" t="s">
        <v>42</v>
      </c>
      <c r="I122" s="12" t="s">
        <v>289</v>
      </c>
      <c r="K122" s="13" t="s">
        <v>36</v>
      </c>
      <c r="L122" s="14">
        <f>Countif(username,H122)</f>
        <v>17</v>
      </c>
    </row>
    <row r="123">
      <c r="A123" s="9" t="s">
        <v>290</v>
      </c>
      <c r="B123" s="9">
        <v>9.0</v>
      </c>
      <c r="C123" s="9">
        <v>1.0</v>
      </c>
      <c r="D123" s="9">
        <v>41.9770552092925</v>
      </c>
      <c r="E123" s="9">
        <v>-91.7365844220548</v>
      </c>
      <c r="F123" s="9" t="s">
        <v>176</v>
      </c>
      <c r="G123" s="9" t="s">
        <v>177</v>
      </c>
      <c r="H123" s="9" t="s">
        <v>71</v>
      </c>
      <c r="I123" s="12" t="s">
        <v>291</v>
      </c>
      <c r="K123" s="13" t="s">
        <v>36</v>
      </c>
      <c r="L123" s="14">
        <f>Countif(username,H123)</f>
        <v>14</v>
      </c>
    </row>
    <row r="124">
      <c r="A124" s="9" t="s">
        <v>292</v>
      </c>
      <c r="B124" s="9">
        <v>9.0</v>
      </c>
      <c r="C124" s="9">
        <v>2.0</v>
      </c>
      <c r="D124" s="9">
        <v>41.9770552091303</v>
      </c>
      <c r="E124" s="9">
        <v>-91.7363910833613</v>
      </c>
      <c r="F124" s="9" t="s">
        <v>103</v>
      </c>
      <c r="G124" s="9" t="s">
        <v>104</v>
      </c>
      <c r="H124" s="9" t="s">
        <v>112</v>
      </c>
      <c r="I124" s="12" t="s">
        <v>293</v>
      </c>
      <c r="K124" s="13" t="s">
        <v>36</v>
      </c>
      <c r="L124" s="14">
        <f>Countif(username,H124)</f>
        <v>5</v>
      </c>
    </row>
    <row r="125">
      <c r="A125" s="9" t="s">
        <v>294</v>
      </c>
      <c r="B125" s="9">
        <v>9.0</v>
      </c>
      <c r="C125" s="9">
        <v>3.0</v>
      </c>
      <c r="D125" s="9">
        <v>41.9770552089681</v>
      </c>
      <c r="E125" s="9">
        <v>-91.7361977446678</v>
      </c>
      <c r="F125" s="9" t="s">
        <v>103</v>
      </c>
      <c r="G125" s="9" t="s">
        <v>104</v>
      </c>
      <c r="H125" s="9" t="s">
        <v>295</v>
      </c>
      <c r="I125" s="12" t="s">
        <v>296</v>
      </c>
      <c r="K125" s="13" t="s">
        <v>85</v>
      </c>
      <c r="L125" s="14">
        <f>Countif(username,H125)</f>
        <v>3</v>
      </c>
    </row>
    <row r="126">
      <c r="A126" s="9" t="s">
        <v>297</v>
      </c>
      <c r="B126" s="9">
        <v>9.0</v>
      </c>
      <c r="C126" s="9">
        <v>4.0</v>
      </c>
      <c r="D126" s="9">
        <v>41.977055208806</v>
      </c>
      <c r="E126" s="9">
        <v>-91.7360044059743</v>
      </c>
      <c r="F126" s="9" t="s">
        <v>176</v>
      </c>
      <c r="G126" s="9" t="s">
        <v>177</v>
      </c>
      <c r="H126" s="9" t="s">
        <v>71</v>
      </c>
      <c r="I126" s="12" t="s">
        <v>298</v>
      </c>
      <c r="K126" s="13" t="s">
        <v>36</v>
      </c>
      <c r="L126" s="14">
        <f>Countif(username,H126)</f>
        <v>14</v>
      </c>
    </row>
    <row r="127">
      <c r="A127" s="9" t="s">
        <v>299</v>
      </c>
      <c r="B127" s="9">
        <v>9.0</v>
      </c>
      <c r="C127" s="9">
        <v>5.0</v>
      </c>
      <c r="D127" s="9">
        <v>41.9770552086438</v>
      </c>
      <c r="E127" s="9">
        <v>-91.7358110672807</v>
      </c>
      <c r="F127" s="9" t="s">
        <v>176</v>
      </c>
      <c r="G127" s="9" t="s">
        <v>177</v>
      </c>
      <c r="H127" s="9" t="s">
        <v>300</v>
      </c>
      <c r="I127" s="12" t="s">
        <v>301</v>
      </c>
      <c r="K127" s="15"/>
      <c r="L127" s="14">
        <f>Countif(username,H127)</f>
        <v>5</v>
      </c>
    </row>
    <row r="128">
      <c r="A128" s="9" t="s">
        <v>302</v>
      </c>
      <c r="B128" s="9">
        <v>9.0</v>
      </c>
      <c r="C128" s="9">
        <v>6.0</v>
      </c>
      <c r="D128" s="9">
        <v>41.9770552084816</v>
      </c>
      <c r="E128" s="9">
        <v>-91.7356177285872</v>
      </c>
      <c r="F128" s="9" t="s">
        <v>176</v>
      </c>
      <c r="G128" s="9" t="s">
        <v>177</v>
      </c>
      <c r="H128" s="9" t="s">
        <v>118</v>
      </c>
      <c r="I128" s="12" t="s">
        <v>303</v>
      </c>
      <c r="K128" s="13" t="s">
        <v>36</v>
      </c>
      <c r="L128" s="14">
        <f>Countif(username,H128)</f>
        <v>5</v>
      </c>
    </row>
    <row r="129">
      <c r="A129" s="9" t="s">
        <v>304</v>
      </c>
      <c r="B129" s="9">
        <v>9.0</v>
      </c>
      <c r="C129" s="9">
        <v>7.0</v>
      </c>
      <c r="D129" s="9">
        <v>41.9770552083194</v>
      </c>
      <c r="E129" s="9">
        <v>-91.7354243898937</v>
      </c>
      <c r="F129" s="9" t="s">
        <v>176</v>
      </c>
      <c r="G129" s="9" t="s">
        <v>177</v>
      </c>
      <c r="H129" s="9" t="s">
        <v>305</v>
      </c>
      <c r="I129" s="12" t="s">
        <v>306</v>
      </c>
      <c r="K129" s="13">
        <v>1.0</v>
      </c>
      <c r="L129" s="14">
        <f>Countif(username,H129)</f>
        <v>2</v>
      </c>
    </row>
    <row r="130">
      <c r="A130" s="9" t="s">
        <v>307</v>
      </c>
      <c r="B130" s="9">
        <v>9.0</v>
      </c>
      <c r="C130" s="9">
        <v>8.0</v>
      </c>
      <c r="D130" s="9">
        <v>41.9770552081572</v>
      </c>
      <c r="E130" s="9">
        <v>-91.7352310512002</v>
      </c>
      <c r="F130" s="9" t="s">
        <v>176</v>
      </c>
      <c r="G130" s="9" t="s">
        <v>177</v>
      </c>
      <c r="H130" s="9" t="s">
        <v>308</v>
      </c>
      <c r="I130" s="12" t="s">
        <v>309</v>
      </c>
      <c r="K130" s="13">
        <v>1.0</v>
      </c>
      <c r="L130" s="14">
        <f>Countif(username,H130)</f>
        <v>1</v>
      </c>
    </row>
    <row r="131">
      <c r="A131" s="9" t="s">
        <v>310</v>
      </c>
      <c r="B131" s="9">
        <v>9.0</v>
      </c>
      <c r="C131" s="9">
        <v>9.0</v>
      </c>
      <c r="D131" s="9">
        <v>41.977055207995</v>
      </c>
      <c r="E131" s="9">
        <v>-91.7350377125067</v>
      </c>
      <c r="F131" s="9" t="s">
        <v>176</v>
      </c>
      <c r="G131" s="9" t="s">
        <v>177</v>
      </c>
      <c r="H131" s="9" t="s">
        <v>311</v>
      </c>
      <c r="I131" s="12" t="s">
        <v>312</v>
      </c>
      <c r="K131" s="13">
        <v>1.0</v>
      </c>
      <c r="L131" s="14">
        <f>Countif(username,H131)</f>
        <v>1</v>
      </c>
    </row>
    <row r="132">
      <c r="A132" s="9" t="s">
        <v>313</v>
      </c>
      <c r="B132" s="9">
        <v>9.0</v>
      </c>
      <c r="C132" s="9">
        <v>10.0</v>
      </c>
      <c r="D132" s="9">
        <v>41.9770552078328</v>
      </c>
      <c r="E132" s="9">
        <v>-91.7348443738131</v>
      </c>
      <c r="F132" s="9" t="s">
        <v>176</v>
      </c>
      <c r="G132" s="9" t="s">
        <v>177</v>
      </c>
      <c r="H132" s="9" t="s">
        <v>71</v>
      </c>
      <c r="I132" s="12" t="s">
        <v>314</v>
      </c>
      <c r="K132" s="13" t="s">
        <v>36</v>
      </c>
      <c r="L132" s="14">
        <f>Countif(username,H132)</f>
        <v>14</v>
      </c>
    </row>
    <row r="133">
      <c r="A133" s="9" t="s">
        <v>315</v>
      </c>
      <c r="B133" s="9">
        <v>9.0</v>
      </c>
      <c r="C133" s="9">
        <v>11.0</v>
      </c>
      <c r="D133" s="9">
        <v>41.9770552076706</v>
      </c>
      <c r="E133" s="9">
        <v>-91.7346510351196</v>
      </c>
      <c r="F133" s="9" t="s">
        <v>176</v>
      </c>
      <c r="G133" s="9" t="s">
        <v>177</v>
      </c>
      <c r="H133" s="9" t="s">
        <v>295</v>
      </c>
      <c r="I133" s="12" t="s">
        <v>316</v>
      </c>
      <c r="K133" s="13" t="s">
        <v>85</v>
      </c>
      <c r="L133" s="14">
        <f>Countif(username,H133)</f>
        <v>3</v>
      </c>
    </row>
    <row r="134">
      <c r="A134" s="9" t="s">
        <v>317</v>
      </c>
      <c r="B134" s="9">
        <v>9.0</v>
      </c>
      <c r="C134" s="9">
        <v>12.0</v>
      </c>
      <c r="D134" s="9">
        <v>41.9770552075084</v>
      </c>
      <c r="E134" s="9">
        <v>-91.7344576964261</v>
      </c>
      <c r="F134" s="9" t="s">
        <v>176</v>
      </c>
      <c r="G134" s="9" t="s">
        <v>177</v>
      </c>
      <c r="H134" s="9" t="s">
        <v>118</v>
      </c>
      <c r="I134" s="12" t="s">
        <v>318</v>
      </c>
      <c r="K134" s="13" t="s">
        <v>36</v>
      </c>
      <c r="L134" s="14">
        <f>Countif(username,H134)</f>
        <v>5</v>
      </c>
    </row>
    <row r="135">
      <c r="A135" s="9" t="s">
        <v>319</v>
      </c>
      <c r="B135" s="9">
        <v>9.0</v>
      </c>
      <c r="C135" s="9">
        <v>13.0</v>
      </c>
      <c r="D135" s="9">
        <v>41.9770552073462</v>
      </c>
      <c r="E135" s="9">
        <v>-91.7342643577326</v>
      </c>
      <c r="F135" s="9" t="s">
        <v>103</v>
      </c>
      <c r="G135" s="9" t="s">
        <v>104</v>
      </c>
      <c r="H135" s="9" t="s">
        <v>300</v>
      </c>
      <c r="I135" s="12" t="s">
        <v>320</v>
      </c>
      <c r="K135" s="15"/>
      <c r="L135" s="14">
        <f>Countif(username,H135)</f>
        <v>5</v>
      </c>
    </row>
    <row r="136">
      <c r="A136" s="9" t="s">
        <v>321</v>
      </c>
      <c r="B136" s="9">
        <v>9.0</v>
      </c>
      <c r="C136" s="9">
        <v>14.0</v>
      </c>
      <c r="D136" s="9">
        <v>41.9770552071841</v>
      </c>
      <c r="E136" s="9">
        <v>-91.7340710190391</v>
      </c>
      <c r="F136" s="9" t="s">
        <v>103</v>
      </c>
      <c r="G136" s="9" t="s">
        <v>104</v>
      </c>
      <c r="H136" s="9" t="s">
        <v>322</v>
      </c>
      <c r="I136" s="12" t="s">
        <v>323</v>
      </c>
      <c r="K136" s="13">
        <v>1.0</v>
      </c>
      <c r="L136" s="14">
        <f>Countif(username,H136)</f>
        <v>1</v>
      </c>
    </row>
    <row r="137">
      <c r="A137" s="9" t="s">
        <v>324</v>
      </c>
      <c r="B137" s="9">
        <v>9.0</v>
      </c>
      <c r="C137" s="9">
        <v>15.0</v>
      </c>
      <c r="D137" s="9">
        <v>41.9770552070219</v>
      </c>
      <c r="E137" s="9">
        <v>-91.7338776803455</v>
      </c>
      <c r="F137" s="9" t="s">
        <v>176</v>
      </c>
      <c r="G137" s="9" t="s">
        <v>177</v>
      </c>
      <c r="H137" s="9" t="s">
        <v>71</v>
      </c>
      <c r="I137" s="12" t="s">
        <v>325</v>
      </c>
      <c r="K137" s="13" t="s">
        <v>36</v>
      </c>
      <c r="L137" s="14">
        <f>Countif(username,H137)</f>
        <v>14</v>
      </c>
    </row>
    <row r="138">
      <c r="A138" s="9" t="s">
        <v>326</v>
      </c>
      <c r="B138" s="9">
        <v>10.0</v>
      </c>
      <c r="C138" s="9">
        <v>1.0</v>
      </c>
      <c r="D138" s="9">
        <v>41.9769114788471</v>
      </c>
      <c r="E138" s="9">
        <v>-91.7365844316541</v>
      </c>
      <c r="F138" s="9" t="s">
        <v>176</v>
      </c>
      <c r="G138" s="9" t="s">
        <v>177</v>
      </c>
      <c r="H138" s="9" t="s">
        <v>165</v>
      </c>
      <c r="I138" s="12" t="s">
        <v>327</v>
      </c>
      <c r="K138" s="13" t="s">
        <v>36</v>
      </c>
      <c r="L138" s="14">
        <f>Countif(username,H138)</f>
        <v>18</v>
      </c>
    </row>
    <row r="139">
      <c r="A139" s="9" t="s">
        <v>328</v>
      </c>
      <c r="B139" s="9">
        <v>10.0</v>
      </c>
      <c r="C139" s="9">
        <v>2.0</v>
      </c>
      <c r="D139" s="9">
        <v>41.9769114786849</v>
      </c>
      <c r="E139" s="9">
        <v>-91.7363910933969</v>
      </c>
      <c r="F139" s="9" t="s">
        <v>103</v>
      </c>
      <c r="G139" s="9" t="s">
        <v>104</v>
      </c>
      <c r="H139" s="9" t="s">
        <v>158</v>
      </c>
      <c r="I139" s="12" t="s">
        <v>329</v>
      </c>
      <c r="K139" s="13" t="s">
        <v>36</v>
      </c>
      <c r="L139" s="14">
        <f>Countif(username,H139)</f>
        <v>10</v>
      </c>
    </row>
    <row r="140">
      <c r="A140" s="9" t="s">
        <v>330</v>
      </c>
      <c r="B140" s="9">
        <v>10.0</v>
      </c>
      <c r="C140" s="9">
        <v>3.0</v>
      </c>
      <c r="D140" s="9">
        <v>41.9769114785227</v>
      </c>
      <c r="E140" s="9">
        <v>-91.7361977551397</v>
      </c>
      <c r="F140" s="9" t="s">
        <v>176</v>
      </c>
      <c r="G140" s="9" t="s">
        <v>177</v>
      </c>
      <c r="H140" s="9" t="s">
        <v>77</v>
      </c>
      <c r="I140" s="12" t="s">
        <v>331</v>
      </c>
      <c r="K140" s="13" t="s">
        <v>36</v>
      </c>
      <c r="L140" s="14">
        <f>Countif(username,H140)</f>
        <v>7</v>
      </c>
    </row>
    <row r="141">
      <c r="A141" s="9" t="s">
        <v>332</v>
      </c>
      <c r="B141" s="9">
        <v>10.0</v>
      </c>
      <c r="C141" s="9">
        <v>4.0</v>
      </c>
      <c r="D141" s="9">
        <v>41.9769114783605</v>
      </c>
      <c r="E141" s="9">
        <v>-91.7360044168825</v>
      </c>
      <c r="F141" s="9" t="s">
        <v>333</v>
      </c>
      <c r="G141" s="9" t="s">
        <v>334</v>
      </c>
      <c r="H141" s="9" t="s">
        <v>80</v>
      </c>
      <c r="I141" s="12" t="s">
        <v>335</v>
      </c>
      <c r="K141" s="13" t="s">
        <v>36</v>
      </c>
      <c r="L141" s="14">
        <f>Countif(username,H141)</f>
        <v>8</v>
      </c>
    </row>
    <row r="142">
      <c r="A142" s="9" t="s">
        <v>336</v>
      </c>
      <c r="B142" s="9">
        <v>10.0</v>
      </c>
      <c r="C142" s="9">
        <v>5.0</v>
      </c>
      <c r="D142" s="9">
        <v>41.9769114781983</v>
      </c>
      <c r="E142" s="9">
        <v>-91.7358110786253</v>
      </c>
      <c r="F142" s="9" t="s">
        <v>32</v>
      </c>
      <c r="G142" s="9" t="s">
        <v>33</v>
      </c>
      <c r="H142" s="9" t="s">
        <v>337</v>
      </c>
      <c r="I142" s="12" t="s">
        <v>338</v>
      </c>
      <c r="K142" s="13">
        <v>1.0</v>
      </c>
      <c r="L142" s="14">
        <f>Countif(username,H142)</f>
        <v>1</v>
      </c>
    </row>
    <row r="143">
      <c r="A143" s="9" t="s">
        <v>339</v>
      </c>
      <c r="B143" s="9">
        <v>10.0</v>
      </c>
      <c r="C143" s="9">
        <v>6.0</v>
      </c>
      <c r="D143" s="9">
        <v>41.9769114780362</v>
      </c>
      <c r="E143" s="9">
        <v>-91.7356177403681</v>
      </c>
      <c r="F143" s="9" t="s">
        <v>333</v>
      </c>
      <c r="G143" s="9" t="s">
        <v>334</v>
      </c>
      <c r="H143" s="9" t="s">
        <v>98</v>
      </c>
      <c r="I143" s="12" t="s">
        <v>340</v>
      </c>
      <c r="K143" s="13" t="s">
        <v>85</v>
      </c>
      <c r="L143" s="14">
        <f>Countif(username,H143)</f>
        <v>4</v>
      </c>
    </row>
    <row r="144">
      <c r="A144" s="9" t="s">
        <v>341</v>
      </c>
      <c r="B144" s="9">
        <v>10.0</v>
      </c>
      <c r="C144" s="9">
        <v>7.0</v>
      </c>
      <c r="D144" s="9">
        <v>41.976911477874</v>
      </c>
      <c r="E144" s="9">
        <v>-91.735424402111</v>
      </c>
      <c r="F144" s="9" t="s">
        <v>103</v>
      </c>
      <c r="G144" s="9" t="s">
        <v>104</v>
      </c>
      <c r="H144" s="9" t="s">
        <v>165</v>
      </c>
      <c r="I144" s="12" t="s">
        <v>342</v>
      </c>
      <c r="K144" s="13" t="s">
        <v>36</v>
      </c>
      <c r="L144" s="14">
        <f>Countif(username,H144)</f>
        <v>18</v>
      </c>
    </row>
    <row r="145">
      <c r="A145" s="9" t="s">
        <v>343</v>
      </c>
      <c r="B145" s="9">
        <v>10.0</v>
      </c>
      <c r="C145" s="9">
        <v>8.0</v>
      </c>
      <c r="D145" s="9">
        <v>41.9769114777118</v>
      </c>
      <c r="E145" s="9">
        <v>-91.7352310638538</v>
      </c>
      <c r="F145" s="9" t="s">
        <v>103</v>
      </c>
      <c r="G145" s="9" t="s">
        <v>104</v>
      </c>
      <c r="H145" s="9" t="s">
        <v>74</v>
      </c>
      <c r="I145" s="12" t="s">
        <v>344</v>
      </c>
      <c r="K145" s="13">
        <v>1.0</v>
      </c>
      <c r="L145" s="14">
        <f>Countif(username,H145)</f>
        <v>2</v>
      </c>
    </row>
    <row r="146">
      <c r="A146" s="9" t="s">
        <v>345</v>
      </c>
      <c r="B146" s="9">
        <v>10.0</v>
      </c>
      <c r="C146" s="9">
        <v>9.0</v>
      </c>
      <c r="D146" s="9">
        <v>41.9769114775496</v>
      </c>
      <c r="E146" s="9">
        <v>-91.7350377255966</v>
      </c>
      <c r="F146" s="9" t="s">
        <v>103</v>
      </c>
      <c r="G146" s="9" t="s">
        <v>104</v>
      </c>
      <c r="H146" s="9" t="s">
        <v>238</v>
      </c>
      <c r="I146" s="12" t="s">
        <v>346</v>
      </c>
      <c r="K146" s="13" t="s">
        <v>36</v>
      </c>
      <c r="L146" s="14">
        <f>Countif(username,H150)</f>
        <v>5</v>
      </c>
    </row>
    <row r="147">
      <c r="A147" s="9" t="s">
        <v>347</v>
      </c>
      <c r="B147" s="9">
        <v>10.0</v>
      </c>
      <c r="C147" s="9">
        <v>10.0</v>
      </c>
      <c r="D147" s="9">
        <v>41.9769114773874</v>
      </c>
      <c r="E147" s="9">
        <v>-91.7348443873394</v>
      </c>
      <c r="F147" s="9" t="s">
        <v>333</v>
      </c>
      <c r="G147" s="9" t="s">
        <v>334</v>
      </c>
      <c r="K147" s="15"/>
      <c r="L147" s="14">
        <f>Countif(username,H147)</f>
        <v>0</v>
      </c>
    </row>
    <row r="148">
      <c r="A148" s="9" t="s">
        <v>348</v>
      </c>
      <c r="B148" s="9">
        <v>10.0</v>
      </c>
      <c r="C148" s="9">
        <v>11.0</v>
      </c>
      <c r="D148" s="9">
        <v>41.9769114772252</v>
      </c>
      <c r="E148" s="9">
        <v>-91.7346510490822</v>
      </c>
      <c r="F148" s="9" t="s">
        <v>32</v>
      </c>
      <c r="G148" s="9" t="s">
        <v>33</v>
      </c>
      <c r="H148" s="9" t="s">
        <v>165</v>
      </c>
      <c r="I148" s="12" t="s">
        <v>349</v>
      </c>
      <c r="K148" s="13" t="s">
        <v>36</v>
      </c>
      <c r="L148" s="14">
        <f>Countif(username,H148)</f>
        <v>18</v>
      </c>
    </row>
    <row r="149">
      <c r="A149" s="9" t="s">
        <v>350</v>
      </c>
      <c r="B149" s="9">
        <v>10.0</v>
      </c>
      <c r="C149" s="9">
        <v>12.0</v>
      </c>
      <c r="D149" s="9">
        <v>41.976911477063</v>
      </c>
      <c r="E149" s="9">
        <v>-91.734457710825</v>
      </c>
      <c r="F149" s="9" t="s">
        <v>333</v>
      </c>
      <c r="G149" s="9" t="s">
        <v>334</v>
      </c>
      <c r="H149" s="9" t="s">
        <v>351</v>
      </c>
      <c r="I149" s="12" t="s">
        <v>352</v>
      </c>
      <c r="K149" s="13">
        <v>1.0</v>
      </c>
      <c r="L149" s="14">
        <f>Countif(username,H149)</f>
        <v>1</v>
      </c>
    </row>
    <row r="150">
      <c r="A150" s="9" t="s">
        <v>353</v>
      </c>
      <c r="B150" s="9">
        <v>10.0</v>
      </c>
      <c r="C150" s="9">
        <v>13.0</v>
      </c>
      <c r="D150" s="9">
        <v>41.9769114769008</v>
      </c>
      <c r="E150" s="9">
        <v>-91.7342643725678</v>
      </c>
      <c r="F150" s="9" t="s">
        <v>176</v>
      </c>
      <c r="G150" s="9" t="s">
        <v>177</v>
      </c>
      <c r="H150" s="9" t="s">
        <v>238</v>
      </c>
      <c r="I150" s="12" t="s">
        <v>354</v>
      </c>
      <c r="K150" s="13" t="s">
        <v>36</v>
      </c>
      <c r="L150" s="14">
        <f>Countif(username,H150)</f>
        <v>5</v>
      </c>
    </row>
    <row r="151">
      <c r="A151" s="9" t="s">
        <v>355</v>
      </c>
      <c r="B151" s="9">
        <v>10.0</v>
      </c>
      <c r="C151" s="9">
        <v>14.0</v>
      </c>
      <c r="D151" s="9">
        <v>41.9769114767386</v>
      </c>
      <c r="E151" s="9">
        <v>-91.7340710343106</v>
      </c>
      <c r="F151" s="9" t="s">
        <v>103</v>
      </c>
      <c r="G151" s="9" t="s">
        <v>104</v>
      </c>
      <c r="H151" s="9" t="s">
        <v>168</v>
      </c>
      <c r="I151" s="12" t="s">
        <v>356</v>
      </c>
      <c r="K151" s="13" t="s">
        <v>85</v>
      </c>
      <c r="L151" s="14">
        <f>Countif(username,H151)</f>
        <v>3</v>
      </c>
    </row>
    <row r="152">
      <c r="A152" s="9" t="s">
        <v>357</v>
      </c>
      <c r="B152" s="9">
        <v>10.0</v>
      </c>
      <c r="C152" s="9">
        <v>15.0</v>
      </c>
      <c r="D152" s="9">
        <v>41.9769114765765</v>
      </c>
      <c r="E152" s="9">
        <v>-91.7338776960534</v>
      </c>
      <c r="F152" s="9" t="s">
        <v>176</v>
      </c>
      <c r="G152" s="9" t="s">
        <v>177</v>
      </c>
      <c r="H152" s="9" t="s">
        <v>165</v>
      </c>
      <c r="I152" s="12" t="s">
        <v>358</v>
      </c>
      <c r="K152" s="13" t="s">
        <v>36</v>
      </c>
      <c r="L152" s="14">
        <f>Countif(username,H152)</f>
        <v>18</v>
      </c>
    </row>
    <row r="153">
      <c r="A153" s="9" t="s">
        <v>359</v>
      </c>
      <c r="B153" s="9">
        <v>11.0</v>
      </c>
      <c r="C153" s="9">
        <v>2.0</v>
      </c>
      <c r="D153" s="9">
        <v>41.9767677482395</v>
      </c>
      <c r="E153" s="9">
        <v>-91.7363911034327</v>
      </c>
      <c r="F153" s="9" t="s">
        <v>176</v>
      </c>
      <c r="G153" s="9" t="s">
        <v>177</v>
      </c>
      <c r="H153" s="9" t="s">
        <v>42</v>
      </c>
      <c r="I153" s="12" t="s">
        <v>360</v>
      </c>
      <c r="K153" s="13" t="s">
        <v>36</v>
      </c>
      <c r="L153" s="14">
        <f>Countif(username,H153)</f>
        <v>17</v>
      </c>
    </row>
    <row r="154">
      <c r="A154" s="9" t="s">
        <v>361</v>
      </c>
      <c r="B154" s="9">
        <v>11.0</v>
      </c>
      <c r="C154" s="9">
        <v>3.0</v>
      </c>
      <c r="D154" s="9">
        <v>41.9767677480773</v>
      </c>
      <c r="E154" s="9">
        <v>-91.7361977656118</v>
      </c>
      <c r="F154" s="9" t="s">
        <v>103</v>
      </c>
      <c r="G154" s="9" t="s">
        <v>104</v>
      </c>
      <c r="H154" s="9" t="s">
        <v>362</v>
      </c>
      <c r="I154" s="12" t="s">
        <v>363</v>
      </c>
      <c r="K154" s="15"/>
      <c r="L154" s="14">
        <f>Countif(username,H154)</f>
        <v>5</v>
      </c>
    </row>
    <row r="155">
      <c r="A155" s="9" t="s">
        <v>364</v>
      </c>
      <c r="B155" s="9">
        <v>11.0</v>
      </c>
      <c r="C155" s="9">
        <v>4.0</v>
      </c>
      <c r="D155" s="9">
        <v>41.9767677479151</v>
      </c>
      <c r="E155" s="9">
        <v>-91.736004427791</v>
      </c>
      <c r="F155" s="9" t="s">
        <v>176</v>
      </c>
      <c r="G155" s="9" t="s">
        <v>177</v>
      </c>
      <c r="H155" s="9" t="s">
        <v>38</v>
      </c>
      <c r="I155" s="12" t="s">
        <v>365</v>
      </c>
      <c r="K155" s="13" t="s">
        <v>40</v>
      </c>
      <c r="L155" s="14">
        <f>Countif(username,H155)</f>
        <v>18</v>
      </c>
    </row>
    <row r="156">
      <c r="A156" s="9" t="s">
        <v>366</v>
      </c>
      <c r="B156" s="9">
        <v>11.0</v>
      </c>
      <c r="C156" s="9">
        <v>5.0</v>
      </c>
      <c r="D156" s="9">
        <v>41.9767677477529</v>
      </c>
      <c r="E156" s="9">
        <v>-91.7358110899701</v>
      </c>
      <c r="F156" s="9" t="s">
        <v>176</v>
      </c>
      <c r="G156" s="9" t="s">
        <v>177</v>
      </c>
      <c r="H156" s="9" t="s">
        <v>34</v>
      </c>
      <c r="I156" s="12" t="s">
        <v>367</v>
      </c>
      <c r="K156" s="13" t="s">
        <v>36</v>
      </c>
      <c r="L156" s="14">
        <f>Countif(username,H156)</f>
        <v>19</v>
      </c>
    </row>
    <row r="157">
      <c r="A157" s="9" t="s">
        <v>368</v>
      </c>
      <c r="B157" s="9">
        <v>11.0</v>
      </c>
      <c r="C157" s="9">
        <v>6.0</v>
      </c>
      <c r="D157" s="9">
        <v>41.9767677475907</v>
      </c>
      <c r="E157" s="9">
        <v>-91.7356177521493</v>
      </c>
      <c r="F157" s="9" t="s">
        <v>176</v>
      </c>
      <c r="G157" s="9" t="s">
        <v>177</v>
      </c>
      <c r="H157" s="9" t="s">
        <v>362</v>
      </c>
      <c r="I157" s="12" t="s">
        <v>369</v>
      </c>
      <c r="K157" s="13" t="s">
        <v>36</v>
      </c>
      <c r="L157" s="14">
        <f>Countif(username,H157)</f>
        <v>5</v>
      </c>
    </row>
    <row r="158">
      <c r="A158" s="9" t="s">
        <v>370</v>
      </c>
      <c r="B158" s="9">
        <v>11.0</v>
      </c>
      <c r="C158" s="9">
        <v>7.0</v>
      </c>
      <c r="D158" s="9">
        <v>41.9767677474286</v>
      </c>
      <c r="E158" s="9">
        <v>-91.7354244143284</v>
      </c>
      <c r="F158" s="9" t="s">
        <v>103</v>
      </c>
      <c r="G158" s="9" t="s">
        <v>104</v>
      </c>
      <c r="H158" s="9" t="s">
        <v>171</v>
      </c>
      <c r="I158" s="12" t="s">
        <v>371</v>
      </c>
      <c r="K158" s="13" t="s">
        <v>85</v>
      </c>
      <c r="L158" s="14">
        <f>Countif(username,H158)</f>
        <v>3</v>
      </c>
    </row>
    <row r="159">
      <c r="A159" s="9" t="s">
        <v>372</v>
      </c>
      <c r="B159" s="9">
        <v>11.0</v>
      </c>
      <c r="C159" s="9">
        <v>8.0</v>
      </c>
      <c r="D159" s="9">
        <v>41.9767677472664</v>
      </c>
      <c r="E159" s="9">
        <v>-91.7352310765076</v>
      </c>
      <c r="F159" s="9" t="s">
        <v>103</v>
      </c>
      <c r="G159" s="9" t="s">
        <v>104</v>
      </c>
      <c r="H159" s="9" t="s">
        <v>34</v>
      </c>
      <c r="I159" s="12" t="s">
        <v>373</v>
      </c>
      <c r="K159" s="13" t="s">
        <v>36</v>
      </c>
      <c r="L159" s="14">
        <f>Countif(username,H159)</f>
        <v>19</v>
      </c>
    </row>
    <row r="160">
      <c r="A160" s="9" t="s">
        <v>374</v>
      </c>
      <c r="B160" s="9">
        <v>11.0</v>
      </c>
      <c r="C160" s="9">
        <v>9.0</v>
      </c>
      <c r="D160" s="9">
        <v>41.9767677471042</v>
      </c>
      <c r="E160" s="9">
        <v>-91.7350377386868</v>
      </c>
      <c r="F160" s="9" t="s">
        <v>103</v>
      </c>
      <c r="G160" s="9" t="s">
        <v>104</v>
      </c>
      <c r="H160" s="9" t="s">
        <v>42</v>
      </c>
      <c r="I160" s="12" t="s">
        <v>375</v>
      </c>
      <c r="K160" s="13" t="s">
        <v>36</v>
      </c>
      <c r="L160" s="14">
        <f>Countif(username,H160)</f>
        <v>17</v>
      </c>
    </row>
    <row r="161">
      <c r="A161" s="9" t="s">
        <v>376</v>
      </c>
      <c r="B161" s="9">
        <v>11.0</v>
      </c>
      <c r="C161" s="9">
        <v>10.0</v>
      </c>
      <c r="D161" s="9">
        <v>41.976767746942</v>
      </c>
      <c r="E161" s="9">
        <v>-91.734844400866</v>
      </c>
      <c r="F161" s="9" t="s">
        <v>176</v>
      </c>
      <c r="G161" s="9" t="s">
        <v>177</v>
      </c>
      <c r="H161" s="9" t="s">
        <v>38</v>
      </c>
      <c r="I161" s="12" t="s">
        <v>377</v>
      </c>
      <c r="K161" s="13" t="s">
        <v>40</v>
      </c>
      <c r="L161" s="14">
        <f>Countif(username,H161)</f>
        <v>18</v>
      </c>
    </row>
    <row r="162">
      <c r="A162" s="9" t="s">
        <v>378</v>
      </c>
      <c r="B162" s="9">
        <v>11.0</v>
      </c>
      <c r="C162" s="9">
        <v>11.0</v>
      </c>
      <c r="D162" s="9">
        <v>41.9767677467798</v>
      </c>
      <c r="E162" s="9">
        <v>-91.7346510630451</v>
      </c>
      <c r="F162" s="9" t="s">
        <v>176</v>
      </c>
      <c r="G162" s="9" t="s">
        <v>177</v>
      </c>
      <c r="H162" s="9" t="s">
        <v>34</v>
      </c>
      <c r="I162" s="12" t="s">
        <v>379</v>
      </c>
      <c r="K162" s="13" t="s">
        <v>36</v>
      </c>
      <c r="L162" s="14">
        <f>Countif(username,H162)</f>
        <v>19</v>
      </c>
    </row>
    <row r="163">
      <c r="A163" s="9" t="s">
        <v>380</v>
      </c>
      <c r="B163" s="9">
        <v>11.0</v>
      </c>
      <c r="C163" s="9">
        <v>12.0</v>
      </c>
      <c r="D163" s="9">
        <v>41.9767677466176</v>
      </c>
      <c r="E163" s="9">
        <v>-91.7344577252242</v>
      </c>
      <c r="F163" s="9" t="s">
        <v>176</v>
      </c>
      <c r="G163" s="9" t="s">
        <v>177</v>
      </c>
      <c r="H163" s="9" t="s">
        <v>42</v>
      </c>
      <c r="I163" s="12" t="s">
        <v>381</v>
      </c>
      <c r="K163" s="13" t="s">
        <v>36</v>
      </c>
      <c r="L163" s="14">
        <f>Countif(username,H163)</f>
        <v>17</v>
      </c>
    </row>
    <row r="164">
      <c r="A164" s="9" t="s">
        <v>382</v>
      </c>
      <c r="B164" s="9">
        <v>11.0</v>
      </c>
      <c r="C164" s="9">
        <v>13.0</v>
      </c>
      <c r="D164" s="9">
        <v>41.9767677464554</v>
      </c>
      <c r="E164" s="9">
        <v>-91.7342643874034</v>
      </c>
      <c r="F164" s="9" t="s">
        <v>103</v>
      </c>
      <c r="G164" s="9" t="s">
        <v>104</v>
      </c>
      <c r="H164" s="9" t="s">
        <v>38</v>
      </c>
      <c r="I164" s="12" t="s">
        <v>383</v>
      </c>
      <c r="K164" s="13" t="s">
        <v>40</v>
      </c>
      <c r="L164" s="14">
        <f>Countif(username,H164)</f>
        <v>18</v>
      </c>
    </row>
    <row r="165">
      <c r="A165" s="9" t="s">
        <v>384</v>
      </c>
      <c r="B165" s="9">
        <v>11.0</v>
      </c>
      <c r="C165" s="9">
        <v>14.0</v>
      </c>
      <c r="D165" s="9">
        <v>41.9767677462933</v>
      </c>
      <c r="E165" s="9">
        <v>-91.7340710495825</v>
      </c>
      <c r="F165" s="9" t="s">
        <v>176</v>
      </c>
      <c r="G165" s="9" t="s">
        <v>177</v>
      </c>
      <c r="H165" s="9" t="s">
        <v>34</v>
      </c>
      <c r="I165" s="12" t="s">
        <v>385</v>
      </c>
      <c r="K165" s="13" t="s">
        <v>36</v>
      </c>
      <c r="L165" s="14">
        <f>Countif(username,H165)</f>
        <v>19</v>
      </c>
    </row>
    <row r="166">
      <c r="A166" s="9" t="s">
        <v>386</v>
      </c>
      <c r="B166" s="9">
        <v>12.0</v>
      </c>
      <c r="C166" s="9">
        <v>2.0</v>
      </c>
      <c r="D166" s="9">
        <v>41.976624017794</v>
      </c>
      <c r="E166" s="9">
        <v>-91.7363911134687</v>
      </c>
      <c r="F166" s="9" t="s">
        <v>176</v>
      </c>
      <c r="G166" s="9" t="s">
        <v>177</v>
      </c>
      <c r="H166" s="9" t="s">
        <v>190</v>
      </c>
      <c r="I166" s="12" t="s">
        <v>387</v>
      </c>
      <c r="K166" s="13" t="s">
        <v>36</v>
      </c>
      <c r="L166" s="14">
        <f>Countif(username,H166)</f>
        <v>5</v>
      </c>
    </row>
    <row r="167">
      <c r="A167" s="9" t="s">
        <v>388</v>
      </c>
      <c r="B167" s="9">
        <v>12.0</v>
      </c>
      <c r="C167" s="9">
        <v>3.0</v>
      </c>
      <c r="D167" s="9">
        <v>41.9766240176319</v>
      </c>
      <c r="E167" s="9">
        <v>-91.7361977760842</v>
      </c>
      <c r="F167" s="9" t="s">
        <v>103</v>
      </c>
      <c r="G167" s="9" t="s">
        <v>104</v>
      </c>
      <c r="H167" s="9" t="s">
        <v>300</v>
      </c>
      <c r="I167" s="12" t="s">
        <v>389</v>
      </c>
      <c r="K167" s="15"/>
      <c r="L167" s="14">
        <f>Countif(username,H167)</f>
        <v>5</v>
      </c>
    </row>
    <row r="168">
      <c r="A168" s="9" t="s">
        <v>390</v>
      </c>
      <c r="B168" s="9">
        <v>12.0</v>
      </c>
      <c r="C168" s="9">
        <v>4.0</v>
      </c>
      <c r="D168" s="9">
        <v>41.9766240174697</v>
      </c>
      <c r="E168" s="9">
        <v>-91.7360044386997</v>
      </c>
      <c r="F168" s="9" t="s">
        <v>103</v>
      </c>
      <c r="G168" s="9" t="s">
        <v>104</v>
      </c>
      <c r="H168" s="9" t="s">
        <v>71</v>
      </c>
      <c r="I168" s="12" t="s">
        <v>391</v>
      </c>
      <c r="K168" s="13" t="s">
        <v>36</v>
      </c>
      <c r="L168" s="14">
        <f>Countif(username,H168)</f>
        <v>14</v>
      </c>
    </row>
    <row r="169">
      <c r="A169" s="9" t="s">
        <v>392</v>
      </c>
      <c r="B169" s="9">
        <v>12.0</v>
      </c>
      <c r="C169" s="9">
        <v>5.0</v>
      </c>
      <c r="D169" s="9">
        <v>41.9766240173075</v>
      </c>
      <c r="E169" s="9">
        <v>-91.7358111013152</v>
      </c>
      <c r="F169" s="9" t="s">
        <v>103</v>
      </c>
      <c r="G169" s="9" t="s">
        <v>104</v>
      </c>
      <c r="H169" s="9" t="s">
        <v>393</v>
      </c>
      <c r="I169" s="12" t="s">
        <v>394</v>
      </c>
      <c r="K169" s="13" t="s">
        <v>85</v>
      </c>
      <c r="L169" s="14">
        <f>Countif(username,H169)</f>
        <v>3</v>
      </c>
    </row>
    <row r="170">
      <c r="A170" s="9" t="s">
        <v>395</v>
      </c>
      <c r="B170" s="9">
        <v>12.0</v>
      </c>
      <c r="C170" s="9">
        <v>6.0</v>
      </c>
      <c r="D170" s="9">
        <v>41.9766240171453</v>
      </c>
      <c r="E170" s="9">
        <v>-91.7356177639306</v>
      </c>
      <c r="F170" s="9" t="s">
        <v>103</v>
      </c>
      <c r="G170" s="9" t="s">
        <v>104</v>
      </c>
      <c r="H170" s="9" t="s">
        <v>300</v>
      </c>
      <c r="I170" s="12" t="s">
        <v>396</v>
      </c>
      <c r="K170" s="15"/>
      <c r="L170" s="14">
        <f>Countif(username,H170)</f>
        <v>5</v>
      </c>
    </row>
    <row r="171">
      <c r="A171" s="9" t="s">
        <v>397</v>
      </c>
      <c r="B171" s="9">
        <v>12.0</v>
      </c>
      <c r="C171" s="9">
        <v>7.0</v>
      </c>
      <c r="D171" s="9">
        <v>41.9766240169831</v>
      </c>
      <c r="E171" s="9">
        <v>-91.7354244265461</v>
      </c>
      <c r="F171" s="9" t="s">
        <v>103</v>
      </c>
      <c r="G171" s="9" t="s">
        <v>104</v>
      </c>
      <c r="H171" s="9" t="s">
        <v>190</v>
      </c>
      <c r="I171" s="12" t="s">
        <v>398</v>
      </c>
      <c r="K171" s="13" t="s">
        <v>36</v>
      </c>
      <c r="L171" s="14">
        <f>Countif(username,H171)</f>
        <v>5</v>
      </c>
    </row>
    <row r="172">
      <c r="A172" s="9" t="s">
        <v>399</v>
      </c>
      <c r="B172" s="9">
        <v>12.0</v>
      </c>
      <c r="C172" s="9">
        <v>8.0</v>
      </c>
      <c r="D172" s="9">
        <v>41.9766240168209</v>
      </c>
      <c r="E172" s="9">
        <v>-91.7352310891616</v>
      </c>
      <c r="F172" s="9" t="s">
        <v>103</v>
      </c>
      <c r="G172" s="9" t="s">
        <v>104</v>
      </c>
      <c r="H172" s="9" t="s">
        <v>112</v>
      </c>
      <c r="I172" s="12" t="s">
        <v>400</v>
      </c>
      <c r="K172" s="13" t="s">
        <v>36</v>
      </c>
      <c r="L172" s="14">
        <f>Countif(username,H172)</f>
        <v>5</v>
      </c>
    </row>
    <row r="173">
      <c r="A173" s="9" t="s">
        <v>401</v>
      </c>
      <c r="B173" s="9">
        <v>12.0</v>
      </c>
      <c r="C173" s="9">
        <v>9.0</v>
      </c>
      <c r="D173" s="9">
        <v>41.9766240166587</v>
      </c>
      <c r="E173" s="9">
        <v>-91.7350377517772</v>
      </c>
      <c r="F173" s="9" t="s">
        <v>103</v>
      </c>
      <c r="G173" s="9" t="s">
        <v>104</v>
      </c>
      <c r="H173" s="9" t="s">
        <v>300</v>
      </c>
      <c r="I173" s="12" t="s">
        <v>402</v>
      </c>
      <c r="K173" s="15"/>
      <c r="L173" s="14">
        <f>Countif(username,H173)</f>
        <v>5</v>
      </c>
    </row>
    <row r="174">
      <c r="A174" s="9" t="s">
        <v>403</v>
      </c>
      <c r="B174" s="9">
        <v>12.0</v>
      </c>
      <c r="C174" s="9">
        <v>10.0</v>
      </c>
      <c r="D174" s="9">
        <v>41.9766240164965</v>
      </c>
      <c r="E174" s="9">
        <v>-91.7348444143927</v>
      </c>
      <c r="F174" s="9" t="s">
        <v>103</v>
      </c>
      <c r="G174" s="9" t="s">
        <v>104</v>
      </c>
      <c r="H174" s="9" t="s">
        <v>71</v>
      </c>
      <c r="I174" s="12" t="s">
        <v>404</v>
      </c>
      <c r="K174" s="13" t="s">
        <v>36</v>
      </c>
      <c r="L174" s="14">
        <f>Countif(username,H174)</f>
        <v>14</v>
      </c>
    </row>
    <row r="175">
      <c r="A175" s="9" t="s">
        <v>405</v>
      </c>
      <c r="B175" s="9">
        <v>12.0</v>
      </c>
      <c r="C175" s="9">
        <v>11.0</v>
      </c>
      <c r="D175" s="9">
        <v>41.9766240163343</v>
      </c>
      <c r="E175" s="9">
        <v>-91.7346510770082</v>
      </c>
      <c r="F175" s="9" t="s">
        <v>103</v>
      </c>
      <c r="G175" s="9" t="s">
        <v>104</v>
      </c>
      <c r="H175" s="9" t="s">
        <v>393</v>
      </c>
      <c r="I175" s="12" t="s">
        <v>406</v>
      </c>
      <c r="K175" s="13" t="s">
        <v>85</v>
      </c>
      <c r="L175" s="14">
        <f>Countif(username,H175)</f>
        <v>3</v>
      </c>
    </row>
    <row r="176">
      <c r="A176" s="9" t="s">
        <v>407</v>
      </c>
      <c r="B176" s="9">
        <v>12.0</v>
      </c>
      <c r="C176" s="9">
        <v>12.0</v>
      </c>
      <c r="D176" s="9">
        <v>41.9766240161721</v>
      </c>
      <c r="E176" s="9">
        <v>-91.7344577396237</v>
      </c>
      <c r="F176" s="9" t="s">
        <v>103</v>
      </c>
      <c r="G176" s="9" t="s">
        <v>104</v>
      </c>
      <c r="H176" s="9" t="s">
        <v>203</v>
      </c>
      <c r="I176" s="12" t="s">
        <v>408</v>
      </c>
      <c r="K176" s="15"/>
      <c r="L176" s="14">
        <f>Countif(username,H176)</f>
        <v>3</v>
      </c>
    </row>
    <row r="177">
      <c r="A177" s="9" t="s">
        <v>409</v>
      </c>
      <c r="B177" s="9">
        <v>12.0</v>
      </c>
      <c r="C177" s="9">
        <v>13.0</v>
      </c>
      <c r="D177" s="9">
        <v>41.9766240160099</v>
      </c>
      <c r="E177" s="9">
        <v>-91.7342644022393</v>
      </c>
      <c r="F177" s="9" t="s">
        <v>103</v>
      </c>
      <c r="G177" s="9" t="s">
        <v>104</v>
      </c>
      <c r="H177" s="9" t="s">
        <v>295</v>
      </c>
      <c r="I177" s="12" t="s">
        <v>410</v>
      </c>
      <c r="K177" s="13" t="s">
        <v>85</v>
      </c>
      <c r="L177" s="14">
        <f>Countif(username,H177)</f>
        <v>3</v>
      </c>
    </row>
    <row r="178">
      <c r="A178" s="9" t="s">
        <v>411</v>
      </c>
      <c r="B178" s="9">
        <v>12.0</v>
      </c>
      <c r="C178" s="9">
        <v>14.0</v>
      </c>
      <c r="D178" s="9">
        <v>41.9766240158477</v>
      </c>
      <c r="E178" s="9">
        <v>-91.7340710648547</v>
      </c>
      <c r="F178" s="9" t="s">
        <v>176</v>
      </c>
      <c r="G178" s="9" t="s">
        <v>177</v>
      </c>
      <c r="H178" s="9" t="s">
        <v>393</v>
      </c>
      <c r="I178" s="12" t="s">
        <v>412</v>
      </c>
      <c r="K178" s="13" t="s">
        <v>85</v>
      </c>
      <c r="L178" s="14">
        <f>Countif(username,H178)</f>
        <v>3</v>
      </c>
    </row>
    <row r="179">
      <c r="A179" s="9" t="s">
        <v>413</v>
      </c>
      <c r="B179" s="9">
        <v>13.0</v>
      </c>
      <c r="C179" s="9">
        <v>3.0</v>
      </c>
      <c r="D179" s="9">
        <v>41.9764802871864</v>
      </c>
      <c r="E179" s="9">
        <v>-91.7361977865564</v>
      </c>
      <c r="F179" s="9" t="s">
        <v>176</v>
      </c>
      <c r="G179" s="9" t="s">
        <v>177</v>
      </c>
      <c r="H179" s="9" t="s">
        <v>165</v>
      </c>
      <c r="I179" s="12" t="s">
        <v>414</v>
      </c>
      <c r="K179" s="13" t="s">
        <v>36</v>
      </c>
      <c r="L179" s="14">
        <f>Countif(username,H179)</f>
        <v>18</v>
      </c>
    </row>
    <row r="180">
      <c r="A180" s="9" t="s">
        <v>415</v>
      </c>
      <c r="B180" s="9">
        <v>13.0</v>
      </c>
      <c r="C180" s="9">
        <v>4.0</v>
      </c>
      <c r="D180" s="9">
        <v>41.9764802870242</v>
      </c>
      <c r="E180" s="9">
        <v>-91.7360044496083</v>
      </c>
      <c r="F180" s="9" t="s">
        <v>103</v>
      </c>
      <c r="G180" s="9" t="s">
        <v>104</v>
      </c>
      <c r="H180" s="9" t="s">
        <v>158</v>
      </c>
      <c r="I180" s="12" t="s">
        <v>416</v>
      </c>
      <c r="K180" s="13" t="s">
        <v>36</v>
      </c>
      <c r="L180" s="14">
        <f>Countif(username,H180)</f>
        <v>10</v>
      </c>
    </row>
    <row r="181">
      <c r="A181" s="9" t="s">
        <v>417</v>
      </c>
      <c r="B181" s="9">
        <v>13.0</v>
      </c>
      <c r="C181" s="9">
        <v>5.0</v>
      </c>
      <c r="D181" s="9">
        <v>41.976480286862</v>
      </c>
      <c r="E181" s="9">
        <v>-91.7358111126602</v>
      </c>
      <c r="F181" s="9" t="s">
        <v>103</v>
      </c>
      <c r="G181" s="9" t="s">
        <v>104</v>
      </c>
      <c r="K181" s="15"/>
      <c r="L181" s="14">
        <f>Countif(username,H181)</f>
        <v>0</v>
      </c>
    </row>
    <row r="182">
      <c r="A182" s="9" t="s">
        <v>418</v>
      </c>
      <c r="B182" s="9">
        <v>13.0</v>
      </c>
      <c r="C182" s="9">
        <v>6.0</v>
      </c>
      <c r="D182" s="9">
        <v>41.9764802866998</v>
      </c>
      <c r="E182" s="9">
        <v>-91.735617775712</v>
      </c>
      <c r="F182" s="9" t="s">
        <v>103</v>
      </c>
      <c r="G182" s="9" t="s">
        <v>104</v>
      </c>
      <c r="H182" s="9" t="s">
        <v>165</v>
      </c>
      <c r="I182" s="12" t="s">
        <v>419</v>
      </c>
      <c r="K182" s="13" t="s">
        <v>36</v>
      </c>
      <c r="L182" s="14">
        <f>Countif(username,H182)</f>
        <v>18</v>
      </c>
    </row>
    <row r="183">
      <c r="A183" s="9" t="s">
        <v>420</v>
      </c>
      <c r="B183" s="9">
        <v>13.0</v>
      </c>
      <c r="C183" s="9">
        <v>7.0</v>
      </c>
      <c r="D183" s="9">
        <v>41.9764802865376</v>
      </c>
      <c r="E183" s="9">
        <v>-91.7354244387638</v>
      </c>
      <c r="F183" s="9" t="s">
        <v>176</v>
      </c>
      <c r="G183" s="9" t="s">
        <v>177</v>
      </c>
      <c r="H183" s="9" t="s">
        <v>238</v>
      </c>
      <c r="I183" s="12" t="s">
        <v>421</v>
      </c>
      <c r="K183" s="13" t="s">
        <v>36</v>
      </c>
      <c r="L183" s="14">
        <f>Countif(username,H183)</f>
        <v>5</v>
      </c>
    </row>
    <row r="184">
      <c r="A184" s="9" t="s">
        <v>422</v>
      </c>
      <c r="B184" s="9">
        <v>13.0</v>
      </c>
      <c r="C184" s="9">
        <v>8.0</v>
      </c>
      <c r="D184" s="9">
        <v>41.9764802863755</v>
      </c>
      <c r="E184" s="9">
        <v>-91.7352311018157</v>
      </c>
      <c r="F184" s="9" t="s">
        <v>176</v>
      </c>
      <c r="G184" s="9" t="s">
        <v>177</v>
      </c>
      <c r="H184" s="9" t="s">
        <v>158</v>
      </c>
      <c r="I184" s="12" t="s">
        <v>423</v>
      </c>
      <c r="K184" s="13" t="s">
        <v>36</v>
      </c>
      <c r="L184" s="14">
        <f>Countif(username,H184)</f>
        <v>10</v>
      </c>
    </row>
    <row r="185">
      <c r="A185" s="9" t="s">
        <v>424</v>
      </c>
      <c r="B185" s="9">
        <v>13.0</v>
      </c>
      <c r="C185" s="9">
        <v>9.0</v>
      </c>
      <c r="D185" s="9">
        <v>41.9764802862133</v>
      </c>
      <c r="E185" s="9">
        <v>-91.7350377648675</v>
      </c>
      <c r="F185" s="9" t="s">
        <v>176</v>
      </c>
      <c r="G185" s="9" t="s">
        <v>177</v>
      </c>
      <c r="H185" s="9" t="s">
        <v>165</v>
      </c>
      <c r="I185" s="12" t="s">
        <v>425</v>
      </c>
      <c r="K185" s="13" t="s">
        <v>36</v>
      </c>
      <c r="L185" s="14">
        <f>Countif(username,H185)</f>
        <v>18</v>
      </c>
    </row>
    <row r="186">
      <c r="A186" s="9" t="s">
        <v>426</v>
      </c>
      <c r="B186" s="9">
        <v>13.0</v>
      </c>
      <c r="C186" s="9">
        <v>10.0</v>
      </c>
      <c r="D186" s="9">
        <v>41.9764802860511</v>
      </c>
      <c r="E186" s="9">
        <v>-91.7348444279194</v>
      </c>
      <c r="F186" s="9" t="s">
        <v>103</v>
      </c>
      <c r="G186" s="9" t="s">
        <v>104</v>
      </c>
      <c r="K186" s="15"/>
      <c r="L186" s="14">
        <f>Countif(username,H186)</f>
        <v>0</v>
      </c>
    </row>
    <row r="187">
      <c r="A187" s="9" t="s">
        <v>427</v>
      </c>
      <c r="B187" s="9">
        <v>13.0</v>
      </c>
      <c r="C187" s="9">
        <v>11.0</v>
      </c>
      <c r="D187" s="9">
        <v>41.9764802858889</v>
      </c>
      <c r="E187" s="9">
        <v>-91.7346510909712</v>
      </c>
      <c r="F187" s="9" t="s">
        <v>103</v>
      </c>
      <c r="G187" s="9" t="s">
        <v>104</v>
      </c>
      <c r="H187" s="9" t="s">
        <v>158</v>
      </c>
      <c r="I187" s="12" t="s">
        <v>428</v>
      </c>
      <c r="K187" s="13" t="s">
        <v>36</v>
      </c>
      <c r="L187" s="14">
        <f>Countif(username,H187)</f>
        <v>10</v>
      </c>
    </row>
    <row r="188">
      <c r="A188" s="9" t="s">
        <v>429</v>
      </c>
      <c r="B188" s="9">
        <v>13.0</v>
      </c>
      <c r="C188" s="9">
        <v>12.0</v>
      </c>
      <c r="D188" s="9">
        <v>41.9764802857267</v>
      </c>
      <c r="E188" s="9">
        <v>-91.7344577540231</v>
      </c>
      <c r="F188" s="9" t="s">
        <v>103</v>
      </c>
      <c r="G188" s="9" t="s">
        <v>104</v>
      </c>
      <c r="H188" s="9" t="s">
        <v>165</v>
      </c>
      <c r="I188" s="12" t="s">
        <v>430</v>
      </c>
      <c r="K188" s="13" t="s">
        <v>36</v>
      </c>
      <c r="L188" s="14">
        <f>Countif(username,H188)</f>
        <v>18</v>
      </c>
    </row>
    <row r="189">
      <c r="A189" s="9" t="s">
        <v>431</v>
      </c>
      <c r="B189" s="9">
        <v>13.0</v>
      </c>
      <c r="C189" s="9">
        <v>13.0</v>
      </c>
      <c r="D189" s="9">
        <v>41.9764802855645</v>
      </c>
      <c r="E189" s="9">
        <v>-91.734264417075</v>
      </c>
      <c r="F189" s="9" t="s">
        <v>176</v>
      </c>
      <c r="G189" s="9" t="s">
        <v>177</v>
      </c>
      <c r="H189" s="9" t="s">
        <v>168</v>
      </c>
      <c r="I189" s="12" t="s">
        <v>432</v>
      </c>
      <c r="K189" s="13" t="s">
        <v>85</v>
      </c>
      <c r="L189" s="14">
        <f>Countif(username,H189)</f>
        <v>3</v>
      </c>
    </row>
    <row r="190">
      <c r="A190" s="9" t="s">
        <v>433</v>
      </c>
      <c r="B190" s="9">
        <v>14.0</v>
      </c>
      <c r="C190" s="9">
        <v>4.0</v>
      </c>
      <c r="D190" s="9">
        <v>41.9763365565787</v>
      </c>
      <c r="E190" s="9">
        <v>-91.7360044605166</v>
      </c>
      <c r="F190" s="9" t="s">
        <v>176</v>
      </c>
      <c r="G190" s="9" t="s">
        <v>177</v>
      </c>
      <c r="H190" s="9" t="s">
        <v>42</v>
      </c>
      <c r="I190" s="12" t="s">
        <v>434</v>
      </c>
      <c r="K190" s="13" t="s">
        <v>36</v>
      </c>
      <c r="L190" s="14">
        <f>Countif(username,H190)</f>
        <v>17</v>
      </c>
    </row>
    <row r="191">
      <c r="A191" s="9" t="s">
        <v>435</v>
      </c>
      <c r="B191" s="9">
        <v>14.0</v>
      </c>
      <c r="C191" s="9">
        <v>5.0</v>
      </c>
      <c r="D191" s="9">
        <v>41.9763365564166</v>
      </c>
      <c r="E191" s="9">
        <v>-91.7358111240047</v>
      </c>
      <c r="F191" s="9" t="s">
        <v>103</v>
      </c>
      <c r="G191" s="9" t="s">
        <v>104</v>
      </c>
      <c r="H191" s="9" t="s">
        <v>362</v>
      </c>
      <c r="I191" s="12" t="s">
        <v>436</v>
      </c>
      <c r="K191" s="13" t="s">
        <v>36</v>
      </c>
      <c r="L191" s="14">
        <f>Countif(username,H191)</f>
        <v>5</v>
      </c>
    </row>
    <row r="192">
      <c r="A192" s="9" t="s">
        <v>437</v>
      </c>
      <c r="B192" s="9">
        <v>14.0</v>
      </c>
      <c r="C192" s="9">
        <v>6.0</v>
      </c>
      <c r="D192" s="9">
        <v>41.9763365562544</v>
      </c>
      <c r="E192" s="9">
        <v>-91.7356177874929</v>
      </c>
      <c r="F192" s="9" t="s">
        <v>103</v>
      </c>
      <c r="G192" s="9" t="s">
        <v>104</v>
      </c>
      <c r="H192" s="9" t="s">
        <v>34</v>
      </c>
      <c r="I192" s="12" t="s">
        <v>438</v>
      </c>
      <c r="K192" s="13" t="s">
        <v>36</v>
      </c>
      <c r="L192" s="14">
        <f>Countif(username,H192)</f>
        <v>19</v>
      </c>
    </row>
    <row r="193">
      <c r="A193" s="9" t="s">
        <v>439</v>
      </c>
      <c r="B193" s="9">
        <v>14.0</v>
      </c>
      <c r="C193" s="9">
        <v>7.0</v>
      </c>
      <c r="D193" s="9">
        <v>41.9763365560922</v>
      </c>
      <c r="E193" s="9">
        <v>-91.7354244509811</v>
      </c>
      <c r="F193" s="9" t="s">
        <v>103</v>
      </c>
      <c r="G193" s="9" t="s">
        <v>104</v>
      </c>
      <c r="H193" s="9" t="s">
        <v>42</v>
      </c>
      <c r="I193" s="12" t="s">
        <v>440</v>
      </c>
      <c r="K193" s="13" t="s">
        <v>36</v>
      </c>
      <c r="L193" s="14">
        <f>Countif(username,H193)</f>
        <v>17</v>
      </c>
    </row>
    <row r="194">
      <c r="A194" s="9" t="s">
        <v>441</v>
      </c>
      <c r="B194" s="9">
        <v>14.0</v>
      </c>
      <c r="C194" s="9">
        <v>8.0</v>
      </c>
      <c r="D194" s="9">
        <v>41.97633655593</v>
      </c>
      <c r="E194" s="9">
        <v>-91.7352311144693</v>
      </c>
      <c r="F194" s="9" t="s">
        <v>103</v>
      </c>
      <c r="G194" s="9" t="s">
        <v>104</v>
      </c>
      <c r="H194" s="9" t="s">
        <v>38</v>
      </c>
      <c r="I194" s="12" t="s">
        <v>442</v>
      </c>
      <c r="K194" s="13" t="s">
        <v>40</v>
      </c>
      <c r="L194" s="14">
        <f>Countif(username,H194)</f>
        <v>18</v>
      </c>
    </row>
    <row r="195">
      <c r="A195" s="9" t="s">
        <v>443</v>
      </c>
      <c r="B195" s="9">
        <v>14.0</v>
      </c>
      <c r="C195" s="9">
        <v>9.0</v>
      </c>
      <c r="D195" s="9">
        <v>41.9763365557678</v>
      </c>
      <c r="E195" s="9">
        <v>-91.7350377779575</v>
      </c>
      <c r="F195" s="9" t="s">
        <v>103</v>
      </c>
      <c r="G195" s="9" t="s">
        <v>104</v>
      </c>
      <c r="H195" s="9" t="s">
        <v>34</v>
      </c>
      <c r="I195" s="12" t="s">
        <v>444</v>
      </c>
      <c r="K195" s="13" t="s">
        <v>36</v>
      </c>
      <c r="L195" s="14">
        <f>Countif(username,H195)</f>
        <v>19</v>
      </c>
    </row>
    <row r="196">
      <c r="A196" s="9" t="s">
        <v>445</v>
      </c>
      <c r="B196" s="9">
        <v>14.0</v>
      </c>
      <c r="C196" s="9">
        <v>10.0</v>
      </c>
      <c r="D196" s="9">
        <v>41.9763365556056</v>
      </c>
      <c r="E196" s="9">
        <v>-91.7348444414457</v>
      </c>
      <c r="F196" s="9" t="s">
        <v>103</v>
      </c>
      <c r="G196" s="9" t="s">
        <v>104</v>
      </c>
      <c r="H196" s="9" t="s">
        <v>42</v>
      </c>
      <c r="I196" s="12" t="s">
        <v>446</v>
      </c>
      <c r="K196" s="13" t="s">
        <v>36</v>
      </c>
      <c r="L196" s="14">
        <f>Countif(username,H196)</f>
        <v>17</v>
      </c>
    </row>
    <row r="197">
      <c r="A197" s="9" t="s">
        <v>447</v>
      </c>
      <c r="B197" s="9">
        <v>14.0</v>
      </c>
      <c r="C197" s="9">
        <v>11.0</v>
      </c>
      <c r="D197" s="9">
        <v>41.9763365554434</v>
      </c>
      <c r="E197" s="9">
        <v>-91.7346511049339</v>
      </c>
      <c r="F197" s="9" t="s">
        <v>103</v>
      </c>
      <c r="G197" s="9" t="s">
        <v>104</v>
      </c>
      <c r="H197" s="9" t="s">
        <v>38</v>
      </c>
      <c r="I197" s="12" t="s">
        <v>448</v>
      </c>
      <c r="K197" s="13" t="s">
        <v>40</v>
      </c>
      <c r="L197" s="14">
        <f>Countif(username,H197)</f>
        <v>18</v>
      </c>
    </row>
    <row r="198">
      <c r="A198" s="9" t="s">
        <v>449</v>
      </c>
      <c r="B198" s="9">
        <v>14.0</v>
      </c>
      <c r="C198" s="9">
        <v>12.0</v>
      </c>
      <c r="D198" s="9">
        <v>41.9763365552812</v>
      </c>
      <c r="E198" s="9">
        <v>-91.734457768422</v>
      </c>
      <c r="F198" s="9" t="s">
        <v>176</v>
      </c>
      <c r="G198" s="9" t="s">
        <v>177</v>
      </c>
      <c r="H198" s="9" t="s">
        <v>34</v>
      </c>
      <c r="I198" s="12" t="s">
        <v>450</v>
      </c>
      <c r="K198" s="13" t="s">
        <v>36</v>
      </c>
      <c r="L198" s="14">
        <f>Countif(username,H198)</f>
        <v>19</v>
      </c>
    </row>
    <row r="199">
      <c r="A199" s="9" t="s">
        <v>451</v>
      </c>
      <c r="B199" s="9">
        <v>15.0</v>
      </c>
      <c r="C199" s="9">
        <v>4.0</v>
      </c>
      <c r="D199" s="9">
        <v>41.9761928261333</v>
      </c>
      <c r="E199" s="9">
        <v>-91.7360044714246</v>
      </c>
      <c r="F199" s="9" t="s">
        <v>176</v>
      </c>
      <c r="G199" s="9" t="s">
        <v>177</v>
      </c>
      <c r="H199" s="9" t="s">
        <v>71</v>
      </c>
      <c r="I199" s="12" t="s">
        <v>452</v>
      </c>
      <c r="K199" s="13" t="s">
        <v>36</v>
      </c>
      <c r="L199" s="14">
        <f>Countif(username,H199)</f>
        <v>14</v>
      </c>
    </row>
    <row r="200">
      <c r="A200" s="9" t="s">
        <v>453</v>
      </c>
      <c r="B200" s="9">
        <v>15.0</v>
      </c>
      <c r="C200" s="9">
        <v>5.0</v>
      </c>
      <c r="D200" s="9">
        <v>41.9761928259711</v>
      </c>
      <c r="E200" s="9">
        <v>-91.7358111353492</v>
      </c>
      <c r="F200" s="9" t="s">
        <v>103</v>
      </c>
      <c r="G200" s="9" t="s">
        <v>104</v>
      </c>
      <c r="H200" s="9" t="s">
        <v>219</v>
      </c>
      <c r="I200" s="12" t="s">
        <v>454</v>
      </c>
      <c r="K200" s="13" t="s">
        <v>85</v>
      </c>
      <c r="L200" s="14">
        <f>Countif(username,H200)</f>
        <v>3</v>
      </c>
    </row>
    <row r="201">
      <c r="A201" s="9" t="s">
        <v>455</v>
      </c>
      <c r="B201" s="9">
        <v>15.0</v>
      </c>
      <c r="C201" s="9">
        <v>6.0</v>
      </c>
      <c r="D201" s="9">
        <v>41.9761928258089</v>
      </c>
      <c r="E201" s="9">
        <v>-91.7356177992737</v>
      </c>
      <c r="F201" s="9" t="s">
        <v>103</v>
      </c>
      <c r="G201" s="9" t="s">
        <v>104</v>
      </c>
      <c r="H201" s="9" t="s">
        <v>456</v>
      </c>
      <c r="I201" s="12" t="s">
        <v>457</v>
      </c>
      <c r="K201" s="13" t="s">
        <v>85</v>
      </c>
      <c r="L201" s="14">
        <f>Countif(username,H201)</f>
        <v>3</v>
      </c>
    </row>
    <row r="202">
      <c r="A202" s="9" t="s">
        <v>458</v>
      </c>
      <c r="B202" s="9">
        <v>15.0</v>
      </c>
      <c r="C202" s="9">
        <v>7.0</v>
      </c>
      <c r="D202" s="9">
        <v>41.9761928256467</v>
      </c>
      <c r="E202" s="9">
        <v>-91.7354244631982</v>
      </c>
      <c r="F202" s="9" t="s">
        <v>103</v>
      </c>
      <c r="G202" s="9" t="s">
        <v>104</v>
      </c>
      <c r="H202" s="9" t="s">
        <v>203</v>
      </c>
      <c r="I202" s="12" t="s">
        <v>459</v>
      </c>
      <c r="K202" s="15"/>
      <c r="L202" s="14">
        <f>Countif(username,H202)</f>
        <v>3</v>
      </c>
    </row>
    <row r="203">
      <c r="A203" s="9" t="s">
        <v>460</v>
      </c>
      <c r="B203" s="9">
        <v>15.0</v>
      </c>
      <c r="C203" s="9">
        <v>8.0</v>
      </c>
      <c r="D203" s="9">
        <v>41.9761928254845</v>
      </c>
      <c r="E203" s="9">
        <v>-91.7352311271226</v>
      </c>
      <c r="F203" s="9" t="s">
        <v>103</v>
      </c>
      <c r="G203" s="9" t="s">
        <v>104</v>
      </c>
      <c r="H203" s="9" t="s">
        <v>461</v>
      </c>
      <c r="I203" s="12" t="s">
        <v>462</v>
      </c>
      <c r="K203" s="13" t="s">
        <v>85</v>
      </c>
      <c r="L203" s="14">
        <f>Countif(username,H203)</f>
        <v>3</v>
      </c>
    </row>
    <row r="204">
      <c r="A204" s="9" t="s">
        <v>463</v>
      </c>
      <c r="B204" s="9">
        <v>15.0</v>
      </c>
      <c r="C204" s="9">
        <v>9.0</v>
      </c>
      <c r="D204" s="9">
        <v>41.9761928253224</v>
      </c>
      <c r="E204" s="9">
        <v>-91.7350377910472</v>
      </c>
      <c r="F204" s="9" t="s">
        <v>103</v>
      </c>
      <c r="G204" s="9" t="s">
        <v>104</v>
      </c>
      <c r="H204" s="9" t="s">
        <v>456</v>
      </c>
      <c r="I204" s="12" t="s">
        <v>464</v>
      </c>
      <c r="K204" s="13" t="s">
        <v>85</v>
      </c>
      <c r="L204" s="14">
        <f>Countif(username,H204)</f>
        <v>3</v>
      </c>
    </row>
    <row r="205">
      <c r="A205" s="9" t="s">
        <v>465</v>
      </c>
      <c r="B205" s="9">
        <v>15.0</v>
      </c>
      <c r="C205" s="9">
        <v>10.0</v>
      </c>
      <c r="D205" s="9">
        <v>41.9761928251602</v>
      </c>
      <c r="E205" s="9">
        <v>-91.7348444549717</v>
      </c>
      <c r="F205" s="9" t="s">
        <v>103</v>
      </c>
      <c r="G205" s="9" t="s">
        <v>104</v>
      </c>
      <c r="H205" s="9" t="s">
        <v>71</v>
      </c>
      <c r="I205" s="12" t="s">
        <v>466</v>
      </c>
      <c r="K205" s="13" t="s">
        <v>36</v>
      </c>
      <c r="L205" s="14">
        <f>Countif(username,H205)</f>
        <v>14</v>
      </c>
    </row>
    <row r="206">
      <c r="A206" s="9" t="s">
        <v>467</v>
      </c>
      <c r="B206" s="9">
        <v>15.0</v>
      </c>
      <c r="C206" s="9">
        <v>11.0</v>
      </c>
      <c r="D206" s="9">
        <v>41.976192824998</v>
      </c>
      <c r="E206" s="9">
        <v>-91.7346511188962</v>
      </c>
      <c r="F206" s="9" t="s">
        <v>103</v>
      </c>
      <c r="G206" s="9" t="s">
        <v>104</v>
      </c>
      <c r="H206" s="9" t="s">
        <v>461</v>
      </c>
      <c r="I206" s="12" t="s">
        <v>468</v>
      </c>
      <c r="K206" s="13" t="s">
        <v>85</v>
      </c>
      <c r="L206" s="14">
        <f>Countif(username,H206)</f>
        <v>3</v>
      </c>
    </row>
    <row r="207">
      <c r="A207" s="9" t="s">
        <v>469</v>
      </c>
      <c r="B207" s="9">
        <v>15.0</v>
      </c>
      <c r="C207" s="9">
        <v>12.0</v>
      </c>
      <c r="D207" s="9">
        <v>41.9761928248358</v>
      </c>
      <c r="E207" s="9">
        <v>-91.7344577828207</v>
      </c>
      <c r="F207" s="9" t="s">
        <v>176</v>
      </c>
      <c r="G207" s="9" t="s">
        <v>177</v>
      </c>
      <c r="H207" s="9" t="s">
        <v>456</v>
      </c>
      <c r="I207" s="12" t="s">
        <v>470</v>
      </c>
      <c r="K207" s="13" t="s">
        <v>85</v>
      </c>
      <c r="L207" s="14">
        <f>Countif(username,H207)</f>
        <v>3</v>
      </c>
    </row>
    <row r="208">
      <c r="A208" s="9" t="s">
        <v>471</v>
      </c>
      <c r="B208" s="9">
        <v>16.0</v>
      </c>
      <c r="C208" s="9">
        <v>4.0</v>
      </c>
      <c r="D208" s="9">
        <v>41.9760490956878</v>
      </c>
      <c r="E208" s="9">
        <v>-91.7360044823329</v>
      </c>
      <c r="F208" s="9" t="s">
        <v>176</v>
      </c>
      <c r="G208" s="9" t="s">
        <v>177</v>
      </c>
      <c r="H208" s="9" t="s">
        <v>165</v>
      </c>
      <c r="I208" s="12" t="s">
        <v>472</v>
      </c>
      <c r="K208" s="13" t="s">
        <v>36</v>
      </c>
      <c r="L208" s="14">
        <f>Countif(username,H208)</f>
        <v>18</v>
      </c>
    </row>
    <row r="209">
      <c r="A209" s="9" t="s">
        <v>473</v>
      </c>
      <c r="B209" s="9">
        <v>16.0</v>
      </c>
      <c r="C209" s="9">
        <v>5.0</v>
      </c>
      <c r="D209" s="9">
        <v>41.9760490955256</v>
      </c>
      <c r="E209" s="9">
        <v>-91.7358111466937</v>
      </c>
      <c r="F209" s="9" t="s">
        <v>103</v>
      </c>
      <c r="G209" s="9" t="s">
        <v>104</v>
      </c>
      <c r="H209" s="9" t="s">
        <v>158</v>
      </c>
      <c r="I209" s="12" t="s">
        <v>474</v>
      </c>
      <c r="K209" s="15"/>
      <c r="L209" s="14">
        <f>Countif(username,H209)</f>
        <v>10</v>
      </c>
    </row>
    <row r="210">
      <c r="A210" s="9" t="s">
        <v>475</v>
      </c>
      <c r="B210" s="9">
        <v>16.0</v>
      </c>
      <c r="C210" s="9">
        <v>6.0</v>
      </c>
      <c r="D210" s="9">
        <v>41.9760490953635</v>
      </c>
      <c r="E210" s="9">
        <v>-91.7356178110546</v>
      </c>
      <c r="F210" s="9" t="s">
        <v>176</v>
      </c>
      <c r="G210" s="9" t="s">
        <v>177</v>
      </c>
      <c r="H210" s="9" t="s">
        <v>476</v>
      </c>
      <c r="I210" s="12" t="s">
        <v>477</v>
      </c>
      <c r="K210" s="13">
        <v>1.0</v>
      </c>
      <c r="L210" s="14">
        <f>Countif(username,H210)</f>
        <v>2</v>
      </c>
    </row>
    <row r="211">
      <c r="A211" s="9" t="s">
        <v>478</v>
      </c>
      <c r="B211" s="9">
        <v>16.0</v>
      </c>
      <c r="C211" s="9">
        <v>7.0</v>
      </c>
      <c r="D211" s="9">
        <v>41.9760490952013</v>
      </c>
      <c r="E211" s="9">
        <v>-91.7354244754154</v>
      </c>
      <c r="F211" s="9" t="s">
        <v>176</v>
      </c>
      <c r="G211" s="9" t="s">
        <v>177</v>
      </c>
      <c r="H211" s="9" t="s">
        <v>165</v>
      </c>
      <c r="I211" s="12" t="s">
        <v>479</v>
      </c>
      <c r="K211" s="13" t="s">
        <v>36</v>
      </c>
      <c r="L211" s="14">
        <f>Countif(username,H211)</f>
        <v>18</v>
      </c>
    </row>
    <row r="212">
      <c r="A212" s="9" t="s">
        <v>480</v>
      </c>
      <c r="B212" s="9">
        <v>16.0</v>
      </c>
      <c r="C212" s="9">
        <v>8.0</v>
      </c>
      <c r="D212" s="9">
        <v>41.9760490950391</v>
      </c>
      <c r="E212" s="9">
        <v>-91.7352311397763</v>
      </c>
      <c r="F212" s="9" t="s">
        <v>176</v>
      </c>
      <c r="G212" s="9" t="s">
        <v>177</v>
      </c>
      <c r="H212" s="9" t="s">
        <v>158</v>
      </c>
      <c r="I212" s="12" t="s">
        <v>481</v>
      </c>
      <c r="K212" s="15"/>
      <c r="L212" s="14">
        <f>Countif(username,H212)</f>
        <v>10</v>
      </c>
    </row>
    <row r="213">
      <c r="A213" s="9" t="s">
        <v>482</v>
      </c>
      <c r="B213" s="9">
        <v>16.0</v>
      </c>
      <c r="C213" s="9">
        <v>9.0</v>
      </c>
      <c r="D213" s="9">
        <v>41.9760490948769</v>
      </c>
      <c r="E213" s="9">
        <v>-91.7350378041371</v>
      </c>
      <c r="F213" s="9" t="s">
        <v>176</v>
      </c>
      <c r="G213" s="9" t="s">
        <v>177</v>
      </c>
      <c r="H213" s="9" t="s">
        <v>112</v>
      </c>
      <c r="I213" s="12" t="s">
        <v>483</v>
      </c>
      <c r="K213" s="13" t="s">
        <v>36</v>
      </c>
      <c r="L213" s="14">
        <f>Countif(username,H213)</f>
        <v>5</v>
      </c>
    </row>
    <row r="214">
      <c r="A214" s="9" t="s">
        <v>484</v>
      </c>
      <c r="B214" s="9">
        <v>16.0</v>
      </c>
      <c r="C214" s="9">
        <v>10.0</v>
      </c>
      <c r="D214" s="9">
        <v>41.9760490947147</v>
      </c>
      <c r="E214" s="9">
        <v>-91.734844468498</v>
      </c>
      <c r="F214" s="9" t="s">
        <v>176</v>
      </c>
      <c r="G214" s="9" t="s">
        <v>177</v>
      </c>
      <c r="H214" s="9" t="s">
        <v>165</v>
      </c>
      <c r="I214" s="12" t="s">
        <v>485</v>
      </c>
      <c r="K214" s="13" t="s">
        <v>36</v>
      </c>
      <c r="L214" s="14">
        <f>Countif(username,H214)</f>
        <v>18</v>
      </c>
    </row>
    <row r="215">
      <c r="A215" s="9" t="s">
        <v>486</v>
      </c>
      <c r="B215" s="9">
        <v>16.0</v>
      </c>
      <c r="C215" s="9">
        <v>11.0</v>
      </c>
      <c r="D215" s="9">
        <v>41.9760490945525</v>
      </c>
      <c r="E215" s="9">
        <v>-91.7346511328588</v>
      </c>
      <c r="F215" s="9" t="s">
        <v>103</v>
      </c>
      <c r="G215" s="9" t="s">
        <v>104</v>
      </c>
      <c r="H215" s="9" t="s">
        <v>487</v>
      </c>
      <c r="I215" s="12" t="s">
        <v>488</v>
      </c>
      <c r="K215" s="13">
        <v>1.0</v>
      </c>
      <c r="L215" s="14">
        <f>Countif(username,H215)</f>
        <v>2</v>
      </c>
    </row>
    <row r="216">
      <c r="A216" s="9" t="s">
        <v>489</v>
      </c>
      <c r="B216" s="9">
        <v>16.0</v>
      </c>
      <c r="C216" s="9">
        <v>12.0</v>
      </c>
      <c r="D216" s="9">
        <v>41.9760490943903</v>
      </c>
      <c r="E216" s="9">
        <v>-91.7344577972197</v>
      </c>
      <c r="F216" s="9" t="s">
        <v>176</v>
      </c>
      <c r="G216" s="9" t="s">
        <v>177</v>
      </c>
      <c r="H216" s="9" t="s">
        <v>158</v>
      </c>
      <c r="I216" s="12" t="s">
        <v>490</v>
      </c>
      <c r="K216" s="15"/>
      <c r="L216" s="14">
        <f>Countif(username,H216)</f>
        <v>10</v>
      </c>
    </row>
    <row r="217">
      <c r="A217" s="9" t="s">
        <v>491</v>
      </c>
      <c r="B217" s="9">
        <v>17.0</v>
      </c>
      <c r="C217" s="9">
        <v>4.0</v>
      </c>
      <c r="D217" s="9">
        <v>41.9759053652424</v>
      </c>
      <c r="E217" s="9">
        <v>-91.736004493241</v>
      </c>
      <c r="F217" s="9" t="s">
        <v>176</v>
      </c>
      <c r="G217" s="9" t="s">
        <v>177</v>
      </c>
      <c r="H217" s="9" t="s">
        <v>362</v>
      </c>
      <c r="I217" s="12" t="s">
        <v>492</v>
      </c>
      <c r="K217" s="13" t="s">
        <v>36</v>
      </c>
      <c r="L217" s="14">
        <f>Countif(username,H217)</f>
        <v>5</v>
      </c>
    </row>
    <row r="218">
      <c r="A218" s="9" t="s">
        <v>493</v>
      </c>
      <c r="B218" s="9">
        <v>17.0</v>
      </c>
      <c r="C218" s="9">
        <v>5.0</v>
      </c>
      <c r="D218" s="9">
        <v>41.9759053650802</v>
      </c>
      <c r="E218" s="9">
        <v>-91.7358111580381</v>
      </c>
      <c r="F218" s="9" t="s">
        <v>103</v>
      </c>
      <c r="G218" s="9" t="s">
        <v>104</v>
      </c>
      <c r="H218" s="9" t="s">
        <v>305</v>
      </c>
      <c r="I218" s="12" t="s">
        <v>494</v>
      </c>
      <c r="K218" s="13">
        <v>1.0</v>
      </c>
      <c r="L218" s="14">
        <f>Countif(username,H218)</f>
        <v>2</v>
      </c>
    </row>
    <row r="219">
      <c r="A219" s="9" t="s">
        <v>495</v>
      </c>
      <c r="B219" s="9">
        <v>17.0</v>
      </c>
      <c r="C219" s="9">
        <v>6.0</v>
      </c>
      <c r="D219" s="9">
        <v>41.975905364918</v>
      </c>
      <c r="E219" s="9">
        <v>-91.7356178228353</v>
      </c>
      <c r="F219" s="9" t="s">
        <v>103</v>
      </c>
      <c r="G219" s="9" t="s">
        <v>104</v>
      </c>
      <c r="H219" s="9" t="s">
        <v>38</v>
      </c>
      <c r="I219" s="12" t="s">
        <v>496</v>
      </c>
      <c r="K219" s="13" t="s">
        <v>40</v>
      </c>
      <c r="L219" s="14">
        <f>Countif(username,H219)</f>
        <v>18</v>
      </c>
    </row>
    <row r="220">
      <c r="A220" s="9" t="s">
        <v>497</v>
      </c>
      <c r="B220" s="9">
        <v>17.0</v>
      </c>
      <c r="C220" s="9">
        <v>7.0</v>
      </c>
      <c r="D220" s="9">
        <v>41.9759053647558</v>
      </c>
      <c r="E220" s="9">
        <v>-91.7354244876324</v>
      </c>
      <c r="F220" s="9" t="s">
        <v>103</v>
      </c>
      <c r="G220" s="9" t="s">
        <v>104</v>
      </c>
      <c r="H220" s="9" t="s">
        <v>362</v>
      </c>
      <c r="I220" s="12" t="s">
        <v>498</v>
      </c>
      <c r="K220" s="13" t="s">
        <v>36</v>
      </c>
      <c r="L220" s="14">
        <f>Countif(username,H220)</f>
        <v>5</v>
      </c>
    </row>
    <row r="221">
      <c r="A221" s="9" t="s">
        <v>499</v>
      </c>
      <c r="B221" s="9">
        <v>17.0</v>
      </c>
      <c r="C221" s="9">
        <v>8.0</v>
      </c>
      <c r="D221" s="9">
        <v>41.9759053645936</v>
      </c>
      <c r="E221" s="9">
        <v>-91.7352311524296</v>
      </c>
      <c r="F221" s="9" t="s">
        <v>103</v>
      </c>
      <c r="G221" s="9" t="s">
        <v>104</v>
      </c>
      <c r="H221" s="9" t="s">
        <v>34</v>
      </c>
      <c r="I221" s="12" t="s">
        <v>500</v>
      </c>
      <c r="K221" s="13" t="s">
        <v>36</v>
      </c>
      <c r="L221" s="14">
        <f>Countif(username,H221)</f>
        <v>19</v>
      </c>
    </row>
    <row r="222">
      <c r="A222" s="9" t="s">
        <v>501</v>
      </c>
      <c r="B222" s="9">
        <v>17.0</v>
      </c>
      <c r="C222" s="9">
        <v>9.0</v>
      </c>
      <c r="D222" s="9">
        <v>41.9759053644314</v>
      </c>
      <c r="E222" s="9">
        <v>-91.7350378172267</v>
      </c>
      <c r="F222" s="9" t="s">
        <v>103</v>
      </c>
      <c r="G222" s="9" t="s">
        <v>104</v>
      </c>
      <c r="H222" s="9" t="s">
        <v>38</v>
      </c>
      <c r="I222" s="12" t="s">
        <v>502</v>
      </c>
      <c r="K222" s="13" t="s">
        <v>40</v>
      </c>
      <c r="L222" s="14">
        <f>Countif(username,H222)</f>
        <v>18</v>
      </c>
    </row>
    <row r="223">
      <c r="A223" s="9" t="s">
        <v>503</v>
      </c>
      <c r="B223" s="9">
        <v>17.0</v>
      </c>
      <c r="C223" s="9">
        <v>10.0</v>
      </c>
      <c r="D223" s="9">
        <v>41.9759053642693</v>
      </c>
      <c r="E223" s="9">
        <v>-91.7348444820239</v>
      </c>
      <c r="F223" s="9" t="s">
        <v>103</v>
      </c>
      <c r="G223" s="9" t="s">
        <v>104</v>
      </c>
      <c r="H223" s="9" t="s">
        <v>42</v>
      </c>
      <c r="I223" s="12" t="s">
        <v>504</v>
      </c>
      <c r="K223" s="13" t="s">
        <v>36</v>
      </c>
      <c r="L223" s="14">
        <f>Countif(username,H223)</f>
        <v>17</v>
      </c>
    </row>
    <row r="224">
      <c r="A224" s="9" t="s">
        <v>505</v>
      </c>
      <c r="B224" s="9">
        <v>17.0</v>
      </c>
      <c r="C224" s="9">
        <v>11.0</v>
      </c>
      <c r="D224" s="9">
        <v>41.9759053641071</v>
      </c>
      <c r="E224" s="9">
        <v>-91.734651146821</v>
      </c>
      <c r="F224" s="9" t="s">
        <v>103</v>
      </c>
      <c r="G224" s="9" t="s">
        <v>104</v>
      </c>
      <c r="H224" s="9" t="s">
        <v>34</v>
      </c>
      <c r="I224" s="12" t="s">
        <v>506</v>
      </c>
      <c r="K224" s="13" t="s">
        <v>36</v>
      </c>
      <c r="L224" s="14">
        <f>Countif(username,H224)</f>
        <v>19</v>
      </c>
    </row>
    <row r="225">
      <c r="A225" s="9" t="s">
        <v>507</v>
      </c>
      <c r="B225" s="9">
        <v>17.0</v>
      </c>
      <c r="C225" s="9">
        <v>12.0</v>
      </c>
      <c r="D225" s="9">
        <v>41.9759053639449</v>
      </c>
      <c r="E225" s="9">
        <v>-91.7344578116182</v>
      </c>
      <c r="F225" s="9" t="s">
        <v>176</v>
      </c>
      <c r="G225" s="9" t="s">
        <v>177</v>
      </c>
      <c r="H225" s="9" t="s">
        <v>38</v>
      </c>
      <c r="I225" s="12" t="s">
        <v>508</v>
      </c>
      <c r="K225" s="13" t="s">
        <v>40</v>
      </c>
      <c r="L225" s="14">
        <f>Countif(username,H225)</f>
        <v>18</v>
      </c>
    </row>
    <row r="226">
      <c r="A226" s="9" t="s">
        <v>509</v>
      </c>
      <c r="B226" s="9">
        <v>18.0</v>
      </c>
      <c r="C226" s="9">
        <v>5.0</v>
      </c>
      <c r="D226" s="9">
        <v>41.9757616346347</v>
      </c>
      <c r="E226" s="9">
        <v>-91.7358111693821</v>
      </c>
      <c r="F226" s="9" t="s">
        <v>176</v>
      </c>
      <c r="G226" s="9" t="s">
        <v>177</v>
      </c>
      <c r="H226" s="9" t="s">
        <v>71</v>
      </c>
      <c r="I226" s="12" t="s">
        <v>510</v>
      </c>
      <c r="K226" s="13" t="s">
        <v>36</v>
      </c>
      <c r="L226" s="14">
        <f>Countif(username,H226)</f>
        <v>14</v>
      </c>
    </row>
    <row r="227">
      <c r="A227" s="9" t="s">
        <v>511</v>
      </c>
      <c r="B227" s="9">
        <v>18.0</v>
      </c>
      <c r="C227" s="9">
        <v>6.0</v>
      </c>
      <c r="D227" s="9">
        <v>41.9757616344726</v>
      </c>
      <c r="E227" s="9">
        <v>-91.7356178346156</v>
      </c>
      <c r="F227" s="9" t="s">
        <v>103</v>
      </c>
      <c r="G227" s="9" t="s">
        <v>104</v>
      </c>
      <c r="H227" s="9" t="s">
        <v>190</v>
      </c>
      <c r="I227" s="12" t="s">
        <v>512</v>
      </c>
      <c r="K227" s="13" t="s">
        <v>36</v>
      </c>
      <c r="L227" s="14">
        <f>Countif(username,H227)</f>
        <v>5</v>
      </c>
    </row>
    <row r="228">
      <c r="A228" s="9" t="s">
        <v>513</v>
      </c>
      <c r="B228" s="9">
        <v>18.0</v>
      </c>
      <c r="C228" s="9">
        <v>7.0</v>
      </c>
      <c r="D228" s="9">
        <v>41.9757616343104</v>
      </c>
      <c r="E228" s="9">
        <v>-91.7354244998491</v>
      </c>
      <c r="F228" s="9" t="s">
        <v>103</v>
      </c>
      <c r="G228" s="9" t="s">
        <v>104</v>
      </c>
      <c r="H228" s="9" t="s">
        <v>461</v>
      </c>
      <c r="I228" s="12" t="s">
        <v>514</v>
      </c>
      <c r="K228" s="13" t="s">
        <v>85</v>
      </c>
      <c r="L228" s="14">
        <f>Countif(username,H228)</f>
        <v>3</v>
      </c>
    </row>
    <row r="229">
      <c r="A229" s="9" t="s">
        <v>515</v>
      </c>
      <c r="B229" s="9">
        <v>18.0</v>
      </c>
      <c r="C229" s="9">
        <v>8.0</v>
      </c>
      <c r="D229" s="9">
        <v>41.9757616341482</v>
      </c>
      <c r="E229" s="9">
        <v>-91.7352311650826</v>
      </c>
      <c r="F229" s="9" t="s">
        <v>103</v>
      </c>
      <c r="G229" s="9" t="s">
        <v>104</v>
      </c>
      <c r="H229" s="9" t="s">
        <v>516</v>
      </c>
      <c r="I229" s="12" t="s">
        <v>517</v>
      </c>
      <c r="K229" s="13">
        <v>1.0</v>
      </c>
      <c r="L229" s="14">
        <f>Countif(username,H229)</f>
        <v>2</v>
      </c>
    </row>
    <row r="230">
      <c r="A230" s="9" t="s">
        <v>518</v>
      </c>
      <c r="B230" s="9">
        <v>18.0</v>
      </c>
      <c r="C230" s="9">
        <v>9.0</v>
      </c>
      <c r="D230" s="9">
        <v>41.975761633986</v>
      </c>
      <c r="E230" s="9">
        <v>-91.735037830316</v>
      </c>
      <c r="F230" s="9" t="s">
        <v>103</v>
      </c>
      <c r="G230" s="9" t="s">
        <v>104</v>
      </c>
      <c r="H230" s="9" t="s">
        <v>476</v>
      </c>
      <c r="I230" s="12" t="s">
        <v>519</v>
      </c>
      <c r="K230" s="13">
        <v>1.0</v>
      </c>
      <c r="L230" s="14">
        <f>Countif(username,H230)</f>
        <v>2</v>
      </c>
    </row>
    <row r="231">
      <c r="A231" s="9" t="s">
        <v>520</v>
      </c>
      <c r="B231" s="9">
        <v>18.0</v>
      </c>
      <c r="C231" s="9">
        <v>10.0</v>
      </c>
      <c r="D231" s="9">
        <v>41.9757616338238</v>
      </c>
      <c r="E231" s="9">
        <v>-91.7348444955495</v>
      </c>
      <c r="F231" s="9" t="s">
        <v>103</v>
      </c>
      <c r="G231" s="9" t="s">
        <v>104</v>
      </c>
      <c r="H231" s="9" t="s">
        <v>71</v>
      </c>
      <c r="I231" s="12" t="s">
        <v>521</v>
      </c>
      <c r="K231" s="13" t="s">
        <v>36</v>
      </c>
      <c r="L231" s="14">
        <f>Countif(username,H231)</f>
        <v>14</v>
      </c>
    </row>
    <row r="232">
      <c r="A232" s="9" t="s">
        <v>522</v>
      </c>
      <c r="B232" s="9">
        <v>18.0</v>
      </c>
      <c r="C232" s="9">
        <v>11.0</v>
      </c>
      <c r="D232" s="9">
        <v>41.9757616336616</v>
      </c>
      <c r="E232" s="9">
        <v>-91.7346511607829</v>
      </c>
      <c r="F232" s="9" t="s">
        <v>176</v>
      </c>
      <c r="G232" s="9" t="s">
        <v>177</v>
      </c>
      <c r="H232" s="9" t="s">
        <v>516</v>
      </c>
      <c r="I232" s="12" t="s">
        <v>523</v>
      </c>
      <c r="K232" s="13">
        <v>1.0</v>
      </c>
      <c r="L232" s="14">
        <f>Countif(username,H232)</f>
        <v>2</v>
      </c>
    </row>
    <row r="233">
      <c r="A233" s="9" t="s">
        <v>524</v>
      </c>
      <c r="B233" s="9">
        <v>19.0</v>
      </c>
      <c r="C233" s="9">
        <v>6.0</v>
      </c>
      <c r="D233" s="9">
        <v>41.9756179040271</v>
      </c>
      <c r="E233" s="9">
        <v>-91.7356178463964</v>
      </c>
      <c r="F233" s="9" t="s">
        <v>176</v>
      </c>
      <c r="G233" s="9" t="s">
        <v>177</v>
      </c>
      <c r="H233" s="9" t="s">
        <v>165</v>
      </c>
      <c r="I233" s="12" t="s">
        <v>525</v>
      </c>
      <c r="K233" s="13" t="s">
        <v>36</v>
      </c>
      <c r="L233" s="14">
        <f>Countif(username,H233)</f>
        <v>18</v>
      </c>
    </row>
    <row r="234">
      <c r="A234" s="9" t="s">
        <v>526</v>
      </c>
      <c r="B234" s="9">
        <v>19.0</v>
      </c>
      <c r="C234" s="9">
        <v>7.0</v>
      </c>
      <c r="D234" s="9">
        <v>41.9756179038649</v>
      </c>
      <c r="E234" s="9">
        <v>-91.7354245120661</v>
      </c>
      <c r="F234" s="9" t="s">
        <v>176</v>
      </c>
      <c r="G234" s="9" t="s">
        <v>177</v>
      </c>
      <c r="H234" s="9" t="s">
        <v>171</v>
      </c>
      <c r="I234" s="12" t="s">
        <v>527</v>
      </c>
      <c r="K234" s="13" t="s">
        <v>85</v>
      </c>
      <c r="L234" s="14">
        <f>Countif(username,H234)</f>
        <v>3</v>
      </c>
    </row>
    <row r="235">
      <c r="A235" s="9" t="s">
        <v>528</v>
      </c>
      <c r="B235" s="9">
        <v>19.0</v>
      </c>
      <c r="C235" s="9">
        <v>8.0</v>
      </c>
      <c r="D235" s="9">
        <v>41.9756179037028</v>
      </c>
      <c r="E235" s="9">
        <v>-91.7352311777359</v>
      </c>
      <c r="F235" s="9" t="s">
        <v>176</v>
      </c>
      <c r="G235" s="9" t="s">
        <v>177</v>
      </c>
      <c r="H235" s="17" t="s">
        <v>487</v>
      </c>
      <c r="I235" s="12" t="s">
        <v>529</v>
      </c>
      <c r="K235" s="13">
        <v>1.0</v>
      </c>
      <c r="L235" s="14">
        <f>Countif(username,H235)</f>
        <v>2</v>
      </c>
    </row>
    <row r="236">
      <c r="A236" s="9" t="s">
        <v>530</v>
      </c>
      <c r="B236" s="9">
        <v>19.0</v>
      </c>
      <c r="C236" s="9">
        <v>9.0</v>
      </c>
      <c r="D236" s="9">
        <v>41.9756179035406</v>
      </c>
      <c r="E236" s="9">
        <v>-91.7350378434057</v>
      </c>
      <c r="F236" s="9" t="s">
        <v>176</v>
      </c>
      <c r="G236" s="9" t="s">
        <v>177</v>
      </c>
      <c r="H236" s="9" t="s">
        <v>165</v>
      </c>
      <c r="I236" s="12" t="s">
        <v>531</v>
      </c>
      <c r="K236" s="13" t="s">
        <v>36</v>
      </c>
      <c r="L236" s="14">
        <f>Countif(username,H236)</f>
        <v>18</v>
      </c>
    </row>
    <row r="237">
      <c r="A237" s="9" t="s">
        <v>532</v>
      </c>
      <c r="B237" s="9">
        <v>19.0</v>
      </c>
      <c r="C237" s="9">
        <v>10.0</v>
      </c>
      <c r="D237" s="9">
        <v>41.9756179033784</v>
      </c>
      <c r="E237" s="9">
        <v>-91.7348445090755</v>
      </c>
      <c r="F237" s="9" t="s">
        <v>176</v>
      </c>
      <c r="G237" s="9" t="s">
        <v>177</v>
      </c>
      <c r="H237" s="9" t="s">
        <v>150</v>
      </c>
      <c r="I237" s="12" t="s">
        <v>533</v>
      </c>
      <c r="K237" s="13" t="s">
        <v>85</v>
      </c>
      <c r="L237" s="14">
        <f>Countif(username,H237)</f>
        <v>3</v>
      </c>
    </row>
    <row r="239">
      <c r="A239" s="9"/>
      <c r="B239" s="9" t="s">
        <v>534</v>
      </c>
    </row>
    <row r="240">
      <c r="A240" s="9"/>
      <c r="B240" s="9" t="s">
        <v>535</v>
      </c>
      <c r="C240" s="9">
        <v>41.9769834887863</v>
      </c>
      <c r="D240" s="9">
        <v>-91.7351343882848</v>
      </c>
      <c r="E240" s="9">
        <v>21.0</v>
      </c>
      <c r="F240" s="9">
        <v>22.0</v>
      </c>
      <c r="G240" s="9">
        <v>90.0</v>
      </c>
      <c r="H240" s="9">
        <v>0.0</v>
      </c>
      <c r="I240" s="9">
        <v>20.0</v>
      </c>
      <c r="J240" s="9">
        <v>17.0</v>
      </c>
    </row>
  </sheetData>
  <mergeCells count="1">
    <mergeCell ref="A1:E2"/>
  </mergeCells>
  <hyperlinks>
    <hyperlink r:id="rId1" ref="F13"/>
    <hyperlink r:id="rId2" ref="I17"/>
    <hyperlink r:id="rId3" ref="I18"/>
    <hyperlink r:id="rId4" ref="I19"/>
    <hyperlink r:id="rId5" ref="I20"/>
    <hyperlink r:id="rId6" ref="I21"/>
    <hyperlink r:id="rId7" ref="I22"/>
    <hyperlink r:id="rId8" ref="I23"/>
    <hyperlink r:id="rId9" ref="I24"/>
    <hyperlink r:id="rId10" ref="I25"/>
    <hyperlink r:id="rId11" ref="I26"/>
    <hyperlink r:id="rId12" ref="I27"/>
    <hyperlink r:id="rId13" ref="I28"/>
    <hyperlink r:id="rId14" ref="I29"/>
    <hyperlink r:id="rId15" ref="I30"/>
    <hyperlink r:id="rId16" ref="I31"/>
    <hyperlink r:id="rId17" ref="I32"/>
    <hyperlink r:id="rId18" ref="I33"/>
    <hyperlink r:id="rId19" ref="I34"/>
    <hyperlink r:id="rId20" ref="I35"/>
    <hyperlink r:id="rId21" ref="I36"/>
    <hyperlink r:id="rId22" ref="I37"/>
    <hyperlink r:id="rId23" ref="I38"/>
    <hyperlink r:id="rId24" ref="I39"/>
    <hyperlink r:id="rId25" ref="I40"/>
    <hyperlink r:id="rId26" ref="I41"/>
    <hyperlink r:id="rId27" ref="I42"/>
    <hyperlink r:id="rId28" ref="I43"/>
    <hyperlink r:id="rId29" ref="I44"/>
    <hyperlink r:id="rId30" ref="I45"/>
    <hyperlink r:id="rId31" ref="I46"/>
    <hyperlink r:id="rId32" ref="I47"/>
    <hyperlink r:id="rId33" ref="I48"/>
    <hyperlink r:id="rId34" ref="I49"/>
    <hyperlink r:id="rId35" ref="I50"/>
    <hyperlink r:id="rId36" ref="I51"/>
    <hyperlink r:id="rId37" ref="I52"/>
    <hyperlink r:id="rId38" ref="I53"/>
    <hyperlink r:id="rId39" ref="I54"/>
    <hyperlink r:id="rId40" ref="I55"/>
    <hyperlink r:id="rId41" ref="I56"/>
    <hyperlink r:id="rId42" ref="I57"/>
    <hyperlink r:id="rId43" ref="I58"/>
    <hyperlink r:id="rId44" ref="I59"/>
    <hyperlink r:id="rId45" ref="I60"/>
    <hyperlink r:id="rId46" ref="I61"/>
    <hyperlink r:id="rId47" ref="I62"/>
    <hyperlink r:id="rId48" ref="I63"/>
    <hyperlink r:id="rId49" ref="I64"/>
    <hyperlink r:id="rId50" ref="I65"/>
    <hyperlink r:id="rId51" ref="I66"/>
    <hyperlink r:id="rId52" ref="I67"/>
    <hyperlink r:id="rId53" ref="I68"/>
    <hyperlink r:id="rId54" ref="I69"/>
    <hyperlink r:id="rId55" ref="I70"/>
    <hyperlink r:id="rId56" ref="I71"/>
    <hyperlink r:id="rId57" ref="I72"/>
    <hyperlink r:id="rId58" ref="I73"/>
    <hyperlink r:id="rId59" ref="I74"/>
    <hyperlink r:id="rId60" ref="I75"/>
    <hyperlink r:id="rId61" ref="I76"/>
    <hyperlink r:id="rId62" ref="I77"/>
    <hyperlink r:id="rId63" ref="I78"/>
    <hyperlink r:id="rId64" ref="I79"/>
    <hyperlink r:id="rId65" ref="I80"/>
    <hyperlink r:id="rId66" ref="I81"/>
    <hyperlink r:id="rId67" ref="I82"/>
    <hyperlink r:id="rId68" ref="I83"/>
    <hyperlink r:id="rId69" ref="I84"/>
    <hyperlink r:id="rId70" ref="I85"/>
    <hyperlink r:id="rId71" ref="I86"/>
    <hyperlink r:id="rId72" ref="I87"/>
    <hyperlink r:id="rId73" ref="I88"/>
    <hyperlink r:id="rId74" ref="I89"/>
    <hyperlink r:id="rId75" ref="I90"/>
    <hyperlink r:id="rId76" ref="I91"/>
    <hyperlink r:id="rId77" ref="I92"/>
    <hyperlink r:id="rId78" ref="I93"/>
    <hyperlink r:id="rId79" ref="I94"/>
    <hyperlink r:id="rId80" ref="I95"/>
    <hyperlink r:id="rId81" ref="I96"/>
    <hyperlink r:id="rId82" ref="I97"/>
    <hyperlink r:id="rId83" ref="I98"/>
    <hyperlink r:id="rId84" ref="I99"/>
    <hyperlink r:id="rId85" ref="I100"/>
    <hyperlink r:id="rId86" ref="I101"/>
    <hyperlink r:id="rId87" ref="I102"/>
    <hyperlink r:id="rId88" ref="I103"/>
    <hyperlink r:id="rId89" ref="I104"/>
    <hyperlink r:id="rId90" ref="I105"/>
    <hyperlink r:id="rId91" ref="I106"/>
    <hyperlink r:id="rId92" ref="I107"/>
    <hyperlink r:id="rId93" ref="I108"/>
    <hyperlink r:id="rId94" ref="I109"/>
    <hyperlink r:id="rId95" ref="I110"/>
    <hyperlink r:id="rId96" ref="I111"/>
    <hyperlink r:id="rId97" ref="I112"/>
    <hyperlink r:id="rId98" ref="I113"/>
    <hyperlink r:id="rId99" ref="I114"/>
    <hyperlink r:id="rId100" ref="I115"/>
    <hyperlink r:id="rId101" ref="I116"/>
    <hyperlink r:id="rId102" ref="I117"/>
    <hyperlink r:id="rId103" ref="I118"/>
    <hyperlink r:id="rId104" ref="I119"/>
    <hyperlink r:id="rId105" ref="I120"/>
    <hyperlink r:id="rId106" ref="I121"/>
    <hyperlink r:id="rId107" ref="I122"/>
    <hyperlink r:id="rId108" ref="I123"/>
    <hyperlink r:id="rId109" ref="I124"/>
    <hyperlink r:id="rId110" ref="I125"/>
    <hyperlink r:id="rId111" ref="I126"/>
    <hyperlink r:id="rId112" ref="I127"/>
    <hyperlink r:id="rId113" ref="I128"/>
    <hyperlink r:id="rId114" ref="I129"/>
    <hyperlink r:id="rId115" ref="I130"/>
    <hyperlink r:id="rId116" ref="I131"/>
    <hyperlink r:id="rId117" ref="I132"/>
    <hyperlink r:id="rId118" ref="I133"/>
    <hyperlink r:id="rId119" ref="I134"/>
    <hyperlink r:id="rId120" ref="I135"/>
    <hyperlink r:id="rId121" ref="I136"/>
    <hyperlink r:id="rId122" ref="I137"/>
    <hyperlink r:id="rId123" ref="I138"/>
    <hyperlink r:id="rId124" ref="I139"/>
    <hyperlink r:id="rId125" ref="I140"/>
    <hyperlink r:id="rId126" ref="I141"/>
    <hyperlink r:id="rId127" ref="I142"/>
    <hyperlink r:id="rId128" ref="I143"/>
    <hyperlink r:id="rId129" ref="I144"/>
    <hyperlink r:id="rId130" ref="I145"/>
    <hyperlink r:id="rId131" ref="I146"/>
    <hyperlink r:id="rId132" ref="I148"/>
    <hyperlink r:id="rId133" ref="I149"/>
    <hyperlink r:id="rId134" ref="I150"/>
    <hyperlink r:id="rId135" ref="I151"/>
    <hyperlink r:id="rId136" ref="I152"/>
    <hyperlink r:id="rId137" ref="I153"/>
    <hyperlink r:id="rId138" ref="I154"/>
    <hyperlink r:id="rId139" ref="I155"/>
    <hyperlink r:id="rId140" ref="I156"/>
    <hyperlink r:id="rId141" ref="I157"/>
    <hyperlink r:id="rId142" ref="I158"/>
    <hyperlink r:id="rId143" ref="I159"/>
    <hyperlink r:id="rId144" ref="I160"/>
    <hyperlink r:id="rId145" ref="I161"/>
    <hyperlink r:id="rId146" ref="I162"/>
    <hyperlink r:id="rId147" ref="I163"/>
    <hyperlink r:id="rId148" ref="I164"/>
    <hyperlink r:id="rId149" ref="I165"/>
    <hyperlink r:id="rId150" ref="I166"/>
    <hyperlink r:id="rId151" ref="I167"/>
    <hyperlink r:id="rId152" ref="I168"/>
    <hyperlink r:id="rId153" ref="I169"/>
    <hyperlink r:id="rId154" ref="I170"/>
    <hyperlink r:id="rId155" ref="I171"/>
    <hyperlink r:id="rId156" ref="I172"/>
    <hyperlink r:id="rId157" ref="I173"/>
    <hyperlink r:id="rId158" ref="I174"/>
    <hyperlink r:id="rId159" ref="I175"/>
    <hyperlink r:id="rId160" ref="I176"/>
    <hyperlink r:id="rId161" ref="I177"/>
    <hyperlink r:id="rId162" ref="I178"/>
    <hyperlink r:id="rId163" ref="I179"/>
    <hyperlink r:id="rId164" ref="I180"/>
    <hyperlink r:id="rId165" ref="I182"/>
    <hyperlink r:id="rId166" ref="I183"/>
    <hyperlink r:id="rId167" ref="I184"/>
    <hyperlink r:id="rId168" ref="I185"/>
    <hyperlink r:id="rId169" ref="I187"/>
    <hyperlink r:id="rId170" ref="I188"/>
    <hyperlink r:id="rId171" ref="I189"/>
    <hyperlink r:id="rId172" ref="I190"/>
    <hyperlink r:id="rId173" ref="I191"/>
    <hyperlink r:id="rId174" ref="I192"/>
    <hyperlink r:id="rId175" ref="I193"/>
    <hyperlink r:id="rId176" ref="I194"/>
    <hyperlink r:id="rId177" ref="I195"/>
    <hyperlink r:id="rId178" ref="I196"/>
    <hyperlink r:id="rId179" ref="I197"/>
    <hyperlink r:id="rId180" ref="I198"/>
    <hyperlink r:id="rId181" ref="I199"/>
    <hyperlink r:id="rId182" ref="I200"/>
    <hyperlink r:id="rId183" ref="I201"/>
    <hyperlink r:id="rId184" ref="I202"/>
    <hyperlink r:id="rId185" ref="I203"/>
    <hyperlink r:id="rId186" ref="I204"/>
    <hyperlink r:id="rId187" ref="I205"/>
    <hyperlink r:id="rId188" ref="I206"/>
    <hyperlink r:id="rId189" ref="I207"/>
    <hyperlink r:id="rId190" ref="I208"/>
    <hyperlink r:id="rId191" ref="I209"/>
    <hyperlink r:id="rId192" ref="I210"/>
    <hyperlink r:id="rId193" ref="I211"/>
    <hyperlink r:id="rId194" ref="I212"/>
    <hyperlink r:id="rId195" ref="I213"/>
    <hyperlink r:id="rId196" ref="I214"/>
    <hyperlink r:id="rId197" ref="I215"/>
    <hyperlink r:id="rId198" ref="I216"/>
    <hyperlink r:id="rId199" ref="I217"/>
    <hyperlink r:id="rId200" ref="I218"/>
    <hyperlink r:id="rId201" ref="I219"/>
    <hyperlink r:id="rId202" ref="I220"/>
    <hyperlink r:id="rId203" ref="I221"/>
    <hyperlink r:id="rId204" ref="I222"/>
    <hyperlink r:id="rId205" ref="I223"/>
    <hyperlink r:id="rId206" ref="I224"/>
    <hyperlink r:id="rId207" ref="I225"/>
    <hyperlink r:id="rId208" ref="I226"/>
    <hyperlink r:id="rId209" ref="I227"/>
    <hyperlink r:id="rId210" ref="I228"/>
    <hyperlink r:id="rId211" ref="I229"/>
    <hyperlink r:id="rId212" ref="I230"/>
    <hyperlink r:id="rId213" ref="I231"/>
    <hyperlink r:id="rId214" ref="I232"/>
    <hyperlink r:id="rId215" ref="I233"/>
    <hyperlink r:id="rId216" ref="I234"/>
    <hyperlink r:id="rId217" ref="I235"/>
    <hyperlink r:id="rId218" ref="I236"/>
    <hyperlink r:id="rId219" ref="I237"/>
  </hyperlinks>
  <drawing r:id="rId2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