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casso Rob" sheetId="1" r:id="rId3"/>
    <sheet state="visible" name="Picasso Flat Rob" sheetId="2" r:id="rId4"/>
  </sheets>
  <definedNames>
    <definedName hidden="1" localSheetId="0" name="_xlnm._FilterDatabase">'Picasso Rob'!$A$23:$Z$465</definedName>
    <definedName hidden="1" localSheetId="0" name="Z_6A7B1C99_4115_44ED_AA83_BC2DBFF7245A_.wvu.FilterData">'Picasso Rob'!$A$23:$Z$465</definedName>
  </definedNames>
  <calcPr/>
  <customWorkbookViews>
    <customWorkbookView activeSheetId="0" maximized="1" windowHeight="0" windowWidth="0" guid="{6A7B1C99-4115-44ED-AA83-BC2DBFF7245A}" name="Filter 1"/>
  </customWorkbookViews>
</workbook>
</file>

<file path=xl/sharedStrings.xml><?xml version="1.0" encoding="utf-8"?>
<sst xmlns="http://schemas.openxmlformats.org/spreadsheetml/2006/main" count="3223" uniqueCount="921">
  <si>
    <t>Picasso Rob</t>
  </si>
  <si>
    <t>Nelson-Atkins Museum of Art - Frank A Theis Park</t>
  </si>
  <si>
    <t>Kansas City, Missouri USA</t>
  </si>
  <si>
    <t xml:space="preserve">Map Link:  </t>
  </si>
  <si>
    <t>https://www.munzee.com/map/9yuwpfbrk/17</t>
  </si>
  <si>
    <t>Total</t>
  </si>
  <si>
    <t>Reserved</t>
  </si>
  <si>
    <t>Deployed</t>
  </si>
  <si>
    <t>Available</t>
  </si>
  <si>
    <t>% Filled</t>
  </si>
  <si>
    <t>MVM Brown</t>
  </si>
  <si>
    <t>Socials Available:</t>
  </si>
  <si>
    <t>MVM White</t>
  </si>
  <si>
    <t>2 deploys</t>
  </si>
  <si>
    <t>1st Social</t>
  </si>
  <si>
    <t>MVM Red</t>
  </si>
  <si>
    <t>5 deploys</t>
  </si>
  <si>
    <t>2nd Social</t>
  </si>
  <si>
    <t>MVM Black</t>
  </si>
  <si>
    <t>8 deploys</t>
  </si>
  <si>
    <t>3rd Social</t>
  </si>
  <si>
    <t>MVM Orange</t>
  </si>
  <si>
    <t>10 deploys</t>
  </si>
  <si>
    <t>4th Social</t>
  </si>
  <si>
    <t>MVM Dark Green</t>
  </si>
  <si>
    <t>MVM Light Blue</t>
  </si>
  <si>
    <t>MVM Blue</t>
  </si>
  <si>
    <t>MVM Rainbow</t>
  </si>
  <si>
    <t>MVM Yellow</t>
  </si>
  <si>
    <t>MVM Purple</t>
  </si>
  <si>
    <t>MVM Pink</t>
  </si>
  <si>
    <t>Virtual Amethyst</t>
  </si>
  <si>
    <t>Please only Deploy MVM's and not regular Virtuals</t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</si>
  <si>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</si>
  <si>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</si>
  <si>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</si>
  <si>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</si>
  <si>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</si>
  <si>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</si>
  <si>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</si>
  <si>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</si>
  <si>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Comments</t>
  </si>
  <si>
    <t>Deploys</t>
  </si>
  <si>
    <t>Socials Sent</t>
  </si>
  <si>
    <t>brown</t>
  </si>
  <si>
    <t>kcpride</t>
  </si>
  <si>
    <t>https://www.munzee.com/m/kcpride/2686/</t>
  </si>
  <si>
    <t>NA</t>
  </si>
  <si>
    <t xml:space="preserve">daysleeperdot </t>
  </si>
  <si>
    <t>https://www.munzee.com/m/daysleeperdot/5319/</t>
  </si>
  <si>
    <t>1,2,3,4</t>
  </si>
  <si>
    <t>klassickelly</t>
  </si>
  <si>
    <t>https://www.munzee.com/m/KlassicKelly/5026/</t>
  </si>
  <si>
    <t>https://www.munzee.com/m/kcpride/2558/</t>
  </si>
  <si>
    <t>J1Huisman</t>
  </si>
  <si>
    <t>https://www.munzee.com/m/J1Huisman/5135/</t>
  </si>
  <si>
    <t>https://www.munzee.com/m/KlassicKelly/5036/</t>
  </si>
  <si>
    <t>https://www.munzee.com/m/kcpride/2555/</t>
  </si>
  <si>
    <t>iamdeana</t>
  </si>
  <si>
    <t>https://www.munzee.com/m/iamdeana/2530/</t>
  </si>
  <si>
    <t>https://www.munzee.com/m/KlassicKelly/5037/</t>
  </si>
  <si>
    <t>https://www.munzee.com/m/kcpride/2554/</t>
  </si>
  <si>
    <t>https://www.munzee.com/m/J1Huisman/5134/</t>
  </si>
  <si>
    <t>https://www.munzee.com/m/KlassicKelly/5038/</t>
  </si>
  <si>
    <t>https://www.munzee.com/m/kcpride/2547/</t>
  </si>
  <si>
    <t>rollermama</t>
  </si>
  <si>
    <t>https://www.munzee.com/m/rollermama/1451/</t>
  </si>
  <si>
    <t>https://www.munzee.com/m/KlassicKelly/5039/</t>
  </si>
  <si>
    <t>https://www.munzee.com/m/kcpride/2541/</t>
  </si>
  <si>
    <t>coastingcollins</t>
  </si>
  <si>
    <t>https://www.munzee.com/m/coastingcollins/1766/</t>
  </si>
  <si>
    <t>robfire</t>
  </si>
  <si>
    <t>https://www.munzee.com/m/robfire/2443</t>
  </si>
  <si>
    <t>white</t>
  </si>
  <si>
    <t>caribjules</t>
  </si>
  <si>
    <t>https://www.munzee.com/m/caribjules/591/</t>
  </si>
  <si>
    <t>1,2,3</t>
  </si>
  <si>
    <t>Snarf</t>
  </si>
  <si>
    <t>https://www.munzee.com/m/Snarf/653/</t>
  </si>
  <si>
    <t>1,2</t>
  </si>
  <si>
    <t>SuperOllie</t>
  </si>
  <si>
    <t>https://www.munzee.com/m/SuperOllie/262/</t>
  </si>
  <si>
    <t>https://www.munzee.com/m/caribjules/592/</t>
  </si>
  <si>
    <t>https://www.munzee.com/m/Snarf/652/</t>
  </si>
  <si>
    <t>orange</t>
  </si>
  <si>
    <t>https://www.munzee.com/m/daysleeperdot/5318/</t>
  </si>
  <si>
    <t>Gatormayma</t>
  </si>
  <si>
    <t>https://www.munzee.com/m/Gatormayma/1644/</t>
  </si>
  <si>
    <t>geocredibles</t>
  </si>
  <si>
    <t>https://www.munzee.com/m/GeoCredibles/1522</t>
  </si>
  <si>
    <t>https://www.munzee.com/m/caribjules/593/</t>
  </si>
  <si>
    <t>https://www.munzee.com/m/Snarf/640/</t>
  </si>
  <si>
    <t>https://www.munzee.com/m/SuperOllie/259/</t>
  </si>
  <si>
    <t>https://www.munzee.com/m/caribjules/611/</t>
  </si>
  <si>
    <t>https://www.munzee.com/m/Snarf/638/</t>
  </si>
  <si>
    <t>Sverlaan</t>
  </si>
  <si>
    <t>https://www.munzee.com/m/sverlaan/1324/</t>
  </si>
  <si>
    <t>https://www.munzee.com/m/caribjules/612/</t>
  </si>
  <si>
    <t>https://www.munzee.com/m/GeoCredibles/1521</t>
  </si>
  <si>
    <t>TrialbyFire</t>
  </si>
  <si>
    <t>https://www.munzee.com/m/TrialbyFire/4889/</t>
  </si>
  <si>
    <t>deploy on the 3rd</t>
  </si>
  <si>
    <t>Parkinsonpa</t>
  </si>
  <si>
    <t>https://www.munzee.com/m/ParkinsonPa/1007/admin/</t>
  </si>
  <si>
    <t>Big100hd</t>
  </si>
  <si>
    <t>https://www.munzee.com/m/Big100HD/3963/</t>
  </si>
  <si>
    <t>Westies</t>
  </si>
  <si>
    <t>https://www.munzee.com/m/Westies/1207</t>
  </si>
  <si>
    <t>Vladje</t>
  </si>
  <si>
    <t>https://www.munzee.com/m/Vladje/1960</t>
  </si>
  <si>
    <t>sfwife</t>
  </si>
  <si>
    <t>https://www.munzee.com/m/sfwife/1642/</t>
  </si>
  <si>
    <t>greensfgiant</t>
  </si>
  <si>
    <t>https://www.munzee.com/m/greensfgiant/1544/</t>
  </si>
  <si>
    <t>MeanderingMonkeys</t>
  </si>
  <si>
    <t>https://www.munzee.com/m/MeanderingMonkeys/8685/</t>
  </si>
  <si>
    <t>amethyst</t>
  </si>
  <si>
    <t>weesie</t>
  </si>
  <si>
    <t>https://www.munzee.com/m/weesie/277</t>
  </si>
  <si>
    <t>red</t>
  </si>
  <si>
    <t>Squonk</t>
  </si>
  <si>
    <t>https://www.munzee.com/m/Squonk/1119/</t>
  </si>
  <si>
    <t>frostyiii</t>
  </si>
  <si>
    <t>https://www.munzee.com/m/Frostyiii/1074/</t>
  </si>
  <si>
    <t>penguinmom</t>
  </si>
  <si>
    <t>https://www.munzee.com/m/penguinmom/1047/</t>
  </si>
  <si>
    <t>https://www.munzee.com/m/Vladje/1959</t>
  </si>
  <si>
    <t>sickman</t>
  </si>
  <si>
    <t>https://www.munzee.com/m/sickman/888</t>
  </si>
  <si>
    <t>https://www.munzee.com/m/iamdeana/2599/</t>
  </si>
  <si>
    <t>https://www.munzee.com/m/sfwife/1641/</t>
  </si>
  <si>
    <t>hunniees</t>
  </si>
  <si>
    <t>https://www.munzee.com/m/hunniees/15563</t>
  </si>
  <si>
    <t>https://www.munzee.com/m/kcpride/2654/</t>
  </si>
  <si>
    <t>https://www.munzee.com/m/GeoCredibles/1520</t>
  </si>
  <si>
    <t>https://www.munzee.com/m/MeanderingMonkeys/8681</t>
  </si>
  <si>
    <t>FindersGirl</t>
  </si>
  <si>
    <t>https://www.munzee.com/m/FindersGirl/1251/</t>
  </si>
  <si>
    <t>https://www.munzee.com/m/KlassicKelly/5035/</t>
  </si>
  <si>
    <t>https://www.munzee.com/m/kcpride/2520/</t>
  </si>
  <si>
    <t>https://www.munzee.com/m/robfire/2281</t>
  </si>
  <si>
    <t>PrincessLeah06</t>
  </si>
  <si>
    <t>https://www.munzee.com/m/PrincessLeah06/331</t>
  </si>
  <si>
    <t>https://www.munzee.com/m/kcpride/2518/</t>
  </si>
  <si>
    <t>https://www.munzee.com/m/daysleeperdot/5308/</t>
  </si>
  <si>
    <t>mars00xj</t>
  </si>
  <si>
    <t>https://www.munzee.com/m/mars00xj/6835/</t>
  </si>
  <si>
    <t>https://www.munzee.com/m/ParkinsonPa/1024/admin/</t>
  </si>
  <si>
    <t>tankandspaz</t>
  </si>
  <si>
    <t>https://www.munzee.com/m/tankandspaz/409</t>
  </si>
  <si>
    <t>https://www.munzee.com/m/MeanderingMonkeys/8679</t>
  </si>
  <si>
    <t>NanaB</t>
  </si>
  <si>
    <t>https://www.munzee.com/m/NanaB/1831</t>
  </si>
  <si>
    <t>TNT</t>
  </si>
  <si>
    <t>https://www.munzee.com/m/TNT/2915</t>
  </si>
  <si>
    <t>https://www.munzee.com/m/kcpride/2656/</t>
  </si>
  <si>
    <t>https://www.munzee.com/m/KlassicKelly/5027/</t>
  </si>
  <si>
    <t>timandweze</t>
  </si>
  <si>
    <t>https://www.munzee.com/m/timandweze/2204</t>
  </si>
  <si>
    <t>https://www.munzee.com/m/caribjules/621/</t>
  </si>
  <si>
    <t>masonite</t>
  </si>
  <si>
    <t>https://www.munzee.com/m/masonite/943/</t>
  </si>
  <si>
    <t>https://www.munzee.com/m/timandweze/2197</t>
  </si>
  <si>
    <t>dark green</t>
  </si>
  <si>
    <t>https://www.munzee.com/m/Gatormayma/1638/</t>
  </si>
  <si>
    <t>annabanana</t>
  </si>
  <si>
    <t>https://www.munzee.com/m/annabanana/3813/</t>
  </si>
  <si>
    <t>https://www.munzee.com/m/masonite/944/</t>
  </si>
  <si>
    <t>TURTLE</t>
  </si>
  <si>
    <t>https://www.munzee.com/m/TURTLE/4278/</t>
  </si>
  <si>
    <t>https://www.munzee.com/m/KlassicKelly/5025/</t>
  </si>
  <si>
    <t>https://www.munzee.com/m/timandweze/2194</t>
  </si>
  <si>
    <t>https://www.munzee.com/m/greensfgiant/1541/</t>
  </si>
  <si>
    <t>https://www.munzee.com/m/caribjules/622/</t>
  </si>
  <si>
    <t>https://www.munzee.com/m/timandweze/2196</t>
  </si>
  <si>
    <t>https://www.munzee.com/m/FindersGirl/1249/</t>
  </si>
  <si>
    <t>https://www.munzee.com/m/caribjules/624/</t>
  </si>
  <si>
    <t>Derlame</t>
  </si>
  <si>
    <t>https://www.munzee.com/m/Derlame/5823/</t>
  </si>
  <si>
    <t>1SheMarine</t>
  </si>
  <si>
    <t>https://www.munzee.com/m/1SheMarine/4220/</t>
  </si>
  <si>
    <t>ahagmann</t>
  </si>
  <si>
    <t>https://www.munzee.com/m/ahagmann/2626/</t>
  </si>
  <si>
    <t>https://www.munzee.com/m/mars00xj/6832/</t>
  </si>
  <si>
    <t>bjktgdmb</t>
  </si>
  <si>
    <t>https://www.munzee.com/m/bjktgdmb/2003/</t>
  </si>
  <si>
    <t>tracee74</t>
  </si>
  <si>
    <t>https://www.munzee.com/m/Tracee74/1069/</t>
  </si>
  <si>
    <t>https://www.munzee.com/m/mars00xj/6831/</t>
  </si>
  <si>
    <t>https://www.munzee.com/m/daysleeperdot/5307/</t>
  </si>
  <si>
    <t>https://www.munzee.com/m/MeanderingMonkeys/8677/</t>
  </si>
  <si>
    <t>https://www.munzee.com/m/iamdeana/2598/</t>
  </si>
  <si>
    <t>23speds</t>
  </si>
  <si>
    <t>https://www.munzee.com/m/23speds/5517/</t>
  </si>
  <si>
    <t>https://www.munzee.com/m/MeanderingMonkeys/8672/</t>
  </si>
  <si>
    <t>kjasdad</t>
  </si>
  <si>
    <t>https://www.munzee.com/m/Kjasdad/1026/</t>
  </si>
  <si>
    <t>baseballkrazy</t>
  </si>
  <si>
    <t>https://www.munzee.com/m/Baseballkrazy/896/</t>
  </si>
  <si>
    <t>lupo6</t>
  </si>
  <si>
    <t>https://www.munzee.com/m/lupo6/1207</t>
  </si>
  <si>
    <t>sverlaan</t>
  </si>
  <si>
    <t>https://www.munzee.com/m/sverlaan/1465/</t>
  </si>
  <si>
    <t>geomsp</t>
  </si>
  <si>
    <t>https://www.munzee.com/m/geomsp/4058/</t>
  </si>
  <si>
    <t>https://www.munzee.com/m/KlassicKelly/5029/</t>
  </si>
  <si>
    <t>https://www.munzee.com/m/23speds/5516/</t>
  </si>
  <si>
    <t>xraybill</t>
  </si>
  <si>
    <t>https://www.munzee.com/m/xraybill/769/</t>
  </si>
  <si>
    <t>redshark78</t>
  </si>
  <si>
    <t>https://www.munzee.com/m/redshark78/558</t>
  </si>
  <si>
    <t>https://www.munzee.com/m/geomsp/4057/admin/</t>
  </si>
  <si>
    <t>https://www.munzee.com/m/KlassicKelly/5034/</t>
  </si>
  <si>
    <t>rosieree</t>
  </si>
  <si>
    <t>https://www.munzee.com/m/rosieree/8967/</t>
  </si>
  <si>
    <t>Kricketracks</t>
  </si>
  <si>
    <t>https://www.munzee.com/m/Kricketracks/679/</t>
  </si>
  <si>
    <t>blue</t>
  </si>
  <si>
    <t>https://www.munzee.com/m/kcpride/2524/</t>
  </si>
  <si>
    <t>https://www.munzee.com/m/sverlaan/1463/</t>
  </si>
  <si>
    <t>https://www.munzee.com/m/daysleeperdot/5306/</t>
  </si>
  <si>
    <t>https://www.munzee.com/m/geomsp/4056/</t>
  </si>
  <si>
    <t>geopepi</t>
  </si>
  <si>
    <t>https://www.munzee.com/m/geopepi/1982/</t>
  </si>
  <si>
    <t>geolucas</t>
  </si>
  <si>
    <t>https://www.munzee.com/m/Geolucas/161/</t>
  </si>
  <si>
    <t>https://www.munzee.com/m/redshark78/555</t>
  </si>
  <si>
    <t>https://www.munzee.com/m/MeanderingMonkeys/8667/</t>
  </si>
  <si>
    <t>https://www.munzee.com/m/kcpride/2659/</t>
  </si>
  <si>
    <t>https://www.munzee.com/m/hunniees/15561</t>
  </si>
  <si>
    <t>https://www.munzee.com/m/kcpride/2658/</t>
  </si>
  <si>
    <t>https://www.munzee.com/m/geopepi/1960/</t>
  </si>
  <si>
    <t>https://www.munzee.com/m/Geolucas/160/</t>
  </si>
  <si>
    <t>AndrasButor</t>
  </si>
  <si>
    <t>https://www.munzee.com/m/AndrasButor/1112</t>
  </si>
  <si>
    <t>WVKiwi</t>
  </si>
  <si>
    <t>https://www.munzee.com/m/wvkiwi/5468/</t>
  </si>
  <si>
    <t>https://www.munzee.com/m/lupo6/1206</t>
  </si>
  <si>
    <t>TheLabGuys</t>
  </si>
  <si>
    <t>https://www.munzee.com/m/TheLabGuys/3061/</t>
  </si>
  <si>
    <t>https://www.munzee.com/m/KlassicKelly/5024/</t>
  </si>
  <si>
    <t>https://www.munzee.com/m/TURTLE/4254/</t>
  </si>
  <si>
    <t>yellow</t>
  </si>
  <si>
    <t>sabbyjo12</t>
  </si>
  <si>
    <t>https://www.munzee.com/m/Sabbyjo12/304/</t>
  </si>
  <si>
    <t>https://www.munzee.com/m/kcpride/2525/</t>
  </si>
  <si>
    <t>janzattic</t>
  </si>
  <si>
    <t>https://www.munzee.com/m/janzattic/3235</t>
  </si>
  <si>
    <t>https://www.munzee.com/m/rosieree/8965/</t>
  </si>
  <si>
    <t>https://www.munzee.com/m/Gatormayma/1796/</t>
  </si>
  <si>
    <t>https://www.munzee.com/m/geopepi/1959/</t>
  </si>
  <si>
    <t>https://www.munzee.com/m/Geolucas/159/</t>
  </si>
  <si>
    <t>dt07751</t>
  </si>
  <si>
    <t>https://www.munzee.com/m/dt07751/15382</t>
  </si>
  <si>
    <t>https://www.munzee.com/m/timandweze/2193</t>
  </si>
  <si>
    <t>https://www.munzee.com/m/Vladje/1961</t>
  </si>
  <si>
    <t>Networknerd</t>
  </si>
  <si>
    <t>https://www.munzee.com/m/networknerd/934</t>
  </si>
  <si>
    <t>https://www.munzee.com/m/MeanderingMonkeys/8659/</t>
  </si>
  <si>
    <t>https://www.munzee.com/m/kcpride/2655/</t>
  </si>
  <si>
    <t>https://www.munzee.com/m/timandweze/2192</t>
  </si>
  <si>
    <t>https://www.munzee.com/m/ahagmann/2625/</t>
  </si>
  <si>
    <t>https://www.munzee.com/m/MeanderingMonkeys/8649/</t>
  </si>
  <si>
    <t>rainbow</t>
  </si>
  <si>
    <t>https://www.munzee.com/m/robfire/2442/</t>
  </si>
  <si>
    <t>https://www.munzee.com/m/timandweze/2189</t>
  </si>
  <si>
    <t xml:space="preserve">Robelwilson </t>
  </si>
  <si>
    <t>https://www.munzee.com/m/Robelwilson/813/</t>
  </si>
  <si>
    <t>black</t>
  </si>
  <si>
    <t>https://www.munzee.com/m/masonite/1060/</t>
  </si>
  <si>
    <t>https://www.munzee.com/m/daysleeperdot/5303/</t>
  </si>
  <si>
    <t>https://www.munzee.com/m/timandweze/2188</t>
  </si>
  <si>
    <t>https://www.munzee.com/m/xraybill/781/</t>
  </si>
  <si>
    <t>https://www.munzee.com/m/geomsp/4055/</t>
  </si>
  <si>
    <t>https://www.munzee.com/m/KlassicKelly/5032/</t>
  </si>
  <si>
    <t>https://www.munzee.com/m/geomsp/4042/</t>
  </si>
  <si>
    <t>https://www.munzee.com/m/bjktgdmb/1997/admin/</t>
  </si>
  <si>
    <t>purple</t>
  </si>
  <si>
    <t>https://www.munzee.com/m/rosieree/8930/</t>
  </si>
  <si>
    <t>https://www.munzee.com/m/masonite/1058/</t>
  </si>
  <si>
    <t>https://www.munzee.com/m/dt07751/15380/</t>
  </si>
  <si>
    <t>https://www.munzee.com/m/rosieree/8927/</t>
  </si>
  <si>
    <t>DolphinJo</t>
  </si>
  <si>
    <t>https://www.munzee.com/m/DolphinJo/1521/</t>
  </si>
  <si>
    <t>https://www.munzee.com/m/PrincessLeah06/451</t>
  </si>
  <si>
    <t>https://www.munzee.com/m/rosieree/8850/</t>
  </si>
  <si>
    <t>gyrodude</t>
  </si>
  <si>
    <t>https://www.munzee.com/m/gyrodude/4680/</t>
  </si>
  <si>
    <t>https://www.munzee.com/m/Gatormayma/1647/</t>
  </si>
  <si>
    <t>https://www.munzee.com/m/caribjules/775/</t>
  </si>
  <si>
    <t>https://www.munzee.com/m/gyrodude/4679</t>
  </si>
  <si>
    <t>https://www.munzee.com/m/TheLabGuys/3062/</t>
  </si>
  <si>
    <t>https://www.munzee.com/m/MeanderingMonkeys/8660/</t>
  </si>
  <si>
    <t>https://www.munzee.com/m/Vladje/1967</t>
  </si>
  <si>
    <t>https://www.munzee.com/m/hunniees/15558</t>
  </si>
  <si>
    <t>https://www.munzee.com/m/dt07751/15360</t>
  </si>
  <si>
    <t>https://www.munzee.com/m/kcpride/2516/</t>
  </si>
  <si>
    <t>https://www.munzee.com/m/daysleeperdot/5302/</t>
  </si>
  <si>
    <t>https://www.munzee.com/m/hunniees/15455</t>
  </si>
  <si>
    <t>https://www.munzee.com/m/gyrodude/4678</t>
  </si>
  <si>
    <t>https://www.munzee.com/m/caribjules/730/</t>
  </si>
  <si>
    <t>Nomadicjp</t>
  </si>
  <si>
    <t>https://www.munzee.com/m/nomadicjp/1487/admin/</t>
  </si>
  <si>
    <t>https://www.munzee.com/m/kcpride/2660/</t>
  </si>
  <si>
    <t>https://www.munzee.com/m/hunniees/15456/</t>
  </si>
  <si>
    <t>https://www.munzee.com/m/dt07751/15361</t>
  </si>
  <si>
    <t>https://www.munzee.com/m/kcpride/2661/</t>
  </si>
  <si>
    <t>https://www.munzee.com/m/hunniees/16494</t>
  </si>
  <si>
    <t>https://www.munzee.com/m/KlassicKelly/5021/</t>
  </si>
  <si>
    <t>https://www.munzee.com/m/kcpride/2670/</t>
  </si>
  <si>
    <t>https://www.munzee.com/m/caribjules/749/</t>
  </si>
  <si>
    <t>https://www.munzee.com/m/nomadicjp/1485/admin/</t>
  </si>
  <si>
    <t>https://www.munzee.com/m/dt07751/15381</t>
  </si>
  <si>
    <t>https://www.munzee.com/m/caribjules/773/</t>
  </si>
  <si>
    <t>https://www.munzee.com/m/TheLabGuys/3060/</t>
  </si>
  <si>
    <t>https://www.munzee.com/m/Sabbyjo12/314/</t>
  </si>
  <si>
    <t>https://www.munzee.com/m/sverlaan/1459/</t>
  </si>
  <si>
    <t>https://www.munzee.com/m/KlassicKelly/5040/</t>
  </si>
  <si>
    <t>https://www.munzee.com/m/Vladje/1966</t>
  </si>
  <si>
    <t>light blue</t>
  </si>
  <si>
    <t>https://www.munzee.com/m/daysleeperdot/5301/</t>
  </si>
  <si>
    <t>silleb</t>
  </si>
  <si>
    <t>https://www.munzee.com/m/silleb/1078/</t>
  </si>
  <si>
    <t>https://www.munzee.com/m/masonite/1106/</t>
  </si>
  <si>
    <t>https://www.munzee.com/m/nomadicjp/1484/admin/</t>
  </si>
  <si>
    <t>https://www.munzee.com/m/timandweze/2195</t>
  </si>
  <si>
    <t>https://www.munzee.com/m/MeanderingMonkeys/8661/</t>
  </si>
  <si>
    <t>https://www.munzee.com/m/lupo6/1205</t>
  </si>
  <si>
    <t>https://www.munzee.com/m/timandweze/2187</t>
  </si>
  <si>
    <t>dydy</t>
  </si>
  <si>
    <t>https://www.munzee.com/m/dydy/5320/</t>
  </si>
  <si>
    <t>SammyDiddly</t>
  </si>
  <si>
    <t>https://www.munzee.com/m/SammyDiddly/1207/</t>
  </si>
  <si>
    <t>https://www.munzee.com/m/KlassicKelly/5028/</t>
  </si>
  <si>
    <t>Jebest</t>
  </si>
  <si>
    <t>https://www.munzee.com/m/Jebest/1746/</t>
  </si>
  <si>
    <t>https://www.munzee.com/m/geopepi/1958/</t>
  </si>
  <si>
    <t>https://www.munzee.com/m/Geolucas/158/</t>
  </si>
  <si>
    <t>nyisutter</t>
  </si>
  <si>
    <t>https://www.munzee.com/m/nyisutter/4113/</t>
  </si>
  <si>
    <t>https://www.munzee.com/m/geopepi/1953/</t>
  </si>
  <si>
    <t>https://www.munzee.com/m/Geolucas/162/</t>
  </si>
  <si>
    <t>Hutch79</t>
  </si>
  <si>
    <t>www.munzee.com/m/Hutch79/1015/</t>
  </si>
  <si>
    <t>pink</t>
  </si>
  <si>
    <t>https://www.munzee.com/m/TheLabGuys/3683/</t>
  </si>
  <si>
    <t>grubsneerg</t>
  </si>
  <si>
    <t>https://www.munzee.com/m/grubsneerg/411/</t>
  </si>
  <si>
    <t>https://www.munzee.com/m/daysleeperdot/5300/</t>
  </si>
  <si>
    <t>https://www.munzee.com/m/Gatormayma/1661/admin/</t>
  </si>
  <si>
    <t>https://www.munzee.com/m/caribjules/720/</t>
  </si>
  <si>
    <t>https://www.munzee.com/m/geomsp/4037/a</t>
  </si>
  <si>
    <t>NativenUK</t>
  </si>
  <si>
    <t>https://www.munzee.com/m/NativenUK/956/</t>
  </si>
  <si>
    <t>Ambmay</t>
  </si>
  <si>
    <t>https://www.munzee.com/m/ambmay/286</t>
  </si>
  <si>
    <t>https://www.munzee.com/m/geomsp/4036/</t>
  </si>
  <si>
    <t>https://www.munzee.com/m/TheLabGuys/3772/</t>
  </si>
  <si>
    <t>https://www.munzee.com/m/kcpride/2689/</t>
  </si>
  <si>
    <t>mihul</t>
  </si>
  <si>
    <t>https://www.munzee.com/m/mihul/1280</t>
  </si>
  <si>
    <t>AgentHop</t>
  </si>
  <si>
    <t>https://www.munzee.com/m/AgentHop/3703/</t>
  </si>
  <si>
    <t>hopsgeneral</t>
  </si>
  <si>
    <t>https://www.munzee.com/m/hopsgeneral/2959/</t>
  </si>
  <si>
    <t>https://www.munzee.com/m/ambmay/290</t>
  </si>
  <si>
    <t>https://www.munzee.com/m/caribjules/722/</t>
  </si>
  <si>
    <t>https://www.munzee.com/m/kcpride/2744/</t>
  </si>
  <si>
    <t>https://www.munzee.com/m/rosieree/9435/</t>
  </si>
  <si>
    <t>https://www.munzee.com/m/Robelwilson/814/</t>
  </si>
  <si>
    <t>https://www.munzee.com/m/Jebest/1742/</t>
  </si>
  <si>
    <t>https://www.munzee.com/m/kcpride/2690/</t>
  </si>
  <si>
    <t>bazfum</t>
  </si>
  <si>
    <t>https://www.munzee.com/m/bazfum/2872/</t>
  </si>
  <si>
    <t>https://www.munzee.com/m/masonite/1028/</t>
  </si>
  <si>
    <t>https://www.munzee.com/m/AgentHop/3705/</t>
  </si>
  <si>
    <t>https://www.munzee.com/m/hopsgeneral/2960/</t>
  </si>
  <si>
    <t>https://www.munzee.com/m/masonite/1014/</t>
  </si>
  <si>
    <t>https://www.munzee.com/m/rosieree/9433/</t>
  </si>
  <si>
    <t>OHail</t>
  </si>
  <si>
    <t>https://www.munzee.com/m/OHail/9268/</t>
  </si>
  <si>
    <t>https://www.munzee.com/m/masonite/838/</t>
  </si>
  <si>
    <t>https://www.munzee.com/m/lupo6/1204</t>
  </si>
  <si>
    <t>https://www.munzee.com/m/DolphinJo/1522/</t>
  </si>
  <si>
    <t>https://www.munzee.com/m/masonite/873/</t>
  </si>
  <si>
    <t>pikespice</t>
  </si>
  <si>
    <t>https://www.munzee.com/m/pikespice/1041/</t>
  </si>
  <si>
    <t>https://www.munzee.com/m/gyrodude/4673</t>
  </si>
  <si>
    <t>https://www.munzee.com/m/masonite/1065/</t>
  </si>
  <si>
    <t>leevisvard</t>
  </si>
  <si>
    <t>https://www.munzee.com/m/leevisvard/3451/</t>
  </si>
  <si>
    <t>https://www.munzee.com/m/NativenUK/1088</t>
  </si>
  <si>
    <t>https://www.munzee.com/m/rosieree/9430/</t>
  </si>
  <si>
    <t>https://www.munzee.com/m/pikespice/1113/</t>
  </si>
  <si>
    <t>sallybear</t>
  </si>
  <si>
    <t>https://www.munzee.com/m/sallybear/659/</t>
  </si>
  <si>
    <t>andrewbmbox</t>
  </si>
  <si>
    <t>https://www.munzee.com/m/andrewbmbox/1938/</t>
  </si>
  <si>
    <t>https://www.munzee.com/m/caribjules/728/</t>
  </si>
  <si>
    <t>https://www.munzee.com/m/nomadicjp/1480/admin/</t>
  </si>
  <si>
    <t>https://www.munzee.com/m/KlassicKelly/5023/</t>
  </si>
  <si>
    <t>https://www.munzee.com/m/rosieree/9426/</t>
  </si>
  <si>
    <t>https://www.munzee.com/m/caribjules/766/</t>
  </si>
  <si>
    <t>https://www.munzee.com/m/andrewbmbox/1950/</t>
  </si>
  <si>
    <t>https://www.munzee.com/m/nomadicjp/1290/admin/</t>
  </si>
  <si>
    <t>GrandpaArvada</t>
  </si>
  <si>
    <t>https://www.munzee.com/m/GrandpaArvada/731/</t>
  </si>
  <si>
    <t>https://www.munzee.com/m/andrewbmbox/1952/</t>
  </si>
  <si>
    <t>https://www.munzee.com/m/SammyDiddly/1208/</t>
  </si>
  <si>
    <t>Mnbball</t>
  </si>
  <si>
    <t>https://www.munzee.com/m/Mnbball/1244/</t>
  </si>
  <si>
    <t>https://www.munzee.com/m/Hutch79/920/</t>
  </si>
  <si>
    <t>Penfold49</t>
  </si>
  <si>
    <t>https://www.munzee.com/m/Penfold49/1805/</t>
  </si>
  <si>
    <t>https://www.munzee.com/m/Mnbball/1241/</t>
  </si>
  <si>
    <t>https://www.munzee.com/m/TheLabGuys/3063/</t>
  </si>
  <si>
    <t>https://www.munzee.com/m/GrandpaArvada/732/</t>
  </si>
  <si>
    <t>https://www.munzee.com/m/Penfold49/1800/</t>
  </si>
  <si>
    <t>https://www.munzee.com/m/OHail/9278/</t>
  </si>
  <si>
    <t>https://www.munzee.com/m/GrandpaArvada/728/</t>
  </si>
  <si>
    <t>https://www.munzee.com/m/Mnbball/1242/</t>
  </si>
  <si>
    <t>https://www.munzee.com/m/Jebest/1739/</t>
  </si>
  <si>
    <t>https://www.munzee.com/m/GrandpaArvada/672/</t>
  </si>
  <si>
    <t>DABirds</t>
  </si>
  <si>
    <t>https://www.munzee.com/m/DABirds/860</t>
  </si>
  <si>
    <t>PBJ</t>
  </si>
  <si>
    <t>https://www.munzee.com/m/PBJ/1124/</t>
  </si>
  <si>
    <t>https://www.munzee.com/m/Jebest/1737/</t>
  </si>
  <si>
    <t>https://www.munzee.com/m/ahagmann/2624/</t>
  </si>
  <si>
    <t>https://www.munzee.com/m/daysleeperdot/5299/</t>
  </si>
  <si>
    <t>https://www.munzee.com/m/KlassicKelly/5022/</t>
  </si>
  <si>
    <t>https://www.munzee.com/m/kcpride/2724/</t>
  </si>
  <si>
    <t>mdtt</t>
  </si>
  <si>
    <t>https://www.munzee.com/m/mdtt/1686/</t>
  </si>
  <si>
    <t>https://www.munzee.com/m/Jebest/1736/</t>
  </si>
  <si>
    <t>https://www.munzee.com/m/leevisvard/3450/</t>
  </si>
  <si>
    <t>Sanli</t>
  </si>
  <si>
    <t>https://www.munzee.com/m/Sanli/1182/</t>
  </si>
  <si>
    <t>https://www.munzee.com/m/SammyDiddly/1204/</t>
  </si>
  <si>
    <t>https://www.munzee.com/m/Hutch79/912/</t>
  </si>
  <si>
    <t>https://www.munzee.com/m/mdtt/1688/</t>
  </si>
  <si>
    <t>https://www.munzee.com/m/leevisvard/3449/</t>
  </si>
  <si>
    <t>machierp</t>
  </si>
  <si>
    <t>https://www.munzee.com/m/machierp/5103/</t>
  </si>
  <si>
    <t>https://www.munzee.com/m/masonite/936/</t>
  </si>
  <si>
    <t>franktoops</t>
  </si>
  <si>
    <t>https://www.munzee.com/m/franktoops/1298</t>
  </si>
  <si>
    <t>Feikjen</t>
  </si>
  <si>
    <t>https://www.munzee.com/m/feikjen/3549/</t>
  </si>
  <si>
    <t>https://www.munzee.com/m/masonite/837/</t>
  </si>
  <si>
    <t>https://www.munzee.com/m/leevisvard/3447/</t>
  </si>
  <si>
    <t>https://www.munzee.com/m/rosieree/9421/</t>
  </si>
  <si>
    <t>https://www.munzee.com/m/masonite/1068/</t>
  </si>
  <si>
    <t>https://www.munzee.com/m/leevisvard/3441/</t>
  </si>
  <si>
    <t>Felixbongers</t>
  </si>
  <si>
    <t>https://www.munzee.com/m/felixbongers/3578/</t>
  </si>
  <si>
    <t>Bordentaxi</t>
  </si>
  <si>
    <t>https://www.munzee.com/m/bordentaxi/3595</t>
  </si>
  <si>
    <t>AmbMay</t>
  </si>
  <si>
    <t>https://www.munzee.com/m/ambmay/347</t>
  </si>
  <si>
    <t>https://www.munzee.com/m/masonite/874/</t>
  </si>
  <si>
    <t>https://www.munzee.com/m/andrewbmbox/1960/</t>
  </si>
  <si>
    <t>https://www.munzee.com/m/machierp/5140/</t>
  </si>
  <si>
    <t>https://www.munzee.com/m/masonite/934/</t>
  </si>
  <si>
    <t>humbird7</t>
  </si>
  <si>
    <t>https://www.munzee.com/m/humbird7/7772</t>
  </si>
  <si>
    <t>https://www.munzee.com/m/OHail/9269/</t>
  </si>
  <si>
    <t>https://www.munzee.com/m/andrewbmbox/1961/</t>
  </si>
  <si>
    <t>https://www.munzee.com/m/KlassicKelly/5520/</t>
  </si>
  <si>
    <t>https://www.munzee.com/m/OHail/9271/</t>
  </si>
  <si>
    <t>https://www.munzee.com/m/mdtt/1696/</t>
  </si>
  <si>
    <t>https://www.munzee.com/m/kcpride/3382/</t>
  </si>
  <si>
    <t>https://www.munzee.com/m/NativenUK/1093</t>
  </si>
  <si>
    <t>https://www.munzee.com/m/silleb/1081/</t>
  </si>
  <si>
    <t>https://www.munzee.com/m/GrandpaArvada/670/</t>
  </si>
  <si>
    <t>GoofyButterfly</t>
  </si>
  <si>
    <t>https://www.munzee.com/m/GoofyButterfly/4116/</t>
  </si>
  <si>
    <t>https://www.munzee.com/m/Hutch79/930/</t>
  </si>
  <si>
    <t>https://www.munzee.com/m/Robelwilson/812/</t>
  </si>
  <si>
    <t>https://www.munzee.com/m/kcpride/3383/</t>
  </si>
  <si>
    <t>cvdchiller</t>
  </si>
  <si>
    <t>https://www.munzee.com/m/cvdchiller/4659</t>
  </si>
  <si>
    <t>https://www.munzee.com/m/PBJ/1143/</t>
  </si>
  <si>
    <t xml:space="preserve">Geodude </t>
  </si>
  <si>
    <t>https://www.munzee.com/m/Geodude/687/</t>
  </si>
  <si>
    <t>https://www.munzee.com/m/kcpride/3384/</t>
  </si>
  <si>
    <t>https://www.munzee.com/m/GoofyButterfly/4117</t>
  </si>
  <si>
    <t>rodrico101</t>
  </si>
  <si>
    <t>https://www.munzee.com/m/rodrico101/2913/</t>
  </si>
  <si>
    <t>cjaros1</t>
  </si>
  <si>
    <t>https://www.munzee.com/m/Cjaros1/567</t>
  </si>
  <si>
    <t>https://www.munzee.com/m/Robelwilson/811/</t>
  </si>
  <si>
    <t>https://www.munzee.com/m/Mnbball/1153/</t>
  </si>
  <si>
    <t>https://www.munzee.com/m/humbird7/7771</t>
  </si>
  <si>
    <t>https://www.munzee.com/m/nyisutter/4218/</t>
  </si>
  <si>
    <t>https://www.munzse.com/m/mdtt/1697/</t>
  </si>
  <si>
    <t>https://www.munzee.com/m/cvdchiller/4658/</t>
  </si>
  <si>
    <t>https://www.munzee.com/m/Mnbball/1151/</t>
  </si>
  <si>
    <t>https://www.munzee.com/m/Sabbyjo12/319/</t>
  </si>
  <si>
    <t>https://www.munzee.com/m/Sanli/1179/</t>
  </si>
  <si>
    <t>https://www.munzee.com/m/TheLabGuys/3065/</t>
  </si>
  <si>
    <t>https://www.munzee.com/m/humbird7/7770</t>
  </si>
  <si>
    <t>https://www.munzee.com/m/caribjules/811/</t>
  </si>
  <si>
    <t>https://www.munzee.com/m/Mnbball/1292/</t>
  </si>
  <si>
    <t>https://www.munzee.com/m/1SheMarine/4794/</t>
  </si>
  <si>
    <t>https://www.munzee.com/m/23speds/5509/</t>
  </si>
  <si>
    <t>https://www.munzee.com/m/masonite/937/</t>
  </si>
  <si>
    <t>https://www.munzee.com/m/bordentaxi/3588</t>
  </si>
  <si>
    <t>https://www.munzee.com/m/daysleeperdot/5255/</t>
  </si>
  <si>
    <t>https://www.munzee.com/m/23speds/5508/</t>
  </si>
  <si>
    <t>https://www.munzee.com/m/ambmay/348/</t>
  </si>
  <si>
    <t>https://www.munzee.com/m/OHail/9279/</t>
  </si>
  <si>
    <t>https://www.munzee.com/m/felixbongers/3572/a</t>
  </si>
  <si>
    <t>https://www.munzee.com/m/janzattic/3292</t>
  </si>
  <si>
    <t>https://www.munzee.com/m/caribjules/806/</t>
  </si>
  <si>
    <t>https://www.munzee.com/m/23speds/5507/</t>
  </si>
  <si>
    <t>https://www.munzee.com/m/NativenUK/1062/</t>
  </si>
  <si>
    <t>JackSparrow</t>
  </si>
  <si>
    <t>https://www.munzee.com/m/JackSparrow/26151/</t>
  </si>
  <si>
    <t xml:space="preserve">jacksparrow - ready to deploy ;-) </t>
  </si>
  <si>
    <t>https://www.munzee.com/m/23speds/5506/</t>
  </si>
  <si>
    <t>https://www.munzee.com/m/lupo6/1203</t>
  </si>
  <si>
    <t>https://www.munzee.com/m/masonite/910/</t>
  </si>
  <si>
    <t>Lanyasummer</t>
  </si>
  <si>
    <t>https://www.munzee.com/m/Lanyasummer/5316/</t>
  </si>
  <si>
    <t>lanyasummer / deploy may 5</t>
  </si>
  <si>
    <t>https://www.munzee.com/m/OHail/9273/</t>
  </si>
  <si>
    <t>https://www.munzee.com/m/Hutch79/902/</t>
  </si>
  <si>
    <t>https://www.munzee.com/m/humbird7/7769/</t>
  </si>
  <si>
    <t>https://www.munzee.com/m/OHail/9272/</t>
  </si>
  <si>
    <t>https://www.munzee.com m/mdtt/1701/</t>
  </si>
  <si>
    <t>https://www.munzee.com/m/sverlaan/1428/</t>
  </si>
  <si>
    <t>https://www.munzee.com/m/masonite/911/</t>
  </si>
  <si>
    <t>https://www.munzee.com/m/feikjen/3548/</t>
  </si>
  <si>
    <t>https://www.munzee.com/m/Cjaros1/560</t>
  </si>
  <si>
    <t>https://www.munzee.com/m/masonite/823/</t>
  </si>
  <si>
    <t>https://www.munzee.com/m/sverlaan/1424/</t>
  </si>
  <si>
    <t>https://www.munzee.com/m/grubsneerg/413/</t>
  </si>
  <si>
    <t>LegionRider</t>
  </si>
  <si>
    <t>https://www.munzee.com/m/LegionRider/703/</t>
  </si>
  <si>
    <t>https://www.munzee.com/m/Geodude/683</t>
  </si>
  <si>
    <t>Geocredibles</t>
  </si>
  <si>
    <t>https://www.munzee.com/m/GeoCredibles/1877</t>
  </si>
  <si>
    <t>Wb2qbq</t>
  </si>
  <si>
    <t>https://www.munzee.com/m/wb2qbq/6798/</t>
  </si>
  <si>
    <t>granitente</t>
  </si>
  <si>
    <t>https://www.munzee.com/m/granitente/936/</t>
  </si>
  <si>
    <t>https://www.munzee.com/m/GeoCredibles/1690</t>
  </si>
  <si>
    <t>https://www.munzee.com/m/kcpride/2657/</t>
  </si>
  <si>
    <t>https://www.munzee.com/m/rosieree/8727/</t>
  </si>
  <si>
    <t>georeyna</t>
  </si>
  <si>
    <t>https://www.munzee.com/m/georeyna/5021/</t>
  </si>
  <si>
    <t>https://www.munzee.com/m/kcpride/2671/</t>
  </si>
  <si>
    <t>https://www.munzee.com/m/rosieree/8728/</t>
  </si>
  <si>
    <t>https://www.munzee.com/m/daysleeperdot/5254/</t>
  </si>
  <si>
    <t>https://www.munzee.com/m/kcpride/2672/</t>
  </si>
  <si>
    <t>https://www.munzee.com/m/rosieree/8729/</t>
  </si>
  <si>
    <t>KPisti</t>
  </si>
  <si>
    <t>https://www.munzee.com/m/KPisti/1258/</t>
  </si>
  <si>
    <t>https://www.munzee.com/m/kcpride/2705/</t>
  </si>
  <si>
    <t>https://www.munzee.com/m/rosieree/8690/</t>
  </si>
  <si>
    <t>https://www.munzee.com/m/masonite/1085/</t>
  </si>
  <si>
    <t>https://www.munzee.com/m/kcpride/2674/</t>
  </si>
  <si>
    <t>https://www.munzee.com/m/rosieree/8691/</t>
  </si>
  <si>
    <t>https://www.munzee.com/m/NativenUK/1064</t>
  </si>
  <si>
    <t>https://www.munzee.com/m/kcpride/2723/</t>
  </si>
  <si>
    <t>https://www.munzee.com/m/mdtt/1702/</t>
  </si>
  <si>
    <t>Flogni</t>
  </si>
  <si>
    <t>https://www.munzee.com/m/Flogni/13151/</t>
  </si>
  <si>
    <t>https://www.munzee.com/m/LegionRider/705/</t>
  </si>
  <si>
    <t>https://www.munzee.com/m/granitente/923/</t>
  </si>
  <si>
    <t>Kiitokurre</t>
  </si>
  <si>
    <t>https://www.munzee.com/m/Kiitokurre/8764/</t>
  </si>
  <si>
    <t>123xilef</t>
  </si>
  <si>
    <t>https://www.munzee.com/m/123xilef/1716/</t>
  </si>
  <si>
    <t>TheFrog</t>
  </si>
  <si>
    <t>https://www.munzee.com/m/TheFrog/882/</t>
  </si>
  <si>
    <t>https://www.munzee.com/m/GrandpaArvada/956/</t>
  </si>
  <si>
    <t>https://www.munzee.com/m/geomsp/4034/</t>
  </si>
  <si>
    <t>https://www.munzee.com/m/TheFrog/883/</t>
  </si>
  <si>
    <t>https://www.munzee.com/m/janzattic/3620</t>
  </si>
  <si>
    <t>https://www.munzee.com/m/geomsp/4031/</t>
  </si>
  <si>
    <t>https://www.munzee.com/m/23speds/5510/</t>
  </si>
  <si>
    <t>Mobility</t>
  </si>
  <si>
    <t>https://www.munzee.com/m/mobility/11966</t>
  </si>
  <si>
    <t xml:space="preserve"> </t>
  </si>
  <si>
    <t>https://www.munzee.com/m/FindersGirl/1533/</t>
  </si>
  <si>
    <t>https://www.munzee.com/m/andrewbmbox/2043/</t>
  </si>
  <si>
    <t>https://www.munzee.com/m/OHail/9274/</t>
  </si>
  <si>
    <t>https://www.munzee.com/m/23speds/5511/</t>
  </si>
  <si>
    <t>https://www.munzee.com/m/sverlaan/1326/</t>
  </si>
  <si>
    <t>https://www.munzee.com/m/geomsp/4032/</t>
  </si>
  <si>
    <t>https://www.munzee.com/m/caribjules/693/</t>
  </si>
  <si>
    <t>https://www.munzee.com/m/OHail/9281/</t>
  </si>
  <si>
    <t>https://www.munzee.com/m/Mnbball/1291/</t>
  </si>
  <si>
    <t>https://www.munzee.com/m/caribjules/746/</t>
  </si>
  <si>
    <t>https://www.munzee.com/m/OHail/9282/</t>
  </si>
  <si>
    <t>https://www.munzee.com/m/Kricketracks/684/</t>
  </si>
  <si>
    <t>https://www.munzee.com/m/caribjules/743/</t>
  </si>
  <si>
    <t>CoalCracker7</t>
  </si>
  <si>
    <t>https://www.munzee.com/m/CoalCracker7/1490/</t>
  </si>
  <si>
    <t>https://www.munzee.com/m/OHail/9380/</t>
  </si>
  <si>
    <t>https://www.munzee.com/m/Robelwilson/810/</t>
  </si>
  <si>
    <t>https://www.munzee.com/m/CoalCracker7/1024/</t>
  </si>
  <si>
    <t>https://www.munzee.com/m/sverlaan/1325/</t>
  </si>
  <si>
    <t>https://www.munzee.com/m/Snarf/631/</t>
  </si>
  <si>
    <t>babyw</t>
  </si>
  <si>
    <t>https://www.munzee.com/m/babyw/3767/</t>
  </si>
  <si>
    <t>https://www.munzee.com/m/kcpride/2683/</t>
  </si>
  <si>
    <t>https://www.munzee.com/m/masonite/820/</t>
  </si>
  <si>
    <t>https://www.munzee.com/m/KlassicKelly/5033/</t>
  </si>
  <si>
    <t>https://www.munzee.com/m/kcpride/2682/</t>
  </si>
  <si>
    <t>https://www.munzee.com/m/masonite/821/</t>
  </si>
  <si>
    <t>https://www.munzee.com/m/KlassicKelly/5031/</t>
  </si>
  <si>
    <t>https://www.munzee.com/m/kcpride/2681/</t>
  </si>
  <si>
    <t>https://www.munzee.com/m/rosieree/8692/</t>
  </si>
  <si>
    <t>https://www.munzee.com/m/masonite/896/</t>
  </si>
  <si>
    <t>https://www.munzee.com/m/kcpride/2523/</t>
  </si>
  <si>
    <t>https://www.munzee.com/m/rosieree/8696/</t>
  </si>
  <si>
    <t>https://www.munzee.com/m/masonite/875/</t>
  </si>
  <si>
    <t>https://www.munzee.com/m/kcpride/2522/</t>
  </si>
  <si>
    <t>https://www.munzee.com/m/rosieree/8697/</t>
  </si>
  <si>
    <t>https://www.munzee.com/m/KlassicKelly/5030/</t>
  </si>
  <si>
    <t>https://www.munzee.com/m/kcpride/2521/</t>
  </si>
  <si>
    <t>https://www.munzee.com/m/23speds/5514/</t>
  </si>
  <si>
    <t>Please do NOT delete the following line. You will need it if you want to load the CSV file back to the map!</t>
  </si>
  <si>
    <t>URL: gardenpainter.ide.sk</t>
  </si>
  <si>
    <t>Picasso Flat Rob / Flat Matt</t>
  </si>
  <si>
    <t>Flat Rob</t>
  </si>
  <si>
    <t>Please only Deploy Flat Robs/Matts</t>
  </si>
  <si>
    <t>Flat Rob or Flat Matt</t>
  </si>
  <si>
    <t>https://www.munzee.com/m/kcpride/2763/</t>
  </si>
  <si>
    <t>https://www.munzee.com/m/georeyna/5011/</t>
  </si>
  <si>
    <t>https://www.munzee.com/m/iamdeana/1760/</t>
  </si>
  <si>
    <t>https://www.munzee.com/m/kcpride/2762/</t>
  </si>
  <si>
    <t>Cachewhisperer</t>
  </si>
  <si>
    <t>https://www.munzee.com/m/cachewhisperer/8300/</t>
  </si>
  <si>
    <t>Flat Matt</t>
  </si>
  <si>
    <t>https://www.munzee.com/m/annabanana/4400/</t>
  </si>
  <si>
    <t>https://www.munzee.com/m/kcpride/2759/</t>
  </si>
  <si>
    <t>https://www.munzee.com/m/iamdeana/1761/</t>
  </si>
  <si>
    <t>https://www.munzee.com/m/FindersGirl/1373/</t>
  </si>
  <si>
    <t>jameshau84</t>
  </si>
  <si>
    <t>https://www.munzee.com/m/jameshau84/3238/</t>
  </si>
  <si>
    <t>https://www.munzee.com/m/cachewhisperer/8299/</t>
  </si>
  <si>
    <t>Flatt Matt</t>
  </si>
  <si>
    <t>https://www.munzee.com/m/ahagmann/2501/</t>
  </si>
  <si>
    <t>Flat Rob deployed 08.06.17</t>
  </si>
  <si>
    <t>https://www.munzee.com/m/kcpride/2761/</t>
  </si>
  <si>
    <t>https://www.munzee.com/m/cachewhisperer/8298/</t>
  </si>
  <si>
    <t>https://www.munzee.com/m/jameshau84/3237</t>
  </si>
  <si>
    <t>https://www.munzee.com/m/kcpride/2760/</t>
  </si>
  <si>
    <t>https://www.munzee.com/m/cachewhisperer/8297/</t>
  </si>
  <si>
    <t>https://www.munzee.com/m/timandweze/2279</t>
  </si>
  <si>
    <t>https://www.munzee.com/m/timandweze/2278</t>
  </si>
  <si>
    <t>https://www.munzee.com/m/Snarf/943/</t>
  </si>
  <si>
    <t>Deployed 7/3/17</t>
  </si>
  <si>
    <t>https://www.munzee.com/m/sickman/1213</t>
  </si>
  <si>
    <t>https://www.munzee.com/m/Westies/1532</t>
  </si>
  <si>
    <t>12FootTribe</t>
  </si>
  <si>
    <t>https://www.munzee.com/m/12FootTribe/874/</t>
  </si>
  <si>
    <t>Flat Rob 7/7/17</t>
  </si>
  <si>
    <t>https://www.munzee.com/m/jameshau84/3236</t>
  </si>
  <si>
    <t>https://www.munzee.com/m/1SheMarine/4706/</t>
  </si>
  <si>
    <t>Thistlemama</t>
  </si>
  <si>
    <t>https://www.munzee.com/m/Thistlemama/243/</t>
  </si>
  <si>
    <t>https://www.munzee.com/m/GeoCredibles/1624</t>
  </si>
  <si>
    <t>https://www.munzee.com/m/KlassicKelly/5209/</t>
  </si>
  <si>
    <t>https://www.munzee.com/m/kcpride/2754/</t>
  </si>
  <si>
    <t>https://www.munzee.com/m/Westies/1524</t>
  </si>
  <si>
    <t>https://www.munzee.com/m/TheLabGuys/3563/</t>
  </si>
  <si>
    <t>https://www.munzee.com/m/kcpride/2755/</t>
  </si>
  <si>
    <t>https://www.munzee.com/m/masonite/1061/</t>
  </si>
  <si>
    <t>https://www.munzee.com/m/caribjules/747/</t>
  </si>
  <si>
    <t>https://www.munzee.com/m/kcpride/2758/</t>
  </si>
  <si>
    <t>https://www.munzee.com/m/jameshau84/3235</t>
  </si>
  <si>
    <t>https://www.munzee.com/m/GeoCredibles/1623</t>
  </si>
  <si>
    <t>daysleeperdot</t>
  </si>
  <si>
    <t>https://www.munzee.com/m/daysleeperdot/5518/</t>
  </si>
  <si>
    <t>https://www.munzee.com/m/redshark78/799</t>
  </si>
  <si>
    <t>delaner46</t>
  </si>
  <si>
    <t>https://www.munzee.com/m/delaner46/2653</t>
  </si>
  <si>
    <t>geomsp </t>
  </si>
  <si>
    <t>https://www.munzee.com/m/geomsp/4269/</t>
  </si>
  <si>
    <t>https://www.munzee.com/m/daysleeperdot/6323/</t>
  </si>
  <si>
    <t>https://www.munzee.com/m/janzattic/3650/</t>
  </si>
  <si>
    <t>https://www.munzee.com/m/annabanana/4427/</t>
  </si>
  <si>
    <t>https://www.munzee.com/m/sickman/1205</t>
  </si>
  <si>
    <t>https://www.munzee.com/m/timandweze/2277</t>
  </si>
  <si>
    <t>https://www.munzee.com/m/timandweze/2276</t>
  </si>
  <si>
    <t>https://www.munzee.com/m/GeoCredibles/1622</t>
  </si>
  <si>
    <t>https://www.munzee.com/m/12FootTribe/873/</t>
  </si>
  <si>
    <t>https://www.munzee.com/m/1SheMarine/4690/</t>
  </si>
  <si>
    <t>https://www.munzee.com/m/masonite/1066/</t>
  </si>
  <si>
    <t>https://www.munzee.com/m/kcpride/2757/</t>
  </si>
  <si>
    <t>https://www.munzee.com/m/kcpride/2756/</t>
  </si>
  <si>
    <t>https://www.munzee.com/m/caribjules/744/</t>
  </si>
  <si>
    <t>beckiweber</t>
  </si>
  <si>
    <t>https://www.munzee.com/m/beckiweber/487/</t>
  </si>
  <si>
    <t>https://www.munzee.com/m/masonite/1087/</t>
  </si>
  <si>
    <t>https://www.munzee.com/m/masonite/1069/</t>
  </si>
  <si>
    <t>https://www.munzee.com/m/delaner46/2655</t>
  </si>
  <si>
    <t>geomsp  Aug</t>
  </si>
  <si>
    <t>https://www.munzee.com/m/geomsp/4268/</t>
  </si>
  <si>
    <t>teamrr</t>
  </si>
  <si>
    <t>https://www.munzee.com/m/TeamRR/1233/</t>
  </si>
  <si>
    <t>https://www.munzee.com/m/GeoCredibles/1617</t>
  </si>
  <si>
    <t>https://www.munzee.com/m/KlassicKelly/5207/</t>
  </si>
  <si>
    <t>https://www.munzee.com/m/daysleeperdot/5426/</t>
  </si>
  <si>
    <t>EagleDadandXenia</t>
  </si>
  <si>
    <t>https://www.munzee.com/m/EagleDadandXenia/9974/</t>
  </si>
  <si>
    <t>https://www.munzee.com/m/rosieree/9369/</t>
  </si>
  <si>
    <t>https://www.munzee.com/m/Hutch79/1016/</t>
  </si>
  <si>
    <t>DSkolaut</t>
  </si>
  <si>
    <t>https://www.munzee.com/m/DSkolaut/330/</t>
  </si>
  <si>
    <t>https://www.munzee.com/m/rosieree/9368/</t>
  </si>
  <si>
    <t>Debolicious</t>
  </si>
  <si>
    <t>https://www.munzee.com/m/Debolicious/3665/admin/</t>
  </si>
  <si>
    <t>https://www.munzee.com/m/nomadicjp/1510/admin/</t>
  </si>
  <si>
    <t>https://www.munzee.com/m/rosieree/9367/</t>
  </si>
  <si>
    <t>https://www.munzee.com/m/EagleDadandXenia/9965/</t>
  </si>
  <si>
    <t>https://www.munzee.com/m/andrewbmbox/1957/</t>
  </si>
  <si>
    <t>https://www.munzee.com/m/kcpride/2942/</t>
  </si>
  <si>
    <t>https://www.munzee.com/m/GeoCredibles/1616</t>
  </si>
  <si>
    <t>https://www.munzee.com/m/kcpride/2941/</t>
  </si>
  <si>
    <t>https://www.munzee.com/m/caribjules/727/</t>
  </si>
  <si>
    <t>https://www.munzee.com/m/daysleeperdot/5428/</t>
  </si>
  <si>
    <t>https://www.munzee.com/m/kcpride/2940/</t>
  </si>
  <si>
    <t>https://www.munzee.com/m/cachewhisperer/8296/</t>
  </si>
  <si>
    <t>https://www.munzee.com/m/caribjules/726/</t>
  </si>
  <si>
    <t>https://www.munzee.com/m/kcpride/2939/</t>
  </si>
  <si>
    <t>https://www.munzee.com/m/cachewhisperer/8799/</t>
  </si>
  <si>
    <t>https://www.munzee.com/m/TheLabGuys/3565/</t>
  </si>
  <si>
    <t>https://www.munzee.com/m/kcpride/2938/</t>
  </si>
  <si>
    <t>https://www.munzee.com/m/cachewhisperer/8797/</t>
  </si>
  <si>
    <t>https://www.munzee.com/m/ahagmann/2692/</t>
  </si>
  <si>
    <t>https://www.munzee.com/m/cachewhisperer/8796/</t>
  </si>
  <si>
    <t>https://www.munzee.com/m/masonite/1084/</t>
  </si>
  <si>
    <t>https://www.munzee.com/m/caribjules/721/</t>
  </si>
  <si>
    <t>https://www.munzee.com/m/timandweze/3154</t>
  </si>
  <si>
    <t>https://www.munzee.com/m/beckiweber/490/</t>
  </si>
  <si>
    <t>MYater</t>
  </si>
  <si>
    <t>https://www.munzee.com/m/MYater/2197/</t>
  </si>
  <si>
    <t>Sarcinator</t>
  </si>
  <si>
    <t>https://www.munzee.com/m/Sarcinator/610/</t>
  </si>
  <si>
    <t>PeanutButterNJam</t>
  </si>
  <si>
    <t>https://www.munzee.com/m/PeanutButterNJam/2491</t>
  </si>
  <si>
    <t>https://www.munzee.com/m/Mnbball/1286/</t>
  </si>
  <si>
    <t>https://www.munzee.com/m/GeoCredibles/1785</t>
  </si>
  <si>
    <t>war1man</t>
  </si>
  <si>
    <t>https://www.munzee.com/m/war1man/8097/</t>
  </si>
  <si>
    <t>https://www.munzee.com/m/Mnbball/1285/</t>
  </si>
  <si>
    <t>https://www.munzee.com/m/caribjules/832/</t>
  </si>
  <si>
    <t>https://www.munzee.com/m/war1man/8093/</t>
  </si>
  <si>
    <t>https://www.munzee.com/m/Mnbball/1284/</t>
  </si>
  <si>
    <t>https://www.munzee.com/m/robfire/2750/</t>
  </si>
  <si>
    <t>Kels120</t>
  </si>
  <si>
    <t>https://www.munzee.com/m/Kels120/498/</t>
  </si>
  <si>
    <t>https://www.munzee.com/m/Mnbball/1283/</t>
  </si>
  <si>
    <t>https://www.munzee.com/m/EagleDadandXenia/9964/</t>
  </si>
  <si>
    <t>https://www.munzee.com/m/Kels120/494/</t>
  </si>
  <si>
    <t>https://www.munzee.com/m/Mnbball/1282/</t>
  </si>
  <si>
    <t>klassickelley</t>
  </si>
  <si>
    <t>https://www.munzee.com/m/KlassicKelly/5176/</t>
  </si>
  <si>
    <t>Needs Moved</t>
  </si>
  <si>
    <t>https://www.munzee.com/m/beckiweber/542/</t>
  </si>
  <si>
    <t>https://www.munzee.com/m/andrewbmbox/2175/</t>
  </si>
  <si>
    <t>https://www.munzee.com/m/Kels120/489/</t>
  </si>
  <si>
    <t>https://www.munzee.com/m/PeanutButterNJam/2492</t>
  </si>
  <si>
    <t>https://www.munzee.com/m/masonite/1206/</t>
  </si>
  <si>
    <t>https://www.munzee.com/m/andrewbmbox/2176/</t>
  </si>
  <si>
    <t>too close error</t>
  </si>
  <si>
    <t>error</t>
  </si>
  <si>
    <t>https://www.munzee.com/m/masonite/1200/</t>
  </si>
  <si>
    <t>https://www.munzee.com/m/andrewbmbox/1953/</t>
  </si>
  <si>
    <t>https://www.munzee.com/m/kcpride/2937/</t>
  </si>
  <si>
    <t>https://www.munzee.com/m/kcpride/2928/</t>
  </si>
  <si>
    <t>https://www.munzee.com/m/masonite/1530/</t>
  </si>
  <si>
    <t>https://www.munzee.com/m/robfire/2574/</t>
  </si>
  <si>
    <t>Flat Rob(fire)</t>
  </si>
  <si>
    <t>https://www.munzee.com/m/TheLabGuys/3786/</t>
  </si>
  <si>
    <t>https://www.munzee.com/m/kcpride/2936/</t>
  </si>
  <si>
    <t>https://www.munzee.com/m/kcpride/2935/</t>
  </si>
  <si>
    <t>https://www.munzee.com/m/beckiweber/674/</t>
  </si>
  <si>
    <t>1sheMarine</t>
  </si>
  <si>
    <t>https://www.munzee.com/m/1SheMarine/4784/</t>
  </si>
  <si>
    <t>https://www.munzee.com/m/GrandpaArvada/1851/</t>
  </si>
  <si>
    <t>https://www.munzee.com/m/FindersGirl/1879/</t>
  </si>
  <si>
    <t>https://www.munzee.com/m/dydy/5727/</t>
  </si>
  <si>
    <t>https://www.munzee.com/m/GrandpaArvada/1846/</t>
  </si>
  <si>
    <t>https://www.munzee.com/m/GrandpaArvada/1843/</t>
  </si>
  <si>
    <t>https://www.munzee.com/m/GrandpaArvada/1842/</t>
  </si>
  <si>
    <t>Smew</t>
  </si>
  <si>
    <t>https://www.munzee.com/m/smew/657</t>
  </si>
  <si>
    <t>https://www.munzee.com/m/timandweze/3226</t>
  </si>
  <si>
    <t>https://www.munzee.com/m/geomsp/4744/</t>
  </si>
  <si>
    <t>https://www.munzee.com/m/daysleeperdot/6326/</t>
  </si>
  <si>
    <t xml:space="preserve">Flat Rob </t>
  </si>
  <si>
    <t>https://www.munzee.com/m/timandweze/3225</t>
  </si>
  <si>
    <t>flat Matt</t>
  </si>
  <si>
    <t>https://www.munzee.com/m/andrewbmbox/1962/</t>
  </si>
  <si>
    <t>https://www.munzee.com/m/timandweze/3224</t>
  </si>
  <si>
    <t xml:space="preserve">KlassicKelly </t>
  </si>
  <si>
    <t>https://www.munzee.com/m/KlassicKelly/6290/</t>
  </si>
  <si>
    <t>https://www.munzee.com/m/andrewbmbox/2312/</t>
  </si>
  <si>
    <t>EoTwP</t>
  </si>
  <si>
    <t>https://www.munzee.com/m/eotwp/2962/</t>
  </si>
  <si>
    <t>DaZie62</t>
  </si>
  <si>
    <t>https://www.munzee.com/m/dazie62/2681/</t>
  </si>
  <si>
    <t>https://www.munzee.com/m/TheLabGuys/4415/</t>
  </si>
  <si>
    <t>https://www.munzee.com/m/Kels120/496/</t>
  </si>
  <si>
    <t>https://www.munzee.com/m/kcpride/2933/</t>
  </si>
  <si>
    <t>https://www.munzee.com/m/kcpride/2929/</t>
  </si>
  <si>
    <t>https://www.munzee.com/m/GrandpaArvada/1840/</t>
  </si>
  <si>
    <t>https://www.munzee.com/m/masonite/1164/</t>
  </si>
  <si>
    <t>https://www.munzee.com/m/kcpride/2932/</t>
  </si>
  <si>
    <t>https://www.munzee.com/m/GrandpaArvada/1839/</t>
  </si>
  <si>
    <t>https://www.munzee.com/m/masonite/1526/</t>
  </si>
  <si>
    <t>https://www.munzee.com/m/kcpride/2931/</t>
  </si>
  <si>
    <t>https://www.munzee.com/m/kcpride/2930/</t>
  </si>
  <si>
    <t>https://www.munzee.com/m/TheLabGuys/3566/</t>
  </si>
  <si>
    <t>https://www.munzee.com/m/rosieree/9422/</t>
  </si>
  <si>
    <t>https://www.munzee.com/m/war1man/8035/</t>
  </si>
  <si>
    <t>https://www.munzee.com/m/geomsp/4740/</t>
  </si>
  <si>
    <t>https://www.munzee.com/m/rosieree/9436/</t>
  </si>
  <si>
    <t>https://www.munzee.com/m/daysleeperdot/6325/</t>
  </si>
  <si>
    <t>https://www.munzee.com/m/KlassicKelly/6304/</t>
  </si>
  <si>
    <t>https://www.munzee.com/m/NativenUK/1061</t>
  </si>
  <si>
    <t>https://www.munzee.com/m/GrandpaArvada/1838/</t>
  </si>
  <si>
    <t>https://www.munzee.com/m/GrandpaArvada/1837/</t>
  </si>
  <si>
    <t>https://www.munzee.com/m/MYater/2195</t>
  </si>
  <si>
    <t>https://www.munzee.com/m/Debolicious/4035/</t>
  </si>
  <si>
    <t>https://www.munzee.com/m/andrewbmbox/2300/</t>
  </si>
  <si>
    <t>Suze39</t>
  </si>
  <si>
    <t>https://www.munzee.com/m/Suze39/182/</t>
  </si>
  <si>
    <t>https://www.munzee.com/m/iamdeana/3156/</t>
  </si>
  <si>
    <t>https://www.munzee.com/m/Suze39/180/</t>
  </si>
  <si>
    <t>https://www.munzee.com/m/GrandpaArvada/1836/</t>
  </si>
  <si>
    <t>https://www.munzee.com/m/FindersGirl/1878/</t>
  </si>
  <si>
    <t>https://www.munzee.com/m/kcpride/3145/</t>
  </si>
  <si>
    <t>https://www.munzee.com/m/kcpride/3139/</t>
  </si>
  <si>
    <t>https://www.munzee.com/m/GrandpaArvada/1835/</t>
  </si>
  <si>
    <t>https://www.munzee.com/m/masonite/1525/</t>
  </si>
  <si>
    <t>https://www.munzee.com/m/kcpride/3138/</t>
  </si>
  <si>
    <t>https://www.munzee.com/m/GrandpaArvada/1868/</t>
  </si>
  <si>
    <t>https://www.munzee.com/m/masonite/1488/</t>
  </si>
  <si>
    <t>https://www.munzee.com/m/kcpride/3137/</t>
  </si>
  <si>
    <t>https://www.munzee.com/m/1SheMarine/5009/</t>
  </si>
  <si>
    <t>https://www.munzee.com/m/masonite/1484/</t>
  </si>
  <si>
    <t>https://www.munzee.com/m/kcpride/3136/</t>
  </si>
  <si>
    <t>https://www.munzee.com/m/kcpride/3131/</t>
  </si>
  <si>
    <t>https://www.munzee.com/m/daysleeperdot/6324/</t>
  </si>
  <si>
    <t>https://www.munzee.com/m/KlassicKelly/6303/</t>
  </si>
  <si>
    <t>https://www.munzee.com/m/CoalCracker7/2807/</t>
  </si>
  <si>
    <t>https://www.munzee.com/m/DSkolaut/333/</t>
  </si>
  <si>
    <t>https://www.munzee.com/m/TheLabGuys/4416/</t>
  </si>
  <si>
    <t>https://www.munzee.com/m/KlassicKelly/6311/</t>
  </si>
  <si>
    <t>https://www.munzee.com/m/andrewbmbox/2304/</t>
  </si>
  <si>
    <t>https://www.munzee.com/m/georeyna/6064/</t>
  </si>
  <si>
    <t>Rob</t>
  </si>
  <si>
    <t>https://www.munzee.com/m/GrandpaArvada/1867/</t>
  </si>
  <si>
    <t>https://www.munzee.com/m/GrandpaArvada/1866/</t>
  </si>
  <si>
    <t>wemissmo</t>
  </si>
  <si>
    <t>https://www.munzee.com/m/wemissmo/4981/</t>
  </si>
  <si>
    <t>https://www.munzee.com/m/NativenUK/1063</t>
  </si>
  <si>
    <t>https://www.munzee.com/m/andrewbmbox/2306/</t>
  </si>
  <si>
    <t>https://www.munzee.com/m/iamdeana/3197/</t>
  </si>
  <si>
    <t>https://www.munzee.com/m/georeyna/6059/</t>
  </si>
  <si>
    <t>https://www.munzee.com/m/GrandpaArvada/1862/</t>
  </si>
  <si>
    <t>https://www.munzee.com/m/geomsp/4735/</t>
  </si>
  <si>
    <t>https://www.munzee.com/m/KlassicKelly/6312/</t>
  </si>
  <si>
    <t>artcrasher</t>
  </si>
  <si>
    <t>https://www.munzee.com/m/ArtCrasher/681/</t>
  </si>
  <si>
    <t>https://www.munzee.com/m/daysleeperdot/5431/</t>
  </si>
  <si>
    <t>https://www.munzee.com/m/KlassicKelly/6302/</t>
  </si>
  <si>
    <t>https://www.munzee.com/m/kcpride/4140/</t>
  </si>
  <si>
    <t>https://www.munzee.com/m/masonite/1532/</t>
  </si>
  <si>
    <t>https://www.munzee.com/m/TheLabGuys/4419/</t>
  </si>
  <si>
    <t>https://www.munzee.com/m/GrandpaArvada/1860/</t>
  </si>
  <si>
    <t>https://www.munzee.com/m/kcpride/4139/</t>
  </si>
  <si>
    <t>https://www.munzee.com/m/daysleeperdot/5442/</t>
  </si>
  <si>
    <t>https://www.munzee.com/m/masonite/1523/</t>
  </si>
  <si>
    <t>https://www.munzee.com/m/kcpride/4138/</t>
  </si>
  <si>
    <t>https://www.munzee.com/m/CoalCracker7/2808</t>
  </si>
  <si>
    <t>https://www.munzee.com/m/TheLabGuys/4413/</t>
  </si>
  <si>
    <t>https://www.munzee.com/m/kcpride/4137/</t>
  </si>
  <si>
    <t>https://www.munzee.com/m/ambmay/329</t>
  </si>
  <si>
    <t>https://www.munzee.com/m/eotwp/2963/</t>
  </si>
  <si>
    <t>https://www.munzee.com/m/dazie62/2684/</t>
  </si>
  <si>
    <t>big100hd</t>
  </si>
  <si>
    <t>https://www.munzee.com/m/Big100HD/4718/</t>
  </si>
  <si>
    <t>Papasmurfsr</t>
  </si>
  <si>
    <t>https://www.munzee.com/m/PapaSmurfsr/725/</t>
  </si>
  <si>
    <t>flat Rob</t>
  </si>
  <si>
    <t>WVkiwi</t>
  </si>
  <si>
    <t>https://www.munzee.com/m/wvkiwi/6095/</t>
  </si>
  <si>
    <t>https://www.munzee.com/m/Big100HD/4224/</t>
  </si>
  <si>
    <t>Dg25plus</t>
  </si>
  <si>
    <t>https://www.munzee.com/m/Dg25plus/1565</t>
  </si>
  <si>
    <t>https://www.munzee.com/m/GrandpaArvada/1872/</t>
  </si>
  <si>
    <t>https://www.munzee.com/m/wemissmo/4983/</t>
  </si>
  <si>
    <t>https://www.munzee.com/m/NativenUK/1110</t>
  </si>
  <si>
    <t>https://www.munzee.com/m/GrandpaArvada/1871/</t>
  </si>
  <si>
    <t>https://www.munzee.com/m/masonite/1538/</t>
  </si>
  <si>
    <t>https://www.munzee.com/m/andrewbmbox/1977/</t>
  </si>
  <si>
    <t>https://www.munzee.com/m/kcpride/4136/</t>
  </si>
  <si>
    <t>https://www.munzee.com/m/caribjules/1070/7</t>
  </si>
  <si>
    <t>https://www.munzee.com/m/GrandpaArvada/1870/</t>
  </si>
  <si>
    <t>https://www.munzee.com/m/kcpride/4118/</t>
  </si>
  <si>
    <t>https://www.munzee.com/m/masonite/1541/</t>
  </si>
  <si>
    <t>https://www.munzee.com/m/caribjules/1077/</t>
  </si>
  <si>
    <t>https://www.munzee.com/m/kcpride/4117/</t>
  </si>
  <si>
    <t>https://www.munzee.com/m/masonite/1540/</t>
  </si>
  <si>
    <t>https://www.munzee.com/m/caribjules/1079/</t>
  </si>
  <si>
    <t>https://www.munzee.com/m/kcpride/4116/</t>
  </si>
  <si>
    <t>https://www.munzee.com/m/masonite/1536/</t>
  </si>
  <si>
    <t>https://www.munzee.com/m/caribjules/826/</t>
  </si>
  <si>
    <t>https://www.munzee.com/m/FindersGirl/1877/</t>
  </si>
  <si>
    <t>https://www.munzee.com/m/Sarcinator/613/</t>
  </si>
  <si>
    <t>https://www.munzee.com/m/caribjules/808/</t>
  </si>
  <si>
    <t>https://www.munzee.com/m/andrewbmbox/1976/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</si>
</sst>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29">
    <font>
      <sz val="11.0"/>
      <color rgb="FF000000"/>
      <name val="Calibri"/>
    </font>
    <font>
      <b/>
      <sz val="21.0"/>
      <color rgb="FF000000"/>
      <name val="Calibri"/>
    </font>
    <font>
      <b/>
      <sz val="11.0"/>
      <color rgb="FF000000"/>
      <name val="Calibri"/>
    </font>
    <font>
      <u/>
      <sz val="11.0"/>
      <color rgb="FF016930"/>
      <name val="&quot;Helvetica Neue&quot;"/>
    </font>
    <font>
      <b/>
      <sz val="11.0"/>
      <color rgb="FFFFFFFF"/>
      <name val="Calibri"/>
    </font>
    <font>
      <sz val="8.0"/>
      <color rgb="FF000000"/>
      <name val="Arial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FF0000"/>
      <name val="Calibri"/>
    </font>
    <font/>
    <font>
      <u/>
      <sz val="11.0"/>
      <color rgb="FF000000"/>
      <name val="Calibri"/>
    </font>
    <font>
      <u/>
      <sz val="11.0"/>
      <color rgb="FF000000"/>
      <name val="Calibri"/>
    </font>
    <font>
      <sz val="11.0"/>
      <color rgb="FFFF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1.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16930"/>
      <name val="&quot;Helvetica Neue&quot;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CC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000000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7F6000"/>
        <bgColor rgb="FF7F60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BDD6EE"/>
        <bgColor rgb="FFBDD6EE"/>
      </patternFill>
    </fill>
    <fill>
      <patternFill patternType="solid">
        <fgColor rgb="FF008AF2"/>
        <bgColor rgb="FF008AF2"/>
      </patternFill>
    </fill>
    <fill>
      <patternFill patternType="solid">
        <fgColor rgb="FFFFFF00"/>
        <bgColor rgb="FFFFFF00"/>
      </patternFill>
    </fill>
    <fill>
      <patternFill patternType="solid">
        <fgColor rgb="FFB889DB"/>
        <bgColor rgb="FFB889DB"/>
      </patternFill>
    </fill>
    <fill>
      <patternFill patternType="solid">
        <fgColor rgb="FFFFCCFF"/>
        <bgColor rgb="FFFFCCFF"/>
      </patternFill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C5F0FF"/>
        <bgColor rgb="FFC5F0FF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</fills>
  <borders count="35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right style="medium">
        <color rgb="FF000000"/>
      </right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right" readingOrder="0" shrinkToFit="0" wrapText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 shrinkToFit="0" wrapText="0"/>
    </xf>
    <xf borderId="2" fillId="0" fontId="2" numFmtId="0" xfId="0" applyAlignment="1" applyBorder="1" applyFont="1">
      <alignment horizontal="center" shrinkToFit="0" wrapText="0"/>
    </xf>
    <xf borderId="3" fillId="0" fontId="2" numFmtId="0" xfId="0" applyAlignment="1" applyBorder="1" applyFont="1">
      <alignment horizontal="center" shrinkToFit="0" wrapText="0"/>
    </xf>
    <xf borderId="4" fillId="2" fontId="4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5" fillId="0" fontId="0" numFmtId="9" xfId="0" applyAlignment="1" applyBorder="1" applyFont="1" applyNumberFormat="1">
      <alignment shrinkToFit="0" wrapText="0"/>
    </xf>
    <xf borderId="6" fillId="3" fontId="6" numFmtId="0" xfId="0" applyAlignment="1" applyBorder="1" applyFill="1" applyFont="1">
      <alignment shrinkToFit="0" wrapText="0"/>
    </xf>
    <xf borderId="7" fillId="3" fontId="5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0"/>
    </xf>
    <xf borderId="4" fillId="3" fontId="7" numFmtId="0" xfId="0" applyAlignment="1" applyBorder="1" applyFont="1">
      <alignment shrinkToFit="0" wrapText="0"/>
    </xf>
    <xf borderId="9" fillId="3" fontId="7" numFmtId="0" xfId="0" applyAlignment="1" applyBorder="1" applyFont="1">
      <alignment shrinkToFit="0" wrapText="0"/>
    </xf>
    <xf borderId="4" fillId="4" fontId="2" numFmtId="0" xfId="0" applyAlignment="1" applyBorder="1" applyFill="1" applyFont="1">
      <alignment shrinkToFit="0" wrapText="0"/>
    </xf>
    <xf borderId="4" fillId="5" fontId="4" numFmtId="0" xfId="0" applyAlignment="1" applyBorder="1" applyFill="1" applyFont="1">
      <alignment shrinkToFit="0" wrapText="0"/>
    </xf>
    <xf borderId="4" fillId="6" fontId="2" numFmtId="0" xfId="0" applyAlignment="1" applyBorder="1" applyFill="1" applyFont="1">
      <alignment shrinkToFit="0" wrapText="0"/>
    </xf>
    <xf borderId="10" fillId="3" fontId="7" numFmtId="0" xfId="0" applyAlignment="1" applyBorder="1" applyFont="1">
      <alignment shrinkToFit="0" wrapText="0"/>
    </xf>
    <xf borderId="11" fillId="3" fontId="7" numFmtId="0" xfId="0" applyAlignment="1" applyBorder="1" applyFont="1">
      <alignment shrinkToFit="0" wrapText="0"/>
    </xf>
    <xf borderId="4" fillId="7" fontId="2" numFmtId="0" xfId="0" applyAlignment="1" applyBorder="1" applyFill="1" applyFont="1">
      <alignment shrinkToFit="0" wrapText="0"/>
    </xf>
    <xf borderId="4" fillId="8" fontId="2" numFmtId="0" xfId="0" applyAlignment="1" applyBorder="1" applyFill="1" applyFont="1">
      <alignment shrinkToFit="0" wrapText="0"/>
    </xf>
    <xf borderId="4" fillId="9" fontId="2" numFmtId="0" xfId="0" applyAlignment="1" applyBorder="1" applyFill="1" applyFont="1">
      <alignment shrinkToFit="0" wrapText="0"/>
    </xf>
    <xf borderId="0" fillId="0" fontId="0" numFmtId="0" xfId="0" applyAlignment="1" applyFont="1">
      <alignment readingOrder="0" shrinkToFit="0" wrapText="0"/>
    </xf>
    <xf borderId="4" fillId="8" fontId="8" numFmtId="0" xfId="0" applyAlignment="1" applyBorder="1" applyFont="1">
      <alignment shrinkToFit="0" wrapText="0"/>
    </xf>
    <xf borderId="4" fillId="10" fontId="2" numFmtId="0" xfId="0" applyAlignment="1" applyBorder="1" applyFill="1" applyFont="1">
      <alignment shrinkToFit="0" wrapText="0"/>
    </xf>
    <xf borderId="4" fillId="11" fontId="2" numFmtId="0" xfId="0" applyAlignment="1" applyBorder="1" applyFill="1" applyFont="1">
      <alignment shrinkToFit="0" wrapText="0"/>
    </xf>
    <xf borderId="4" fillId="12" fontId="2" numFmtId="0" xfId="0" applyAlignment="1" applyBorder="1" applyFill="1" applyFont="1">
      <alignment shrinkToFit="0" wrapText="0"/>
    </xf>
    <xf borderId="12" fillId="13" fontId="4" numFmtId="0" xfId="0" applyAlignment="1" applyBorder="1" applyFill="1" applyFont="1">
      <alignment shrinkToFit="0" wrapText="0"/>
    </xf>
    <xf borderId="13" fillId="0" fontId="0" numFmtId="0" xfId="0" applyAlignment="1" applyBorder="1" applyFont="1">
      <alignment shrinkToFit="0" wrapText="0"/>
    </xf>
    <xf borderId="13" fillId="0" fontId="5" numFmtId="0" xfId="0" applyAlignment="1" applyBorder="1" applyFont="1">
      <alignment shrinkToFit="0" wrapText="0"/>
    </xf>
    <xf borderId="14" fillId="0" fontId="0" numFmtId="9" xfId="0" applyAlignment="1" applyBorder="1" applyFont="1" applyNumberFormat="1">
      <alignment shrinkToFit="0" wrapText="0"/>
    </xf>
    <xf borderId="15" fillId="0" fontId="2" numFmtId="0" xfId="0" applyAlignment="1" applyBorder="1" applyFont="1">
      <alignment shrinkToFit="0" wrapText="0"/>
    </xf>
    <xf borderId="16" fillId="0" fontId="0" numFmtId="0" xfId="0" applyAlignment="1" applyBorder="1" applyFont="1">
      <alignment shrinkToFit="0" wrapText="0"/>
    </xf>
    <xf borderId="17" fillId="0" fontId="0" numFmtId="9" xfId="0" applyAlignment="1" applyBorder="1" applyFont="1" applyNumberFormat="1">
      <alignment shrinkToFit="0" wrapText="0"/>
    </xf>
    <xf borderId="18" fillId="0" fontId="8" numFmtId="0" xfId="0" applyAlignment="1" applyBorder="1" applyFont="1">
      <alignment horizontal="center" shrinkToFit="0" wrapText="0"/>
    </xf>
    <xf borderId="19" fillId="0" fontId="9" numFmtId="0" xfId="0" applyBorder="1" applyFont="1"/>
    <xf borderId="20" fillId="0" fontId="2" numFmtId="0" xfId="0" applyAlignment="1" applyBorder="1" applyFont="1">
      <alignment horizontal="center" shrinkToFit="0" wrapText="0"/>
    </xf>
    <xf borderId="21" fillId="0" fontId="2" numFmtId="0" xfId="0" applyAlignment="1" applyBorder="1" applyFont="1">
      <alignment horizontal="center" shrinkToFit="0" wrapText="0"/>
    </xf>
    <xf borderId="21" fillId="0" fontId="2" numFmtId="0" xfId="0" applyAlignment="1" applyBorder="1" applyFont="1">
      <alignment horizontal="left" shrinkToFit="0" wrapText="0"/>
    </xf>
    <xf borderId="22" fillId="0" fontId="2" numFmtId="0" xfId="0" applyAlignment="1" applyBorder="1" applyFon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23" fillId="0" fontId="0" numFmtId="0" xfId="0" applyAlignment="1" applyBorder="1" applyFont="1">
      <alignment shrinkToFit="0" wrapText="0"/>
    </xf>
    <xf borderId="24" fillId="0" fontId="0" numFmtId="0" xfId="0" applyAlignment="1" applyBorder="1" applyFont="1">
      <alignment shrinkToFit="0" wrapText="0"/>
    </xf>
    <xf borderId="25" fillId="2" fontId="4" numFmtId="0" xfId="0" applyAlignment="1" applyBorder="1" applyFont="1">
      <alignment horizontal="center" shrinkToFit="0" wrapText="0"/>
    </xf>
    <xf borderId="24" fillId="0" fontId="0" numFmtId="0" xfId="0" applyAlignment="1" applyBorder="1" applyFont="1">
      <alignment horizontal="left" shrinkToFit="0" wrapText="0"/>
    </xf>
    <xf borderId="24" fillId="0" fontId="10" numFmtId="0" xfId="0" applyAlignment="1" applyBorder="1" applyFont="1">
      <alignment readingOrder="0" shrinkToFit="0" wrapText="0"/>
    </xf>
    <xf borderId="24" fillId="0" fontId="5" numFmtId="164" xfId="0" applyAlignment="1" applyBorder="1" applyFont="1" applyNumberFormat="1">
      <alignment shrinkToFit="0" wrapText="0"/>
    </xf>
    <xf borderId="26" fillId="0" fontId="0" numFmtId="0" xfId="0" applyAlignment="1" applyBorder="1" applyFont="1">
      <alignment horizontal="center" readingOrder="0" shrinkToFit="0" wrapText="0"/>
    </xf>
    <xf borderId="27" fillId="0" fontId="0" numFmtId="0" xfId="0" applyAlignment="1" applyBorder="1" applyFont="1">
      <alignment shrinkToFit="0" wrapText="0"/>
    </xf>
    <xf borderId="28" fillId="0" fontId="0" numFmtId="0" xfId="0" applyAlignment="1" applyBorder="1" applyFont="1">
      <alignment shrinkToFit="0" wrapText="0"/>
    </xf>
    <xf borderId="28" fillId="2" fontId="4" numFmtId="0" xfId="0" applyAlignment="1" applyBorder="1" applyFont="1">
      <alignment horizontal="center" shrinkToFit="0" wrapText="0"/>
    </xf>
    <xf borderId="28" fillId="0" fontId="0" numFmtId="0" xfId="0" applyAlignment="1" applyBorder="1" applyFont="1">
      <alignment horizontal="left" readingOrder="0" shrinkToFit="0" wrapText="0"/>
    </xf>
    <xf borderId="28" fillId="0" fontId="11" numFmtId="0" xfId="0" applyAlignment="1" applyBorder="1" applyFont="1">
      <alignment readingOrder="0" shrinkToFit="0" wrapText="0"/>
    </xf>
    <xf borderId="28" fillId="0" fontId="5" numFmtId="164" xfId="0" applyAlignment="1" applyBorder="1" applyFont="1" applyNumberFormat="1">
      <alignment shrinkToFit="0" wrapText="0"/>
    </xf>
    <xf borderId="29" fillId="0" fontId="0" numFmtId="0" xfId="0" applyAlignment="1" applyBorder="1" applyFont="1">
      <alignment horizontal="center" readingOrder="0" shrinkToFit="0" wrapText="0"/>
    </xf>
    <xf borderId="28" fillId="0" fontId="0" numFmtId="0" xfId="0" applyAlignment="1" applyBorder="1" applyFont="1">
      <alignment horizontal="left" shrinkToFit="0" wrapText="0"/>
    </xf>
    <xf borderId="29" fillId="0" fontId="0" numFmtId="0" xfId="0" applyAlignment="1" applyBorder="1" applyFont="1">
      <alignment horizontal="center" shrinkToFit="0" wrapText="0"/>
    </xf>
    <xf borderId="28" fillId="0" fontId="2" numFmtId="0" xfId="0" applyAlignment="1" applyBorder="1" applyFont="1">
      <alignment horizontal="center" shrinkToFit="0" wrapText="0"/>
    </xf>
    <xf borderId="28" fillId="6" fontId="2" numFmtId="0" xfId="0" applyAlignment="1" applyBorder="1" applyFont="1">
      <alignment horizontal="center" shrinkToFit="0" wrapText="0"/>
    </xf>
    <xf borderId="28" fillId="0" fontId="0" numFmtId="0" xfId="0" applyAlignment="1" applyBorder="1" applyFont="1">
      <alignment readingOrder="0" shrinkToFit="0" wrapText="0"/>
    </xf>
    <xf borderId="28" fillId="14" fontId="0" numFmtId="0" xfId="0" applyAlignment="1" applyBorder="1" applyFill="1" applyFont="1">
      <alignment horizontal="left" readingOrder="0" shrinkToFit="0" wrapText="0"/>
    </xf>
    <xf borderId="28" fillId="0" fontId="12" numFmtId="0" xfId="0" applyAlignment="1" applyBorder="1" applyFont="1">
      <alignment readingOrder="0" shrinkToFit="0" wrapText="0"/>
    </xf>
    <xf borderId="28" fillId="13" fontId="4" numFmtId="0" xfId="0" applyAlignment="1" applyBorder="1" applyFont="1">
      <alignment horizontal="center" shrinkToFit="0" wrapText="0"/>
    </xf>
    <xf borderId="28" fillId="4" fontId="2" numFmtId="0" xfId="0" applyAlignment="1" applyBorder="1" applyFont="1">
      <alignment horizontal="center" shrinkToFit="0" wrapText="0"/>
    </xf>
    <xf borderId="28" fillId="15" fontId="2" numFmtId="0" xfId="0" applyAlignment="1" applyBorder="1" applyFill="1" applyFont="1">
      <alignment horizontal="center" shrinkToFit="0" wrapText="0"/>
    </xf>
    <xf borderId="27" fillId="0" fontId="0" numFmtId="0" xfId="0" applyAlignment="1" applyBorder="1" applyFont="1">
      <alignment readingOrder="0" shrinkToFit="0" wrapText="0"/>
    </xf>
    <xf borderId="28" fillId="0" fontId="13" numFmtId="0" xfId="0" applyAlignment="1" applyBorder="1" applyFont="1">
      <alignment horizontal="left" readingOrder="0" shrinkToFit="0" wrapText="0"/>
    </xf>
    <xf borderId="28" fillId="9" fontId="2" numFmtId="0" xfId="0" applyAlignment="1" applyBorder="1" applyFont="1">
      <alignment horizontal="center" shrinkToFit="0" wrapText="0"/>
    </xf>
    <xf borderId="28" fillId="10" fontId="2" numFmtId="0" xfId="0" applyAlignment="1" applyBorder="1" applyFont="1">
      <alignment horizontal="center" shrinkToFit="0" wrapText="0"/>
    </xf>
    <xf borderId="28" fillId="14" fontId="14" numFmtId="0" xfId="0" applyAlignment="1" applyBorder="1" applyFont="1">
      <alignment readingOrder="0" shrinkToFit="0" wrapText="0"/>
    </xf>
    <xf borderId="0" fillId="0" fontId="9" numFmtId="0" xfId="0" applyAlignment="1" applyFont="1">
      <alignment readingOrder="0"/>
    </xf>
    <xf borderId="28" fillId="8" fontId="8" numFmtId="0" xfId="0" applyAlignment="1" applyBorder="1" applyFont="1">
      <alignment horizontal="center" shrinkToFit="0" wrapText="0"/>
    </xf>
    <xf borderId="28" fillId="5" fontId="4" numFmtId="0" xfId="0" applyAlignment="1" applyBorder="1" applyFont="1">
      <alignment horizontal="center" shrinkToFit="0" wrapText="0"/>
    </xf>
    <xf borderId="28" fillId="11" fontId="2" numFmtId="0" xfId="0" applyAlignment="1" applyBorder="1" applyFont="1">
      <alignment horizontal="center" shrinkToFit="0" wrapText="0"/>
    </xf>
    <xf borderId="28" fillId="16" fontId="2" numFmtId="0" xfId="0" applyAlignment="1" applyBorder="1" applyFill="1" applyFont="1">
      <alignment horizontal="center" shrinkToFit="0" wrapText="0"/>
    </xf>
    <xf borderId="28" fillId="12" fontId="2" numFmtId="0" xfId="0" applyAlignment="1" applyBorder="1" applyFont="1">
      <alignment horizontal="center" shrinkToFit="0" wrapText="0"/>
    </xf>
    <xf borderId="0" fillId="14" fontId="15" numFmtId="0" xfId="0" applyAlignment="1" applyFont="1">
      <alignment horizontal="left" readingOrder="0"/>
    </xf>
    <xf borderId="28" fillId="10" fontId="16" numFmtId="0" xfId="0" applyAlignment="1" applyBorder="1" applyFont="1">
      <alignment horizontal="center" shrinkToFit="0" wrapText="0"/>
    </xf>
    <xf borderId="28" fillId="14" fontId="0" numFmtId="0" xfId="0" applyAlignment="1" applyBorder="1" applyFont="1">
      <alignment shrinkToFit="0" wrapText="0"/>
    </xf>
    <xf borderId="28" fillId="10" fontId="0" numFmtId="0" xfId="0" applyAlignment="1" applyBorder="1" applyFont="1">
      <alignment horizontal="left" readingOrder="0" shrinkToFit="0" wrapText="0"/>
    </xf>
    <xf borderId="28" fillId="10" fontId="17" numFmtId="0" xfId="0" applyAlignment="1" applyBorder="1" applyFont="1">
      <alignment readingOrder="0" shrinkToFit="0" wrapText="0"/>
    </xf>
    <xf borderId="29" fillId="0" fontId="0" numFmtId="0" xfId="0" applyAlignment="1" applyBorder="1" applyFont="1">
      <alignment horizontal="left" readingOrder="0" shrinkToFit="0" wrapText="0"/>
    </xf>
    <xf borderId="28" fillId="17" fontId="0" numFmtId="0" xfId="0" applyAlignment="1" applyBorder="1" applyFill="1" applyFont="1">
      <alignment readingOrder="0" shrinkToFit="0" wrapText="0"/>
    </xf>
    <xf borderId="28" fillId="0" fontId="18" numFmtId="0" xfId="0" applyAlignment="1" applyBorder="1" applyFont="1">
      <alignment readingOrder="0" shrinkToFit="0" wrapText="0"/>
    </xf>
    <xf borderId="28" fillId="14" fontId="0" numFmtId="0" xfId="0" applyAlignment="1" applyBorder="1" applyFont="1">
      <alignment horizontal="left" shrinkToFit="0" wrapText="0"/>
    </xf>
    <xf borderId="30" fillId="0" fontId="0" numFmtId="0" xfId="0" applyAlignment="1" applyBorder="1" applyFont="1">
      <alignment shrinkToFit="0" wrapText="0"/>
    </xf>
    <xf borderId="31" fillId="0" fontId="0" numFmtId="0" xfId="0" applyAlignment="1" applyBorder="1" applyFont="1">
      <alignment shrinkToFit="0" wrapText="0"/>
    </xf>
    <xf borderId="31" fillId="2" fontId="4" numFmtId="0" xfId="0" applyAlignment="1" applyBorder="1" applyFont="1">
      <alignment horizontal="center" shrinkToFit="0" wrapText="0"/>
    </xf>
    <xf borderId="31" fillId="0" fontId="0" numFmtId="0" xfId="0" applyAlignment="1" applyBorder="1" applyFont="1">
      <alignment horizontal="left" readingOrder="0" shrinkToFit="0" wrapText="0"/>
    </xf>
    <xf borderId="31" fillId="0" fontId="19" numFmtId="0" xfId="0" applyAlignment="1" applyBorder="1" applyFont="1">
      <alignment readingOrder="0" shrinkToFit="0" wrapText="0"/>
    </xf>
    <xf borderId="31" fillId="0" fontId="5" numFmtId="164" xfId="0" applyAlignment="1" applyBorder="1" applyFont="1" applyNumberFormat="1">
      <alignment shrinkToFit="0" wrapText="0"/>
    </xf>
    <xf borderId="32" fillId="0" fontId="0" numFmtId="0" xfId="0" applyAlignment="1" applyBorder="1" applyFont="1">
      <alignment horizontal="center" readingOrder="0" shrinkToFit="0" wrapText="0"/>
    </xf>
    <xf borderId="0" fillId="0" fontId="0" numFmtId="0" xfId="0" applyAlignment="1" applyFont="1">
      <alignment horizontal="center" shrinkToFit="0" wrapText="0"/>
    </xf>
    <xf borderId="0" fillId="0" fontId="2" numFmtId="0" xfId="0" applyAlignment="1" applyFont="1">
      <alignment shrinkToFit="0" wrapText="0"/>
    </xf>
    <xf borderId="0" fillId="0" fontId="20" numFmtId="0" xfId="0" applyAlignment="1" applyFont="1">
      <alignment horizontal="left" readingOrder="0"/>
    </xf>
    <xf borderId="4" fillId="15" fontId="2" numFmtId="0" xfId="0" applyAlignment="1" applyBorder="1" applyFont="1">
      <alignment shrinkToFit="0" wrapText="0"/>
    </xf>
    <xf borderId="33" fillId="0" fontId="4" numFmtId="0" xfId="0" applyAlignment="1" applyBorder="1" applyFont="1">
      <alignment shrinkToFit="0" wrapText="0"/>
    </xf>
    <xf borderId="34" fillId="0" fontId="8" numFmtId="0" xfId="0" applyAlignment="1" applyBorder="1" applyFont="1">
      <alignment horizontal="center" readingOrder="0" shrinkToFit="0" wrapText="0"/>
    </xf>
    <xf borderId="24" fillId="0" fontId="0" numFmtId="0" xfId="0" applyAlignment="1" applyBorder="1" applyFont="1">
      <alignment horizontal="center" shrinkToFit="0" wrapText="0"/>
    </xf>
    <xf borderId="25" fillId="15" fontId="2" numFmtId="0" xfId="0" applyAlignment="1" applyBorder="1" applyFont="1">
      <alignment horizontal="center" shrinkToFit="0" wrapText="0"/>
    </xf>
    <xf borderId="24" fillId="0" fontId="0" numFmtId="0" xfId="0" applyAlignment="1" applyBorder="1" applyFont="1">
      <alignment horizontal="center" readingOrder="0" shrinkToFit="0" wrapText="0"/>
    </xf>
    <xf borderId="24" fillId="0" fontId="21" numFmtId="0" xfId="0" applyAlignment="1" applyBorder="1" applyFont="1">
      <alignment horizontal="center" readingOrder="0" shrinkToFit="0" wrapText="0"/>
    </xf>
    <xf borderId="26" fillId="0" fontId="0" numFmtId="0" xfId="0" applyAlignment="1" applyBorder="1" applyFont="1">
      <alignment shrinkToFit="0" wrapText="0"/>
    </xf>
    <xf borderId="28" fillId="0" fontId="0" numFmtId="0" xfId="0" applyAlignment="1" applyBorder="1" applyFont="1">
      <alignment horizontal="center" shrinkToFit="0" wrapText="0"/>
    </xf>
    <xf borderId="28" fillId="0" fontId="0" numFmtId="0" xfId="0" applyAlignment="1" applyBorder="1" applyFont="1">
      <alignment horizontal="center" readingOrder="0" shrinkToFit="0" wrapText="0"/>
    </xf>
    <xf borderId="28" fillId="0" fontId="22" numFmtId="0" xfId="0" applyAlignment="1" applyBorder="1" applyFont="1">
      <alignment horizontal="center" readingOrder="0" shrinkToFit="0" wrapText="0"/>
    </xf>
    <xf borderId="29" fillId="0" fontId="0" numFmtId="0" xfId="0" applyAlignment="1" applyBorder="1" applyFont="1">
      <alignment shrinkToFit="0" wrapText="0"/>
    </xf>
    <xf borderId="28" fillId="0" fontId="23" numFmtId="0" xfId="0" applyAlignment="1" applyBorder="1" applyFont="1">
      <alignment horizontal="center" readingOrder="0" shrinkToFit="0" wrapText="0"/>
    </xf>
    <xf borderId="28" fillId="14" fontId="0" numFmtId="0" xfId="0" applyAlignment="1" applyBorder="1" applyFont="1">
      <alignment horizontal="center" readingOrder="0" shrinkToFit="0" wrapText="0"/>
    </xf>
    <xf borderId="28" fillId="14" fontId="24" numFmtId="0" xfId="0" applyAlignment="1" applyBorder="1" applyFont="1">
      <alignment horizontal="center" readingOrder="0" shrinkToFit="0" wrapText="0"/>
    </xf>
    <xf borderId="29" fillId="0" fontId="0" numFmtId="0" xfId="0" applyAlignment="1" applyBorder="1" applyFont="1">
      <alignment readingOrder="0" shrinkToFit="0" wrapText="0"/>
    </xf>
    <xf borderId="28" fillId="18" fontId="0" numFmtId="0" xfId="0" applyAlignment="1" applyBorder="1" applyFill="1" applyFont="1">
      <alignment horizontal="center" readingOrder="0" shrinkToFit="0" wrapText="0"/>
    </xf>
    <xf borderId="28" fillId="18" fontId="25" numFmtId="0" xfId="0" applyAlignment="1" applyBorder="1" applyFont="1">
      <alignment horizontal="center" readingOrder="0" shrinkToFit="0" wrapText="0"/>
    </xf>
    <xf borderId="28" fillId="19" fontId="0" numFmtId="0" xfId="0" applyAlignment="1" applyBorder="1" applyFill="1" applyFont="1">
      <alignment horizontal="center" readingOrder="0" shrinkToFit="0" wrapText="0"/>
    </xf>
    <xf borderId="28" fillId="19" fontId="26" numFmtId="0" xfId="0" applyAlignment="1" applyBorder="1" applyFont="1">
      <alignment horizontal="center" readingOrder="0" shrinkToFit="0" wrapText="0"/>
    </xf>
    <xf borderId="28" fillId="10" fontId="0" numFmtId="0" xfId="0" applyAlignment="1" applyBorder="1" applyFont="1">
      <alignment horizontal="center" readingOrder="0" shrinkToFit="0" wrapText="0"/>
    </xf>
    <xf borderId="28" fillId="4" fontId="0" numFmtId="0" xfId="0" applyAlignment="1" applyBorder="1" applyFont="1">
      <alignment horizontal="center" readingOrder="0" shrinkToFit="0" wrapText="0"/>
    </xf>
    <xf borderId="28" fillId="0" fontId="27" numFmtId="0" xfId="0" applyAlignment="1" applyBorder="1" applyFont="1">
      <alignment horizontal="center" readingOrder="0" shrinkToFit="0" wrapText="0"/>
    </xf>
    <xf borderId="28" fillId="20" fontId="0" numFmtId="0" xfId="0" applyAlignment="1" applyBorder="1" applyFill="1" applyFont="1">
      <alignment horizontal="center" readingOrder="0" shrinkToFit="0" wrapText="0"/>
    </xf>
    <xf borderId="28" fillId="20" fontId="0" numFmtId="0" xfId="0" applyAlignment="1" applyBorder="1" applyFont="1">
      <alignment horizontal="center" shrinkToFit="0" wrapText="0"/>
    </xf>
    <xf borderId="31" fillId="0" fontId="0" numFmtId="0" xfId="0" applyAlignment="1" applyBorder="1" applyFont="1">
      <alignment horizontal="center" shrinkToFit="0" wrapText="0"/>
    </xf>
    <xf borderId="31" fillId="15" fontId="2" numFmtId="0" xfId="0" applyAlignment="1" applyBorder="1" applyFont="1">
      <alignment horizontal="center" shrinkToFit="0" wrapText="0"/>
    </xf>
    <xf borderId="31" fillId="0" fontId="0" numFmtId="0" xfId="0" applyAlignment="1" applyBorder="1" applyFont="1">
      <alignment horizontal="center" readingOrder="0" shrinkToFit="0" wrapText="0"/>
    </xf>
    <xf borderId="31" fillId="0" fontId="28" numFmtId="0" xfId="0" applyAlignment="1" applyBorder="1" applyFont="1">
      <alignment horizontal="center" readingOrder="0" shrinkToFit="0" wrapText="0"/>
    </xf>
    <xf borderId="32" fillId="0" fontId="0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600075</xdr:colOff>
      <xdr:row>0</xdr:row>
      <xdr:rowOff>200025</xdr:rowOff>
    </xdr:from>
    <xdr:ext cx="2181225" cy="3324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238125</xdr:colOff>
      <xdr:row>2</xdr:row>
      <xdr:rowOff>85725</xdr:rowOff>
    </xdr:from>
    <xdr:ext cx="2828925" cy="452437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161925</xdr:colOff>
      <xdr:row>0</xdr:row>
      <xdr:rowOff>57150</xdr:rowOff>
    </xdr:from>
    <xdr:ext cx="1314450" cy="20097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TheLabGuys/3060/" TargetMode="External"/><Relationship Id="rId194" Type="http://schemas.openxmlformats.org/officeDocument/2006/relationships/hyperlink" Target="https://www.munzee.com/m/Vladje/1966" TargetMode="External"/><Relationship Id="rId193" Type="http://schemas.openxmlformats.org/officeDocument/2006/relationships/hyperlink" Target="https://www.munzee.com/m/KlassicKelly/5040/" TargetMode="External"/><Relationship Id="rId192" Type="http://schemas.openxmlformats.org/officeDocument/2006/relationships/hyperlink" Target="https://www.munzee.com/m/sverlaan/1459/" TargetMode="External"/><Relationship Id="rId191" Type="http://schemas.openxmlformats.org/officeDocument/2006/relationships/hyperlink" Target="https://www.munzee.com/m/Sabbyjo12/314/" TargetMode="External"/><Relationship Id="rId187" Type="http://schemas.openxmlformats.org/officeDocument/2006/relationships/hyperlink" Target="https://www.munzee.com/m/nomadicjp/1485/admin/" TargetMode="External"/><Relationship Id="rId186" Type="http://schemas.openxmlformats.org/officeDocument/2006/relationships/hyperlink" Target="https://www.munzee.com/m/caribjules/749/" TargetMode="External"/><Relationship Id="rId185" Type="http://schemas.openxmlformats.org/officeDocument/2006/relationships/hyperlink" Target="https://www.munzee.com/m/kcpride/2670/" TargetMode="External"/><Relationship Id="rId184" Type="http://schemas.openxmlformats.org/officeDocument/2006/relationships/hyperlink" Target="https://www.munzee.com/m/KlassicKelly/5021/" TargetMode="External"/><Relationship Id="rId189" Type="http://schemas.openxmlformats.org/officeDocument/2006/relationships/hyperlink" Target="https://www.munzee.com/m/caribjules/773/" TargetMode="External"/><Relationship Id="rId188" Type="http://schemas.openxmlformats.org/officeDocument/2006/relationships/hyperlink" Target="https://www.munzee.com/m/dt07751/15381" TargetMode="External"/><Relationship Id="rId183" Type="http://schemas.openxmlformats.org/officeDocument/2006/relationships/hyperlink" Target="https://www.munzee.com/m/hunniees/16494" TargetMode="External"/><Relationship Id="rId182" Type="http://schemas.openxmlformats.org/officeDocument/2006/relationships/hyperlink" Target="https://www.munzee.com/m/kcpride/2661/" TargetMode="External"/><Relationship Id="rId181" Type="http://schemas.openxmlformats.org/officeDocument/2006/relationships/hyperlink" Target="https://www.munzee.com/m/dt07751/15361" TargetMode="External"/><Relationship Id="rId180" Type="http://schemas.openxmlformats.org/officeDocument/2006/relationships/hyperlink" Target="https://www.munzee.com/m/hunniees/15456/" TargetMode="External"/><Relationship Id="rId176" Type="http://schemas.openxmlformats.org/officeDocument/2006/relationships/hyperlink" Target="https://www.munzee.com/m/gyrodude/4678" TargetMode="External"/><Relationship Id="rId297" Type="http://schemas.openxmlformats.org/officeDocument/2006/relationships/hyperlink" Target="https://www.munzee.com/m/rosieree/9421/" TargetMode="External"/><Relationship Id="rId175" Type="http://schemas.openxmlformats.org/officeDocument/2006/relationships/hyperlink" Target="https://www.munzee.com/m/hunniees/15455" TargetMode="External"/><Relationship Id="rId296" Type="http://schemas.openxmlformats.org/officeDocument/2006/relationships/hyperlink" Target="https://www.munzee.com/m/leevisvard/3447/" TargetMode="External"/><Relationship Id="rId174" Type="http://schemas.openxmlformats.org/officeDocument/2006/relationships/hyperlink" Target="https://www.munzee.com/m/daysleeperdot/5302/" TargetMode="External"/><Relationship Id="rId295" Type="http://schemas.openxmlformats.org/officeDocument/2006/relationships/hyperlink" Target="https://www.munzee.com/m/masonite/837/" TargetMode="External"/><Relationship Id="rId173" Type="http://schemas.openxmlformats.org/officeDocument/2006/relationships/hyperlink" Target="https://www.munzee.com/m/kcpride/2516/" TargetMode="External"/><Relationship Id="rId294" Type="http://schemas.openxmlformats.org/officeDocument/2006/relationships/hyperlink" Target="https://www.munzee.com/m/feikjen/3549/" TargetMode="External"/><Relationship Id="rId179" Type="http://schemas.openxmlformats.org/officeDocument/2006/relationships/hyperlink" Target="https://www.munzee.com/m/kcpride/2660/" TargetMode="External"/><Relationship Id="rId178" Type="http://schemas.openxmlformats.org/officeDocument/2006/relationships/hyperlink" Target="https://www.munzee.com/m/nomadicjp/1487/admin/" TargetMode="External"/><Relationship Id="rId299" Type="http://schemas.openxmlformats.org/officeDocument/2006/relationships/hyperlink" Target="https://www.munzee.com/m/leevisvard/3441/" TargetMode="External"/><Relationship Id="rId177" Type="http://schemas.openxmlformats.org/officeDocument/2006/relationships/hyperlink" Target="https://www.munzee.com/m/caribjules/730/" TargetMode="External"/><Relationship Id="rId298" Type="http://schemas.openxmlformats.org/officeDocument/2006/relationships/hyperlink" Target="https://www.munzee.com/m/masonite/1068/" TargetMode="External"/><Relationship Id="rId198" Type="http://schemas.openxmlformats.org/officeDocument/2006/relationships/hyperlink" Target="https://www.munzee.com/m/nomadicjp/1484/admin/" TargetMode="External"/><Relationship Id="rId197" Type="http://schemas.openxmlformats.org/officeDocument/2006/relationships/hyperlink" Target="https://www.munzee.com/m/masonite/1106/" TargetMode="External"/><Relationship Id="rId196" Type="http://schemas.openxmlformats.org/officeDocument/2006/relationships/hyperlink" Target="https://www.munzee.com/m/silleb/1078/" TargetMode="External"/><Relationship Id="rId195" Type="http://schemas.openxmlformats.org/officeDocument/2006/relationships/hyperlink" Target="https://www.munzee.com/m/daysleeperdot/5301/" TargetMode="External"/><Relationship Id="rId199" Type="http://schemas.openxmlformats.org/officeDocument/2006/relationships/hyperlink" Target="https://www.munzee.com/m/timandweze/2195" TargetMode="External"/><Relationship Id="rId150" Type="http://schemas.openxmlformats.org/officeDocument/2006/relationships/hyperlink" Target="https://www.munzee.com/m/daysleeperdot/5303/" TargetMode="External"/><Relationship Id="rId271" Type="http://schemas.openxmlformats.org/officeDocument/2006/relationships/hyperlink" Target="https://www.munzee.com/m/OHail/9278/" TargetMode="External"/><Relationship Id="rId392" Type="http://schemas.openxmlformats.org/officeDocument/2006/relationships/hyperlink" Target="https://www.munzee.com/m/mdtt/1702/" TargetMode="External"/><Relationship Id="rId270" Type="http://schemas.openxmlformats.org/officeDocument/2006/relationships/hyperlink" Target="https://www.munzee.com/m/Penfold49/1800/" TargetMode="External"/><Relationship Id="rId391" Type="http://schemas.openxmlformats.org/officeDocument/2006/relationships/hyperlink" Target="https://www.munzee.com/m/kcpride/2723/" TargetMode="External"/><Relationship Id="rId390" Type="http://schemas.openxmlformats.org/officeDocument/2006/relationships/hyperlink" Target="https://www.munzee.com/m/NativenUK/1064" TargetMode="External"/><Relationship Id="rId1" Type="http://schemas.openxmlformats.org/officeDocument/2006/relationships/hyperlink" Target="https://www.munzee.com/map/9yuwpfbrk/17" TargetMode="External"/><Relationship Id="rId2" Type="http://schemas.openxmlformats.org/officeDocument/2006/relationships/hyperlink" Target="https://www.munzee.com/m/kcpride/2686/" TargetMode="External"/><Relationship Id="rId3" Type="http://schemas.openxmlformats.org/officeDocument/2006/relationships/hyperlink" Target="https://www.munzee.com/m/daysleeperdot/5319/" TargetMode="External"/><Relationship Id="rId149" Type="http://schemas.openxmlformats.org/officeDocument/2006/relationships/hyperlink" Target="https://www.munzee.com/m/masonite/1060/" TargetMode="External"/><Relationship Id="rId4" Type="http://schemas.openxmlformats.org/officeDocument/2006/relationships/hyperlink" Target="https://www.munzee.com/m/KlassicKelly/5026/" TargetMode="External"/><Relationship Id="rId148" Type="http://schemas.openxmlformats.org/officeDocument/2006/relationships/hyperlink" Target="https://www.munzee.com/m/Robelwilson/813/" TargetMode="External"/><Relationship Id="rId269" Type="http://schemas.openxmlformats.org/officeDocument/2006/relationships/hyperlink" Target="https://www.munzee.com/m/GrandpaArvada/732/" TargetMode="External"/><Relationship Id="rId9" Type="http://schemas.openxmlformats.org/officeDocument/2006/relationships/hyperlink" Target="https://www.munzee.com/m/iamdeana/2530/" TargetMode="External"/><Relationship Id="rId143" Type="http://schemas.openxmlformats.org/officeDocument/2006/relationships/hyperlink" Target="https://www.munzee.com/m/timandweze/2192" TargetMode="External"/><Relationship Id="rId264" Type="http://schemas.openxmlformats.org/officeDocument/2006/relationships/hyperlink" Target="https://www.munzee.com/m/Mnbball/1244/" TargetMode="External"/><Relationship Id="rId385" Type="http://schemas.openxmlformats.org/officeDocument/2006/relationships/hyperlink" Target="https://www.munzee.com/m/kcpride/2705/" TargetMode="External"/><Relationship Id="rId142" Type="http://schemas.openxmlformats.org/officeDocument/2006/relationships/hyperlink" Target="https://www.munzee.com/m/kcpride/2655/" TargetMode="External"/><Relationship Id="rId263" Type="http://schemas.openxmlformats.org/officeDocument/2006/relationships/hyperlink" Target="https://www.munzee.com/m/SammyDiddly/1208/" TargetMode="External"/><Relationship Id="rId384" Type="http://schemas.openxmlformats.org/officeDocument/2006/relationships/hyperlink" Target="https://www.munzee.com/m/KPisti/1258/" TargetMode="External"/><Relationship Id="rId141" Type="http://schemas.openxmlformats.org/officeDocument/2006/relationships/hyperlink" Target="https://www.munzee.com/m/MeanderingMonkeys/8659/" TargetMode="External"/><Relationship Id="rId262" Type="http://schemas.openxmlformats.org/officeDocument/2006/relationships/hyperlink" Target="https://www.munzee.com/m/andrewbmbox/1952/" TargetMode="External"/><Relationship Id="rId383" Type="http://schemas.openxmlformats.org/officeDocument/2006/relationships/hyperlink" Target="https://www.munzee.com/m/rosieree/8729/" TargetMode="External"/><Relationship Id="rId140" Type="http://schemas.openxmlformats.org/officeDocument/2006/relationships/hyperlink" Target="https://www.munzee.com/m/networknerd/934" TargetMode="External"/><Relationship Id="rId261" Type="http://schemas.openxmlformats.org/officeDocument/2006/relationships/hyperlink" Target="https://www.munzee.com/m/GrandpaArvada/731/" TargetMode="External"/><Relationship Id="rId382" Type="http://schemas.openxmlformats.org/officeDocument/2006/relationships/hyperlink" Target="https://www.munzee.com/m/kcpride/2672/" TargetMode="External"/><Relationship Id="rId5" Type="http://schemas.openxmlformats.org/officeDocument/2006/relationships/hyperlink" Target="https://www.munzee.com/m/kcpride/2558/" TargetMode="External"/><Relationship Id="rId147" Type="http://schemas.openxmlformats.org/officeDocument/2006/relationships/hyperlink" Target="https://www.munzee.com/m/timandweze/2189" TargetMode="External"/><Relationship Id="rId268" Type="http://schemas.openxmlformats.org/officeDocument/2006/relationships/hyperlink" Target="https://www.munzee.com/m/TheLabGuys/3063/" TargetMode="External"/><Relationship Id="rId389" Type="http://schemas.openxmlformats.org/officeDocument/2006/relationships/hyperlink" Target="https://www.munzee.com/m/rosieree/8691/" TargetMode="External"/><Relationship Id="rId6" Type="http://schemas.openxmlformats.org/officeDocument/2006/relationships/hyperlink" Target="https://www.munzee.com/m/J1Huisman/5135/" TargetMode="External"/><Relationship Id="rId146" Type="http://schemas.openxmlformats.org/officeDocument/2006/relationships/hyperlink" Target="https://www.munzee.com/m/robfire/2442/" TargetMode="External"/><Relationship Id="rId267" Type="http://schemas.openxmlformats.org/officeDocument/2006/relationships/hyperlink" Target="https://www.munzee.com/m/Mnbball/1241/" TargetMode="External"/><Relationship Id="rId388" Type="http://schemas.openxmlformats.org/officeDocument/2006/relationships/hyperlink" Target="https://www.munzee.com/m/kcpride/2674/" TargetMode="External"/><Relationship Id="rId7" Type="http://schemas.openxmlformats.org/officeDocument/2006/relationships/hyperlink" Target="https://www.munzee.com/m/KlassicKelly/5036/" TargetMode="External"/><Relationship Id="rId145" Type="http://schemas.openxmlformats.org/officeDocument/2006/relationships/hyperlink" Target="https://www.munzee.com/m/MeanderingMonkeys/8649/" TargetMode="External"/><Relationship Id="rId266" Type="http://schemas.openxmlformats.org/officeDocument/2006/relationships/hyperlink" Target="https://www.munzee.com/m/Penfold49/1805/" TargetMode="External"/><Relationship Id="rId387" Type="http://schemas.openxmlformats.org/officeDocument/2006/relationships/hyperlink" Target="https://www.munzee.com/m/masonite/1085/" TargetMode="External"/><Relationship Id="rId8" Type="http://schemas.openxmlformats.org/officeDocument/2006/relationships/hyperlink" Target="https://www.munzee.com/m/kcpride/2555/" TargetMode="External"/><Relationship Id="rId144" Type="http://schemas.openxmlformats.org/officeDocument/2006/relationships/hyperlink" Target="https://www.munzee.com/m/ahagmann/2625/" TargetMode="External"/><Relationship Id="rId265" Type="http://schemas.openxmlformats.org/officeDocument/2006/relationships/hyperlink" Target="https://www.munzee.com/m/Hutch79/920/" TargetMode="External"/><Relationship Id="rId386" Type="http://schemas.openxmlformats.org/officeDocument/2006/relationships/hyperlink" Target="https://www.munzee.com/m/rosieree/8690/" TargetMode="External"/><Relationship Id="rId260" Type="http://schemas.openxmlformats.org/officeDocument/2006/relationships/hyperlink" Target="https://www.munzee.com/m/nomadicjp/1290/admin/" TargetMode="External"/><Relationship Id="rId381" Type="http://schemas.openxmlformats.org/officeDocument/2006/relationships/hyperlink" Target="https://www.munzee.com/m/daysleeperdot/5254/" TargetMode="External"/><Relationship Id="rId380" Type="http://schemas.openxmlformats.org/officeDocument/2006/relationships/hyperlink" Target="https://www.munzee.com/m/rosieree/8728/" TargetMode="External"/><Relationship Id="rId139" Type="http://schemas.openxmlformats.org/officeDocument/2006/relationships/hyperlink" Target="https://www.munzee.com/m/Vladje/1961" TargetMode="External"/><Relationship Id="rId138" Type="http://schemas.openxmlformats.org/officeDocument/2006/relationships/hyperlink" Target="https://www.munzee.com/m/timandweze/2193" TargetMode="External"/><Relationship Id="rId259" Type="http://schemas.openxmlformats.org/officeDocument/2006/relationships/hyperlink" Target="https://www.munzee.com/m/andrewbmbox/1950/" TargetMode="External"/><Relationship Id="rId137" Type="http://schemas.openxmlformats.org/officeDocument/2006/relationships/hyperlink" Target="https://www.munzee.com/m/dt07751/15382" TargetMode="External"/><Relationship Id="rId258" Type="http://schemas.openxmlformats.org/officeDocument/2006/relationships/hyperlink" Target="https://www.munzee.com/m/caribjules/766/" TargetMode="External"/><Relationship Id="rId379" Type="http://schemas.openxmlformats.org/officeDocument/2006/relationships/hyperlink" Target="https://www.munzee.com/m/kcpride/2671/" TargetMode="External"/><Relationship Id="rId132" Type="http://schemas.openxmlformats.org/officeDocument/2006/relationships/hyperlink" Target="https://www.munzee.com/m/janzattic/3235" TargetMode="External"/><Relationship Id="rId253" Type="http://schemas.openxmlformats.org/officeDocument/2006/relationships/hyperlink" Target="https://www.munzee.com/m/andrewbmbox/1938/" TargetMode="External"/><Relationship Id="rId374" Type="http://schemas.openxmlformats.org/officeDocument/2006/relationships/hyperlink" Target="https://www.munzee.com/m/granitente/936/" TargetMode="External"/><Relationship Id="rId131" Type="http://schemas.openxmlformats.org/officeDocument/2006/relationships/hyperlink" Target="https://www.munzee.com/m/kcpride/2525/" TargetMode="External"/><Relationship Id="rId252" Type="http://schemas.openxmlformats.org/officeDocument/2006/relationships/hyperlink" Target="https://www.munzee.com/m/sallybear/659/" TargetMode="External"/><Relationship Id="rId373" Type="http://schemas.openxmlformats.org/officeDocument/2006/relationships/hyperlink" Target="https://www.munzee.com/m/wb2qbq/6798/" TargetMode="External"/><Relationship Id="rId130" Type="http://schemas.openxmlformats.org/officeDocument/2006/relationships/hyperlink" Target="https://www.munzee.com/m/Sabbyjo12/304/" TargetMode="External"/><Relationship Id="rId251" Type="http://schemas.openxmlformats.org/officeDocument/2006/relationships/hyperlink" Target="https://www.munzee.com/m/pikespice/1113/" TargetMode="External"/><Relationship Id="rId372" Type="http://schemas.openxmlformats.org/officeDocument/2006/relationships/hyperlink" Target="https://www.munzee.com/m/GeoCredibles/1877" TargetMode="External"/><Relationship Id="rId250" Type="http://schemas.openxmlformats.org/officeDocument/2006/relationships/hyperlink" Target="https://www.munzee.com/m/rosieree/9430/" TargetMode="External"/><Relationship Id="rId371" Type="http://schemas.openxmlformats.org/officeDocument/2006/relationships/hyperlink" Target="https://www.munzee.com/m/Geodude/683" TargetMode="External"/><Relationship Id="rId136" Type="http://schemas.openxmlformats.org/officeDocument/2006/relationships/hyperlink" Target="https://www.munzee.com/m/Geolucas/159/" TargetMode="External"/><Relationship Id="rId257" Type="http://schemas.openxmlformats.org/officeDocument/2006/relationships/hyperlink" Target="https://www.munzee.com/m/rosieree/9426/" TargetMode="External"/><Relationship Id="rId378" Type="http://schemas.openxmlformats.org/officeDocument/2006/relationships/hyperlink" Target="https://www.munzee.com/m/georeyna/5021/" TargetMode="External"/><Relationship Id="rId135" Type="http://schemas.openxmlformats.org/officeDocument/2006/relationships/hyperlink" Target="https://www.munzee.com/m/geopepi/1959/" TargetMode="External"/><Relationship Id="rId256" Type="http://schemas.openxmlformats.org/officeDocument/2006/relationships/hyperlink" Target="https://www.munzee.com/m/KlassicKelly/5023/" TargetMode="External"/><Relationship Id="rId377" Type="http://schemas.openxmlformats.org/officeDocument/2006/relationships/hyperlink" Target="https://www.munzee.com/m/rosieree/8727/" TargetMode="External"/><Relationship Id="rId134" Type="http://schemas.openxmlformats.org/officeDocument/2006/relationships/hyperlink" Target="https://www.munzee.com/m/Gatormayma/1796/" TargetMode="External"/><Relationship Id="rId255" Type="http://schemas.openxmlformats.org/officeDocument/2006/relationships/hyperlink" Target="https://www.munzee.com/m/nomadicjp/1480/admin/" TargetMode="External"/><Relationship Id="rId376" Type="http://schemas.openxmlformats.org/officeDocument/2006/relationships/hyperlink" Target="https://www.munzee.com/m/kcpride/2657/" TargetMode="External"/><Relationship Id="rId133" Type="http://schemas.openxmlformats.org/officeDocument/2006/relationships/hyperlink" Target="https://www.munzee.com/m/rosieree/8965/" TargetMode="External"/><Relationship Id="rId254" Type="http://schemas.openxmlformats.org/officeDocument/2006/relationships/hyperlink" Target="https://www.munzee.com/m/caribjules/728/" TargetMode="External"/><Relationship Id="rId375" Type="http://schemas.openxmlformats.org/officeDocument/2006/relationships/hyperlink" Target="https://www.munzee.com/m/GeoCredibles/1690" TargetMode="External"/><Relationship Id="rId172" Type="http://schemas.openxmlformats.org/officeDocument/2006/relationships/hyperlink" Target="https://www.munzee.com/m/dt07751/15360" TargetMode="External"/><Relationship Id="rId293" Type="http://schemas.openxmlformats.org/officeDocument/2006/relationships/hyperlink" Target="https://www.munzee.com/m/franktoops/1298" TargetMode="External"/><Relationship Id="rId171" Type="http://schemas.openxmlformats.org/officeDocument/2006/relationships/hyperlink" Target="https://www.munzee.com/m/hunniees/15558" TargetMode="External"/><Relationship Id="rId292" Type="http://schemas.openxmlformats.org/officeDocument/2006/relationships/hyperlink" Target="https://www.munzee.com/m/masonite/936/" TargetMode="External"/><Relationship Id="rId170" Type="http://schemas.openxmlformats.org/officeDocument/2006/relationships/hyperlink" Target="https://www.munzee.com/m/Vladje/1967" TargetMode="External"/><Relationship Id="rId291" Type="http://schemas.openxmlformats.org/officeDocument/2006/relationships/hyperlink" Target="https://www.munzee.com/m/machierp/5103/" TargetMode="External"/><Relationship Id="rId290" Type="http://schemas.openxmlformats.org/officeDocument/2006/relationships/hyperlink" Target="https://www.munzee.com/m/leevisvard/3449/" TargetMode="External"/><Relationship Id="rId165" Type="http://schemas.openxmlformats.org/officeDocument/2006/relationships/hyperlink" Target="https://www.munzee.com/m/Gatormayma/1647/" TargetMode="External"/><Relationship Id="rId286" Type="http://schemas.openxmlformats.org/officeDocument/2006/relationships/hyperlink" Target="https://www.munzee.com/m/Sanli/1182/" TargetMode="External"/><Relationship Id="rId164" Type="http://schemas.openxmlformats.org/officeDocument/2006/relationships/hyperlink" Target="https://www.munzee.com/m/gyrodude/4680/" TargetMode="External"/><Relationship Id="rId285" Type="http://schemas.openxmlformats.org/officeDocument/2006/relationships/hyperlink" Target="https://www.munzee.com/m/leevisvard/3450/" TargetMode="External"/><Relationship Id="rId163" Type="http://schemas.openxmlformats.org/officeDocument/2006/relationships/hyperlink" Target="https://www.munzee.com/m/rosieree/8850/" TargetMode="External"/><Relationship Id="rId284" Type="http://schemas.openxmlformats.org/officeDocument/2006/relationships/hyperlink" Target="https://www.munzee.com/m/Jebest/1736/" TargetMode="External"/><Relationship Id="rId162" Type="http://schemas.openxmlformats.org/officeDocument/2006/relationships/hyperlink" Target="https://www.munzee.com/m/PrincessLeah06/451" TargetMode="External"/><Relationship Id="rId283" Type="http://schemas.openxmlformats.org/officeDocument/2006/relationships/hyperlink" Target="https://www.munzee.com/m/mdtt/1686/" TargetMode="External"/><Relationship Id="rId169" Type="http://schemas.openxmlformats.org/officeDocument/2006/relationships/hyperlink" Target="https://www.munzee.com/m/MeanderingMonkeys/8660/" TargetMode="External"/><Relationship Id="rId168" Type="http://schemas.openxmlformats.org/officeDocument/2006/relationships/hyperlink" Target="https://www.munzee.com/m/TheLabGuys/3062/" TargetMode="External"/><Relationship Id="rId289" Type="http://schemas.openxmlformats.org/officeDocument/2006/relationships/hyperlink" Target="https://www.munzee.com/m/mdtt/1688/" TargetMode="External"/><Relationship Id="rId167" Type="http://schemas.openxmlformats.org/officeDocument/2006/relationships/hyperlink" Target="https://www.munzee.com/m/gyrodude/4679" TargetMode="External"/><Relationship Id="rId288" Type="http://schemas.openxmlformats.org/officeDocument/2006/relationships/hyperlink" Target="https://www.munzee.com/m/Hutch79/912/" TargetMode="External"/><Relationship Id="rId166" Type="http://schemas.openxmlformats.org/officeDocument/2006/relationships/hyperlink" Target="https://www.munzee.com/m/caribjules/775/" TargetMode="External"/><Relationship Id="rId287" Type="http://schemas.openxmlformats.org/officeDocument/2006/relationships/hyperlink" Target="https://www.munzee.com/m/SammyDiddly/1204/" TargetMode="External"/><Relationship Id="rId161" Type="http://schemas.openxmlformats.org/officeDocument/2006/relationships/hyperlink" Target="https://www.munzee.com/m/DolphinJo/1521/" TargetMode="External"/><Relationship Id="rId282" Type="http://schemas.openxmlformats.org/officeDocument/2006/relationships/hyperlink" Target="https://www.munzee.com/m/kcpride/2724/" TargetMode="External"/><Relationship Id="rId160" Type="http://schemas.openxmlformats.org/officeDocument/2006/relationships/hyperlink" Target="https://www.munzee.com/m/rosieree/8927/" TargetMode="External"/><Relationship Id="rId281" Type="http://schemas.openxmlformats.org/officeDocument/2006/relationships/hyperlink" Target="https://www.munzee.com/m/KlassicKelly/5022/" TargetMode="External"/><Relationship Id="rId280" Type="http://schemas.openxmlformats.org/officeDocument/2006/relationships/hyperlink" Target="https://www.munzee.com/m/daysleeperdot/5299/" TargetMode="External"/><Relationship Id="rId159" Type="http://schemas.openxmlformats.org/officeDocument/2006/relationships/hyperlink" Target="https://www.munzee.com/m/dt07751/15380/" TargetMode="External"/><Relationship Id="rId154" Type="http://schemas.openxmlformats.org/officeDocument/2006/relationships/hyperlink" Target="https://www.munzee.com/m/KlassicKelly/5032/" TargetMode="External"/><Relationship Id="rId275" Type="http://schemas.openxmlformats.org/officeDocument/2006/relationships/hyperlink" Target="https://www.munzee.com/m/GrandpaArvada/672/" TargetMode="External"/><Relationship Id="rId396" Type="http://schemas.openxmlformats.org/officeDocument/2006/relationships/hyperlink" Target="https://www.munzee.com/m/Kiitokurre/8764/" TargetMode="External"/><Relationship Id="rId153" Type="http://schemas.openxmlformats.org/officeDocument/2006/relationships/hyperlink" Target="https://www.munzee.com/m/geomsp/4055/" TargetMode="External"/><Relationship Id="rId274" Type="http://schemas.openxmlformats.org/officeDocument/2006/relationships/hyperlink" Target="https://www.munzee.com/m/Jebest/1739/" TargetMode="External"/><Relationship Id="rId395" Type="http://schemas.openxmlformats.org/officeDocument/2006/relationships/hyperlink" Target="https://www.munzee.com/m/granitente/923/" TargetMode="External"/><Relationship Id="rId152" Type="http://schemas.openxmlformats.org/officeDocument/2006/relationships/hyperlink" Target="https://www.munzee.com/m/xraybill/781/" TargetMode="External"/><Relationship Id="rId273" Type="http://schemas.openxmlformats.org/officeDocument/2006/relationships/hyperlink" Target="https://www.munzee.com/m/Mnbball/1242/" TargetMode="External"/><Relationship Id="rId394" Type="http://schemas.openxmlformats.org/officeDocument/2006/relationships/hyperlink" Target="https://www.munzee.com/m/LegionRider/705/" TargetMode="External"/><Relationship Id="rId151" Type="http://schemas.openxmlformats.org/officeDocument/2006/relationships/hyperlink" Target="https://www.munzee.com/m/timandweze/2188" TargetMode="External"/><Relationship Id="rId272" Type="http://schemas.openxmlformats.org/officeDocument/2006/relationships/hyperlink" Target="https://www.munzee.com/m/GrandpaArvada/728/" TargetMode="External"/><Relationship Id="rId393" Type="http://schemas.openxmlformats.org/officeDocument/2006/relationships/hyperlink" Target="https://www.munzee.com/m/Flogni/13151/" TargetMode="External"/><Relationship Id="rId158" Type="http://schemas.openxmlformats.org/officeDocument/2006/relationships/hyperlink" Target="https://www.munzee.com/m/masonite/1058/" TargetMode="External"/><Relationship Id="rId279" Type="http://schemas.openxmlformats.org/officeDocument/2006/relationships/hyperlink" Target="https://www.munzee.com/m/ahagmann/2624/" TargetMode="External"/><Relationship Id="rId157" Type="http://schemas.openxmlformats.org/officeDocument/2006/relationships/hyperlink" Target="https://www.munzee.com/m/rosieree/8930/" TargetMode="External"/><Relationship Id="rId278" Type="http://schemas.openxmlformats.org/officeDocument/2006/relationships/hyperlink" Target="https://www.munzee.com/m/Jebest/1737/" TargetMode="External"/><Relationship Id="rId399" Type="http://schemas.openxmlformats.org/officeDocument/2006/relationships/hyperlink" Target="https://www.munzee.com/m/GrandpaArvada/956/" TargetMode="External"/><Relationship Id="rId156" Type="http://schemas.openxmlformats.org/officeDocument/2006/relationships/hyperlink" Target="https://www.munzee.com/m/bjktgdmb/1997/admin/" TargetMode="External"/><Relationship Id="rId277" Type="http://schemas.openxmlformats.org/officeDocument/2006/relationships/hyperlink" Target="https://www.munzee.com/m/PBJ/1124/" TargetMode="External"/><Relationship Id="rId398" Type="http://schemas.openxmlformats.org/officeDocument/2006/relationships/hyperlink" Target="https://www.munzee.com/m/TheFrog/882/" TargetMode="External"/><Relationship Id="rId155" Type="http://schemas.openxmlformats.org/officeDocument/2006/relationships/hyperlink" Target="https://www.munzee.com/m/geomsp/4042/" TargetMode="External"/><Relationship Id="rId276" Type="http://schemas.openxmlformats.org/officeDocument/2006/relationships/hyperlink" Target="https://www.munzee.com/m/DABirds/860" TargetMode="External"/><Relationship Id="rId397" Type="http://schemas.openxmlformats.org/officeDocument/2006/relationships/hyperlink" Target="https://www.munzee.com/m/123xilef/1716/" TargetMode="External"/><Relationship Id="rId40" Type="http://schemas.openxmlformats.org/officeDocument/2006/relationships/hyperlink" Target="https://www.munzee.com/m/Vladje/1960" TargetMode="External"/><Relationship Id="rId42" Type="http://schemas.openxmlformats.org/officeDocument/2006/relationships/hyperlink" Target="https://www.munzee.com/m/greensfgiant/1544/" TargetMode="External"/><Relationship Id="rId41" Type="http://schemas.openxmlformats.org/officeDocument/2006/relationships/hyperlink" Target="https://www.munzee.com/m/sfwife/1642/" TargetMode="External"/><Relationship Id="rId44" Type="http://schemas.openxmlformats.org/officeDocument/2006/relationships/hyperlink" Target="https://www.munzee.com/m/weesie/277" TargetMode="External"/><Relationship Id="rId43" Type="http://schemas.openxmlformats.org/officeDocument/2006/relationships/hyperlink" Target="https://www.munzee.com/m/MeanderingMonkeys/8685/" TargetMode="External"/><Relationship Id="rId46" Type="http://schemas.openxmlformats.org/officeDocument/2006/relationships/hyperlink" Target="https://www.munzee.com/m/Frostyiii/1074/" TargetMode="External"/><Relationship Id="rId45" Type="http://schemas.openxmlformats.org/officeDocument/2006/relationships/hyperlink" Target="https://www.munzee.com/m/Squonk/1119/" TargetMode="External"/><Relationship Id="rId48" Type="http://schemas.openxmlformats.org/officeDocument/2006/relationships/hyperlink" Target="https://www.munzee.com/m/Vladje/1959" TargetMode="External"/><Relationship Id="rId47" Type="http://schemas.openxmlformats.org/officeDocument/2006/relationships/hyperlink" Target="https://www.munzee.com/m/penguinmom/1047/" TargetMode="External"/><Relationship Id="rId49" Type="http://schemas.openxmlformats.org/officeDocument/2006/relationships/hyperlink" Target="https://www.munzee.com/m/sickman/888" TargetMode="External"/><Relationship Id="rId31" Type="http://schemas.openxmlformats.org/officeDocument/2006/relationships/hyperlink" Target="https://www.munzee.com/m/caribjules/611/" TargetMode="External"/><Relationship Id="rId30" Type="http://schemas.openxmlformats.org/officeDocument/2006/relationships/hyperlink" Target="https://www.munzee.com/m/SuperOllie/259/" TargetMode="External"/><Relationship Id="rId33" Type="http://schemas.openxmlformats.org/officeDocument/2006/relationships/hyperlink" Target="https://www.munzee.com/m/sverlaan/1324/" TargetMode="External"/><Relationship Id="rId32" Type="http://schemas.openxmlformats.org/officeDocument/2006/relationships/hyperlink" Target="https://www.munzee.com/m/Snarf/638/" TargetMode="External"/><Relationship Id="rId35" Type="http://schemas.openxmlformats.org/officeDocument/2006/relationships/hyperlink" Target="https://www.munzee.com/m/GeoCredibles/1521" TargetMode="External"/><Relationship Id="rId34" Type="http://schemas.openxmlformats.org/officeDocument/2006/relationships/hyperlink" Target="https://www.munzee.com/m/caribjules/612/" TargetMode="External"/><Relationship Id="rId37" Type="http://schemas.openxmlformats.org/officeDocument/2006/relationships/hyperlink" Target="https://www.munzee.com/m/ParkinsonPa/1007/admin/" TargetMode="External"/><Relationship Id="rId36" Type="http://schemas.openxmlformats.org/officeDocument/2006/relationships/hyperlink" Target="https://www.munzee.com/m/TrialbyFire/4889/" TargetMode="External"/><Relationship Id="rId39" Type="http://schemas.openxmlformats.org/officeDocument/2006/relationships/hyperlink" Target="https://www.munzee.com/m/Westies/1207" TargetMode="External"/><Relationship Id="rId38" Type="http://schemas.openxmlformats.org/officeDocument/2006/relationships/hyperlink" Target="https://www.munzee.com/m/Big100HD/3963/" TargetMode="External"/><Relationship Id="rId20" Type="http://schemas.openxmlformats.org/officeDocument/2006/relationships/hyperlink" Target="https://www.munzee.com/m/caribjules/591/" TargetMode="External"/><Relationship Id="rId22" Type="http://schemas.openxmlformats.org/officeDocument/2006/relationships/hyperlink" Target="https://www.munzee.com/m/SuperOllie/262/" TargetMode="External"/><Relationship Id="rId21" Type="http://schemas.openxmlformats.org/officeDocument/2006/relationships/hyperlink" Target="https://www.munzee.com/m/Snarf/653/" TargetMode="External"/><Relationship Id="rId24" Type="http://schemas.openxmlformats.org/officeDocument/2006/relationships/hyperlink" Target="https://www.munzee.com/m/Snarf/652/" TargetMode="External"/><Relationship Id="rId23" Type="http://schemas.openxmlformats.org/officeDocument/2006/relationships/hyperlink" Target="https://www.munzee.com/m/caribjules/592/" TargetMode="External"/><Relationship Id="rId409" Type="http://schemas.openxmlformats.org/officeDocument/2006/relationships/hyperlink" Target="https://www.munzee.com/m/23speds/5511/" TargetMode="External"/><Relationship Id="rId404" Type="http://schemas.openxmlformats.org/officeDocument/2006/relationships/hyperlink" Target="https://www.munzee.com/m/23speds/5510/" TargetMode="External"/><Relationship Id="rId403" Type="http://schemas.openxmlformats.org/officeDocument/2006/relationships/hyperlink" Target="https://www.munzee.com/m/geomsp/4031/" TargetMode="External"/><Relationship Id="rId402" Type="http://schemas.openxmlformats.org/officeDocument/2006/relationships/hyperlink" Target="https://www.munzee.com/m/janzattic/3620" TargetMode="External"/><Relationship Id="rId401" Type="http://schemas.openxmlformats.org/officeDocument/2006/relationships/hyperlink" Target="https://www.munzee.com/m/TheFrog/883/" TargetMode="External"/><Relationship Id="rId408" Type="http://schemas.openxmlformats.org/officeDocument/2006/relationships/hyperlink" Target="https://www.munzee.com/m/OHail/9274/" TargetMode="External"/><Relationship Id="rId407" Type="http://schemas.openxmlformats.org/officeDocument/2006/relationships/hyperlink" Target="https://www.munzee.com/m/andrewbmbox/2043/" TargetMode="External"/><Relationship Id="rId406" Type="http://schemas.openxmlformats.org/officeDocument/2006/relationships/hyperlink" Target="https://www.munzee.com/m/FindersGirl/1533/" TargetMode="External"/><Relationship Id="rId405" Type="http://schemas.openxmlformats.org/officeDocument/2006/relationships/hyperlink" Target="https://www.munzee.com/m/mobility/11966" TargetMode="External"/><Relationship Id="rId26" Type="http://schemas.openxmlformats.org/officeDocument/2006/relationships/hyperlink" Target="https://www.munzee.com/m/Gatormayma/1644/" TargetMode="External"/><Relationship Id="rId25" Type="http://schemas.openxmlformats.org/officeDocument/2006/relationships/hyperlink" Target="https://www.munzee.com/m/daysleeperdot/5318/" TargetMode="External"/><Relationship Id="rId28" Type="http://schemas.openxmlformats.org/officeDocument/2006/relationships/hyperlink" Target="https://www.munzee.com/m/caribjules/593/" TargetMode="External"/><Relationship Id="rId27" Type="http://schemas.openxmlformats.org/officeDocument/2006/relationships/hyperlink" Target="https://www.munzee.com/m/GeoCredibles/1522" TargetMode="External"/><Relationship Id="rId400" Type="http://schemas.openxmlformats.org/officeDocument/2006/relationships/hyperlink" Target="https://www.munzee.com/m/geomsp/4034/" TargetMode="External"/><Relationship Id="rId29" Type="http://schemas.openxmlformats.org/officeDocument/2006/relationships/hyperlink" Target="https://www.munzee.com/m/Snarf/640/" TargetMode="External"/><Relationship Id="rId11" Type="http://schemas.openxmlformats.org/officeDocument/2006/relationships/hyperlink" Target="https://www.munzee.com/m/kcpride/2554/" TargetMode="External"/><Relationship Id="rId10" Type="http://schemas.openxmlformats.org/officeDocument/2006/relationships/hyperlink" Target="https://www.munzee.com/m/KlassicKelly/5037/" TargetMode="External"/><Relationship Id="rId13" Type="http://schemas.openxmlformats.org/officeDocument/2006/relationships/hyperlink" Target="https://www.munzee.com/m/KlassicKelly/5038/" TargetMode="External"/><Relationship Id="rId12" Type="http://schemas.openxmlformats.org/officeDocument/2006/relationships/hyperlink" Target="https://www.munzee.com/m/J1Huisman/5134/" TargetMode="External"/><Relationship Id="rId15" Type="http://schemas.openxmlformats.org/officeDocument/2006/relationships/hyperlink" Target="https://www.munzee.com/m/rollermama/1451/" TargetMode="External"/><Relationship Id="rId14" Type="http://schemas.openxmlformats.org/officeDocument/2006/relationships/hyperlink" Target="https://www.munzee.com/m/kcpride/2547/" TargetMode="External"/><Relationship Id="rId17" Type="http://schemas.openxmlformats.org/officeDocument/2006/relationships/hyperlink" Target="https://www.munzee.com/m/kcpride/2541/" TargetMode="External"/><Relationship Id="rId16" Type="http://schemas.openxmlformats.org/officeDocument/2006/relationships/hyperlink" Target="https://www.munzee.com/m/KlassicKelly/5039/" TargetMode="External"/><Relationship Id="rId19" Type="http://schemas.openxmlformats.org/officeDocument/2006/relationships/hyperlink" Target="https://www.munzee.com/m/robfire/2443" TargetMode="External"/><Relationship Id="rId18" Type="http://schemas.openxmlformats.org/officeDocument/2006/relationships/hyperlink" Target="https://www.munzee.com/m/coastingcollins/1766/" TargetMode="External"/><Relationship Id="rId84" Type="http://schemas.openxmlformats.org/officeDocument/2006/relationships/hyperlink" Target="https://www.munzee.com/m/FindersGirl/1249/" TargetMode="External"/><Relationship Id="rId83" Type="http://schemas.openxmlformats.org/officeDocument/2006/relationships/hyperlink" Target="https://www.munzee.com/m/timandweze/2196" TargetMode="External"/><Relationship Id="rId86" Type="http://schemas.openxmlformats.org/officeDocument/2006/relationships/hyperlink" Target="https://www.munzee.com/m/Derlame/5823/" TargetMode="External"/><Relationship Id="rId85" Type="http://schemas.openxmlformats.org/officeDocument/2006/relationships/hyperlink" Target="https://www.munzee.com/m/caribjules/624/" TargetMode="External"/><Relationship Id="rId88" Type="http://schemas.openxmlformats.org/officeDocument/2006/relationships/hyperlink" Target="https://www.munzee.com/m/ahagmann/2626/" TargetMode="External"/><Relationship Id="rId87" Type="http://schemas.openxmlformats.org/officeDocument/2006/relationships/hyperlink" Target="https://www.munzee.com/m/1SheMarine/4220/" TargetMode="External"/><Relationship Id="rId89" Type="http://schemas.openxmlformats.org/officeDocument/2006/relationships/hyperlink" Target="https://www.munzee.com/m/mars00xj/6832/" TargetMode="External"/><Relationship Id="rId80" Type="http://schemas.openxmlformats.org/officeDocument/2006/relationships/hyperlink" Target="https://www.munzee.com/m/timandweze/2194" TargetMode="External"/><Relationship Id="rId82" Type="http://schemas.openxmlformats.org/officeDocument/2006/relationships/hyperlink" Target="https://www.munzee.com/m/caribjules/622/" TargetMode="External"/><Relationship Id="rId81" Type="http://schemas.openxmlformats.org/officeDocument/2006/relationships/hyperlink" Target="https://www.munzee.com/m/greensfgiant/1541/" TargetMode="External"/><Relationship Id="rId73" Type="http://schemas.openxmlformats.org/officeDocument/2006/relationships/hyperlink" Target="https://www.munzee.com/m/masonite/943/" TargetMode="External"/><Relationship Id="rId72" Type="http://schemas.openxmlformats.org/officeDocument/2006/relationships/hyperlink" Target="https://www.munzee.com/m/caribjules/621/" TargetMode="External"/><Relationship Id="rId75" Type="http://schemas.openxmlformats.org/officeDocument/2006/relationships/hyperlink" Target="https://www.munzee.com/m/Gatormayma/1638/" TargetMode="External"/><Relationship Id="rId74" Type="http://schemas.openxmlformats.org/officeDocument/2006/relationships/hyperlink" Target="https://www.munzee.com/m/timandweze/2197" TargetMode="External"/><Relationship Id="rId77" Type="http://schemas.openxmlformats.org/officeDocument/2006/relationships/hyperlink" Target="https://www.munzee.com/m/masonite/944/" TargetMode="External"/><Relationship Id="rId76" Type="http://schemas.openxmlformats.org/officeDocument/2006/relationships/hyperlink" Target="https://www.munzee.com/m/annabanana/3813/" TargetMode="External"/><Relationship Id="rId79" Type="http://schemas.openxmlformats.org/officeDocument/2006/relationships/hyperlink" Target="https://www.munzee.com/m/KlassicKelly/5025/" TargetMode="External"/><Relationship Id="rId78" Type="http://schemas.openxmlformats.org/officeDocument/2006/relationships/hyperlink" Target="https://www.munzee.com/m/TURTLE/4278/" TargetMode="External"/><Relationship Id="rId71" Type="http://schemas.openxmlformats.org/officeDocument/2006/relationships/hyperlink" Target="https://www.munzee.com/m/timandweze/2204" TargetMode="External"/><Relationship Id="rId70" Type="http://schemas.openxmlformats.org/officeDocument/2006/relationships/hyperlink" Target="https://www.munzee.com/m/KlassicKelly/5027/" TargetMode="External"/><Relationship Id="rId62" Type="http://schemas.openxmlformats.org/officeDocument/2006/relationships/hyperlink" Target="https://www.munzee.com/m/daysleeperdot/5308/" TargetMode="External"/><Relationship Id="rId61" Type="http://schemas.openxmlformats.org/officeDocument/2006/relationships/hyperlink" Target="https://www.munzee.com/m/kcpride/2518/" TargetMode="External"/><Relationship Id="rId64" Type="http://schemas.openxmlformats.org/officeDocument/2006/relationships/hyperlink" Target="https://www.munzee.com/m/ParkinsonPa/1024/admin/" TargetMode="External"/><Relationship Id="rId63" Type="http://schemas.openxmlformats.org/officeDocument/2006/relationships/hyperlink" Target="https://www.munzee.com/m/mars00xj/6835/" TargetMode="External"/><Relationship Id="rId66" Type="http://schemas.openxmlformats.org/officeDocument/2006/relationships/hyperlink" Target="https://www.munzee.com/m/MeanderingMonkeys/8679" TargetMode="External"/><Relationship Id="rId65" Type="http://schemas.openxmlformats.org/officeDocument/2006/relationships/hyperlink" Target="https://www.munzee.com/m/tankandspaz/409" TargetMode="External"/><Relationship Id="rId68" Type="http://schemas.openxmlformats.org/officeDocument/2006/relationships/hyperlink" Target="https://www.munzee.com/m/TNT/2915" TargetMode="External"/><Relationship Id="rId67" Type="http://schemas.openxmlformats.org/officeDocument/2006/relationships/hyperlink" Target="https://www.munzee.com/m/NanaB/1831" TargetMode="External"/><Relationship Id="rId60" Type="http://schemas.openxmlformats.org/officeDocument/2006/relationships/hyperlink" Target="https://www.munzee.com/m/PrincessLeah06/331" TargetMode="External"/><Relationship Id="rId69" Type="http://schemas.openxmlformats.org/officeDocument/2006/relationships/hyperlink" Target="https://www.munzee.com/m/kcpride/2656/" TargetMode="External"/><Relationship Id="rId51" Type="http://schemas.openxmlformats.org/officeDocument/2006/relationships/hyperlink" Target="https://www.munzee.com/m/sfwife/1641/" TargetMode="External"/><Relationship Id="rId50" Type="http://schemas.openxmlformats.org/officeDocument/2006/relationships/hyperlink" Target="https://www.munzee.com/m/iamdeana/2599/" TargetMode="External"/><Relationship Id="rId53" Type="http://schemas.openxmlformats.org/officeDocument/2006/relationships/hyperlink" Target="https://www.munzee.com/m/kcpride/2654/" TargetMode="External"/><Relationship Id="rId52" Type="http://schemas.openxmlformats.org/officeDocument/2006/relationships/hyperlink" Target="https://www.munzee.com/m/hunniees/15563" TargetMode="External"/><Relationship Id="rId55" Type="http://schemas.openxmlformats.org/officeDocument/2006/relationships/hyperlink" Target="https://www.munzee.com/m/MeanderingMonkeys/8681" TargetMode="External"/><Relationship Id="rId54" Type="http://schemas.openxmlformats.org/officeDocument/2006/relationships/hyperlink" Target="https://www.munzee.com/m/GeoCredibles/1520" TargetMode="External"/><Relationship Id="rId57" Type="http://schemas.openxmlformats.org/officeDocument/2006/relationships/hyperlink" Target="https://www.munzee.com/m/KlassicKelly/5035/" TargetMode="External"/><Relationship Id="rId56" Type="http://schemas.openxmlformats.org/officeDocument/2006/relationships/hyperlink" Target="https://www.munzee.com/m/FindersGirl/1251/" TargetMode="External"/><Relationship Id="rId59" Type="http://schemas.openxmlformats.org/officeDocument/2006/relationships/hyperlink" Target="https://www.munzee.com/m/robfire/2281" TargetMode="External"/><Relationship Id="rId58" Type="http://schemas.openxmlformats.org/officeDocument/2006/relationships/hyperlink" Target="https://www.munzee.com/m/kcpride/2520/" TargetMode="External"/><Relationship Id="rId107" Type="http://schemas.openxmlformats.org/officeDocument/2006/relationships/hyperlink" Target="https://www.munzee.com/m/geomsp/4057/admin/" TargetMode="External"/><Relationship Id="rId228" Type="http://schemas.openxmlformats.org/officeDocument/2006/relationships/hyperlink" Target="https://www.munzee.com/m/caribjules/722/" TargetMode="External"/><Relationship Id="rId349" Type="http://schemas.openxmlformats.org/officeDocument/2006/relationships/hyperlink" Target="https://www.munzee.com/m/felixbongers/3572/a" TargetMode="External"/><Relationship Id="rId106" Type="http://schemas.openxmlformats.org/officeDocument/2006/relationships/hyperlink" Target="https://www.munzee.com/m/redshark78/558" TargetMode="External"/><Relationship Id="rId227" Type="http://schemas.openxmlformats.org/officeDocument/2006/relationships/hyperlink" Target="https://www.munzee.com/m/ambmay/290" TargetMode="External"/><Relationship Id="rId348" Type="http://schemas.openxmlformats.org/officeDocument/2006/relationships/hyperlink" Target="https://www.munzee.com/m/OHail/9279/" TargetMode="External"/><Relationship Id="rId105" Type="http://schemas.openxmlformats.org/officeDocument/2006/relationships/hyperlink" Target="https://www.munzee.com/m/xraybill/769/" TargetMode="External"/><Relationship Id="rId226" Type="http://schemas.openxmlformats.org/officeDocument/2006/relationships/hyperlink" Target="https://www.munzee.com/m/hopsgeneral/2959/" TargetMode="External"/><Relationship Id="rId347" Type="http://schemas.openxmlformats.org/officeDocument/2006/relationships/hyperlink" Target="https://www.munzee.com/m/ambmay/348/" TargetMode="External"/><Relationship Id="rId104" Type="http://schemas.openxmlformats.org/officeDocument/2006/relationships/hyperlink" Target="https://www.munzee.com/m/23speds/5516/" TargetMode="External"/><Relationship Id="rId225" Type="http://schemas.openxmlformats.org/officeDocument/2006/relationships/hyperlink" Target="https://www.munzee.com/m/AgentHop/3703/" TargetMode="External"/><Relationship Id="rId346" Type="http://schemas.openxmlformats.org/officeDocument/2006/relationships/hyperlink" Target="https://www.munzee.com/m/23speds/5508/" TargetMode="External"/><Relationship Id="rId109" Type="http://schemas.openxmlformats.org/officeDocument/2006/relationships/hyperlink" Target="https://www.munzee.com/m/rosieree/8967/" TargetMode="External"/><Relationship Id="rId108" Type="http://schemas.openxmlformats.org/officeDocument/2006/relationships/hyperlink" Target="https://www.munzee.com/m/KlassicKelly/5034/" TargetMode="External"/><Relationship Id="rId229" Type="http://schemas.openxmlformats.org/officeDocument/2006/relationships/hyperlink" Target="https://www.munzee.com/m/kcpride/2744/" TargetMode="External"/><Relationship Id="rId220" Type="http://schemas.openxmlformats.org/officeDocument/2006/relationships/hyperlink" Target="https://www.munzee.com/m/ambmay/286" TargetMode="External"/><Relationship Id="rId341" Type="http://schemas.openxmlformats.org/officeDocument/2006/relationships/hyperlink" Target="https://www.munzee.com/m/1SheMarine/4794/" TargetMode="External"/><Relationship Id="rId340" Type="http://schemas.openxmlformats.org/officeDocument/2006/relationships/hyperlink" Target="https://www.munzee.com/m/Mnbball/1292/" TargetMode="External"/><Relationship Id="rId103" Type="http://schemas.openxmlformats.org/officeDocument/2006/relationships/hyperlink" Target="https://www.munzee.com/m/KlassicKelly/5029/" TargetMode="External"/><Relationship Id="rId224" Type="http://schemas.openxmlformats.org/officeDocument/2006/relationships/hyperlink" Target="https://www.munzee.com/m/mihul/1280" TargetMode="External"/><Relationship Id="rId345" Type="http://schemas.openxmlformats.org/officeDocument/2006/relationships/hyperlink" Target="https://www.munzee.com/m/daysleeperdot/5255/" TargetMode="External"/><Relationship Id="rId102" Type="http://schemas.openxmlformats.org/officeDocument/2006/relationships/hyperlink" Target="https://www.munzee.com/m/geomsp/4058/" TargetMode="External"/><Relationship Id="rId223" Type="http://schemas.openxmlformats.org/officeDocument/2006/relationships/hyperlink" Target="https://www.munzee.com/m/kcpride/2689/" TargetMode="External"/><Relationship Id="rId344" Type="http://schemas.openxmlformats.org/officeDocument/2006/relationships/hyperlink" Target="https://www.munzee.com/m/bordentaxi/3588" TargetMode="External"/><Relationship Id="rId101" Type="http://schemas.openxmlformats.org/officeDocument/2006/relationships/hyperlink" Target="https://www.munzee.com/m/sverlaan/1465/" TargetMode="External"/><Relationship Id="rId222" Type="http://schemas.openxmlformats.org/officeDocument/2006/relationships/hyperlink" Target="https://www.munzee.com/m/TheLabGuys/3772/" TargetMode="External"/><Relationship Id="rId343" Type="http://schemas.openxmlformats.org/officeDocument/2006/relationships/hyperlink" Target="https://www.munzee.com/m/masonite/937/" TargetMode="External"/><Relationship Id="rId100" Type="http://schemas.openxmlformats.org/officeDocument/2006/relationships/hyperlink" Target="https://www.munzee.com/m/lupo6/1207" TargetMode="External"/><Relationship Id="rId221" Type="http://schemas.openxmlformats.org/officeDocument/2006/relationships/hyperlink" Target="https://www.munzee.com/m/geomsp/4036/" TargetMode="External"/><Relationship Id="rId342" Type="http://schemas.openxmlformats.org/officeDocument/2006/relationships/hyperlink" Target="https://www.munzee.com/m/23speds/5509/" TargetMode="External"/><Relationship Id="rId217" Type="http://schemas.openxmlformats.org/officeDocument/2006/relationships/hyperlink" Target="https://www.munzee.com/m/caribjules/720/" TargetMode="External"/><Relationship Id="rId338" Type="http://schemas.openxmlformats.org/officeDocument/2006/relationships/hyperlink" Target="https://www.munzee.com/m/humbird7/7770" TargetMode="External"/><Relationship Id="rId216" Type="http://schemas.openxmlformats.org/officeDocument/2006/relationships/hyperlink" Target="https://www.munzee.com/m/Gatormayma/1661/admin/" TargetMode="External"/><Relationship Id="rId337" Type="http://schemas.openxmlformats.org/officeDocument/2006/relationships/hyperlink" Target="https://www.munzee.com/m/TheLabGuys/3065/" TargetMode="External"/><Relationship Id="rId215" Type="http://schemas.openxmlformats.org/officeDocument/2006/relationships/hyperlink" Target="https://www.munzee.com/m/daysleeperdot/5300/" TargetMode="External"/><Relationship Id="rId336" Type="http://schemas.openxmlformats.org/officeDocument/2006/relationships/hyperlink" Target="https://www.munzee.com/m/Sanli/1179/" TargetMode="External"/><Relationship Id="rId214" Type="http://schemas.openxmlformats.org/officeDocument/2006/relationships/hyperlink" Target="https://www.munzee.com/m/grubsneerg/411/" TargetMode="External"/><Relationship Id="rId335" Type="http://schemas.openxmlformats.org/officeDocument/2006/relationships/hyperlink" Target="https://www.munzee.com/m/Sabbyjo12/319/" TargetMode="External"/><Relationship Id="rId219" Type="http://schemas.openxmlformats.org/officeDocument/2006/relationships/hyperlink" Target="https://www.munzee.com/m/NativenUK/956/" TargetMode="External"/><Relationship Id="rId218" Type="http://schemas.openxmlformats.org/officeDocument/2006/relationships/hyperlink" Target="https://www.munzee.com/m/geomsp/4037/a" TargetMode="External"/><Relationship Id="rId339" Type="http://schemas.openxmlformats.org/officeDocument/2006/relationships/hyperlink" Target="https://www.munzee.com/m/caribjules/811/" TargetMode="External"/><Relationship Id="rId330" Type="http://schemas.openxmlformats.org/officeDocument/2006/relationships/hyperlink" Target="https://www.munzee.com/m/humbird7/7771" TargetMode="External"/><Relationship Id="rId213" Type="http://schemas.openxmlformats.org/officeDocument/2006/relationships/hyperlink" Target="https://www.munzee.com/m/TheLabGuys/3683/" TargetMode="External"/><Relationship Id="rId334" Type="http://schemas.openxmlformats.org/officeDocument/2006/relationships/hyperlink" Target="https://www.munzee.com/m/Mnbball/1151/" TargetMode="External"/><Relationship Id="rId212" Type="http://schemas.openxmlformats.org/officeDocument/2006/relationships/hyperlink" Target="http://www.munzee.com/m/Hutch79/1015/" TargetMode="External"/><Relationship Id="rId333" Type="http://schemas.openxmlformats.org/officeDocument/2006/relationships/hyperlink" Target="https://www.munzee.com/m/cvdchiller/4658/" TargetMode="External"/><Relationship Id="rId211" Type="http://schemas.openxmlformats.org/officeDocument/2006/relationships/hyperlink" Target="https://www.munzee.com/m/Geolucas/162/" TargetMode="External"/><Relationship Id="rId332" Type="http://schemas.openxmlformats.org/officeDocument/2006/relationships/hyperlink" Target="https://www.munzse.com/m/mdtt/1697/" TargetMode="External"/><Relationship Id="rId210" Type="http://schemas.openxmlformats.org/officeDocument/2006/relationships/hyperlink" Target="https://www.munzee.com/m/geopepi/1953/" TargetMode="External"/><Relationship Id="rId331" Type="http://schemas.openxmlformats.org/officeDocument/2006/relationships/hyperlink" Target="https://www.munzee.com/m/nyisutter/4218/" TargetMode="External"/><Relationship Id="rId370" Type="http://schemas.openxmlformats.org/officeDocument/2006/relationships/hyperlink" Target="https://www.munzee.com/m/LegionRider/703/" TargetMode="External"/><Relationship Id="rId129" Type="http://schemas.openxmlformats.org/officeDocument/2006/relationships/hyperlink" Target="https://www.munzee.com/m/TURTLE/4254/" TargetMode="External"/><Relationship Id="rId128" Type="http://schemas.openxmlformats.org/officeDocument/2006/relationships/hyperlink" Target="https://www.munzee.com/m/KlassicKelly/5024/" TargetMode="External"/><Relationship Id="rId249" Type="http://schemas.openxmlformats.org/officeDocument/2006/relationships/hyperlink" Target="https://www.munzee.com/m/NativenUK/1088" TargetMode="External"/><Relationship Id="rId127" Type="http://schemas.openxmlformats.org/officeDocument/2006/relationships/hyperlink" Target="https://www.munzee.com/m/TheLabGuys/3061/" TargetMode="External"/><Relationship Id="rId248" Type="http://schemas.openxmlformats.org/officeDocument/2006/relationships/hyperlink" Target="https://www.munzee.com/m/leevisvard/3451/" TargetMode="External"/><Relationship Id="rId369" Type="http://schemas.openxmlformats.org/officeDocument/2006/relationships/hyperlink" Target="https://www.munzee.com/m/grubsneerg/413/" TargetMode="External"/><Relationship Id="rId126" Type="http://schemas.openxmlformats.org/officeDocument/2006/relationships/hyperlink" Target="https://www.munzee.com/m/lupo6/1206" TargetMode="External"/><Relationship Id="rId247" Type="http://schemas.openxmlformats.org/officeDocument/2006/relationships/hyperlink" Target="https://www.munzee.com/m/masonite/1065/" TargetMode="External"/><Relationship Id="rId368" Type="http://schemas.openxmlformats.org/officeDocument/2006/relationships/hyperlink" Target="https://www.munzee.com/m/sverlaan/1424/" TargetMode="External"/><Relationship Id="rId121" Type="http://schemas.openxmlformats.org/officeDocument/2006/relationships/hyperlink" Target="https://www.munzee.com/m/kcpride/2658/" TargetMode="External"/><Relationship Id="rId242" Type="http://schemas.openxmlformats.org/officeDocument/2006/relationships/hyperlink" Target="https://www.munzee.com/m/lupo6/1204" TargetMode="External"/><Relationship Id="rId363" Type="http://schemas.openxmlformats.org/officeDocument/2006/relationships/hyperlink" Target="https://www.munzee.com/m/sverlaan/1428/" TargetMode="External"/><Relationship Id="rId120" Type="http://schemas.openxmlformats.org/officeDocument/2006/relationships/hyperlink" Target="https://www.munzee.com/m/hunniees/15561" TargetMode="External"/><Relationship Id="rId241" Type="http://schemas.openxmlformats.org/officeDocument/2006/relationships/hyperlink" Target="https://www.munzee.com/m/masonite/838/" TargetMode="External"/><Relationship Id="rId362" Type="http://schemas.openxmlformats.org/officeDocument/2006/relationships/hyperlink" Target="https://www.munzee.com/m/OHail/9272/" TargetMode="External"/><Relationship Id="rId240" Type="http://schemas.openxmlformats.org/officeDocument/2006/relationships/hyperlink" Target="https://www.munzee.com/m/OHail/9268/" TargetMode="External"/><Relationship Id="rId361" Type="http://schemas.openxmlformats.org/officeDocument/2006/relationships/hyperlink" Target="https://www.munzee.com/m/humbird7/7769/" TargetMode="External"/><Relationship Id="rId360" Type="http://schemas.openxmlformats.org/officeDocument/2006/relationships/hyperlink" Target="https://www.munzee.com/m/Hutch79/902/" TargetMode="External"/><Relationship Id="rId125" Type="http://schemas.openxmlformats.org/officeDocument/2006/relationships/hyperlink" Target="https://www.munzee.com/m/wvkiwi/5468/" TargetMode="External"/><Relationship Id="rId246" Type="http://schemas.openxmlformats.org/officeDocument/2006/relationships/hyperlink" Target="https://www.munzee.com/m/gyrodude/4673" TargetMode="External"/><Relationship Id="rId367" Type="http://schemas.openxmlformats.org/officeDocument/2006/relationships/hyperlink" Target="https://www.munzee.com/m/masonite/823/" TargetMode="External"/><Relationship Id="rId124" Type="http://schemas.openxmlformats.org/officeDocument/2006/relationships/hyperlink" Target="https://www.munzee.com/m/AndrasButor/1112" TargetMode="External"/><Relationship Id="rId245" Type="http://schemas.openxmlformats.org/officeDocument/2006/relationships/hyperlink" Target="https://www.munzee.com/m/pikespice/1041/" TargetMode="External"/><Relationship Id="rId366" Type="http://schemas.openxmlformats.org/officeDocument/2006/relationships/hyperlink" Target="https://www.munzee.com/m/Cjaros1/560" TargetMode="External"/><Relationship Id="rId123" Type="http://schemas.openxmlformats.org/officeDocument/2006/relationships/hyperlink" Target="https://www.munzee.com/m/Geolucas/160/" TargetMode="External"/><Relationship Id="rId244" Type="http://schemas.openxmlformats.org/officeDocument/2006/relationships/hyperlink" Target="https://www.munzee.com/m/masonite/873/" TargetMode="External"/><Relationship Id="rId365" Type="http://schemas.openxmlformats.org/officeDocument/2006/relationships/hyperlink" Target="https://www.munzee.com/m/feikjen/3548/" TargetMode="External"/><Relationship Id="rId122" Type="http://schemas.openxmlformats.org/officeDocument/2006/relationships/hyperlink" Target="https://www.munzee.com/m/geopepi/1960/" TargetMode="External"/><Relationship Id="rId243" Type="http://schemas.openxmlformats.org/officeDocument/2006/relationships/hyperlink" Target="https://www.munzee.com/m/DolphinJo/1522/" TargetMode="External"/><Relationship Id="rId364" Type="http://schemas.openxmlformats.org/officeDocument/2006/relationships/hyperlink" Target="https://www.munzee.com/m/masonite/911/" TargetMode="External"/><Relationship Id="rId95" Type="http://schemas.openxmlformats.org/officeDocument/2006/relationships/hyperlink" Target="https://www.munzee.com/m/iamdeana/2598/" TargetMode="External"/><Relationship Id="rId94" Type="http://schemas.openxmlformats.org/officeDocument/2006/relationships/hyperlink" Target="https://www.munzee.com/m/MeanderingMonkeys/8677/" TargetMode="External"/><Relationship Id="rId97" Type="http://schemas.openxmlformats.org/officeDocument/2006/relationships/hyperlink" Target="https://www.munzee.com/m/MeanderingMonkeys/8672/" TargetMode="External"/><Relationship Id="rId96" Type="http://schemas.openxmlformats.org/officeDocument/2006/relationships/hyperlink" Target="https://www.munzee.com/m/23speds/5517/" TargetMode="External"/><Relationship Id="rId99" Type="http://schemas.openxmlformats.org/officeDocument/2006/relationships/hyperlink" Target="https://www.munzee.com/m/Baseballkrazy/896/" TargetMode="External"/><Relationship Id="rId98" Type="http://schemas.openxmlformats.org/officeDocument/2006/relationships/hyperlink" Target="https://www.munzee.com/m/Kjasdad/1026/" TargetMode="External"/><Relationship Id="rId91" Type="http://schemas.openxmlformats.org/officeDocument/2006/relationships/hyperlink" Target="https://www.munzee.com/m/Tracee74/1069/" TargetMode="External"/><Relationship Id="rId90" Type="http://schemas.openxmlformats.org/officeDocument/2006/relationships/hyperlink" Target="https://www.munzee.com/m/bjktgdmb/2003/" TargetMode="External"/><Relationship Id="rId93" Type="http://schemas.openxmlformats.org/officeDocument/2006/relationships/hyperlink" Target="https://www.munzee.com/m/daysleeperdot/5307/" TargetMode="External"/><Relationship Id="rId92" Type="http://schemas.openxmlformats.org/officeDocument/2006/relationships/hyperlink" Target="https://www.munzee.com/m/mars00xj/6831/" TargetMode="External"/><Relationship Id="rId118" Type="http://schemas.openxmlformats.org/officeDocument/2006/relationships/hyperlink" Target="https://www.munzee.com/m/MeanderingMonkeys/8667/" TargetMode="External"/><Relationship Id="rId239" Type="http://schemas.openxmlformats.org/officeDocument/2006/relationships/hyperlink" Target="https://www.munzee.com/m/rosieree/9433/" TargetMode="External"/><Relationship Id="rId117" Type="http://schemas.openxmlformats.org/officeDocument/2006/relationships/hyperlink" Target="https://www.munzee.com/m/redshark78/555" TargetMode="External"/><Relationship Id="rId238" Type="http://schemas.openxmlformats.org/officeDocument/2006/relationships/hyperlink" Target="https://www.munzee.com/m/masonite/1014/" TargetMode="External"/><Relationship Id="rId359" Type="http://schemas.openxmlformats.org/officeDocument/2006/relationships/hyperlink" Target="https://www.munzee.com/m/OHail/9273/" TargetMode="External"/><Relationship Id="rId116" Type="http://schemas.openxmlformats.org/officeDocument/2006/relationships/hyperlink" Target="https://www.munzee.com/m/Geolucas/161/" TargetMode="External"/><Relationship Id="rId237" Type="http://schemas.openxmlformats.org/officeDocument/2006/relationships/hyperlink" Target="https://www.munzee.com/m/hopsgeneral/2960/" TargetMode="External"/><Relationship Id="rId358" Type="http://schemas.openxmlformats.org/officeDocument/2006/relationships/hyperlink" Target="https://www.munzee.com/m/Lanyasummer/5316/" TargetMode="External"/><Relationship Id="rId115" Type="http://schemas.openxmlformats.org/officeDocument/2006/relationships/hyperlink" Target="https://www.munzee.com/m/geopepi/1982/" TargetMode="External"/><Relationship Id="rId236" Type="http://schemas.openxmlformats.org/officeDocument/2006/relationships/hyperlink" Target="https://www.munzee.com/m/AgentHop/3705/" TargetMode="External"/><Relationship Id="rId357" Type="http://schemas.openxmlformats.org/officeDocument/2006/relationships/hyperlink" Target="https://www.munzee.com/m/masonite/910/" TargetMode="External"/><Relationship Id="rId119" Type="http://schemas.openxmlformats.org/officeDocument/2006/relationships/hyperlink" Target="https://www.munzee.com/m/kcpride/2659/" TargetMode="External"/><Relationship Id="rId110" Type="http://schemas.openxmlformats.org/officeDocument/2006/relationships/hyperlink" Target="https://www.munzee.com/m/Kricketracks/679/" TargetMode="External"/><Relationship Id="rId231" Type="http://schemas.openxmlformats.org/officeDocument/2006/relationships/hyperlink" Target="https://www.munzee.com/m/Robelwilson/814/" TargetMode="External"/><Relationship Id="rId352" Type="http://schemas.openxmlformats.org/officeDocument/2006/relationships/hyperlink" Target="https://www.munzee.com/m/23speds/5507/" TargetMode="External"/><Relationship Id="rId230" Type="http://schemas.openxmlformats.org/officeDocument/2006/relationships/hyperlink" Target="https://www.munzee.com/m/rosieree/9435/" TargetMode="External"/><Relationship Id="rId351" Type="http://schemas.openxmlformats.org/officeDocument/2006/relationships/hyperlink" Target="https://www.munzee.com/m/caribjules/806/" TargetMode="External"/><Relationship Id="rId350" Type="http://schemas.openxmlformats.org/officeDocument/2006/relationships/hyperlink" Target="https://www.munzee.com/m/janzattic/3292" TargetMode="External"/><Relationship Id="rId114" Type="http://schemas.openxmlformats.org/officeDocument/2006/relationships/hyperlink" Target="https://www.munzee.com/m/geomsp/4056/" TargetMode="External"/><Relationship Id="rId235" Type="http://schemas.openxmlformats.org/officeDocument/2006/relationships/hyperlink" Target="https://www.munzee.com/m/masonite/1028/" TargetMode="External"/><Relationship Id="rId356" Type="http://schemas.openxmlformats.org/officeDocument/2006/relationships/hyperlink" Target="https://www.munzee.com/m/lupo6/1203" TargetMode="External"/><Relationship Id="rId113" Type="http://schemas.openxmlformats.org/officeDocument/2006/relationships/hyperlink" Target="https://www.munzee.com/m/daysleeperdot/5306/" TargetMode="External"/><Relationship Id="rId234" Type="http://schemas.openxmlformats.org/officeDocument/2006/relationships/hyperlink" Target="https://www.munzee.com/m/bazfum/2872/" TargetMode="External"/><Relationship Id="rId355" Type="http://schemas.openxmlformats.org/officeDocument/2006/relationships/hyperlink" Target="https://www.munzee.com/m/23speds/5506/" TargetMode="External"/><Relationship Id="rId112" Type="http://schemas.openxmlformats.org/officeDocument/2006/relationships/hyperlink" Target="https://www.munzee.com/m/sverlaan/1463/" TargetMode="External"/><Relationship Id="rId233" Type="http://schemas.openxmlformats.org/officeDocument/2006/relationships/hyperlink" Target="https://www.munzee.com/m/kcpride/2690/" TargetMode="External"/><Relationship Id="rId354" Type="http://schemas.openxmlformats.org/officeDocument/2006/relationships/hyperlink" Target="https://www.munzee.com/m/JackSparrow/26151/" TargetMode="External"/><Relationship Id="rId111" Type="http://schemas.openxmlformats.org/officeDocument/2006/relationships/hyperlink" Target="https://www.munzee.com/m/kcpride/2524/" TargetMode="External"/><Relationship Id="rId232" Type="http://schemas.openxmlformats.org/officeDocument/2006/relationships/hyperlink" Target="https://www.munzee.com/m/Jebest/1742/" TargetMode="External"/><Relationship Id="rId353" Type="http://schemas.openxmlformats.org/officeDocument/2006/relationships/hyperlink" Target="https://www.munzee.com/m/NativenUK/1062/" TargetMode="External"/><Relationship Id="rId305" Type="http://schemas.openxmlformats.org/officeDocument/2006/relationships/hyperlink" Target="https://www.munzee.com/m/machierp/5140/" TargetMode="External"/><Relationship Id="rId426" Type="http://schemas.openxmlformats.org/officeDocument/2006/relationships/hyperlink" Target="https://www.munzee.com/m/kcpride/2683/" TargetMode="External"/><Relationship Id="rId304" Type="http://schemas.openxmlformats.org/officeDocument/2006/relationships/hyperlink" Target="https://www.munzee.com/m/andrewbmbox/1960/" TargetMode="External"/><Relationship Id="rId425" Type="http://schemas.openxmlformats.org/officeDocument/2006/relationships/hyperlink" Target="https://www.munzee.com/m/babyw/3767/" TargetMode="External"/><Relationship Id="rId303" Type="http://schemas.openxmlformats.org/officeDocument/2006/relationships/hyperlink" Target="https://www.munzee.com/m/masonite/874/" TargetMode="External"/><Relationship Id="rId424" Type="http://schemas.openxmlformats.org/officeDocument/2006/relationships/hyperlink" Target="https://www.munzee.com/m/Snarf/631/" TargetMode="External"/><Relationship Id="rId302" Type="http://schemas.openxmlformats.org/officeDocument/2006/relationships/hyperlink" Target="https://www.munzee.com/m/ambmay/347" TargetMode="External"/><Relationship Id="rId423" Type="http://schemas.openxmlformats.org/officeDocument/2006/relationships/hyperlink" Target="https://www.munzee.com/m/sverlaan/1325/" TargetMode="External"/><Relationship Id="rId309" Type="http://schemas.openxmlformats.org/officeDocument/2006/relationships/hyperlink" Target="https://www.munzee.com/m/andrewbmbox/1961/" TargetMode="External"/><Relationship Id="rId308" Type="http://schemas.openxmlformats.org/officeDocument/2006/relationships/hyperlink" Target="https://www.munzee.com/m/OHail/9269/" TargetMode="External"/><Relationship Id="rId429" Type="http://schemas.openxmlformats.org/officeDocument/2006/relationships/hyperlink" Target="https://www.munzee.com/m/kcpride/2682/" TargetMode="External"/><Relationship Id="rId307" Type="http://schemas.openxmlformats.org/officeDocument/2006/relationships/hyperlink" Target="https://www.munzee.com/m/humbird7/7772" TargetMode="External"/><Relationship Id="rId428" Type="http://schemas.openxmlformats.org/officeDocument/2006/relationships/hyperlink" Target="https://www.munzee.com/m/KlassicKelly/5033/" TargetMode="External"/><Relationship Id="rId306" Type="http://schemas.openxmlformats.org/officeDocument/2006/relationships/hyperlink" Target="https://www.munzee.com/m/masonite/934/" TargetMode="External"/><Relationship Id="rId427" Type="http://schemas.openxmlformats.org/officeDocument/2006/relationships/hyperlink" Target="https://www.munzee.com/m/masonite/820/" TargetMode="External"/><Relationship Id="rId301" Type="http://schemas.openxmlformats.org/officeDocument/2006/relationships/hyperlink" Target="https://www.munzee.com/m/bordentaxi/3595" TargetMode="External"/><Relationship Id="rId422" Type="http://schemas.openxmlformats.org/officeDocument/2006/relationships/hyperlink" Target="https://www.munzee.com/m/CoalCracker7/1024/" TargetMode="External"/><Relationship Id="rId300" Type="http://schemas.openxmlformats.org/officeDocument/2006/relationships/hyperlink" Target="https://www.munzee.com/m/felixbongers/3578/" TargetMode="External"/><Relationship Id="rId421" Type="http://schemas.openxmlformats.org/officeDocument/2006/relationships/hyperlink" Target="https://www.munzee.com/m/Robelwilson/810/" TargetMode="External"/><Relationship Id="rId420" Type="http://schemas.openxmlformats.org/officeDocument/2006/relationships/hyperlink" Target="https://www.munzee.com/m/OHail/9380/" TargetMode="External"/><Relationship Id="rId415" Type="http://schemas.openxmlformats.org/officeDocument/2006/relationships/hyperlink" Target="https://www.munzee.com/m/caribjules/746/" TargetMode="External"/><Relationship Id="rId414" Type="http://schemas.openxmlformats.org/officeDocument/2006/relationships/hyperlink" Target="https://www.munzee.com/m/Mnbball/1291/" TargetMode="External"/><Relationship Id="rId413" Type="http://schemas.openxmlformats.org/officeDocument/2006/relationships/hyperlink" Target="https://www.munzee.com/m/OHail/9281/" TargetMode="External"/><Relationship Id="rId412" Type="http://schemas.openxmlformats.org/officeDocument/2006/relationships/hyperlink" Target="https://www.munzee.com/m/caribjules/693/" TargetMode="External"/><Relationship Id="rId419" Type="http://schemas.openxmlformats.org/officeDocument/2006/relationships/hyperlink" Target="https://www.munzee.com/m/CoalCracker7/1490/" TargetMode="External"/><Relationship Id="rId418" Type="http://schemas.openxmlformats.org/officeDocument/2006/relationships/hyperlink" Target="https://www.munzee.com/m/caribjules/743/" TargetMode="External"/><Relationship Id="rId417" Type="http://schemas.openxmlformats.org/officeDocument/2006/relationships/hyperlink" Target="https://www.munzee.com/m/Kricketracks/684/" TargetMode="External"/><Relationship Id="rId416" Type="http://schemas.openxmlformats.org/officeDocument/2006/relationships/hyperlink" Target="https://www.munzee.com/m/OHail/9282/" TargetMode="External"/><Relationship Id="rId411" Type="http://schemas.openxmlformats.org/officeDocument/2006/relationships/hyperlink" Target="https://www.munzee.com/m/geomsp/4032/" TargetMode="External"/><Relationship Id="rId410" Type="http://schemas.openxmlformats.org/officeDocument/2006/relationships/hyperlink" Target="https://www.munzee.com/m/sverlaan/1326/" TargetMode="External"/><Relationship Id="rId206" Type="http://schemas.openxmlformats.org/officeDocument/2006/relationships/hyperlink" Target="https://www.munzee.com/m/Jebest/1746/" TargetMode="External"/><Relationship Id="rId327" Type="http://schemas.openxmlformats.org/officeDocument/2006/relationships/hyperlink" Target="https://www.munzee.com/m/Cjaros1/567" TargetMode="External"/><Relationship Id="rId205" Type="http://schemas.openxmlformats.org/officeDocument/2006/relationships/hyperlink" Target="https://www.munzee.com/m/KlassicKelly/5028/" TargetMode="External"/><Relationship Id="rId326" Type="http://schemas.openxmlformats.org/officeDocument/2006/relationships/hyperlink" Target="https://www.munzee.com/m/rodrico101/2913/" TargetMode="External"/><Relationship Id="rId204" Type="http://schemas.openxmlformats.org/officeDocument/2006/relationships/hyperlink" Target="https://www.munzee.com/m/SammyDiddly/1207/" TargetMode="External"/><Relationship Id="rId325" Type="http://schemas.openxmlformats.org/officeDocument/2006/relationships/hyperlink" Target="https://www.munzee.com/m/GoofyButterfly/4117" TargetMode="External"/><Relationship Id="rId203" Type="http://schemas.openxmlformats.org/officeDocument/2006/relationships/hyperlink" Target="https://www.munzee.com/m/dydy/5320/" TargetMode="External"/><Relationship Id="rId324" Type="http://schemas.openxmlformats.org/officeDocument/2006/relationships/hyperlink" Target="https://www.munzee.com/m/kcpride/3384/" TargetMode="External"/><Relationship Id="rId209" Type="http://schemas.openxmlformats.org/officeDocument/2006/relationships/hyperlink" Target="https://www.munzee.com/m/nyisutter/4113/" TargetMode="External"/><Relationship Id="rId208" Type="http://schemas.openxmlformats.org/officeDocument/2006/relationships/hyperlink" Target="https://www.munzee.com/m/Geolucas/158/" TargetMode="External"/><Relationship Id="rId329" Type="http://schemas.openxmlformats.org/officeDocument/2006/relationships/hyperlink" Target="https://www.munzee.com/m/Mnbball/1153/" TargetMode="External"/><Relationship Id="rId207" Type="http://schemas.openxmlformats.org/officeDocument/2006/relationships/hyperlink" Target="https://www.munzee.com/m/geopepi/1958/" TargetMode="External"/><Relationship Id="rId328" Type="http://schemas.openxmlformats.org/officeDocument/2006/relationships/hyperlink" Target="https://www.munzee.com/m/Robelwilson/811/" TargetMode="External"/><Relationship Id="rId440" Type="http://schemas.openxmlformats.org/officeDocument/2006/relationships/hyperlink" Target="https://www.munzee.com/m/KlassicKelly/5030/" TargetMode="External"/><Relationship Id="rId202" Type="http://schemas.openxmlformats.org/officeDocument/2006/relationships/hyperlink" Target="https://www.munzee.com/m/timandweze/2187" TargetMode="External"/><Relationship Id="rId323" Type="http://schemas.openxmlformats.org/officeDocument/2006/relationships/hyperlink" Target="https://www.munzee.com/m/Geodude/687/" TargetMode="External"/><Relationship Id="rId201" Type="http://schemas.openxmlformats.org/officeDocument/2006/relationships/hyperlink" Target="https://www.munzee.com/m/lupo6/1205" TargetMode="External"/><Relationship Id="rId322" Type="http://schemas.openxmlformats.org/officeDocument/2006/relationships/hyperlink" Target="https://www.munzee.com/m/PBJ/1143/" TargetMode="External"/><Relationship Id="rId443" Type="http://schemas.openxmlformats.org/officeDocument/2006/relationships/drawing" Target="../drawings/drawing1.xml"/><Relationship Id="rId200" Type="http://schemas.openxmlformats.org/officeDocument/2006/relationships/hyperlink" Target="https://www.munzee.com/m/MeanderingMonkeys/8661/" TargetMode="External"/><Relationship Id="rId321" Type="http://schemas.openxmlformats.org/officeDocument/2006/relationships/hyperlink" Target="https://www.munzee.com/m/cvdchiller/4659" TargetMode="External"/><Relationship Id="rId442" Type="http://schemas.openxmlformats.org/officeDocument/2006/relationships/hyperlink" Target="https://www.munzee.com/m/23speds/5514/" TargetMode="External"/><Relationship Id="rId320" Type="http://schemas.openxmlformats.org/officeDocument/2006/relationships/hyperlink" Target="https://www.munzee.com/m/kcpride/3383/" TargetMode="External"/><Relationship Id="rId441" Type="http://schemas.openxmlformats.org/officeDocument/2006/relationships/hyperlink" Target="https://www.munzee.com/m/kcpride/2521/" TargetMode="External"/><Relationship Id="rId316" Type="http://schemas.openxmlformats.org/officeDocument/2006/relationships/hyperlink" Target="https://www.munzee.com/m/GrandpaArvada/670/" TargetMode="External"/><Relationship Id="rId437" Type="http://schemas.openxmlformats.org/officeDocument/2006/relationships/hyperlink" Target="https://www.munzee.com/m/masonite/875/" TargetMode="External"/><Relationship Id="rId315" Type="http://schemas.openxmlformats.org/officeDocument/2006/relationships/hyperlink" Target="https://www.munzee.com/m/silleb/1081/" TargetMode="External"/><Relationship Id="rId436" Type="http://schemas.openxmlformats.org/officeDocument/2006/relationships/hyperlink" Target="https://www.munzee.com/m/rosieree/8696/" TargetMode="External"/><Relationship Id="rId314" Type="http://schemas.openxmlformats.org/officeDocument/2006/relationships/hyperlink" Target="https://www.munzee.com/m/NativenUK/1093" TargetMode="External"/><Relationship Id="rId435" Type="http://schemas.openxmlformats.org/officeDocument/2006/relationships/hyperlink" Target="https://www.munzee.com/m/kcpride/2523/" TargetMode="External"/><Relationship Id="rId313" Type="http://schemas.openxmlformats.org/officeDocument/2006/relationships/hyperlink" Target="https://www.munzee.com/m/kcpride/3382/" TargetMode="External"/><Relationship Id="rId434" Type="http://schemas.openxmlformats.org/officeDocument/2006/relationships/hyperlink" Target="https://www.munzee.com/m/masonite/896/" TargetMode="External"/><Relationship Id="rId319" Type="http://schemas.openxmlformats.org/officeDocument/2006/relationships/hyperlink" Target="https://www.munzee.com/m/Robelwilson/812/" TargetMode="External"/><Relationship Id="rId318" Type="http://schemas.openxmlformats.org/officeDocument/2006/relationships/hyperlink" Target="https://www.munzee.com/m/Hutch79/930/" TargetMode="External"/><Relationship Id="rId439" Type="http://schemas.openxmlformats.org/officeDocument/2006/relationships/hyperlink" Target="https://www.munzee.com/m/rosieree/8697/" TargetMode="External"/><Relationship Id="rId317" Type="http://schemas.openxmlformats.org/officeDocument/2006/relationships/hyperlink" Target="https://www.munzee.com/m/GoofyButterfly/4116/" TargetMode="External"/><Relationship Id="rId438" Type="http://schemas.openxmlformats.org/officeDocument/2006/relationships/hyperlink" Target="https://www.munzee.com/m/kcpride/2522/" TargetMode="External"/><Relationship Id="rId312" Type="http://schemas.openxmlformats.org/officeDocument/2006/relationships/hyperlink" Target="https://www.munzee.com/m/mdtt/1696/" TargetMode="External"/><Relationship Id="rId433" Type="http://schemas.openxmlformats.org/officeDocument/2006/relationships/hyperlink" Target="https://www.munzee.com/m/rosieree/8692/" TargetMode="External"/><Relationship Id="rId311" Type="http://schemas.openxmlformats.org/officeDocument/2006/relationships/hyperlink" Target="https://www.munzee.com/m/OHail/9271/" TargetMode="External"/><Relationship Id="rId432" Type="http://schemas.openxmlformats.org/officeDocument/2006/relationships/hyperlink" Target="https://www.munzee.com/m/kcpride/2681/" TargetMode="External"/><Relationship Id="rId310" Type="http://schemas.openxmlformats.org/officeDocument/2006/relationships/hyperlink" Target="https://www.munzee.com/m/KlassicKelly/5520/" TargetMode="External"/><Relationship Id="rId431" Type="http://schemas.openxmlformats.org/officeDocument/2006/relationships/hyperlink" Target="https://www.munzee.com/m/KlassicKelly/5031/" TargetMode="External"/><Relationship Id="rId430" Type="http://schemas.openxmlformats.org/officeDocument/2006/relationships/hyperlink" Target="https://www.munzee.com/m/masonite/821/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KlassicKelly/6303/" TargetMode="External"/><Relationship Id="rId194" Type="http://schemas.openxmlformats.org/officeDocument/2006/relationships/hyperlink" Target="https://www.munzee.com/m/KlassicKelly/6311/" TargetMode="External"/><Relationship Id="rId193" Type="http://schemas.openxmlformats.org/officeDocument/2006/relationships/hyperlink" Target="https://www.munzee.com/m/TheLabGuys/4416/" TargetMode="External"/><Relationship Id="rId192" Type="http://schemas.openxmlformats.org/officeDocument/2006/relationships/hyperlink" Target="https://www.munzee.com/m/DSkolaut/333/" TargetMode="External"/><Relationship Id="rId191" Type="http://schemas.openxmlformats.org/officeDocument/2006/relationships/hyperlink" Target="https://www.munzee.com/m/CoalCracker7/2807/" TargetMode="External"/><Relationship Id="rId187" Type="http://schemas.openxmlformats.org/officeDocument/2006/relationships/hyperlink" Target="https://www.munzee.com/m/kcpride/3136/" TargetMode="External"/><Relationship Id="rId186" Type="http://schemas.openxmlformats.org/officeDocument/2006/relationships/hyperlink" Target="https://www.munzee.com/m/masonite/1484/" TargetMode="External"/><Relationship Id="rId185" Type="http://schemas.openxmlformats.org/officeDocument/2006/relationships/hyperlink" Target="https://www.munzee.com/m/1SheMarine/5009/" TargetMode="External"/><Relationship Id="rId184" Type="http://schemas.openxmlformats.org/officeDocument/2006/relationships/hyperlink" Target="https://www.munzee.com/m/kcpride/3137/" TargetMode="External"/><Relationship Id="rId189" Type="http://schemas.openxmlformats.org/officeDocument/2006/relationships/hyperlink" Target="https://www.munzee.com/m/daysleeperdot/6324/" TargetMode="External"/><Relationship Id="rId188" Type="http://schemas.openxmlformats.org/officeDocument/2006/relationships/hyperlink" Target="https://www.munzee.com/m/kcpride/3131/" TargetMode="External"/><Relationship Id="rId183" Type="http://schemas.openxmlformats.org/officeDocument/2006/relationships/hyperlink" Target="https://www.munzee.com/m/masonite/1488/" TargetMode="External"/><Relationship Id="rId182" Type="http://schemas.openxmlformats.org/officeDocument/2006/relationships/hyperlink" Target="https://www.munzee.com/m/GrandpaArvada/1868/" TargetMode="External"/><Relationship Id="rId181" Type="http://schemas.openxmlformats.org/officeDocument/2006/relationships/hyperlink" Target="https://www.munzee.com/m/kcpride/3138/" TargetMode="External"/><Relationship Id="rId180" Type="http://schemas.openxmlformats.org/officeDocument/2006/relationships/hyperlink" Target="https://www.munzee.com/m/masonite/1525/" TargetMode="External"/><Relationship Id="rId176" Type="http://schemas.openxmlformats.org/officeDocument/2006/relationships/hyperlink" Target="https://www.munzee.com/m/FindersGirl/1878/" TargetMode="External"/><Relationship Id="rId175" Type="http://schemas.openxmlformats.org/officeDocument/2006/relationships/hyperlink" Target="https://www.munzee.com/m/GrandpaArvada/1836/" TargetMode="External"/><Relationship Id="rId174" Type="http://schemas.openxmlformats.org/officeDocument/2006/relationships/hyperlink" Target="https://www.munzee.com/m/Suze39/180/" TargetMode="External"/><Relationship Id="rId173" Type="http://schemas.openxmlformats.org/officeDocument/2006/relationships/hyperlink" Target="https://www.munzee.com/m/iamdeana/3156/" TargetMode="External"/><Relationship Id="rId179" Type="http://schemas.openxmlformats.org/officeDocument/2006/relationships/hyperlink" Target="https://www.munzee.com/m/GrandpaArvada/1835/" TargetMode="External"/><Relationship Id="rId178" Type="http://schemas.openxmlformats.org/officeDocument/2006/relationships/hyperlink" Target="https://www.munzee.com/m/kcpride/3139/" TargetMode="External"/><Relationship Id="rId177" Type="http://schemas.openxmlformats.org/officeDocument/2006/relationships/hyperlink" Target="https://www.munzee.com/m/kcpride/3145/" TargetMode="External"/><Relationship Id="rId198" Type="http://schemas.openxmlformats.org/officeDocument/2006/relationships/hyperlink" Target="https://www.munzee.com/m/GrandpaArvada/1866/" TargetMode="External"/><Relationship Id="rId197" Type="http://schemas.openxmlformats.org/officeDocument/2006/relationships/hyperlink" Target="https://www.munzee.com/m/GrandpaArvada/1867/" TargetMode="External"/><Relationship Id="rId196" Type="http://schemas.openxmlformats.org/officeDocument/2006/relationships/hyperlink" Target="https://www.munzee.com/m/georeyna/6064/" TargetMode="External"/><Relationship Id="rId195" Type="http://schemas.openxmlformats.org/officeDocument/2006/relationships/hyperlink" Target="https://www.munzee.com/m/andrewbmbox/2304/" TargetMode="External"/><Relationship Id="rId199" Type="http://schemas.openxmlformats.org/officeDocument/2006/relationships/hyperlink" Target="https://www.munzee.com/m/wemissmo/4981/" TargetMode="External"/><Relationship Id="rId150" Type="http://schemas.openxmlformats.org/officeDocument/2006/relationships/hyperlink" Target="https://www.munzee.com/m/kcpride/2929/" TargetMode="External"/><Relationship Id="rId1" Type="http://schemas.openxmlformats.org/officeDocument/2006/relationships/hyperlink" Target="https://www.munzee.com/map/9yuwpfbrk/17" TargetMode="External"/><Relationship Id="rId2" Type="http://schemas.openxmlformats.org/officeDocument/2006/relationships/hyperlink" Target="https://www.munzee.com/m/kcpride/2763/" TargetMode="External"/><Relationship Id="rId3" Type="http://schemas.openxmlformats.org/officeDocument/2006/relationships/hyperlink" Target="https://www.munzee.com/m/georeyna/5011/" TargetMode="External"/><Relationship Id="rId149" Type="http://schemas.openxmlformats.org/officeDocument/2006/relationships/hyperlink" Target="https://www.munzee.com/m/kcpride/2933/" TargetMode="External"/><Relationship Id="rId4" Type="http://schemas.openxmlformats.org/officeDocument/2006/relationships/hyperlink" Target="https://www.munzee.com/m/iamdeana/1760/" TargetMode="External"/><Relationship Id="rId148" Type="http://schemas.openxmlformats.org/officeDocument/2006/relationships/hyperlink" Target="https://www.munzee.com/m/Kels120/496/" TargetMode="External"/><Relationship Id="rId9" Type="http://schemas.openxmlformats.org/officeDocument/2006/relationships/hyperlink" Target="https://www.munzee.com/m/iamdeana/1761/" TargetMode="External"/><Relationship Id="rId143" Type="http://schemas.openxmlformats.org/officeDocument/2006/relationships/hyperlink" Target="https://www.munzee.com/m/KlassicKelly/6290/" TargetMode="External"/><Relationship Id="rId142" Type="http://schemas.openxmlformats.org/officeDocument/2006/relationships/hyperlink" Target="https://www.munzee.com/m/timandweze/3224" TargetMode="External"/><Relationship Id="rId141" Type="http://schemas.openxmlformats.org/officeDocument/2006/relationships/hyperlink" Target="https://www.munzee.com/m/andrewbmbox/1962/" TargetMode="External"/><Relationship Id="rId140" Type="http://schemas.openxmlformats.org/officeDocument/2006/relationships/hyperlink" Target="https://www.munzee.com/m/timandweze/3225" TargetMode="External"/><Relationship Id="rId5" Type="http://schemas.openxmlformats.org/officeDocument/2006/relationships/hyperlink" Target="https://www.munzee.com/m/kcpride/2762/" TargetMode="External"/><Relationship Id="rId147" Type="http://schemas.openxmlformats.org/officeDocument/2006/relationships/hyperlink" Target="https://www.munzee.com/m/TheLabGuys/4415/" TargetMode="External"/><Relationship Id="rId6" Type="http://schemas.openxmlformats.org/officeDocument/2006/relationships/hyperlink" Target="https://www.munzee.com/m/cachewhisperer/8300/" TargetMode="External"/><Relationship Id="rId146" Type="http://schemas.openxmlformats.org/officeDocument/2006/relationships/hyperlink" Target="https://www.munzee.com/m/dazie62/2681/" TargetMode="External"/><Relationship Id="rId7" Type="http://schemas.openxmlformats.org/officeDocument/2006/relationships/hyperlink" Target="https://www.munzee.com/m/annabanana/4400/" TargetMode="External"/><Relationship Id="rId145" Type="http://schemas.openxmlformats.org/officeDocument/2006/relationships/hyperlink" Target="https://www.munzee.com/m/eotwp/2962/" TargetMode="External"/><Relationship Id="rId8" Type="http://schemas.openxmlformats.org/officeDocument/2006/relationships/hyperlink" Target="https://www.munzee.com/m/kcpride/2759/" TargetMode="External"/><Relationship Id="rId144" Type="http://schemas.openxmlformats.org/officeDocument/2006/relationships/hyperlink" Target="https://www.munzee.com/m/andrewbmbox/2312/" TargetMode="External"/><Relationship Id="rId139" Type="http://schemas.openxmlformats.org/officeDocument/2006/relationships/hyperlink" Target="https://www.munzee.com/m/daysleeperdot/6326/" TargetMode="External"/><Relationship Id="rId138" Type="http://schemas.openxmlformats.org/officeDocument/2006/relationships/hyperlink" Target="https://www.munzee.com/m/geomsp/4744/" TargetMode="External"/><Relationship Id="rId137" Type="http://schemas.openxmlformats.org/officeDocument/2006/relationships/hyperlink" Target="https://www.munzee.com/m/timandweze/3226" TargetMode="External"/><Relationship Id="rId132" Type="http://schemas.openxmlformats.org/officeDocument/2006/relationships/hyperlink" Target="https://www.munzee.com/m/dydy/5727/" TargetMode="External"/><Relationship Id="rId131" Type="http://schemas.openxmlformats.org/officeDocument/2006/relationships/hyperlink" Target="https://www.munzee.com/m/FindersGirl/1879/" TargetMode="External"/><Relationship Id="rId130" Type="http://schemas.openxmlformats.org/officeDocument/2006/relationships/hyperlink" Target="https://www.munzee.com/m/GrandpaArvada/1851/" TargetMode="External"/><Relationship Id="rId251" Type="http://schemas.openxmlformats.org/officeDocument/2006/relationships/drawing" Target="../drawings/drawing2.xml"/><Relationship Id="rId250" Type="http://schemas.openxmlformats.org/officeDocument/2006/relationships/hyperlink" Target="https://www.munzee.com/m/andrewbmbox/1976/" TargetMode="External"/><Relationship Id="rId136" Type="http://schemas.openxmlformats.org/officeDocument/2006/relationships/hyperlink" Target="https://www.munzee.com/m/smew/657" TargetMode="External"/><Relationship Id="rId135" Type="http://schemas.openxmlformats.org/officeDocument/2006/relationships/hyperlink" Target="https://www.munzee.com/m/GrandpaArvada/1842/" TargetMode="External"/><Relationship Id="rId134" Type="http://schemas.openxmlformats.org/officeDocument/2006/relationships/hyperlink" Target="https://www.munzee.com/m/GrandpaArvada/1843/" TargetMode="External"/><Relationship Id="rId133" Type="http://schemas.openxmlformats.org/officeDocument/2006/relationships/hyperlink" Target="https://www.munzee.com/m/GrandpaArvada/1846/" TargetMode="External"/><Relationship Id="rId172" Type="http://schemas.openxmlformats.org/officeDocument/2006/relationships/hyperlink" Target="https://www.munzee.com/m/Debolicious/4035/" TargetMode="External"/><Relationship Id="rId171" Type="http://schemas.openxmlformats.org/officeDocument/2006/relationships/hyperlink" Target="https://www.munzee.com/m/Suze39/182/" TargetMode="External"/><Relationship Id="rId170" Type="http://schemas.openxmlformats.org/officeDocument/2006/relationships/hyperlink" Target="https://www.munzee.com/m/andrewbmbox/2300/" TargetMode="External"/><Relationship Id="rId165" Type="http://schemas.openxmlformats.org/officeDocument/2006/relationships/hyperlink" Target="https://www.munzee.com/m/NativenUK/1061" TargetMode="External"/><Relationship Id="rId164" Type="http://schemas.openxmlformats.org/officeDocument/2006/relationships/hyperlink" Target="https://www.munzee.com/m/KlassicKelly/6304/" TargetMode="External"/><Relationship Id="rId163" Type="http://schemas.openxmlformats.org/officeDocument/2006/relationships/hyperlink" Target="https://www.munzee.com/m/daysleeperdot/6325/" TargetMode="External"/><Relationship Id="rId162" Type="http://schemas.openxmlformats.org/officeDocument/2006/relationships/hyperlink" Target="https://www.munzee.com/m/rosieree/9436/" TargetMode="External"/><Relationship Id="rId169" Type="http://schemas.openxmlformats.org/officeDocument/2006/relationships/hyperlink" Target="https://www.munzee.com/m/Debolicious/4035/" TargetMode="External"/><Relationship Id="rId168" Type="http://schemas.openxmlformats.org/officeDocument/2006/relationships/hyperlink" Target="https://www.munzee.com/m/MYater/2195" TargetMode="External"/><Relationship Id="rId167" Type="http://schemas.openxmlformats.org/officeDocument/2006/relationships/hyperlink" Target="https://www.munzee.com/m/GrandpaArvada/1837/" TargetMode="External"/><Relationship Id="rId166" Type="http://schemas.openxmlformats.org/officeDocument/2006/relationships/hyperlink" Target="https://www.munzee.com/m/GrandpaArvada/1838/" TargetMode="External"/><Relationship Id="rId161" Type="http://schemas.openxmlformats.org/officeDocument/2006/relationships/hyperlink" Target="https://www.munzee.com/m/geomsp/4740/" TargetMode="External"/><Relationship Id="rId160" Type="http://schemas.openxmlformats.org/officeDocument/2006/relationships/hyperlink" Target="https://www.munzee.com/m/war1man/8035/" TargetMode="External"/><Relationship Id="rId159" Type="http://schemas.openxmlformats.org/officeDocument/2006/relationships/hyperlink" Target="https://www.munzee.com/m/rosieree/9422/" TargetMode="External"/><Relationship Id="rId154" Type="http://schemas.openxmlformats.org/officeDocument/2006/relationships/hyperlink" Target="https://www.munzee.com/m/GrandpaArvada/1839/" TargetMode="External"/><Relationship Id="rId153" Type="http://schemas.openxmlformats.org/officeDocument/2006/relationships/hyperlink" Target="https://www.munzee.com/m/kcpride/2932/" TargetMode="External"/><Relationship Id="rId152" Type="http://schemas.openxmlformats.org/officeDocument/2006/relationships/hyperlink" Target="https://www.munzee.com/m/masonite/1164/" TargetMode="External"/><Relationship Id="rId151" Type="http://schemas.openxmlformats.org/officeDocument/2006/relationships/hyperlink" Target="https://www.munzee.com/m/GrandpaArvada/1840/" TargetMode="External"/><Relationship Id="rId158" Type="http://schemas.openxmlformats.org/officeDocument/2006/relationships/hyperlink" Target="https://www.munzee.com/m/TheLabGuys/3566/" TargetMode="External"/><Relationship Id="rId157" Type="http://schemas.openxmlformats.org/officeDocument/2006/relationships/hyperlink" Target="https://www.munzee.com/m/kcpride/2930/" TargetMode="External"/><Relationship Id="rId156" Type="http://schemas.openxmlformats.org/officeDocument/2006/relationships/hyperlink" Target="https://www.munzee.com/m/kcpride/2931/" TargetMode="External"/><Relationship Id="rId155" Type="http://schemas.openxmlformats.org/officeDocument/2006/relationships/hyperlink" Target="https://www.munzee.com/m/masonite/1526/" TargetMode="External"/><Relationship Id="rId40" Type="http://schemas.openxmlformats.org/officeDocument/2006/relationships/hyperlink" Target="https://www.munzee.com/m/daysleeperdot/5518/" TargetMode="External"/><Relationship Id="rId42" Type="http://schemas.openxmlformats.org/officeDocument/2006/relationships/hyperlink" Target="https://www.munzee.com/m/delaner46/2653" TargetMode="External"/><Relationship Id="rId41" Type="http://schemas.openxmlformats.org/officeDocument/2006/relationships/hyperlink" Target="https://www.munzee.com/m/redshark78/799" TargetMode="External"/><Relationship Id="rId44" Type="http://schemas.openxmlformats.org/officeDocument/2006/relationships/hyperlink" Target="https://www.munzee.com/m/daysleeperdot/6323/" TargetMode="External"/><Relationship Id="rId43" Type="http://schemas.openxmlformats.org/officeDocument/2006/relationships/hyperlink" Target="https://www.munzee.com/m/geomsp/4269/" TargetMode="External"/><Relationship Id="rId46" Type="http://schemas.openxmlformats.org/officeDocument/2006/relationships/hyperlink" Target="https://www.munzee.com/m/annabanana/4427/" TargetMode="External"/><Relationship Id="rId45" Type="http://schemas.openxmlformats.org/officeDocument/2006/relationships/hyperlink" Target="https://www.munzee.com/m/janzattic/3650/" TargetMode="External"/><Relationship Id="rId48" Type="http://schemas.openxmlformats.org/officeDocument/2006/relationships/hyperlink" Target="https://www.munzee.com/m/timandweze/2277" TargetMode="External"/><Relationship Id="rId47" Type="http://schemas.openxmlformats.org/officeDocument/2006/relationships/hyperlink" Target="https://www.munzee.com/m/sickman/1205" TargetMode="External"/><Relationship Id="rId49" Type="http://schemas.openxmlformats.org/officeDocument/2006/relationships/hyperlink" Target="https://www.munzee.com/m/timandweze/2276" TargetMode="External"/><Relationship Id="rId31" Type="http://schemas.openxmlformats.org/officeDocument/2006/relationships/hyperlink" Target="https://www.munzee.com/m/kcpride/2754/" TargetMode="External"/><Relationship Id="rId30" Type="http://schemas.openxmlformats.org/officeDocument/2006/relationships/hyperlink" Target="https://www.munzee.com/m/KlassicKelly/5209/" TargetMode="External"/><Relationship Id="rId33" Type="http://schemas.openxmlformats.org/officeDocument/2006/relationships/hyperlink" Target="https://www.munzee.com/m/TheLabGuys/3563/" TargetMode="External"/><Relationship Id="rId32" Type="http://schemas.openxmlformats.org/officeDocument/2006/relationships/hyperlink" Target="https://www.munzee.com/m/Westies/1524" TargetMode="External"/><Relationship Id="rId35" Type="http://schemas.openxmlformats.org/officeDocument/2006/relationships/hyperlink" Target="https://www.munzee.com/m/masonite/1061/" TargetMode="External"/><Relationship Id="rId34" Type="http://schemas.openxmlformats.org/officeDocument/2006/relationships/hyperlink" Target="https://www.munzee.com/m/kcpride/2755/" TargetMode="External"/><Relationship Id="rId37" Type="http://schemas.openxmlformats.org/officeDocument/2006/relationships/hyperlink" Target="https://www.munzee.com/m/kcpride/2758/" TargetMode="External"/><Relationship Id="rId36" Type="http://schemas.openxmlformats.org/officeDocument/2006/relationships/hyperlink" Target="https://www.munzee.com/m/caribjules/747/" TargetMode="External"/><Relationship Id="rId39" Type="http://schemas.openxmlformats.org/officeDocument/2006/relationships/hyperlink" Target="https://www.munzee.com/m/GeoCredibles/1623" TargetMode="External"/><Relationship Id="rId38" Type="http://schemas.openxmlformats.org/officeDocument/2006/relationships/hyperlink" Target="https://www.munzee.com/m/jameshau84/3235" TargetMode="External"/><Relationship Id="rId20" Type="http://schemas.openxmlformats.org/officeDocument/2006/relationships/hyperlink" Target="https://www.munzee.com/m/timandweze/2278" TargetMode="External"/><Relationship Id="rId22" Type="http://schemas.openxmlformats.org/officeDocument/2006/relationships/hyperlink" Target="https://www.munzee.com/m/GeoCredibles/1522" TargetMode="External"/><Relationship Id="rId21" Type="http://schemas.openxmlformats.org/officeDocument/2006/relationships/hyperlink" Target="https://www.munzee.com/m/Snarf/943/" TargetMode="External"/><Relationship Id="rId24" Type="http://schemas.openxmlformats.org/officeDocument/2006/relationships/hyperlink" Target="https://www.munzee.com/m/Westies/1532" TargetMode="External"/><Relationship Id="rId23" Type="http://schemas.openxmlformats.org/officeDocument/2006/relationships/hyperlink" Target="https://www.munzee.com/m/sickman/1213" TargetMode="External"/><Relationship Id="rId26" Type="http://schemas.openxmlformats.org/officeDocument/2006/relationships/hyperlink" Target="https://www.munzee.com/m/jameshau84/3236" TargetMode="External"/><Relationship Id="rId25" Type="http://schemas.openxmlformats.org/officeDocument/2006/relationships/hyperlink" Target="https://www.munzee.com/m/12FootTribe/874/" TargetMode="External"/><Relationship Id="rId28" Type="http://schemas.openxmlformats.org/officeDocument/2006/relationships/hyperlink" Target="https://www.munzee.com/m/Thistlemama/243/" TargetMode="External"/><Relationship Id="rId27" Type="http://schemas.openxmlformats.org/officeDocument/2006/relationships/hyperlink" Target="https://www.munzee.com/m/1SheMarine/4706/" TargetMode="External"/><Relationship Id="rId29" Type="http://schemas.openxmlformats.org/officeDocument/2006/relationships/hyperlink" Target="https://www.munzee.com/m/GeoCredibles/1624" TargetMode="External"/><Relationship Id="rId11" Type="http://schemas.openxmlformats.org/officeDocument/2006/relationships/hyperlink" Target="https://www.munzee.com/m/jameshau84/3238/" TargetMode="External"/><Relationship Id="rId10" Type="http://schemas.openxmlformats.org/officeDocument/2006/relationships/hyperlink" Target="https://www.munzee.com/m/FindersGirl/1373/" TargetMode="External"/><Relationship Id="rId13" Type="http://schemas.openxmlformats.org/officeDocument/2006/relationships/hyperlink" Target="https://www.munzee.com/m/ahagmann/2501/" TargetMode="External"/><Relationship Id="rId12" Type="http://schemas.openxmlformats.org/officeDocument/2006/relationships/hyperlink" Target="https://www.munzee.com/m/cachewhisperer/8299/" TargetMode="External"/><Relationship Id="rId15" Type="http://schemas.openxmlformats.org/officeDocument/2006/relationships/hyperlink" Target="https://www.munzee.com/m/cachewhisperer/8298/" TargetMode="External"/><Relationship Id="rId14" Type="http://schemas.openxmlformats.org/officeDocument/2006/relationships/hyperlink" Target="https://www.munzee.com/m/kcpride/2761/" TargetMode="External"/><Relationship Id="rId17" Type="http://schemas.openxmlformats.org/officeDocument/2006/relationships/hyperlink" Target="https://www.munzee.com/m/kcpride/2760/" TargetMode="External"/><Relationship Id="rId16" Type="http://schemas.openxmlformats.org/officeDocument/2006/relationships/hyperlink" Target="https://www.munzee.com/m/jameshau84/3237" TargetMode="External"/><Relationship Id="rId19" Type="http://schemas.openxmlformats.org/officeDocument/2006/relationships/hyperlink" Target="https://www.munzee.com/m/timandweze/2279" TargetMode="External"/><Relationship Id="rId18" Type="http://schemas.openxmlformats.org/officeDocument/2006/relationships/hyperlink" Target="https://www.munzee.com/m/cachewhisperer/8297/" TargetMode="External"/><Relationship Id="rId84" Type="http://schemas.openxmlformats.org/officeDocument/2006/relationships/hyperlink" Target="https://www.munzee.com/m/caribjules/726/" TargetMode="External"/><Relationship Id="rId83" Type="http://schemas.openxmlformats.org/officeDocument/2006/relationships/hyperlink" Target="https://www.munzee.com/m/cachewhisperer/8296/" TargetMode="External"/><Relationship Id="rId86" Type="http://schemas.openxmlformats.org/officeDocument/2006/relationships/hyperlink" Target="https://www.munzee.com/m/cachewhisperer/8799/" TargetMode="External"/><Relationship Id="rId85" Type="http://schemas.openxmlformats.org/officeDocument/2006/relationships/hyperlink" Target="https://www.munzee.com/m/kcpride/2939/" TargetMode="External"/><Relationship Id="rId88" Type="http://schemas.openxmlformats.org/officeDocument/2006/relationships/hyperlink" Target="https://www.munzee.com/m/kcpride/2938/" TargetMode="External"/><Relationship Id="rId87" Type="http://schemas.openxmlformats.org/officeDocument/2006/relationships/hyperlink" Target="https://www.munzee.com/m/TheLabGuys/3565/" TargetMode="External"/><Relationship Id="rId89" Type="http://schemas.openxmlformats.org/officeDocument/2006/relationships/hyperlink" Target="https://www.munzee.com/m/cachewhisperer/8797/" TargetMode="External"/><Relationship Id="rId80" Type="http://schemas.openxmlformats.org/officeDocument/2006/relationships/hyperlink" Target="https://www.munzee.com/m/caribjules/727/" TargetMode="External"/><Relationship Id="rId82" Type="http://schemas.openxmlformats.org/officeDocument/2006/relationships/hyperlink" Target="https://www.munzee.com/m/kcpride/2940/" TargetMode="External"/><Relationship Id="rId81" Type="http://schemas.openxmlformats.org/officeDocument/2006/relationships/hyperlink" Target="https://www.munzee.com/m/daysleeperdot/5428/" TargetMode="External"/><Relationship Id="rId73" Type="http://schemas.openxmlformats.org/officeDocument/2006/relationships/hyperlink" Target="https://www.munzee.com/m/nomadicjp/1510/admin/" TargetMode="External"/><Relationship Id="rId72" Type="http://schemas.openxmlformats.org/officeDocument/2006/relationships/hyperlink" Target="https://www.munzee.com/m/Debolicious/3665/admin/" TargetMode="External"/><Relationship Id="rId75" Type="http://schemas.openxmlformats.org/officeDocument/2006/relationships/hyperlink" Target="https://www.munzee.com/m/EagleDadandXenia/9965/" TargetMode="External"/><Relationship Id="rId74" Type="http://schemas.openxmlformats.org/officeDocument/2006/relationships/hyperlink" Target="https://www.munzee.com/m/rosieree/9367/" TargetMode="External"/><Relationship Id="rId77" Type="http://schemas.openxmlformats.org/officeDocument/2006/relationships/hyperlink" Target="https://www.munzee.com/m/kcpride/2942/" TargetMode="External"/><Relationship Id="rId76" Type="http://schemas.openxmlformats.org/officeDocument/2006/relationships/hyperlink" Target="https://www.munzee.com/m/andrewbmbox/1957/" TargetMode="External"/><Relationship Id="rId79" Type="http://schemas.openxmlformats.org/officeDocument/2006/relationships/hyperlink" Target="https://www.munzee.com/m/kcpride/2941/" TargetMode="External"/><Relationship Id="rId78" Type="http://schemas.openxmlformats.org/officeDocument/2006/relationships/hyperlink" Target="https://www.munzee.com/m/GeoCredibles/1616" TargetMode="External"/><Relationship Id="rId71" Type="http://schemas.openxmlformats.org/officeDocument/2006/relationships/hyperlink" Target="https://www.munzee.com/m/rosieree/9368/" TargetMode="External"/><Relationship Id="rId70" Type="http://schemas.openxmlformats.org/officeDocument/2006/relationships/hyperlink" Target="https://www.munzee.com/m/DSkolaut/330/" TargetMode="External"/><Relationship Id="rId62" Type="http://schemas.openxmlformats.org/officeDocument/2006/relationships/hyperlink" Target="https://www.munzee.com/m/geomsp/4268/" TargetMode="External"/><Relationship Id="rId61" Type="http://schemas.openxmlformats.org/officeDocument/2006/relationships/hyperlink" Target="https://www.munzee.com/m/delaner46/2655" TargetMode="External"/><Relationship Id="rId64" Type="http://schemas.openxmlformats.org/officeDocument/2006/relationships/hyperlink" Target="https://www.munzee.com/m/GeoCredibles/1617" TargetMode="External"/><Relationship Id="rId63" Type="http://schemas.openxmlformats.org/officeDocument/2006/relationships/hyperlink" Target="https://www.munzee.com/m/TeamRR/1233/" TargetMode="External"/><Relationship Id="rId66" Type="http://schemas.openxmlformats.org/officeDocument/2006/relationships/hyperlink" Target="https://www.munzee.com/m/daysleeperdot/5426/" TargetMode="External"/><Relationship Id="rId65" Type="http://schemas.openxmlformats.org/officeDocument/2006/relationships/hyperlink" Target="https://www.munzee.com/m/KlassicKelly/5207/" TargetMode="External"/><Relationship Id="rId68" Type="http://schemas.openxmlformats.org/officeDocument/2006/relationships/hyperlink" Target="https://www.munzee.com/m/rosieree/9369/" TargetMode="External"/><Relationship Id="rId67" Type="http://schemas.openxmlformats.org/officeDocument/2006/relationships/hyperlink" Target="https://www.munzee.com/m/EagleDadandXenia/9974/" TargetMode="External"/><Relationship Id="rId60" Type="http://schemas.openxmlformats.org/officeDocument/2006/relationships/hyperlink" Target="https://www.munzee.com/m/masonite/1069/" TargetMode="External"/><Relationship Id="rId69" Type="http://schemas.openxmlformats.org/officeDocument/2006/relationships/hyperlink" Target="https://www.munzee.com/m/Hutch79/1016/" TargetMode="External"/><Relationship Id="rId51" Type="http://schemas.openxmlformats.org/officeDocument/2006/relationships/hyperlink" Target="https://www.munzee.com/m/12FootTribe/873/" TargetMode="External"/><Relationship Id="rId50" Type="http://schemas.openxmlformats.org/officeDocument/2006/relationships/hyperlink" Target="https://www.munzee.com/m/GeoCredibles/1622" TargetMode="External"/><Relationship Id="rId53" Type="http://schemas.openxmlformats.org/officeDocument/2006/relationships/hyperlink" Target="https://www.munzee.com/m/masonite/1066/" TargetMode="External"/><Relationship Id="rId52" Type="http://schemas.openxmlformats.org/officeDocument/2006/relationships/hyperlink" Target="https://www.munzee.com/m/1SheMarine/4690/" TargetMode="External"/><Relationship Id="rId55" Type="http://schemas.openxmlformats.org/officeDocument/2006/relationships/hyperlink" Target="https://www.munzee.com/m/kcpride/2756/" TargetMode="External"/><Relationship Id="rId54" Type="http://schemas.openxmlformats.org/officeDocument/2006/relationships/hyperlink" Target="https://www.munzee.com/m/kcpride/2757/" TargetMode="External"/><Relationship Id="rId57" Type="http://schemas.openxmlformats.org/officeDocument/2006/relationships/hyperlink" Target="https://www.munzee.com/m/beckiweber/487/" TargetMode="External"/><Relationship Id="rId56" Type="http://schemas.openxmlformats.org/officeDocument/2006/relationships/hyperlink" Target="https://www.munzee.com/m/caribjules/744/" TargetMode="External"/><Relationship Id="rId59" Type="http://schemas.openxmlformats.org/officeDocument/2006/relationships/hyperlink" Target="https://www.munzee.com/m/masonite/1087/" TargetMode="External"/><Relationship Id="rId58" Type="http://schemas.openxmlformats.org/officeDocument/2006/relationships/hyperlink" Target="https://www.munzee.com/m/GeoCredibles/1622" TargetMode="External"/><Relationship Id="rId107" Type="http://schemas.openxmlformats.org/officeDocument/2006/relationships/hyperlink" Target="https://www.munzee.com/m/Kels120/498/" TargetMode="External"/><Relationship Id="rId228" Type="http://schemas.openxmlformats.org/officeDocument/2006/relationships/hyperlink" Target="https://www.munzee.com/m/Dg25plus/1565" TargetMode="External"/><Relationship Id="rId106" Type="http://schemas.openxmlformats.org/officeDocument/2006/relationships/hyperlink" Target="https://www.munzee.com/m/robfire/2750/" TargetMode="External"/><Relationship Id="rId227" Type="http://schemas.openxmlformats.org/officeDocument/2006/relationships/hyperlink" Target="https://www.munzee.com/m/Big100HD/4224/" TargetMode="External"/><Relationship Id="rId105" Type="http://schemas.openxmlformats.org/officeDocument/2006/relationships/hyperlink" Target="https://www.munzee.com/m/Mnbball/1284/" TargetMode="External"/><Relationship Id="rId226" Type="http://schemas.openxmlformats.org/officeDocument/2006/relationships/hyperlink" Target="https://www.munzee.com/m/wvkiwi/6095/" TargetMode="External"/><Relationship Id="rId104" Type="http://schemas.openxmlformats.org/officeDocument/2006/relationships/hyperlink" Target="https://www.munzee.com/m/war1man/8093/" TargetMode="External"/><Relationship Id="rId225" Type="http://schemas.openxmlformats.org/officeDocument/2006/relationships/hyperlink" Target="https://www.munzee.com/m/PapaSmurfsr/725/" TargetMode="External"/><Relationship Id="rId109" Type="http://schemas.openxmlformats.org/officeDocument/2006/relationships/hyperlink" Target="https://www.munzee.com/m/EagleDadandXenia/9964/" TargetMode="External"/><Relationship Id="rId108" Type="http://schemas.openxmlformats.org/officeDocument/2006/relationships/hyperlink" Target="https://www.munzee.com/m/Mnbball/1283/" TargetMode="External"/><Relationship Id="rId229" Type="http://schemas.openxmlformats.org/officeDocument/2006/relationships/hyperlink" Target="https://www.munzee.com/m/GrandpaArvada/1872/" TargetMode="External"/><Relationship Id="rId220" Type="http://schemas.openxmlformats.org/officeDocument/2006/relationships/hyperlink" Target="https://www.munzee.com/m/kcpride/4137/" TargetMode="External"/><Relationship Id="rId103" Type="http://schemas.openxmlformats.org/officeDocument/2006/relationships/hyperlink" Target="https://www.munzee.com/m/caribjules/832/" TargetMode="External"/><Relationship Id="rId224" Type="http://schemas.openxmlformats.org/officeDocument/2006/relationships/hyperlink" Target="https://www.munzee.com/m/Big100HD/4718/" TargetMode="External"/><Relationship Id="rId102" Type="http://schemas.openxmlformats.org/officeDocument/2006/relationships/hyperlink" Target="https://www.munzee.com/m/Mnbball/1285/" TargetMode="External"/><Relationship Id="rId223" Type="http://schemas.openxmlformats.org/officeDocument/2006/relationships/hyperlink" Target="https://www.munzee.com/m/dazie62/2684/" TargetMode="External"/><Relationship Id="rId101" Type="http://schemas.openxmlformats.org/officeDocument/2006/relationships/hyperlink" Target="https://www.munzee.com/m/war1man/8097/" TargetMode="External"/><Relationship Id="rId222" Type="http://schemas.openxmlformats.org/officeDocument/2006/relationships/hyperlink" Target="https://www.munzee.com/m/eotwp/2963/" TargetMode="External"/><Relationship Id="rId100" Type="http://schemas.openxmlformats.org/officeDocument/2006/relationships/hyperlink" Target="https://www.munzee.com/m/GeoCredibles/1785" TargetMode="External"/><Relationship Id="rId221" Type="http://schemas.openxmlformats.org/officeDocument/2006/relationships/hyperlink" Target="https://www.munzee.com/m/ambmay/329" TargetMode="External"/><Relationship Id="rId217" Type="http://schemas.openxmlformats.org/officeDocument/2006/relationships/hyperlink" Target="https://www.munzee.com/m/kcpride/4138/" TargetMode="External"/><Relationship Id="rId216" Type="http://schemas.openxmlformats.org/officeDocument/2006/relationships/hyperlink" Target="https://www.munzee.com/m/masonite/1523/" TargetMode="External"/><Relationship Id="rId215" Type="http://schemas.openxmlformats.org/officeDocument/2006/relationships/hyperlink" Target="https://www.munzee.com/m/daysleeperdot/5442/" TargetMode="External"/><Relationship Id="rId214" Type="http://schemas.openxmlformats.org/officeDocument/2006/relationships/hyperlink" Target="https://www.munzee.com/m/kcpride/4139/" TargetMode="External"/><Relationship Id="rId219" Type="http://schemas.openxmlformats.org/officeDocument/2006/relationships/hyperlink" Target="https://www.munzee.com/m/TheLabGuys/4413/" TargetMode="External"/><Relationship Id="rId218" Type="http://schemas.openxmlformats.org/officeDocument/2006/relationships/hyperlink" Target="https://www.munzee.com/m/CoalCracker7/2808" TargetMode="External"/><Relationship Id="rId213" Type="http://schemas.openxmlformats.org/officeDocument/2006/relationships/hyperlink" Target="https://www.munzee.com/m/GrandpaArvada/1860/" TargetMode="External"/><Relationship Id="rId212" Type="http://schemas.openxmlformats.org/officeDocument/2006/relationships/hyperlink" Target="https://www.munzee.com/m/TheLabGuys/4419/" TargetMode="External"/><Relationship Id="rId211" Type="http://schemas.openxmlformats.org/officeDocument/2006/relationships/hyperlink" Target="https://www.munzee.com/m/masonite/1532/" TargetMode="External"/><Relationship Id="rId210" Type="http://schemas.openxmlformats.org/officeDocument/2006/relationships/hyperlink" Target="https://www.munzee.com/m/kcpride/4140/" TargetMode="External"/><Relationship Id="rId129" Type="http://schemas.openxmlformats.org/officeDocument/2006/relationships/hyperlink" Target="https://www.munzee.com/m/1SheMarine/4784/" TargetMode="External"/><Relationship Id="rId128" Type="http://schemas.openxmlformats.org/officeDocument/2006/relationships/hyperlink" Target="https://www.munzee.com/m/beckiweber/674/" TargetMode="External"/><Relationship Id="rId249" Type="http://schemas.openxmlformats.org/officeDocument/2006/relationships/hyperlink" Target="https://www.munzee.com/m/caribjules/808/" TargetMode="External"/><Relationship Id="rId127" Type="http://schemas.openxmlformats.org/officeDocument/2006/relationships/hyperlink" Target="https://www.munzee.com/m/kcpride/2935/" TargetMode="External"/><Relationship Id="rId248" Type="http://schemas.openxmlformats.org/officeDocument/2006/relationships/hyperlink" Target="https://www.munzee.com/m/Sarcinator/613/" TargetMode="External"/><Relationship Id="rId126" Type="http://schemas.openxmlformats.org/officeDocument/2006/relationships/hyperlink" Target="https://www.munzee.com/m/kcpride/2936/" TargetMode="External"/><Relationship Id="rId247" Type="http://schemas.openxmlformats.org/officeDocument/2006/relationships/hyperlink" Target="https://www.munzee.com/m/FindersGirl/1877/" TargetMode="External"/><Relationship Id="rId121" Type="http://schemas.openxmlformats.org/officeDocument/2006/relationships/hyperlink" Target="https://www.munzee.com/m/kcpride/2937/" TargetMode="External"/><Relationship Id="rId242" Type="http://schemas.openxmlformats.org/officeDocument/2006/relationships/hyperlink" Target="https://www.munzee.com/m/masonite/1540/" TargetMode="External"/><Relationship Id="rId120" Type="http://schemas.openxmlformats.org/officeDocument/2006/relationships/hyperlink" Target="https://www.munzee.com/m/andrewbmbox/1953/" TargetMode="External"/><Relationship Id="rId241" Type="http://schemas.openxmlformats.org/officeDocument/2006/relationships/hyperlink" Target="https://www.munzee.com/m/kcpride/4117/" TargetMode="External"/><Relationship Id="rId240" Type="http://schemas.openxmlformats.org/officeDocument/2006/relationships/hyperlink" Target="https://www.munzee.com/m/caribjules/1077/" TargetMode="External"/><Relationship Id="rId125" Type="http://schemas.openxmlformats.org/officeDocument/2006/relationships/hyperlink" Target="https://www.munzee.com/m/TheLabGuys/3786/" TargetMode="External"/><Relationship Id="rId246" Type="http://schemas.openxmlformats.org/officeDocument/2006/relationships/hyperlink" Target="https://www.munzee.com/m/caribjules/826/" TargetMode="External"/><Relationship Id="rId124" Type="http://schemas.openxmlformats.org/officeDocument/2006/relationships/hyperlink" Target="https://www.munzee.com/m/robfire/2574/" TargetMode="External"/><Relationship Id="rId245" Type="http://schemas.openxmlformats.org/officeDocument/2006/relationships/hyperlink" Target="https://www.munzee.com/m/masonite/1536/" TargetMode="External"/><Relationship Id="rId123" Type="http://schemas.openxmlformats.org/officeDocument/2006/relationships/hyperlink" Target="https://www.munzee.com/m/masonite/1530/" TargetMode="External"/><Relationship Id="rId244" Type="http://schemas.openxmlformats.org/officeDocument/2006/relationships/hyperlink" Target="https://www.munzee.com/m/kcpride/4116/" TargetMode="External"/><Relationship Id="rId122" Type="http://schemas.openxmlformats.org/officeDocument/2006/relationships/hyperlink" Target="https://www.munzee.com/m/kcpride/2928/" TargetMode="External"/><Relationship Id="rId243" Type="http://schemas.openxmlformats.org/officeDocument/2006/relationships/hyperlink" Target="https://www.munzee.com/m/caribjules/1079/" TargetMode="External"/><Relationship Id="rId95" Type="http://schemas.openxmlformats.org/officeDocument/2006/relationships/hyperlink" Target="https://www.munzee.com/m/beckiweber/490/" TargetMode="External"/><Relationship Id="rId94" Type="http://schemas.openxmlformats.org/officeDocument/2006/relationships/hyperlink" Target="https://www.munzee.com/m/timandweze/3154" TargetMode="External"/><Relationship Id="rId97" Type="http://schemas.openxmlformats.org/officeDocument/2006/relationships/hyperlink" Target="https://www.munzee.com/m/Sarcinator/610/" TargetMode="External"/><Relationship Id="rId96" Type="http://schemas.openxmlformats.org/officeDocument/2006/relationships/hyperlink" Target="https://www.munzee.com/m/MYater/2197/" TargetMode="External"/><Relationship Id="rId99" Type="http://schemas.openxmlformats.org/officeDocument/2006/relationships/hyperlink" Target="https://www.munzee.com/m/Mnbball/1286/" TargetMode="External"/><Relationship Id="rId98" Type="http://schemas.openxmlformats.org/officeDocument/2006/relationships/hyperlink" Target="https://www.munzee.com/m/PeanutButterNJam/2491" TargetMode="External"/><Relationship Id="rId91" Type="http://schemas.openxmlformats.org/officeDocument/2006/relationships/hyperlink" Target="https://www.munzee.com/m/cachewhisperer/8796/" TargetMode="External"/><Relationship Id="rId90" Type="http://schemas.openxmlformats.org/officeDocument/2006/relationships/hyperlink" Target="https://www.munzee.com/m/ahagmann/2692/" TargetMode="External"/><Relationship Id="rId93" Type="http://schemas.openxmlformats.org/officeDocument/2006/relationships/hyperlink" Target="https://www.munzee.com/m/caribjules/721/" TargetMode="External"/><Relationship Id="rId92" Type="http://schemas.openxmlformats.org/officeDocument/2006/relationships/hyperlink" Target="https://www.munzee.com/m/masonite/1084/" TargetMode="External"/><Relationship Id="rId118" Type="http://schemas.openxmlformats.org/officeDocument/2006/relationships/hyperlink" Target="https://www.munzee.com/m/andrewbmbox/2176/" TargetMode="External"/><Relationship Id="rId239" Type="http://schemas.openxmlformats.org/officeDocument/2006/relationships/hyperlink" Target="https://www.munzee.com/m/masonite/1541/" TargetMode="External"/><Relationship Id="rId117" Type="http://schemas.openxmlformats.org/officeDocument/2006/relationships/hyperlink" Target="https://www.munzee.com/m/masonite/1206/" TargetMode="External"/><Relationship Id="rId238" Type="http://schemas.openxmlformats.org/officeDocument/2006/relationships/hyperlink" Target="https://www.munzee.com/m/kcpride/4118/" TargetMode="External"/><Relationship Id="rId116" Type="http://schemas.openxmlformats.org/officeDocument/2006/relationships/hyperlink" Target="https://www.munzee.com/m/PeanutButterNJam/2492" TargetMode="External"/><Relationship Id="rId237" Type="http://schemas.openxmlformats.org/officeDocument/2006/relationships/hyperlink" Target="https://www.munzee.com/m/GrandpaArvada/1870/" TargetMode="External"/><Relationship Id="rId115" Type="http://schemas.openxmlformats.org/officeDocument/2006/relationships/hyperlink" Target="https://www.munzee.com/m/Kels120/489/" TargetMode="External"/><Relationship Id="rId236" Type="http://schemas.openxmlformats.org/officeDocument/2006/relationships/hyperlink" Target="https://www.munzee.com/m/caribjules/1070/7" TargetMode="External"/><Relationship Id="rId119" Type="http://schemas.openxmlformats.org/officeDocument/2006/relationships/hyperlink" Target="https://www.munzee.com/m/masonite/1200/" TargetMode="External"/><Relationship Id="rId110" Type="http://schemas.openxmlformats.org/officeDocument/2006/relationships/hyperlink" Target="https://www.munzee.com/m/Kels120/494/" TargetMode="External"/><Relationship Id="rId231" Type="http://schemas.openxmlformats.org/officeDocument/2006/relationships/hyperlink" Target="https://www.munzee.com/m/NativenUK/1110" TargetMode="External"/><Relationship Id="rId230" Type="http://schemas.openxmlformats.org/officeDocument/2006/relationships/hyperlink" Target="https://www.munzee.com/m/wemissmo/4983/" TargetMode="External"/><Relationship Id="rId114" Type="http://schemas.openxmlformats.org/officeDocument/2006/relationships/hyperlink" Target="https://www.munzee.com/m/andrewbmbox/2175/" TargetMode="External"/><Relationship Id="rId235" Type="http://schemas.openxmlformats.org/officeDocument/2006/relationships/hyperlink" Target="https://www.munzee.com/m/kcpride/4136/" TargetMode="External"/><Relationship Id="rId113" Type="http://schemas.openxmlformats.org/officeDocument/2006/relationships/hyperlink" Target="https://www.munzee.com/m/beckiweber/542/" TargetMode="External"/><Relationship Id="rId234" Type="http://schemas.openxmlformats.org/officeDocument/2006/relationships/hyperlink" Target="https://www.munzee.com/m/andrewbmbox/1977/" TargetMode="External"/><Relationship Id="rId112" Type="http://schemas.openxmlformats.org/officeDocument/2006/relationships/hyperlink" Target="https://www.munzee.com/m/KlassicKelly/5176/" TargetMode="External"/><Relationship Id="rId233" Type="http://schemas.openxmlformats.org/officeDocument/2006/relationships/hyperlink" Target="https://www.munzee.com/m/masonite/1538/" TargetMode="External"/><Relationship Id="rId111" Type="http://schemas.openxmlformats.org/officeDocument/2006/relationships/hyperlink" Target="https://www.munzee.com/m/Mnbball/1282/" TargetMode="External"/><Relationship Id="rId232" Type="http://schemas.openxmlformats.org/officeDocument/2006/relationships/hyperlink" Target="https://www.munzee.com/m/GrandpaArvada/1871/" TargetMode="External"/><Relationship Id="rId206" Type="http://schemas.openxmlformats.org/officeDocument/2006/relationships/hyperlink" Target="https://www.munzee.com/m/KlassicKelly/6312/" TargetMode="External"/><Relationship Id="rId205" Type="http://schemas.openxmlformats.org/officeDocument/2006/relationships/hyperlink" Target="https://www.munzee.com/m/geomsp/4735/" TargetMode="External"/><Relationship Id="rId204" Type="http://schemas.openxmlformats.org/officeDocument/2006/relationships/hyperlink" Target="https://www.munzee.com/m/GrandpaArvada/1862/" TargetMode="External"/><Relationship Id="rId203" Type="http://schemas.openxmlformats.org/officeDocument/2006/relationships/hyperlink" Target="https://www.munzee.com/m/georeyna/6059/" TargetMode="External"/><Relationship Id="rId209" Type="http://schemas.openxmlformats.org/officeDocument/2006/relationships/hyperlink" Target="https://www.munzee.com/m/KlassicKelly/6302/" TargetMode="External"/><Relationship Id="rId208" Type="http://schemas.openxmlformats.org/officeDocument/2006/relationships/hyperlink" Target="https://www.munzee.com/m/daysleeperdot/5431/" TargetMode="External"/><Relationship Id="rId207" Type="http://schemas.openxmlformats.org/officeDocument/2006/relationships/hyperlink" Target="https://www.munzee.com/m/ArtCrasher/681/" TargetMode="External"/><Relationship Id="rId202" Type="http://schemas.openxmlformats.org/officeDocument/2006/relationships/hyperlink" Target="https://www.munzee.com/m/iamdeana/3197/" TargetMode="External"/><Relationship Id="rId201" Type="http://schemas.openxmlformats.org/officeDocument/2006/relationships/hyperlink" Target="https://www.munzee.com/m/andrewbmbox/2306/" TargetMode="External"/><Relationship Id="rId200" Type="http://schemas.openxmlformats.org/officeDocument/2006/relationships/hyperlink" Target="https://www.munzee.com/m/NativenUK/10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0"/>
    <col customWidth="1" min="2" max="2" width="8.71"/>
    <col customWidth="1" min="3" max="3" width="14.0"/>
    <col customWidth="1" min="4" max="5" width="15.29"/>
    <col customWidth="1" min="6" max="6" width="8.71"/>
    <col customWidth="1" min="7" max="7" width="21.57"/>
    <col customWidth="1" min="8" max="8" width="48.43"/>
    <col customWidth="1" min="9" max="9" width="22.0"/>
    <col customWidth="1" min="10" max="10" width="11.14"/>
    <col customWidth="1" min="11" max="11" width="17.71"/>
    <col customWidth="1" min="12" max="12" width="12.71"/>
    <col customWidth="1" min="13" max="26" width="8.71"/>
  </cols>
  <sheetData>
    <row r="1" ht="28.5" customHeight="1">
      <c r="A1" s="1" t="s">
        <v>0</v>
      </c>
      <c r="C1" s="2"/>
      <c r="D1" s="2"/>
      <c r="E1" s="2"/>
      <c r="G1" s="2"/>
      <c r="H1" s="2"/>
      <c r="I1" s="2"/>
      <c r="J1" s="2"/>
      <c r="K1" s="2"/>
      <c r="L1" s="2"/>
    </row>
    <row r="2" ht="14.25" customHeight="1">
      <c r="A2" s="3" t="s">
        <v>1</v>
      </c>
      <c r="C2" s="2"/>
      <c r="D2" s="2"/>
      <c r="E2" s="2"/>
      <c r="G2" s="2"/>
      <c r="H2" s="2"/>
      <c r="I2" s="2"/>
      <c r="J2" s="2"/>
      <c r="K2" s="2"/>
      <c r="L2" s="2"/>
    </row>
    <row r="3" ht="14.25" customHeight="1">
      <c r="A3" s="4" t="s">
        <v>2</v>
      </c>
      <c r="C3" s="2"/>
      <c r="D3" s="2"/>
      <c r="E3" s="2"/>
      <c r="G3" s="2"/>
      <c r="H3" s="5" t="s">
        <v>3</v>
      </c>
      <c r="I3" s="6" t="s">
        <v>4</v>
      </c>
      <c r="J3" s="2"/>
      <c r="K3" s="2"/>
      <c r="L3" s="2"/>
    </row>
    <row r="4" ht="14.25" customHeight="1">
      <c r="A4" s="2"/>
      <c r="C4" s="2"/>
      <c r="D4" s="2"/>
      <c r="E4" s="2"/>
      <c r="G4" s="2"/>
      <c r="H4" s="2"/>
      <c r="I4" s="2"/>
      <c r="J4" s="2"/>
      <c r="K4" s="2"/>
      <c r="L4" s="2"/>
    </row>
    <row r="5" ht="14.25" customHeight="1">
      <c r="A5" s="7"/>
      <c r="B5" s="8" t="s">
        <v>5</v>
      </c>
      <c r="C5" s="8" t="s">
        <v>6</v>
      </c>
      <c r="D5" s="8" t="s">
        <v>7</v>
      </c>
      <c r="E5" s="8" t="s">
        <v>8</v>
      </c>
      <c r="F5" s="9" t="s">
        <v>9</v>
      </c>
      <c r="G5" s="2"/>
      <c r="H5" s="2"/>
      <c r="I5" s="2"/>
      <c r="J5" s="2"/>
      <c r="K5" s="2"/>
      <c r="L5" s="2"/>
    </row>
    <row r="6">
      <c r="A6" s="10" t="s">
        <v>10</v>
      </c>
      <c r="B6" s="11">
        <f>COUNTIF($F$24:$F$465,"brown")</f>
        <v>85</v>
      </c>
      <c r="C6" s="12">
        <f t="shared" ref="C6:D6" si="1">$B6-COUNTIFS($F$24:$F$465,"brown",G$24:G$465,"")</f>
        <v>85</v>
      </c>
      <c r="D6" s="12">
        <f t="shared" si="1"/>
        <v>85</v>
      </c>
      <c r="E6" s="11">
        <f t="shared" ref="E6:E18" si="3">+B6-D6</f>
        <v>0</v>
      </c>
      <c r="F6" s="13">
        <f t="shared" ref="F6:F18" si="4">+D6/B6</f>
        <v>1</v>
      </c>
      <c r="G6" s="2"/>
      <c r="H6" s="2"/>
      <c r="I6" s="14" t="s">
        <v>11</v>
      </c>
      <c r="J6" s="15"/>
    </row>
    <row r="7">
      <c r="A7" s="16" t="s">
        <v>12</v>
      </c>
      <c r="B7" s="11">
        <f>COUNTIF($F$24:$F$465,"white")</f>
        <v>191</v>
      </c>
      <c r="C7" s="12">
        <f t="shared" ref="C7:D7" si="2">$B7-COUNTIFS($F$24:$F$465,"white",G$24:G$465,"")</f>
        <v>191</v>
      </c>
      <c r="D7" s="12">
        <f t="shared" si="2"/>
        <v>191</v>
      </c>
      <c r="E7" s="11">
        <f t="shared" si="3"/>
        <v>0</v>
      </c>
      <c r="F7" s="13">
        <f t="shared" si="4"/>
        <v>1</v>
      </c>
      <c r="G7" s="2"/>
      <c r="H7" s="2"/>
      <c r="I7" s="17" t="s">
        <v>13</v>
      </c>
      <c r="J7" s="18" t="s">
        <v>14</v>
      </c>
    </row>
    <row r="8">
      <c r="A8" s="19" t="s">
        <v>15</v>
      </c>
      <c r="B8" s="11">
        <f>COUNTIF($F$24:$F$465,"red")</f>
        <v>26</v>
      </c>
      <c r="C8" s="12">
        <f t="shared" ref="C8:D8" si="5">$B8-COUNTIFS($F$24:$F$465,"red",G$24:G$465,"")</f>
        <v>26</v>
      </c>
      <c r="D8" s="12">
        <f t="shared" si="5"/>
        <v>26</v>
      </c>
      <c r="E8" s="11">
        <f t="shared" si="3"/>
        <v>0</v>
      </c>
      <c r="F8" s="13">
        <f t="shared" si="4"/>
        <v>1</v>
      </c>
      <c r="G8" s="2"/>
      <c r="H8" s="2"/>
      <c r="I8" s="17" t="s">
        <v>16</v>
      </c>
      <c r="J8" s="18" t="s">
        <v>17</v>
      </c>
    </row>
    <row r="9">
      <c r="A9" s="20" t="s">
        <v>18</v>
      </c>
      <c r="B9" s="11">
        <f>COUNTIF($F$24:$F$465,"black")</f>
        <v>23</v>
      </c>
      <c r="C9" s="12">
        <f t="shared" ref="C9:D9" si="6">$B9-COUNTIFS($F$24:$F$465,"black",G$24:G$465,"")</f>
        <v>23</v>
      </c>
      <c r="D9" s="12">
        <f t="shared" si="6"/>
        <v>23</v>
      </c>
      <c r="E9" s="11">
        <f t="shared" si="3"/>
        <v>0</v>
      </c>
      <c r="F9" s="13">
        <f t="shared" si="4"/>
        <v>1</v>
      </c>
      <c r="G9" s="2"/>
      <c r="H9" s="2"/>
      <c r="I9" s="17" t="s">
        <v>19</v>
      </c>
      <c r="J9" s="18" t="s">
        <v>20</v>
      </c>
    </row>
    <row r="10" ht="15.75" customHeight="1">
      <c r="A10" s="21" t="s">
        <v>21</v>
      </c>
      <c r="B10" s="11">
        <f>COUNTIF($F$24:$F$465,"orange")</f>
        <v>15</v>
      </c>
      <c r="C10" s="12">
        <f t="shared" ref="C10:D10" si="7">$B10-COUNTIFS($F$24:$F$465,"orange",G$24:G$465,"")</f>
        <v>15</v>
      </c>
      <c r="D10" s="12">
        <f t="shared" si="7"/>
        <v>15</v>
      </c>
      <c r="E10" s="11">
        <f t="shared" si="3"/>
        <v>0</v>
      </c>
      <c r="F10" s="13">
        <f t="shared" si="4"/>
        <v>1</v>
      </c>
      <c r="G10" s="2"/>
      <c r="H10" s="2"/>
      <c r="I10" s="22" t="s">
        <v>22</v>
      </c>
      <c r="J10" s="23" t="s">
        <v>23</v>
      </c>
    </row>
    <row r="11" ht="14.25" customHeight="1">
      <c r="A11" s="24" t="s">
        <v>24</v>
      </c>
      <c r="B11" s="11">
        <f>COUNTIF($F$24:$F$465,"dark green")</f>
        <v>25</v>
      </c>
      <c r="C11" s="12">
        <f t="shared" ref="C11:D11" si="8">$B11-COUNTIFS($F$24:$F$465,"dark green",G$24:G$465,"")</f>
        <v>25</v>
      </c>
      <c r="D11" s="12">
        <f t="shared" si="8"/>
        <v>25</v>
      </c>
      <c r="E11" s="11">
        <f t="shared" si="3"/>
        <v>0</v>
      </c>
      <c r="F11" s="13">
        <f t="shared" si="4"/>
        <v>1</v>
      </c>
      <c r="G11" s="2"/>
      <c r="H11" s="2"/>
      <c r="I11" s="2"/>
      <c r="J11" s="2"/>
      <c r="K11" s="2"/>
      <c r="L11" s="2"/>
    </row>
    <row r="12" ht="14.25" customHeight="1">
      <c r="A12" s="25" t="s">
        <v>25</v>
      </c>
      <c r="B12" s="11">
        <f>COUNTIF($F$24:$F$465,"light blue")</f>
        <v>8</v>
      </c>
      <c r="C12" s="12">
        <f t="shared" ref="C12:D12" si="9">$B12-COUNTIFS($F$24:$F$465,"light blue",G$24:G$465,"")</f>
        <v>8</v>
      </c>
      <c r="D12" s="12">
        <f t="shared" si="9"/>
        <v>8</v>
      </c>
      <c r="E12" s="11">
        <f t="shared" si="3"/>
        <v>0</v>
      </c>
      <c r="F12" s="13">
        <f t="shared" si="4"/>
        <v>1</v>
      </c>
      <c r="G12" s="2"/>
      <c r="H12" s="2"/>
      <c r="I12" s="2"/>
      <c r="J12" s="2"/>
      <c r="K12" s="2"/>
      <c r="L12" s="2"/>
    </row>
    <row r="13" ht="14.25" customHeight="1">
      <c r="A13" s="26" t="s">
        <v>26</v>
      </c>
      <c r="B13" s="11">
        <f>COUNTIF($F$24:$F$465,"blue")</f>
        <v>15</v>
      </c>
      <c r="C13" s="12">
        <f t="shared" ref="C13:D13" si="10">$B13-COUNTIFS($F$24:$F$465,"blue",G$24:G$465,"")</f>
        <v>15</v>
      </c>
      <c r="D13" s="12">
        <f t="shared" si="10"/>
        <v>15</v>
      </c>
      <c r="E13" s="11">
        <f t="shared" si="3"/>
        <v>0</v>
      </c>
      <c r="F13" s="13">
        <f t="shared" si="4"/>
        <v>1</v>
      </c>
      <c r="G13" s="2"/>
      <c r="H13" s="27"/>
      <c r="I13" s="2"/>
      <c r="J13" s="2"/>
      <c r="K13" s="2"/>
      <c r="L13" s="2"/>
    </row>
    <row r="14" ht="14.25" customHeight="1">
      <c r="A14" s="28" t="s">
        <v>27</v>
      </c>
      <c r="B14" s="11">
        <f>COUNTIF($F$24:$F$465,"rainbow")</f>
        <v>17</v>
      </c>
      <c r="C14" s="12">
        <f t="shared" ref="C14:D14" si="11">$B14-COUNTIFS($F$24:$F$465,"rainbow",G$24:G$465,"")</f>
        <v>17</v>
      </c>
      <c r="D14" s="12">
        <f t="shared" si="11"/>
        <v>17</v>
      </c>
      <c r="E14" s="11">
        <f t="shared" si="3"/>
        <v>0</v>
      </c>
      <c r="F14" s="13">
        <f t="shared" si="4"/>
        <v>1</v>
      </c>
      <c r="G14" s="2"/>
      <c r="H14" s="2"/>
      <c r="I14" s="2"/>
      <c r="J14" s="2"/>
      <c r="K14" s="2"/>
      <c r="L14" s="2"/>
    </row>
    <row r="15" ht="14.25" customHeight="1">
      <c r="A15" s="29" t="s">
        <v>28</v>
      </c>
      <c r="B15" s="11">
        <f>COUNTIF($F$24:$F$465,"yellow")</f>
        <v>10</v>
      </c>
      <c r="C15" s="12">
        <f t="shared" ref="C15:D15" si="12">$B15-COUNTIFS($F$24:$F$465,"yellow",G$24:G$465,"")</f>
        <v>10</v>
      </c>
      <c r="D15" s="12">
        <f t="shared" si="12"/>
        <v>10</v>
      </c>
      <c r="E15" s="11">
        <f t="shared" si="3"/>
        <v>0</v>
      </c>
      <c r="F15" s="13">
        <f t="shared" si="4"/>
        <v>1</v>
      </c>
      <c r="G15" s="2"/>
      <c r="H15" s="2"/>
      <c r="I15" s="2"/>
      <c r="J15" s="2"/>
      <c r="K15" s="2"/>
      <c r="L15" s="2"/>
    </row>
    <row r="16" ht="14.25" customHeight="1">
      <c r="A16" s="30" t="s">
        <v>29</v>
      </c>
      <c r="B16" s="11">
        <f>COUNTIF($F$24:$F$465,"purple")</f>
        <v>18</v>
      </c>
      <c r="C16" s="12">
        <f t="shared" ref="C16:D16" si="13">$B16-COUNTIFS($F$24:$F$465,"purple",G$24:G$465,"")</f>
        <v>18</v>
      </c>
      <c r="D16" s="12">
        <f t="shared" si="13"/>
        <v>18</v>
      </c>
      <c r="E16" s="11">
        <f t="shared" si="3"/>
        <v>0</v>
      </c>
      <c r="F16" s="13">
        <f t="shared" si="4"/>
        <v>1</v>
      </c>
      <c r="G16" s="2"/>
      <c r="H16" s="2"/>
      <c r="I16" s="2"/>
      <c r="J16" s="2"/>
      <c r="K16" s="2"/>
      <c r="L16" s="2"/>
    </row>
    <row r="17" ht="14.25" customHeight="1">
      <c r="A17" s="31" t="s">
        <v>30</v>
      </c>
      <c r="B17" s="11">
        <f>COUNTIF($F$24:$F$465,"pink")</f>
        <v>7</v>
      </c>
      <c r="C17" s="12">
        <f t="shared" ref="C17:D17" si="14">$B17-COUNTIFS($F$24:$F$465,"pink",G$24:G$465,"")</f>
        <v>7</v>
      </c>
      <c r="D17" s="12">
        <f t="shared" si="14"/>
        <v>7</v>
      </c>
      <c r="E17" s="11">
        <f t="shared" si="3"/>
        <v>0</v>
      </c>
      <c r="F17" s="13">
        <f t="shared" si="4"/>
        <v>1</v>
      </c>
      <c r="G17" s="2"/>
      <c r="H17" s="2"/>
      <c r="I17" s="2"/>
      <c r="J17" s="2"/>
      <c r="K17" s="2"/>
      <c r="L17" s="2"/>
    </row>
    <row r="18" ht="14.25" customHeight="1">
      <c r="A18" s="32" t="s">
        <v>31</v>
      </c>
      <c r="B18" s="33">
        <f>COUNTIF($F$24:$F$465,"amethyst")</f>
        <v>2</v>
      </c>
      <c r="C18" s="34">
        <f t="shared" ref="C18:D18" si="15">$B18-COUNTIFS($F$24:$F$465,"amethyst",G$24:G$465,"")</f>
        <v>2</v>
      </c>
      <c r="D18" s="34">
        <f t="shared" si="15"/>
        <v>2</v>
      </c>
      <c r="E18" s="33">
        <f t="shared" si="3"/>
        <v>0</v>
      </c>
      <c r="F18" s="35">
        <f t="shared" si="4"/>
        <v>1</v>
      </c>
      <c r="G18" s="2"/>
      <c r="H18" s="2"/>
      <c r="I18" s="2"/>
      <c r="J18" s="2"/>
      <c r="K18" s="2"/>
      <c r="L18" s="2"/>
    </row>
    <row r="19" ht="14.25" customHeight="1">
      <c r="A19" s="36" t="s">
        <v>5</v>
      </c>
      <c r="B19" s="37">
        <f t="shared" ref="B19:E19" si="16">SUM(B6:B18)</f>
        <v>442</v>
      </c>
      <c r="C19" s="37">
        <f t="shared" si="16"/>
        <v>442</v>
      </c>
      <c r="D19" s="37">
        <f t="shared" si="16"/>
        <v>442</v>
      </c>
      <c r="E19" s="37">
        <f t="shared" si="16"/>
        <v>0</v>
      </c>
      <c r="F19" s="38">
        <f>D19/B19</f>
        <v>1</v>
      </c>
      <c r="G19" s="2"/>
      <c r="H19" s="2"/>
      <c r="I19" s="2"/>
      <c r="J19" s="2"/>
      <c r="K19" s="2"/>
      <c r="L19" s="2"/>
    </row>
    <row r="20" ht="14.25" customHeight="1">
      <c r="A20" s="2"/>
      <c r="C20" s="27"/>
      <c r="D20" s="27"/>
      <c r="E20" s="2"/>
      <c r="G20" s="2"/>
      <c r="H20" s="2"/>
      <c r="I20" s="2"/>
      <c r="J20" s="2"/>
      <c r="K20" s="2"/>
      <c r="L20" s="2"/>
    </row>
    <row r="21" ht="14.25" customHeight="1">
      <c r="A21" s="2"/>
      <c r="C21" s="27"/>
      <c r="D21" s="27"/>
      <c r="E21" s="2"/>
      <c r="G21" s="39" t="s">
        <v>32</v>
      </c>
      <c r="H21" s="40"/>
      <c r="I21" s="2"/>
      <c r="J21" s="2"/>
      <c r="K21" s="2"/>
      <c r="L21" s="2"/>
    </row>
    <row r="22" ht="14.25" customHeight="1">
      <c r="A22" s="2"/>
      <c r="C22" s="2"/>
      <c r="D22" s="2"/>
      <c r="E22" s="2"/>
      <c r="G22" s="2"/>
      <c r="H22" s="2"/>
      <c r="I22" s="2"/>
      <c r="J22" s="2"/>
      <c r="K22" s="2"/>
      <c r="L22" s="2"/>
    </row>
    <row r="23" ht="14.25" customHeight="1">
      <c r="A23" s="41" t="s">
        <v>33</v>
      </c>
      <c r="B23" s="42" t="s">
        <v>34</v>
      </c>
      <c r="C23" s="42" t="s">
        <v>35</v>
      </c>
      <c r="D23" s="42" t="s">
        <v>36</v>
      </c>
      <c r="E23" s="42" t="s">
        <v>37</v>
      </c>
      <c r="F23" s="42" t="s">
        <v>38</v>
      </c>
      <c r="G23" s="43" t="s">
        <v>39</v>
      </c>
      <c r="H23" s="42" t="s">
        <v>40</v>
      </c>
      <c r="I23" s="42" t="s">
        <v>41</v>
      </c>
      <c r="J23" s="42" t="s">
        <v>42</v>
      </c>
      <c r="K23" s="44" t="s">
        <v>43</v>
      </c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4.25" customHeight="1">
      <c r="A24" s="46">
        <v>1.0</v>
      </c>
      <c r="B24" s="47">
        <v>1.0</v>
      </c>
      <c r="C24" s="47">
        <v>39.0418669115726</v>
      </c>
      <c r="D24" s="47">
        <v>-94.5830719473503</v>
      </c>
      <c r="E24" s="48" t="s">
        <v>10</v>
      </c>
      <c r="F24" s="48" t="s">
        <v>44</v>
      </c>
      <c r="G24" s="49" t="s">
        <v>45</v>
      </c>
      <c r="H24" s="50" t="s">
        <v>46</v>
      </c>
      <c r="I24" s="47"/>
      <c r="J24" s="51">
        <f t="shared" ref="J24:J219" si="17">COUNTIF(G$24:G$465,G24)</f>
        <v>38</v>
      </c>
      <c r="K24" s="52" t="s">
        <v>47</v>
      </c>
      <c r="L24" s="2"/>
    </row>
    <row r="25" ht="14.25" customHeight="1">
      <c r="A25" s="53">
        <v>1.0</v>
      </c>
      <c r="B25" s="54">
        <v>2.0</v>
      </c>
      <c r="C25" s="54">
        <v>39.0418669114264</v>
      </c>
      <c r="D25" s="54">
        <v>-94.5828868912736</v>
      </c>
      <c r="E25" s="55" t="s">
        <v>10</v>
      </c>
      <c r="F25" s="55" t="s">
        <v>44</v>
      </c>
      <c r="G25" s="56" t="s">
        <v>48</v>
      </c>
      <c r="H25" s="57" t="s">
        <v>49</v>
      </c>
      <c r="I25" s="54"/>
      <c r="J25" s="58">
        <f t="shared" si="17"/>
        <v>12</v>
      </c>
      <c r="K25" s="59" t="s">
        <v>50</v>
      </c>
      <c r="L25" s="2"/>
    </row>
    <row r="26" ht="14.25" customHeight="1">
      <c r="A26" s="53">
        <v>1.0</v>
      </c>
      <c r="B26" s="54">
        <v>3.0</v>
      </c>
      <c r="C26" s="54">
        <v>39.0418669112802</v>
      </c>
      <c r="D26" s="54">
        <v>-94.5827018351969</v>
      </c>
      <c r="E26" s="55" t="s">
        <v>10</v>
      </c>
      <c r="F26" s="55" t="s">
        <v>44</v>
      </c>
      <c r="G26" s="56" t="s">
        <v>51</v>
      </c>
      <c r="H26" s="57" t="s">
        <v>52</v>
      </c>
      <c r="I26" s="54"/>
      <c r="J26" s="58">
        <f t="shared" si="17"/>
        <v>21</v>
      </c>
      <c r="K26" s="59" t="s">
        <v>50</v>
      </c>
      <c r="L26" s="2"/>
    </row>
    <row r="27" ht="14.25" customHeight="1">
      <c r="A27" s="53">
        <v>1.0</v>
      </c>
      <c r="B27" s="54">
        <v>4.0</v>
      </c>
      <c r="C27" s="54">
        <v>39.041866911134</v>
      </c>
      <c r="D27" s="54">
        <v>-94.5825167791202</v>
      </c>
      <c r="E27" s="55" t="s">
        <v>10</v>
      </c>
      <c r="F27" s="55" t="s">
        <v>44</v>
      </c>
      <c r="G27" s="60" t="s">
        <v>45</v>
      </c>
      <c r="H27" s="57" t="s">
        <v>53</v>
      </c>
      <c r="I27" s="54"/>
      <c r="J27" s="58">
        <f t="shared" si="17"/>
        <v>38</v>
      </c>
      <c r="K27" s="52" t="s">
        <v>47</v>
      </c>
      <c r="L27" s="2"/>
    </row>
    <row r="28" ht="14.25" customHeight="1">
      <c r="A28" s="53">
        <v>1.0</v>
      </c>
      <c r="B28" s="54">
        <v>5.0</v>
      </c>
      <c r="C28" s="54">
        <v>39.0418669109878</v>
      </c>
      <c r="D28" s="54">
        <v>-94.5823317230435</v>
      </c>
      <c r="E28" s="55" t="s">
        <v>10</v>
      </c>
      <c r="F28" s="55" t="s">
        <v>44</v>
      </c>
      <c r="G28" s="56" t="s">
        <v>54</v>
      </c>
      <c r="H28" s="57" t="s">
        <v>55</v>
      </c>
      <c r="I28" s="54"/>
      <c r="J28" s="58">
        <f t="shared" si="17"/>
        <v>2</v>
      </c>
      <c r="K28" s="59">
        <v>1.0</v>
      </c>
      <c r="L28" s="2"/>
    </row>
    <row r="29" ht="14.25" customHeight="1">
      <c r="A29" s="53">
        <v>1.0</v>
      </c>
      <c r="B29" s="54">
        <v>6.0</v>
      </c>
      <c r="C29" s="54">
        <v>39.0418669108416</v>
      </c>
      <c r="D29" s="54">
        <v>-94.5821466669668</v>
      </c>
      <c r="E29" s="55" t="s">
        <v>10</v>
      </c>
      <c r="F29" s="55" t="s">
        <v>44</v>
      </c>
      <c r="G29" s="56" t="s">
        <v>51</v>
      </c>
      <c r="H29" s="57" t="s">
        <v>56</v>
      </c>
      <c r="I29" s="54"/>
      <c r="J29" s="58">
        <f t="shared" si="17"/>
        <v>21</v>
      </c>
      <c r="K29" s="59" t="s">
        <v>50</v>
      </c>
      <c r="L29" s="2"/>
    </row>
    <row r="30" ht="14.25" customHeight="1">
      <c r="A30" s="53">
        <v>1.0</v>
      </c>
      <c r="B30" s="54">
        <v>7.0</v>
      </c>
      <c r="C30" s="54">
        <v>39.0418669106954</v>
      </c>
      <c r="D30" s="54">
        <v>-94.5819616108901</v>
      </c>
      <c r="E30" s="55" t="s">
        <v>10</v>
      </c>
      <c r="F30" s="55" t="s">
        <v>44</v>
      </c>
      <c r="G30" s="60" t="s">
        <v>45</v>
      </c>
      <c r="H30" s="57" t="s">
        <v>57</v>
      </c>
      <c r="I30" s="54"/>
      <c r="J30" s="58">
        <f t="shared" si="17"/>
        <v>38</v>
      </c>
      <c r="K30" s="52" t="s">
        <v>47</v>
      </c>
      <c r="L30" s="2"/>
    </row>
    <row r="31" ht="14.25" customHeight="1">
      <c r="A31" s="53">
        <v>1.0</v>
      </c>
      <c r="B31" s="54">
        <v>8.0</v>
      </c>
      <c r="C31" s="54">
        <v>39.0418669105492</v>
      </c>
      <c r="D31" s="54">
        <v>-94.5817765548134</v>
      </c>
      <c r="E31" s="55" t="s">
        <v>10</v>
      </c>
      <c r="F31" s="55" t="s">
        <v>44</v>
      </c>
      <c r="G31" s="56" t="s">
        <v>58</v>
      </c>
      <c r="H31" s="57" t="s">
        <v>59</v>
      </c>
      <c r="I31" s="54"/>
      <c r="J31" s="58">
        <f t="shared" si="17"/>
        <v>3</v>
      </c>
      <c r="K31" s="59">
        <v>1.0</v>
      </c>
      <c r="L31" s="2"/>
    </row>
    <row r="32" ht="14.25" customHeight="1">
      <c r="A32" s="53">
        <v>1.0</v>
      </c>
      <c r="B32" s="54">
        <v>9.0</v>
      </c>
      <c r="C32" s="54">
        <v>39.041866910403</v>
      </c>
      <c r="D32" s="54">
        <v>-94.5815914987367</v>
      </c>
      <c r="E32" s="55" t="s">
        <v>10</v>
      </c>
      <c r="F32" s="55" t="s">
        <v>44</v>
      </c>
      <c r="G32" s="56" t="s">
        <v>51</v>
      </c>
      <c r="H32" s="57" t="s">
        <v>60</v>
      </c>
      <c r="I32" s="54"/>
      <c r="J32" s="58">
        <f t="shared" si="17"/>
        <v>21</v>
      </c>
      <c r="K32" s="59" t="s">
        <v>50</v>
      </c>
      <c r="L32" s="2"/>
    </row>
    <row r="33" ht="14.25" customHeight="1">
      <c r="A33" s="53">
        <v>1.0</v>
      </c>
      <c r="B33" s="54">
        <v>10.0</v>
      </c>
      <c r="C33" s="54">
        <v>39.0418669102567</v>
      </c>
      <c r="D33" s="54">
        <v>-94.58140644266</v>
      </c>
      <c r="E33" s="55" t="s">
        <v>10</v>
      </c>
      <c r="F33" s="55" t="s">
        <v>44</v>
      </c>
      <c r="G33" s="60" t="s">
        <v>45</v>
      </c>
      <c r="H33" s="57" t="s">
        <v>61</v>
      </c>
      <c r="I33" s="54"/>
      <c r="J33" s="58">
        <f t="shared" si="17"/>
        <v>38</v>
      </c>
      <c r="K33" s="52" t="s">
        <v>47</v>
      </c>
      <c r="L33" s="2"/>
    </row>
    <row r="34" ht="14.25" customHeight="1">
      <c r="A34" s="53">
        <v>1.0</v>
      </c>
      <c r="B34" s="54">
        <v>11.0</v>
      </c>
      <c r="C34" s="54">
        <v>39.0418669101105</v>
      </c>
      <c r="D34" s="54">
        <v>-94.5812213865833</v>
      </c>
      <c r="E34" s="55" t="s">
        <v>10</v>
      </c>
      <c r="F34" s="55" t="s">
        <v>44</v>
      </c>
      <c r="G34" s="56" t="s">
        <v>54</v>
      </c>
      <c r="H34" s="57" t="s">
        <v>62</v>
      </c>
      <c r="I34" s="54"/>
      <c r="J34" s="58">
        <f t="shared" si="17"/>
        <v>2</v>
      </c>
      <c r="K34" s="59">
        <v>1.0</v>
      </c>
      <c r="L34" s="2"/>
    </row>
    <row r="35" ht="14.25" customHeight="1">
      <c r="A35" s="53">
        <v>1.0</v>
      </c>
      <c r="B35" s="54">
        <v>12.0</v>
      </c>
      <c r="C35" s="54">
        <v>39.0418669099643</v>
      </c>
      <c r="D35" s="54">
        <v>-94.5810363305066</v>
      </c>
      <c r="E35" s="55" t="s">
        <v>10</v>
      </c>
      <c r="F35" s="55" t="s">
        <v>44</v>
      </c>
      <c r="G35" s="56" t="s">
        <v>51</v>
      </c>
      <c r="H35" s="57" t="s">
        <v>63</v>
      </c>
      <c r="I35" s="54"/>
      <c r="J35" s="58">
        <f t="shared" si="17"/>
        <v>21</v>
      </c>
      <c r="K35" s="59" t="s">
        <v>50</v>
      </c>
      <c r="L35" s="2"/>
    </row>
    <row r="36" ht="14.25" customHeight="1">
      <c r="A36" s="53">
        <v>1.0</v>
      </c>
      <c r="B36" s="54">
        <v>13.0</v>
      </c>
      <c r="C36" s="54">
        <v>39.0418669098181</v>
      </c>
      <c r="D36" s="54">
        <v>-94.5808512744299</v>
      </c>
      <c r="E36" s="55" t="s">
        <v>10</v>
      </c>
      <c r="F36" s="55" t="s">
        <v>44</v>
      </c>
      <c r="G36" s="60" t="s">
        <v>45</v>
      </c>
      <c r="H36" s="57" t="s">
        <v>64</v>
      </c>
      <c r="I36" s="54"/>
      <c r="J36" s="58">
        <f t="shared" si="17"/>
        <v>38</v>
      </c>
      <c r="K36" s="52" t="s">
        <v>47</v>
      </c>
      <c r="L36" s="2"/>
    </row>
    <row r="37" ht="14.25" customHeight="1">
      <c r="A37" s="53">
        <v>1.0</v>
      </c>
      <c r="B37" s="54">
        <v>14.0</v>
      </c>
      <c r="C37" s="54">
        <v>39.0418669096719</v>
      </c>
      <c r="D37" s="54">
        <v>-94.5806662183532</v>
      </c>
      <c r="E37" s="55" t="s">
        <v>10</v>
      </c>
      <c r="F37" s="55" t="s">
        <v>44</v>
      </c>
      <c r="G37" s="56" t="s">
        <v>65</v>
      </c>
      <c r="H37" s="57" t="s">
        <v>66</v>
      </c>
      <c r="I37" s="54"/>
      <c r="J37" s="58">
        <f t="shared" si="17"/>
        <v>1</v>
      </c>
      <c r="K37" s="61"/>
      <c r="L37" s="2"/>
    </row>
    <row r="38" ht="14.25" customHeight="1">
      <c r="A38" s="53">
        <v>1.0</v>
      </c>
      <c r="B38" s="54">
        <v>15.0</v>
      </c>
      <c r="C38" s="54">
        <v>39.0418669095257</v>
      </c>
      <c r="D38" s="54">
        <v>-94.5804811622765</v>
      </c>
      <c r="E38" s="55" t="s">
        <v>10</v>
      </c>
      <c r="F38" s="55" t="s">
        <v>44</v>
      </c>
      <c r="G38" s="56" t="s">
        <v>51</v>
      </c>
      <c r="H38" s="57" t="s">
        <v>67</v>
      </c>
      <c r="I38" s="54"/>
      <c r="J38" s="58">
        <f t="shared" si="17"/>
        <v>21</v>
      </c>
      <c r="K38" s="59" t="s">
        <v>50</v>
      </c>
      <c r="L38" s="2"/>
    </row>
    <row r="39" ht="14.25" customHeight="1">
      <c r="A39" s="53">
        <v>1.0</v>
      </c>
      <c r="B39" s="54">
        <v>16.0</v>
      </c>
      <c r="C39" s="54">
        <v>39.0418669093795</v>
      </c>
      <c r="D39" s="54">
        <v>-94.5802961061998</v>
      </c>
      <c r="E39" s="55" t="s">
        <v>10</v>
      </c>
      <c r="F39" s="55" t="s">
        <v>44</v>
      </c>
      <c r="G39" s="60" t="s">
        <v>45</v>
      </c>
      <c r="H39" s="57" t="s">
        <v>68</v>
      </c>
      <c r="I39" s="54"/>
      <c r="J39" s="58">
        <f t="shared" si="17"/>
        <v>38</v>
      </c>
      <c r="K39" s="52" t="s">
        <v>47</v>
      </c>
      <c r="L39" s="2"/>
    </row>
    <row r="40" ht="14.25" customHeight="1">
      <c r="A40" s="53">
        <v>1.0</v>
      </c>
      <c r="B40" s="54">
        <v>17.0</v>
      </c>
      <c r="C40" s="54">
        <v>39.0418669092333</v>
      </c>
      <c r="D40" s="54">
        <v>-94.5801110501231</v>
      </c>
      <c r="E40" s="55" t="s">
        <v>10</v>
      </c>
      <c r="F40" s="55" t="s">
        <v>44</v>
      </c>
      <c r="G40" s="56" t="s">
        <v>69</v>
      </c>
      <c r="H40" s="57" t="s">
        <v>70</v>
      </c>
      <c r="I40" s="54"/>
      <c r="J40" s="58">
        <f t="shared" si="17"/>
        <v>1</v>
      </c>
      <c r="K40" s="61"/>
      <c r="L40" s="2"/>
    </row>
    <row r="41" ht="14.25" customHeight="1">
      <c r="A41" s="53">
        <v>2.0</v>
      </c>
      <c r="B41" s="54">
        <v>1.0</v>
      </c>
      <c r="C41" s="54">
        <v>39.0417231811271</v>
      </c>
      <c r="D41" s="54">
        <v>-94.583071951868</v>
      </c>
      <c r="E41" s="55" t="s">
        <v>10</v>
      </c>
      <c r="F41" s="55" t="s">
        <v>44</v>
      </c>
      <c r="G41" s="56" t="s">
        <v>71</v>
      </c>
      <c r="H41" s="57" t="s">
        <v>72</v>
      </c>
      <c r="I41" s="54"/>
      <c r="J41" s="58">
        <f t="shared" si="17"/>
        <v>3</v>
      </c>
      <c r="K41" s="59">
        <v>1.0</v>
      </c>
      <c r="L41" s="2"/>
    </row>
    <row r="42" ht="14.25" customHeight="1">
      <c r="A42" s="53">
        <v>2.0</v>
      </c>
      <c r="B42" s="54">
        <v>2.0</v>
      </c>
      <c r="C42" s="54">
        <v>39.0417231809809</v>
      </c>
      <c r="D42" s="54">
        <v>-94.5828868961678</v>
      </c>
      <c r="E42" s="62" t="s">
        <v>12</v>
      </c>
      <c r="F42" s="62" t="s">
        <v>73</v>
      </c>
      <c r="G42" s="56" t="s">
        <v>74</v>
      </c>
      <c r="H42" s="57" t="s">
        <v>75</v>
      </c>
      <c r="I42" s="54"/>
      <c r="J42" s="58">
        <f t="shared" si="17"/>
        <v>21</v>
      </c>
      <c r="K42" s="59" t="s">
        <v>76</v>
      </c>
      <c r="L42" s="2"/>
    </row>
    <row r="43" ht="14.25" customHeight="1">
      <c r="A43" s="53">
        <v>2.0</v>
      </c>
      <c r="B43" s="54">
        <v>3.0</v>
      </c>
      <c r="C43" s="54">
        <v>39.0417231808347</v>
      </c>
      <c r="D43" s="54">
        <v>-94.5827018404676</v>
      </c>
      <c r="E43" s="62" t="s">
        <v>12</v>
      </c>
      <c r="F43" s="62" t="s">
        <v>73</v>
      </c>
      <c r="G43" s="56" t="s">
        <v>77</v>
      </c>
      <c r="H43" s="57" t="s">
        <v>78</v>
      </c>
      <c r="I43" s="54"/>
      <c r="J43" s="58">
        <f t="shared" si="17"/>
        <v>5</v>
      </c>
      <c r="K43" s="59" t="s">
        <v>79</v>
      </c>
      <c r="L43" s="2"/>
    </row>
    <row r="44" ht="14.25" customHeight="1">
      <c r="A44" s="53">
        <v>2.0</v>
      </c>
      <c r="B44" s="54">
        <v>4.0</v>
      </c>
      <c r="C44" s="54">
        <v>39.0417231806885</v>
      </c>
      <c r="D44" s="54">
        <v>-94.5825167847673</v>
      </c>
      <c r="E44" s="62" t="s">
        <v>12</v>
      </c>
      <c r="F44" s="62" t="s">
        <v>73</v>
      </c>
      <c r="G44" s="56" t="s">
        <v>80</v>
      </c>
      <c r="H44" s="57" t="s">
        <v>81</v>
      </c>
      <c r="I44" s="54"/>
      <c r="J44" s="58">
        <f t="shared" si="17"/>
        <v>2</v>
      </c>
      <c r="K44" s="59">
        <v>1.0</v>
      </c>
      <c r="L44" s="2"/>
    </row>
    <row r="45" ht="14.25" customHeight="1">
      <c r="A45" s="53">
        <v>2.0</v>
      </c>
      <c r="B45" s="54">
        <v>5.0</v>
      </c>
      <c r="C45" s="54">
        <v>39.0417231805423</v>
      </c>
      <c r="D45" s="54">
        <v>-94.5823317290671</v>
      </c>
      <c r="E45" s="62" t="s">
        <v>12</v>
      </c>
      <c r="F45" s="62" t="s">
        <v>73</v>
      </c>
      <c r="G45" s="56" t="s">
        <v>74</v>
      </c>
      <c r="H45" s="57" t="s">
        <v>82</v>
      </c>
      <c r="I45" s="54"/>
      <c r="J45" s="58">
        <f t="shared" si="17"/>
        <v>21</v>
      </c>
      <c r="K45" s="59" t="s">
        <v>76</v>
      </c>
      <c r="L45" s="2"/>
    </row>
    <row r="46" ht="14.25" customHeight="1">
      <c r="A46" s="53">
        <v>2.0</v>
      </c>
      <c r="B46" s="54">
        <v>6.0</v>
      </c>
      <c r="C46" s="54">
        <v>39.0417231803961</v>
      </c>
      <c r="D46" s="54">
        <v>-94.5821466733669</v>
      </c>
      <c r="E46" s="62" t="s">
        <v>12</v>
      </c>
      <c r="F46" s="62" t="s">
        <v>73</v>
      </c>
      <c r="G46" s="56" t="s">
        <v>77</v>
      </c>
      <c r="H46" s="57" t="s">
        <v>83</v>
      </c>
      <c r="I46" s="54"/>
      <c r="J46" s="58">
        <f t="shared" si="17"/>
        <v>5</v>
      </c>
      <c r="K46" s="59" t="s">
        <v>79</v>
      </c>
      <c r="L46" s="2"/>
    </row>
    <row r="47" ht="14.25" customHeight="1">
      <c r="A47" s="53">
        <v>2.0</v>
      </c>
      <c r="B47" s="54">
        <v>7.0</v>
      </c>
      <c r="C47" s="54">
        <v>39.0417231802499</v>
      </c>
      <c r="D47" s="54">
        <v>-94.5819616176667</v>
      </c>
      <c r="E47" s="63" t="s">
        <v>21</v>
      </c>
      <c r="F47" s="63" t="s">
        <v>84</v>
      </c>
      <c r="G47" s="56" t="s">
        <v>48</v>
      </c>
      <c r="H47" s="57" t="s">
        <v>85</v>
      </c>
      <c r="I47" s="54"/>
      <c r="J47" s="58">
        <f t="shared" si="17"/>
        <v>12</v>
      </c>
      <c r="K47" s="59" t="s">
        <v>50</v>
      </c>
      <c r="L47" s="2"/>
    </row>
    <row r="48" ht="14.25" customHeight="1">
      <c r="A48" s="53">
        <v>2.0</v>
      </c>
      <c r="B48" s="54">
        <v>8.0</v>
      </c>
      <c r="C48" s="54">
        <v>39.0417231801037</v>
      </c>
      <c r="D48" s="54">
        <v>-94.5817765619665</v>
      </c>
      <c r="E48" s="63" t="s">
        <v>21</v>
      </c>
      <c r="F48" s="63" t="s">
        <v>84</v>
      </c>
      <c r="G48" s="56" t="s">
        <v>86</v>
      </c>
      <c r="H48" s="57" t="s">
        <v>87</v>
      </c>
      <c r="I48" s="54"/>
      <c r="J48" s="58">
        <f t="shared" si="17"/>
        <v>5</v>
      </c>
      <c r="K48" s="59">
        <v>1.0</v>
      </c>
      <c r="L48" s="2"/>
    </row>
    <row r="49" ht="14.25" customHeight="1">
      <c r="A49" s="53">
        <v>2.0</v>
      </c>
      <c r="B49" s="54">
        <v>9.0</v>
      </c>
      <c r="C49" s="54">
        <v>39.0417231799574</v>
      </c>
      <c r="D49" s="54">
        <v>-94.5815915062663</v>
      </c>
      <c r="E49" s="63" t="s">
        <v>21</v>
      </c>
      <c r="F49" s="63" t="s">
        <v>84</v>
      </c>
      <c r="G49" s="56" t="s">
        <v>88</v>
      </c>
      <c r="H49" s="57" t="s">
        <v>89</v>
      </c>
      <c r="I49" s="54"/>
      <c r="J49" s="58">
        <f t="shared" si="17"/>
        <v>5</v>
      </c>
      <c r="K49" s="59">
        <v>1.0</v>
      </c>
      <c r="L49" s="2"/>
    </row>
    <row r="50" ht="14.25" customHeight="1">
      <c r="A50" s="53">
        <v>2.0</v>
      </c>
      <c r="B50" s="54">
        <v>10.0</v>
      </c>
      <c r="C50" s="54">
        <v>39.0417231798112</v>
      </c>
      <c r="D50" s="54">
        <v>-94.5814064505661</v>
      </c>
      <c r="E50" s="62" t="s">
        <v>12</v>
      </c>
      <c r="F50" s="62" t="s">
        <v>73</v>
      </c>
      <c r="G50" s="56" t="s">
        <v>74</v>
      </c>
      <c r="H50" s="57" t="s">
        <v>90</v>
      </c>
      <c r="I50" s="54"/>
      <c r="J50" s="58">
        <f t="shared" si="17"/>
        <v>21</v>
      </c>
      <c r="K50" s="59" t="s">
        <v>76</v>
      </c>
      <c r="L50" s="2"/>
    </row>
    <row r="51" ht="14.25" customHeight="1">
      <c r="A51" s="53">
        <v>2.0</v>
      </c>
      <c r="B51" s="54">
        <v>11.0</v>
      </c>
      <c r="C51" s="54">
        <v>39.041723179665</v>
      </c>
      <c r="D51" s="54">
        <v>-94.5812213948659</v>
      </c>
      <c r="E51" s="62" t="s">
        <v>12</v>
      </c>
      <c r="F51" s="62" t="s">
        <v>73</v>
      </c>
      <c r="G51" s="56" t="s">
        <v>77</v>
      </c>
      <c r="H51" s="57" t="s">
        <v>91</v>
      </c>
      <c r="I51" s="54"/>
      <c r="J51" s="58">
        <f t="shared" si="17"/>
        <v>5</v>
      </c>
      <c r="K51" s="59" t="s">
        <v>79</v>
      </c>
      <c r="L51" s="2"/>
    </row>
    <row r="52" ht="14.25" customHeight="1">
      <c r="A52" s="53">
        <v>2.0</v>
      </c>
      <c r="B52" s="54">
        <v>12.0</v>
      </c>
      <c r="C52" s="54">
        <v>39.0417231795188</v>
      </c>
      <c r="D52" s="54">
        <v>-94.5810363391657</v>
      </c>
      <c r="E52" s="62" t="s">
        <v>12</v>
      </c>
      <c r="F52" s="62" t="s">
        <v>73</v>
      </c>
      <c r="G52" s="56" t="s">
        <v>80</v>
      </c>
      <c r="H52" s="57" t="s">
        <v>92</v>
      </c>
      <c r="I52" s="54"/>
      <c r="J52" s="58">
        <f t="shared" si="17"/>
        <v>2</v>
      </c>
      <c r="K52" s="59">
        <v>1.0</v>
      </c>
      <c r="L52" s="2"/>
    </row>
    <row r="53" ht="14.25" customHeight="1">
      <c r="A53" s="53">
        <v>2.0</v>
      </c>
      <c r="B53" s="54">
        <v>13.0</v>
      </c>
      <c r="C53" s="54">
        <v>39.0417231793726</v>
      </c>
      <c r="D53" s="54">
        <v>-94.5808512834655</v>
      </c>
      <c r="E53" s="62" t="s">
        <v>12</v>
      </c>
      <c r="F53" s="62" t="s">
        <v>73</v>
      </c>
      <c r="G53" s="56" t="s">
        <v>74</v>
      </c>
      <c r="H53" s="57" t="s">
        <v>93</v>
      </c>
      <c r="I53" s="54"/>
      <c r="J53" s="58">
        <f t="shared" si="17"/>
        <v>21</v>
      </c>
      <c r="K53" s="59" t="s">
        <v>76</v>
      </c>
      <c r="L53" s="2"/>
    </row>
    <row r="54" ht="14.25" customHeight="1">
      <c r="A54" s="53">
        <v>2.0</v>
      </c>
      <c r="B54" s="54">
        <v>14.0</v>
      </c>
      <c r="C54" s="54">
        <v>39.0417231792264</v>
      </c>
      <c r="D54" s="54">
        <v>-94.5806662277652</v>
      </c>
      <c r="E54" s="62" t="s">
        <v>12</v>
      </c>
      <c r="F54" s="62" t="s">
        <v>73</v>
      </c>
      <c r="G54" s="56" t="s">
        <v>77</v>
      </c>
      <c r="H54" s="57" t="s">
        <v>94</v>
      </c>
      <c r="I54" s="54"/>
      <c r="J54" s="58">
        <f t="shared" si="17"/>
        <v>5</v>
      </c>
      <c r="K54" s="59" t="s">
        <v>79</v>
      </c>
      <c r="L54" s="2"/>
    </row>
    <row r="55" ht="14.25" customHeight="1">
      <c r="A55" s="53">
        <v>2.0</v>
      </c>
      <c r="B55" s="54">
        <v>15.0</v>
      </c>
      <c r="C55" s="54">
        <v>39.0417231790802</v>
      </c>
      <c r="D55" s="54">
        <v>-94.580481172065</v>
      </c>
      <c r="E55" s="62" t="s">
        <v>12</v>
      </c>
      <c r="F55" s="62" t="s">
        <v>73</v>
      </c>
      <c r="G55" s="56" t="s">
        <v>95</v>
      </c>
      <c r="H55" s="57" t="s">
        <v>96</v>
      </c>
      <c r="I55" s="54"/>
      <c r="J55" s="58">
        <f t="shared" si="17"/>
        <v>8</v>
      </c>
      <c r="K55" s="59" t="s">
        <v>76</v>
      </c>
      <c r="L55" s="2"/>
    </row>
    <row r="56" ht="14.25" customHeight="1">
      <c r="A56" s="53">
        <v>2.0</v>
      </c>
      <c r="B56" s="54">
        <v>16.0</v>
      </c>
      <c r="C56" s="54">
        <v>39.041723178934</v>
      </c>
      <c r="D56" s="54">
        <v>-94.5802961163648</v>
      </c>
      <c r="E56" s="62" t="s">
        <v>12</v>
      </c>
      <c r="F56" s="62" t="s">
        <v>73</v>
      </c>
      <c r="G56" s="56" t="s">
        <v>74</v>
      </c>
      <c r="H56" s="57" t="s">
        <v>97</v>
      </c>
      <c r="I56" s="54"/>
      <c r="J56" s="58">
        <f t="shared" si="17"/>
        <v>21</v>
      </c>
      <c r="K56" s="59" t="s">
        <v>76</v>
      </c>
      <c r="L56" s="2"/>
    </row>
    <row r="57" ht="14.25" customHeight="1">
      <c r="A57" s="53">
        <v>2.0</v>
      </c>
      <c r="B57" s="54">
        <v>17.0</v>
      </c>
      <c r="C57" s="54">
        <v>39.0417231787878</v>
      </c>
      <c r="D57" s="54">
        <v>-94.5801110606646</v>
      </c>
      <c r="E57" s="55" t="s">
        <v>10</v>
      </c>
      <c r="F57" s="55" t="s">
        <v>44</v>
      </c>
      <c r="G57" s="56" t="s">
        <v>88</v>
      </c>
      <c r="H57" s="57" t="s">
        <v>98</v>
      </c>
      <c r="I57" s="54"/>
      <c r="J57" s="58">
        <f t="shared" si="17"/>
        <v>5</v>
      </c>
      <c r="K57" s="59">
        <v>1.0</v>
      </c>
      <c r="L57" s="2"/>
    </row>
    <row r="58" ht="14.25" customHeight="1">
      <c r="A58" s="53">
        <v>3.0</v>
      </c>
      <c r="B58" s="54">
        <v>1.0</v>
      </c>
      <c r="C58" s="54">
        <v>39.0415794506817</v>
      </c>
      <c r="D58" s="54">
        <v>-94.583071956386</v>
      </c>
      <c r="E58" s="55" t="s">
        <v>10</v>
      </c>
      <c r="F58" s="55" t="s">
        <v>44</v>
      </c>
      <c r="G58" s="56" t="s">
        <v>99</v>
      </c>
      <c r="H58" s="57" t="s">
        <v>100</v>
      </c>
      <c r="I58" s="64" t="s">
        <v>101</v>
      </c>
      <c r="J58" s="58">
        <f t="shared" si="17"/>
        <v>1</v>
      </c>
      <c r="K58" s="61"/>
      <c r="L58" s="2"/>
    </row>
    <row r="59" ht="14.25" customHeight="1">
      <c r="A59" s="53">
        <v>3.0</v>
      </c>
      <c r="B59" s="54">
        <v>2.0</v>
      </c>
      <c r="C59" s="54">
        <v>39.0415794505355</v>
      </c>
      <c r="D59" s="54">
        <v>-94.5828869010622</v>
      </c>
      <c r="E59" s="62" t="s">
        <v>12</v>
      </c>
      <c r="F59" s="62" t="s">
        <v>73</v>
      </c>
      <c r="G59" s="56" t="s">
        <v>102</v>
      </c>
      <c r="H59" s="57" t="s">
        <v>103</v>
      </c>
      <c r="I59" s="54"/>
      <c r="J59" s="58">
        <f t="shared" si="17"/>
        <v>2</v>
      </c>
      <c r="K59" s="59">
        <v>1.0</v>
      </c>
      <c r="L59" s="2"/>
    </row>
    <row r="60" ht="14.25" customHeight="1">
      <c r="A60" s="53">
        <v>3.0</v>
      </c>
      <c r="B60" s="54">
        <v>3.0</v>
      </c>
      <c r="C60" s="54">
        <v>39.0415794503893</v>
      </c>
      <c r="D60" s="54">
        <v>-94.5827018457384</v>
      </c>
      <c r="E60" s="62" t="s">
        <v>12</v>
      </c>
      <c r="F60" s="62" t="s">
        <v>73</v>
      </c>
      <c r="G60" s="65" t="s">
        <v>104</v>
      </c>
      <c r="H60" s="57" t="s">
        <v>105</v>
      </c>
      <c r="I60" s="66"/>
      <c r="J60" s="58">
        <f t="shared" si="17"/>
        <v>1</v>
      </c>
      <c r="K60" s="61"/>
      <c r="L60" s="27"/>
    </row>
    <row r="61" ht="14.25" customHeight="1">
      <c r="A61" s="53">
        <v>3.0</v>
      </c>
      <c r="B61" s="54">
        <v>4.0</v>
      </c>
      <c r="C61" s="54">
        <v>39.0415794502431</v>
      </c>
      <c r="D61" s="54">
        <v>-94.5825167904147</v>
      </c>
      <c r="E61" s="62" t="s">
        <v>12</v>
      </c>
      <c r="F61" s="62" t="s">
        <v>73</v>
      </c>
      <c r="G61" s="56" t="s">
        <v>106</v>
      </c>
      <c r="H61" s="57" t="s">
        <v>107</v>
      </c>
      <c r="I61" s="54"/>
      <c r="J61" s="58">
        <f t="shared" si="17"/>
        <v>1</v>
      </c>
      <c r="K61" s="61"/>
      <c r="L61" s="2"/>
    </row>
    <row r="62" ht="14.25" customHeight="1">
      <c r="A62" s="53">
        <v>3.0</v>
      </c>
      <c r="B62" s="54">
        <v>5.0</v>
      </c>
      <c r="C62" s="54">
        <v>39.0415794500969</v>
      </c>
      <c r="D62" s="54">
        <v>-94.582331735091</v>
      </c>
      <c r="E62" s="62" t="s">
        <v>12</v>
      </c>
      <c r="F62" s="62" t="s">
        <v>73</v>
      </c>
      <c r="G62" s="56" t="s">
        <v>108</v>
      </c>
      <c r="H62" s="57" t="s">
        <v>109</v>
      </c>
      <c r="I62" s="54"/>
      <c r="J62" s="58">
        <f t="shared" si="17"/>
        <v>5</v>
      </c>
      <c r="K62" s="59" t="s">
        <v>79</v>
      </c>
      <c r="L62" s="2"/>
    </row>
    <row r="63" ht="14.25" customHeight="1">
      <c r="A63" s="53">
        <v>3.0</v>
      </c>
      <c r="B63" s="54">
        <v>6.0</v>
      </c>
      <c r="C63" s="54">
        <v>39.0415794499506</v>
      </c>
      <c r="D63" s="54">
        <v>-94.5821466797672</v>
      </c>
      <c r="E63" s="63" t="s">
        <v>21</v>
      </c>
      <c r="F63" s="63" t="s">
        <v>84</v>
      </c>
      <c r="G63" s="56" t="s">
        <v>110</v>
      </c>
      <c r="H63" s="57" t="s">
        <v>111</v>
      </c>
      <c r="I63" s="54"/>
      <c r="J63" s="58">
        <f t="shared" si="17"/>
        <v>2</v>
      </c>
      <c r="K63" s="59">
        <v>1.0</v>
      </c>
      <c r="L63" s="2"/>
    </row>
    <row r="64" ht="14.25" customHeight="1">
      <c r="A64" s="53">
        <v>3.0</v>
      </c>
      <c r="B64" s="54">
        <v>7.0</v>
      </c>
      <c r="C64" s="54">
        <v>39.0415794498044</v>
      </c>
      <c r="D64" s="54">
        <v>-94.5819616244435</v>
      </c>
      <c r="E64" s="63" t="s">
        <v>21</v>
      </c>
      <c r="F64" s="63" t="s">
        <v>84</v>
      </c>
      <c r="G64" s="56" t="s">
        <v>112</v>
      </c>
      <c r="H64" s="57" t="s">
        <v>113</v>
      </c>
      <c r="I64" s="54"/>
      <c r="J64" s="58">
        <f t="shared" si="17"/>
        <v>2</v>
      </c>
      <c r="K64" s="59">
        <v>1.0</v>
      </c>
      <c r="L64" s="2"/>
    </row>
    <row r="65" ht="14.25" customHeight="1">
      <c r="A65" s="53">
        <v>3.0</v>
      </c>
      <c r="B65" s="54">
        <v>8.0</v>
      </c>
      <c r="C65" s="54">
        <v>39.0415794496582</v>
      </c>
      <c r="D65" s="54">
        <v>-94.5817765691198</v>
      </c>
      <c r="E65" s="63" t="s">
        <v>21</v>
      </c>
      <c r="F65" s="63" t="s">
        <v>84</v>
      </c>
      <c r="G65" s="56" t="s">
        <v>114</v>
      </c>
      <c r="H65" s="57" t="s">
        <v>115</v>
      </c>
      <c r="I65" s="54"/>
      <c r="J65" s="58">
        <f t="shared" si="17"/>
        <v>10</v>
      </c>
      <c r="K65" s="59" t="s">
        <v>50</v>
      </c>
      <c r="L65" s="2"/>
    </row>
    <row r="66" ht="14.25" customHeight="1">
      <c r="A66" s="53">
        <v>3.0</v>
      </c>
      <c r="B66" s="54">
        <v>9.0</v>
      </c>
      <c r="C66" s="54">
        <v>39.041579449512</v>
      </c>
      <c r="D66" s="54">
        <v>-94.581591513796</v>
      </c>
      <c r="E66" s="67" t="s">
        <v>31</v>
      </c>
      <c r="F66" s="67" t="s">
        <v>116</v>
      </c>
      <c r="G66" s="56" t="s">
        <v>117</v>
      </c>
      <c r="H66" s="57" t="s">
        <v>118</v>
      </c>
      <c r="I66" s="54"/>
      <c r="J66" s="58">
        <f t="shared" si="17"/>
        <v>1</v>
      </c>
      <c r="K66" s="61"/>
      <c r="L66" s="2"/>
    </row>
    <row r="67" ht="14.25" customHeight="1">
      <c r="A67" s="53">
        <v>3.0</v>
      </c>
      <c r="B67" s="54">
        <v>10.0</v>
      </c>
      <c r="C67" s="54">
        <v>39.0415794493658</v>
      </c>
      <c r="D67" s="54">
        <v>-94.5814064584723</v>
      </c>
      <c r="E67" s="68" t="s">
        <v>15</v>
      </c>
      <c r="F67" s="68" t="s">
        <v>119</v>
      </c>
      <c r="G67" s="56" t="s">
        <v>120</v>
      </c>
      <c r="H67" s="57" t="s">
        <v>121</v>
      </c>
      <c r="I67" s="54"/>
      <c r="J67" s="58">
        <f t="shared" si="17"/>
        <v>1</v>
      </c>
      <c r="K67" s="61"/>
      <c r="L67" s="2"/>
    </row>
    <row r="68" ht="14.25" customHeight="1">
      <c r="A68" s="53">
        <v>3.0</v>
      </c>
      <c r="B68" s="54">
        <v>11.0</v>
      </c>
      <c r="C68" s="54">
        <v>39.0415794492196</v>
      </c>
      <c r="D68" s="54">
        <v>-94.5812214031486</v>
      </c>
      <c r="E68" s="62" t="s">
        <v>12</v>
      </c>
      <c r="F68" s="62" t="s">
        <v>73</v>
      </c>
      <c r="G68" s="56" t="s">
        <v>122</v>
      </c>
      <c r="H68" s="57" t="s">
        <v>123</v>
      </c>
      <c r="I68" s="54"/>
      <c r="J68" s="58">
        <f t="shared" si="17"/>
        <v>1</v>
      </c>
      <c r="K68" s="61"/>
      <c r="L68" s="2"/>
    </row>
    <row r="69" ht="14.25" customHeight="1">
      <c r="A69" s="53">
        <v>3.0</v>
      </c>
      <c r="B69" s="54">
        <v>12.0</v>
      </c>
      <c r="C69" s="54">
        <v>39.0415794490734</v>
      </c>
      <c r="D69" s="54">
        <v>-94.5810363478249</v>
      </c>
      <c r="E69" s="62" t="s">
        <v>12</v>
      </c>
      <c r="F69" s="62" t="s">
        <v>73</v>
      </c>
      <c r="G69" s="56" t="s">
        <v>124</v>
      </c>
      <c r="H69" s="57" t="s">
        <v>125</v>
      </c>
      <c r="I69" s="54"/>
      <c r="J69" s="58">
        <f t="shared" si="17"/>
        <v>1</v>
      </c>
      <c r="K69" s="61"/>
      <c r="L69" s="2"/>
    </row>
    <row r="70" ht="14.25" customHeight="1">
      <c r="A70" s="53">
        <v>3.0</v>
      </c>
      <c r="B70" s="54">
        <v>13.0</v>
      </c>
      <c r="C70" s="54">
        <v>39.0415794489272</v>
      </c>
      <c r="D70" s="54">
        <v>-94.5808512925011</v>
      </c>
      <c r="E70" s="62" t="s">
        <v>12</v>
      </c>
      <c r="F70" s="62" t="s">
        <v>73</v>
      </c>
      <c r="G70" s="56" t="s">
        <v>108</v>
      </c>
      <c r="H70" s="57" t="s">
        <v>126</v>
      </c>
      <c r="I70" s="54"/>
      <c r="J70" s="58">
        <f t="shared" si="17"/>
        <v>5</v>
      </c>
      <c r="K70" s="59" t="s">
        <v>79</v>
      </c>
      <c r="L70" s="2"/>
    </row>
    <row r="71" ht="14.25" customHeight="1">
      <c r="A71" s="53">
        <v>3.0</v>
      </c>
      <c r="B71" s="54">
        <v>14.0</v>
      </c>
      <c r="C71" s="54">
        <v>39.041579448781</v>
      </c>
      <c r="D71" s="54">
        <v>-94.5806662371774</v>
      </c>
      <c r="E71" s="62" t="s">
        <v>12</v>
      </c>
      <c r="F71" s="62" t="s">
        <v>73</v>
      </c>
      <c r="G71" s="56" t="s">
        <v>127</v>
      </c>
      <c r="H71" s="57" t="s">
        <v>128</v>
      </c>
      <c r="I71" s="54"/>
      <c r="J71" s="58">
        <f t="shared" si="17"/>
        <v>1</v>
      </c>
      <c r="K71" s="61"/>
      <c r="L71" s="2"/>
    </row>
    <row r="72" ht="14.25" customHeight="1">
      <c r="A72" s="53">
        <v>3.0</v>
      </c>
      <c r="B72" s="54">
        <v>15.0</v>
      </c>
      <c r="C72" s="54">
        <v>39.0415794486348</v>
      </c>
      <c r="D72" s="54">
        <v>-94.5804811818536</v>
      </c>
      <c r="E72" s="62" t="s">
        <v>12</v>
      </c>
      <c r="F72" s="62" t="s">
        <v>73</v>
      </c>
      <c r="G72" s="56" t="s">
        <v>58</v>
      </c>
      <c r="H72" s="57" t="s">
        <v>129</v>
      </c>
      <c r="I72" s="54"/>
      <c r="J72" s="58">
        <f t="shared" si="17"/>
        <v>3</v>
      </c>
      <c r="K72" s="59">
        <v>1.0</v>
      </c>
      <c r="L72" s="2"/>
    </row>
    <row r="73" ht="14.25" customHeight="1">
      <c r="A73" s="53">
        <v>3.0</v>
      </c>
      <c r="B73" s="54">
        <v>16.0</v>
      </c>
      <c r="C73" s="54">
        <v>39.0415794484886</v>
      </c>
      <c r="D73" s="54">
        <v>-94.5802961265299</v>
      </c>
      <c r="E73" s="62" t="s">
        <v>12</v>
      </c>
      <c r="F73" s="62" t="s">
        <v>73</v>
      </c>
      <c r="G73" s="56" t="s">
        <v>110</v>
      </c>
      <c r="H73" s="57" t="s">
        <v>130</v>
      </c>
      <c r="I73" s="54"/>
      <c r="J73" s="58">
        <f t="shared" si="17"/>
        <v>2</v>
      </c>
      <c r="K73" s="59">
        <v>1.0</v>
      </c>
      <c r="L73" s="2"/>
    </row>
    <row r="74" ht="14.25" customHeight="1">
      <c r="A74" s="53">
        <v>3.0</v>
      </c>
      <c r="B74" s="54">
        <v>17.0</v>
      </c>
      <c r="C74" s="54">
        <v>39.0415794483424</v>
      </c>
      <c r="D74" s="54">
        <v>-94.5801110712061</v>
      </c>
      <c r="E74" s="55" t="s">
        <v>10</v>
      </c>
      <c r="F74" s="55" t="s">
        <v>44</v>
      </c>
      <c r="G74" s="56" t="s">
        <v>131</v>
      </c>
      <c r="H74" s="57" t="s">
        <v>132</v>
      </c>
      <c r="I74" s="54"/>
      <c r="J74" s="58">
        <f t="shared" si="17"/>
        <v>6</v>
      </c>
      <c r="K74" s="59">
        <v>1.0</v>
      </c>
      <c r="L74" s="2"/>
    </row>
    <row r="75" ht="14.25" customHeight="1">
      <c r="A75" s="53">
        <v>4.0</v>
      </c>
      <c r="B75" s="54">
        <v>1.0</v>
      </c>
      <c r="C75" s="54">
        <v>39.0414357202364</v>
      </c>
      <c r="D75" s="54">
        <v>-94.5830719609036</v>
      </c>
      <c r="E75" s="55" t="s">
        <v>10</v>
      </c>
      <c r="F75" s="55" t="s">
        <v>44</v>
      </c>
      <c r="G75" s="56" t="s">
        <v>45</v>
      </c>
      <c r="H75" s="57" t="s">
        <v>133</v>
      </c>
      <c r="I75" s="54"/>
      <c r="J75" s="58">
        <f t="shared" si="17"/>
        <v>38</v>
      </c>
      <c r="K75" s="52" t="s">
        <v>47</v>
      </c>
      <c r="L75" s="2"/>
    </row>
    <row r="76" ht="14.25" customHeight="1">
      <c r="A76" s="53">
        <v>4.0</v>
      </c>
      <c r="B76" s="54">
        <v>2.0</v>
      </c>
      <c r="C76" s="54">
        <v>39.0414357200902</v>
      </c>
      <c r="D76" s="54">
        <v>-94.5828869059563</v>
      </c>
      <c r="E76" s="62" t="s">
        <v>12</v>
      </c>
      <c r="F76" s="62" t="s">
        <v>73</v>
      </c>
      <c r="G76" s="56" t="s">
        <v>88</v>
      </c>
      <c r="H76" s="57" t="s">
        <v>134</v>
      </c>
      <c r="I76" s="54"/>
      <c r="J76" s="58">
        <f t="shared" si="17"/>
        <v>5</v>
      </c>
      <c r="K76" s="59">
        <v>1.0</v>
      </c>
      <c r="L76" s="2"/>
    </row>
    <row r="77" ht="14.25" customHeight="1">
      <c r="A77" s="53">
        <v>4.0</v>
      </c>
      <c r="B77" s="54">
        <v>3.0</v>
      </c>
      <c r="C77" s="54">
        <v>39.041435719944</v>
      </c>
      <c r="D77" s="54">
        <v>-94.582701851009</v>
      </c>
      <c r="E77" s="62" t="s">
        <v>12</v>
      </c>
      <c r="F77" s="62" t="s">
        <v>73</v>
      </c>
      <c r="G77" s="56" t="s">
        <v>114</v>
      </c>
      <c r="H77" s="57" t="s">
        <v>135</v>
      </c>
      <c r="I77" s="54"/>
      <c r="J77" s="58">
        <f t="shared" si="17"/>
        <v>10</v>
      </c>
      <c r="K77" s="59" t="s">
        <v>50</v>
      </c>
      <c r="L77" s="2"/>
    </row>
    <row r="78" ht="14.25" customHeight="1">
      <c r="A78" s="53">
        <v>4.0</v>
      </c>
      <c r="B78" s="54">
        <v>4.0</v>
      </c>
      <c r="C78" s="54">
        <v>39.0414357197978</v>
      </c>
      <c r="D78" s="54">
        <v>-94.5825167960617</v>
      </c>
      <c r="E78" s="62" t="s">
        <v>12</v>
      </c>
      <c r="F78" s="62" t="s">
        <v>73</v>
      </c>
      <c r="G78" s="56" t="s">
        <v>136</v>
      </c>
      <c r="H78" s="57" t="s">
        <v>137</v>
      </c>
      <c r="I78" s="54"/>
      <c r="J78" s="58">
        <f t="shared" si="17"/>
        <v>3</v>
      </c>
      <c r="K78" s="59">
        <v>1.0</v>
      </c>
      <c r="L78" s="2"/>
    </row>
    <row r="79" ht="14.25" customHeight="1">
      <c r="A79" s="53">
        <v>4.0</v>
      </c>
      <c r="B79" s="54">
        <v>5.0</v>
      </c>
      <c r="C79" s="54">
        <v>39.0414357196516</v>
      </c>
      <c r="D79" s="54">
        <v>-94.5823317411145</v>
      </c>
      <c r="E79" s="62" t="s">
        <v>12</v>
      </c>
      <c r="F79" s="62" t="s">
        <v>73</v>
      </c>
      <c r="G79" s="56" t="s">
        <v>51</v>
      </c>
      <c r="H79" s="57" t="s">
        <v>138</v>
      </c>
      <c r="I79" s="54"/>
      <c r="J79" s="58">
        <f t="shared" si="17"/>
        <v>21</v>
      </c>
      <c r="K79" s="59" t="s">
        <v>50</v>
      </c>
      <c r="L79" s="2"/>
    </row>
    <row r="80" ht="14.25" customHeight="1">
      <c r="A80" s="53">
        <v>4.0</v>
      </c>
      <c r="B80" s="54">
        <v>6.0</v>
      </c>
      <c r="C80" s="54">
        <v>39.0414357195054</v>
      </c>
      <c r="D80" s="54">
        <v>-94.5821466861673</v>
      </c>
      <c r="E80" s="63" t="s">
        <v>21</v>
      </c>
      <c r="F80" s="63" t="s">
        <v>84</v>
      </c>
      <c r="G80" s="60" t="s">
        <v>45</v>
      </c>
      <c r="H80" s="57" t="s">
        <v>139</v>
      </c>
      <c r="I80" s="54"/>
      <c r="J80" s="58">
        <f t="shared" si="17"/>
        <v>38</v>
      </c>
      <c r="K80" s="52" t="s">
        <v>47</v>
      </c>
      <c r="L80" s="2"/>
    </row>
    <row r="81" ht="14.25" customHeight="1">
      <c r="A81" s="53">
        <v>4.0</v>
      </c>
      <c r="B81" s="54">
        <v>7.0</v>
      </c>
      <c r="C81" s="54">
        <v>39.0414357193592</v>
      </c>
      <c r="D81" s="54">
        <v>-94.5819616312201</v>
      </c>
      <c r="E81" s="67" t="s">
        <v>31</v>
      </c>
      <c r="F81" s="67" t="s">
        <v>116</v>
      </c>
      <c r="G81" s="56" t="s">
        <v>71</v>
      </c>
      <c r="H81" s="57" t="s">
        <v>140</v>
      </c>
      <c r="I81" s="54"/>
      <c r="J81" s="58">
        <f t="shared" si="17"/>
        <v>3</v>
      </c>
      <c r="K81" s="59">
        <v>1.0</v>
      </c>
      <c r="L81" s="2"/>
    </row>
    <row r="82" ht="14.25" customHeight="1">
      <c r="A82" s="53">
        <v>4.0</v>
      </c>
      <c r="B82" s="54">
        <v>8.0</v>
      </c>
      <c r="C82" s="54">
        <v>39.041435719213</v>
      </c>
      <c r="D82" s="54">
        <v>-94.5817765762728</v>
      </c>
      <c r="E82" s="68" t="s">
        <v>15</v>
      </c>
      <c r="F82" s="68" t="s">
        <v>119</v>
      </c>
      <c r="G82" s="56" t="s">
        <v>141</v>
      </c>
      <c r="H82" s="57" t="s">
        <v>142</v>
      </c>
      <c r="I82" s="54"/>
      <c r="J82" s="58">
        <f t="shared" si="17"/>
        <v>2</v>
      </c>
      <c r="K82" s="59">
        <v>1.0</v>
      </c>
      <c r="L82" s="2"/>
    </row>
    <row r="83" ht="14.25" customHeight="1">
      <c r="A83" s="53">
        <v>4.0</v>
      </c>
      <c r="B83" s="54">
        <v>9.0</v>
      </c>
      <c r="C83" s="54">
        <v>39.0414357190668</v>
      </c>
      <c r="D83" s="54">
        <v>-94.5815915213256</v>
      </c>
      <c r="E83" s="68" t="s">
        <v>15</v>
      </c>
      <c r="F83" s="68" t="s">
        <v>119</v>
      </c>
      <c r="G83" s="60" t="s">
        <v>45</v>
      </c>
      <c r="H83" s="57" t="s">
        <v>143</v>
      </c>
      <c r="I83" s="54"/>
      <c r="J83" s="58">
        <f t="shared" si="17"/>
        <v>38</v>
      </c>
      <c r="K83" s="52" t="s">
        <v>47</v>
      </c>
      <c r="L83" s="2"/>
    </row>
    <row r="84" ht="14.25" customHeight="1">
      <c r="A84" s="53">
        <v>4.0</v>
      </c>
      <c r="B84" s="54">
        <v>10.0</v>
      </c>
      <c r="C84" s="54">
        <v>39.0414357189205</v>
      </c>
      <c r="D84" s="54">
        <v>-94.5814064663783</v>
      </c>
      <c r="E84" s="68" t="s">
        <v>15</v>
      </c>
      <c r="F84" s="68" t="s">
        <v>119</v>
      </c>
      <c r="G84" s="56" t="s">
        <v>48</v>
      </c>
      <c r="H84" s="57" t="s">
        <v>144</v>
      </c>
      <c r="I84" s="54"/>
      <c r="J84" s="58">
        <f t="shared" si="17"/>
        <v>12</v>
      </c>
      <c r="K84" s="59" t="s">
        <v>50</v>
      </c>
      <c r="L84" s="2"/>
    </row>
    <row r="85" ht="14.25" customHeight="1">
      <c r="A85" s="53">
        <v>4.0</v>
      </c>
      <c r="B85" s="54">
        <v>11.0</v>
      </c>
      <c r="C85" s="54">
        <v>39.0414357187743</v>
      </c>
      <c r="D85" s="54">
        <v>-94.5812214114311</v>
      </c>
      <c r="E85" s="55" t="s">
        <v>10</v>
      </c>
      <c r="F85" s="55" t="s">
        <v>44</v>
      </c>
      <c r="G85" s="56" t="s">
        <v>145</v>
      </c>
      <c r="H85" s="57" t="s">
        <v>146</v>
      </c>
      <c r="I85" s="54"/>
      <c r="J85" s="58">
        <f t="shared" si="17"/>
        <v>3</v>
      </c>
      <c r="K85" s="59">
        <v>1.0</v>
      </c>
      <c r="L85" s="2"/>
    </row>
    <row r="86" ht="14.25" customHeight="1">
      <c r="A86" s="53">
        <v>4.0</v>
      </c>
      <c r="B86" s="54">
        <v>12.0</v>
      </c>
      <c r="C86" s="54">
        <v>39.0414357186281</v>
      </c>
      <c r="D86" s="54">
        <v>-94.5810363564838</v>
      </c>
      <c r="E86" s="62" t="s">
        <v>12</v>
      </c>
      <c r="F86" s="62" t="s">
        <v>73</v>
      </c>
      <c r="G86" s="56" t="s">
        <v>102</v>
      </c>
      <c r="H86" s="57" t="s">
        <v>147</v>
      </c>
      <c r="I86" s="54"/>
      <c r="J86" s="58">
        <f t="shared" si="17"/>
        <v>2</v>
      </c>
      <c r="K86" s="59">
        <v>1.0</v>
      </c>
      <c r="L86" s="2"/>
    </row>
    <row r="87" ht="14.25" customHeight="1">
      <c r="A87" s="53">
        <v>4.0</v>
      </c>
      <c r="B87" s="54">
        <v>13.0</v>
      </c>
      <c r="C87" s="54">
        <v>39.041435718482</v>
      </c>
      <c r="D87" s="54">
        <v>-94.5808513015365</v>
      </c>
      <c r="E87" s="62" t="s">
        <v>12</v>
      </c>
      <c r="F87" s="62" t="s">
        <v>73</v>
      </c>
      <c r="G87" s="56" t="s">
        <v>148</v>
      </c>
      <c r="H87" s="57" t="s">
        <v>149</v>
      </c>
      <c r="I87" s="54"/>
      <c r="J87" s="58">
        <f t="shared" si="17"/>
        <v>1</v>
      </c>
      <c r="K87" s="61"/>
      <c r="L87" s="2"/>
    </row>
    <row r="88" ht="14.25" customHeight="1">
      <c r="A88" s="53">
        <v>4.0</v>
      </c>
      <c r="B88" s="54">
        <v>14.0</v>
      </c>
      <c r="C88" s="54">
        <v>39.0414357183358</v>
      </c>
      <c r="D88" s="54">
        <v>-94.5806662465893</v>
      </c>
      <c r="E88" s="62" t="s">
        <v>12</v>
      </c>
      <c r="F88" s="62" t="s">
        <v>73</v>
      </c>
      <c r="G88" s="56" t="s">
        <v>114</v>
      </c>
      <c r="H88" s="57" t="s">
        <v>150</v>
      </c>
      <c r="I88" s="54"/>
      <c r="J88" s="58">
        <f t="shared" si="17"/>
        <v>10</v>
      </c>
      <c r="K88" s="59" t="s">
        <v>50</v>
      </c>
      <c r="L88" s="2"/>
    </row>
    <row r="89" ht="14.25" customHeight="1">
      <c r="A89" s="53">
        <v>4.0</v>
      </c>
      <c r="B89" s="54">
        <v>15.0</v>
      </c>
      <c r="C89" s="54">
        <v>39.0414357181896</v>
      </c>
      <c r="D89" s="54">
        <v>-94.580481191642</v>
      </c>
      <c r="E89" s="62" t="s">
        <v>12</v>
      </c>
      <c r="F89" s="62" t="s">
        <v>73</v>
      </c>
      <c r="G89" s="56" t="s">
        <v>151</v>
      </c>
      <c r="H89" s="57" t="s">
        <v>152</v>
      </c>
      <c r="I89" s="54"/>
      <c r="J89" s="58">
        <f t="shared" si="17"/>
        <v>1</v>
      </c>
      <c r="K89" s="61"/>
      <c r="L89" s="2"/>
    </row>
    <row r="90" ht="14.25" customHeight="1">
      <c r="A90" s="53">
        <v>4.0</v>
      </c>
      <c r="B90" s="54">
        <v>16.0</v>
      </c>
      <c r="C90" s="54">
        <v>39.0414357180433</v>
      </c>
      <c r="D90" s="54">
        <v>-94.5802961366947</v>
      </c>
      <c r="E90" s="62" t="s">
        <v>12</v>
      </c>
      <c r="F90" s="62" t="s">
        <v>73</v>
      </c>
      <c r="G90" s="56" t="s">
        <v>153</v>
      </c>
      <c r="H90" s="57" t="s">
        <v>154</v>
      </c>
      <c r="I90" s="54"/>
      <c r="J90" s="58">
        <f t="shared" si="17"/>
        <v>1</v>
      </c>
      <c r="K90" s="61"/>
      <c r="L90" s="2"/>
    </row>
    <row r="91" ht="14.25" customHeight="1">
      <c r="A91" s="53">
        <v>4.0</v>
      </c>
      <c r="B91" s="54">
        <v>17.0</v>
      </c>
      <c r="C91" s="54">
        <v>39.0414357178971</v>
      </c>
      <c r="D91" s="54">
        <v>-94.5801110817475</v>
      </c>
      <c r="E91" s="55" t="s">
        <v>10</v>
      </c>
      <c r="F91" s="55" t="s">
        <v>44</v>
      </c>
      <c r="G91" s="56" t="s">
        <v>45</v>
      </c>
      <c r="H91" s="57" t="s">
        <v>155</v>
      </c>
      <c r="I91" s="54"/>
      <c r="J91" s="58">
        <f t="shared" si="17"/>
        <v>38</v>
      </c>
      <c r="K91" s="52" t="s">
        <v>47</v>
      </c>
      <c r="L91" s="2"/>
    </row>
    <row r="92" ht="14.25" customHeight="1">
      <c r="A92" s="53">
        <v>5.0</v>
      </c>
      <c r="B92" s="54">
        <v>1.0</v>
      </c>
      <c r="C92" s="54">
        <v>39.0412919897909</v>
      </c>
      <c r="D92" s="54">
        <v>-94.5830719654211</v>
      </c>
      <c r="E92" s="55" t="s">
        <v>10</v>
      </c>
      <c r="F92" s="55" t="s">
        <v>44</v>
      </c>
      <c r="G92" s="56" t="s">
        <v>51</v>
      </c>
      <c r="H92" s="57" t="s">
        <v>156</v>
      </c>
      <c r="I92" s="54"/>
      <c r="J92" s="58">
        <f t="shared" si="17"/>
        <v>21</v>
      </c>
      <c r="K92" s="59" t="s">
        <v>50</v>
      </c>
      <c r="L92" s="2"/>
    </row>
    <row r="93" ht="14.25" customHeight="1">
      <c r="A93" s="53">
        <v>5.0</v>
      </c>
      <c r="B93" s="54">
        <v>2.0</v>
      </c>
      <c r="C93" s="54">
        <v>39.0412919896447</v>
      </c>
      <c r="D93" s="54">
        <v>-94.5828869108503</v>
      </c>
      <c r="E93" s="62" t="s">
        <v>12</v>
      </c>
      <c r="F93" s="62" t="s">
        <v>73</v>
      </c>
      <c r="G93" s="56" t="s">
        <v>157</v>
      </c>
      <c r="H93" s="57" t="s">
        <v>158</v>
      </c>
      <c r="I93" s="54"/>
      <c r="J93" s="58">
        <f t="shared" si="17"/>
        <v>10</v>
      </c>
      <c r="K93" s="59" t="s">
        <v>50</v>
      </c>
      <c r="L93" s="2"/>
    </row>
    <row r="94" ht="14.25" customHeight="1">
      <c r="A94" s="53">
        <v>5.0</v>
      </c>
      <c r="B94" s="54">
        <v>3.0</v>
      </c>
      <c r="C94" s="54">
        <v>39.0412919894985</v>
      </c>
      <c r="D94" s="54">
        <v>-94.5827018562795</v>
      </c>
      <c r="E94" s="62" t="s">
        <v>12</v>
      </c>
      <c r="F94" s="62" t="s">
        <v>73</v>
      </c>
      <c r="G94" s="56" t="s">
        <v>74</v>
      </c>
      <c r="H94" s="57" t="s">
        <v>159</v>
      </c>
      <c r="I94" s="54"/>
      <c r="J94" s="58">
        <f t="shared" si="17"/>
        <v>21</v>
      </c>
      <c r="K94" s="59" t="s">
        <v>76</v>
      </c>
      <c r="L94" s="2"/>
    </row>
    <row r="95" ht="14.25" customHeight="1">
      <c r="A95" s="53">
        <v>5.0</v>
      </c>
      <c r="B95" s="54">
        <v>4.0</v>
      </c>
      <c r="C95" s="54">
        <v>39.0412919893523</v>
      </c>
      <c r="D95" s="54">
        <v>-94.5825168017087</v>
      </c>
      <c r="E95" s="62" t="s">
        <v>12</v>
      </c>
      <c r="F95" s="62" t="s">
        <v>73</v>
      </c>
      <c r="G95" s="56" t="s">
        <v>160</v>
      </c>
      <c r="H95" s="57" t="s">
        <v>161</v>
      </c>
      <c r="I95" s="54"/>
      <c r="J95" s="58">
        <f t="shared" si="17"/>
        <v>24</v>
      </c>
      <c r="K95" s="59" t="s">
        <v>50</v>
      </c>
      <c r="L95" s="2"/>
    </row>
    <row r="96" ht="14.25" customHeight="1">
      <c r="A96" s="53">
        <v>5.0</v>
      </c>
      <c r="B96" s="54">
        <v>5.0</v>
      </c>
      <c r="C96" s="54">
        <v>39.0412919892061</v>
      </c>
      <c r="D96" s="54">
        <v>-94.5823317471379</v>
      </c>
      <c r="E96" s="62" t="s">
        <v>12</v>
      </c>
      <c r="F96" s="62" t="s">
        <v>73</v>
      </c>
      <c r="G96" s="56" t="s">
        <v>157</v>
      </c>
      <c r="H96" s="57" t="s">
        <v>162</v>
      </c>
      <c r="I96" s="54"/>
      <c r="J96" s="58">
        <f t="shared" si="17"/>
        <v>10</v>
      </c>
      <c r="K96" s="59" t="s">
        <v>50</v>
      </c>
      <c r="L96" s="2"/>
    </row>
    <row r="97" ht="14.25" customHeight="1">
      <c r="A97" s="53">
        <v>5.0</v>
      </c>
      <c r="B97" s="54">
        <v>6.0</v>
      </c>
      <c r="C97" s="54">
        <v>39.0412919890599</v>
      </c>
      <c r="D97" s="54">
        <v>-94.5821466925671</v>
      </c>
      <c r="E97" s="69" t="s">
        <v>24</v>
      </c>
      <c r="F97" s="69" t="s">
        <v>163</v>
      </c>
      <c r="G97" s="56" t="s">
        <v>86</v>
      </c>
      <c r="H97" s="57" t="s">
        <v>164</v>
      </c>
      <c r="I97" s="54"/>
      <c r="J97" s="58">
        <f t="shared" si="17"/>
        <v>5</v>
      </c>
      <c r="K97" s="59">
        <v>1.0</v>
      </c>
      <c r="L97" s="2"/>
    </row>
    <row r="98" ht="14.25" customHeight="1">
      <c r="A98" s="53">
        <v>5.0</v>
      </c>
      <c r="B98" s="54">
        <v>7.0</v>
      </c>
      <c r="C98" s="54">
        <v>39.0412919889137</v>
      </c>
      <c r="D98" s="54">
        <v>-94.5819616379963</v>
      </c>
      <c r="E98" s="69" t="s">
        <v>24</v>
      </c>
      <c r="F98" s="69" t="s">
        <v>163</v>
      </c>
      <c r="G98" s="56" t="s">
        <v>165</v>
      </c>
      <c r="H98" s="57" t="s">
        <v>166</v>
      </c>
      <c r="I98" s="54"/>
      <c r="J98" s="58">
        <f t="shared" si="17"/>
        <v>1</v>
      </c>
      <c r="K98" s="61"/>
      <c r="L98" s="2"/>
    </row>
    <row r="99" ht="14.25" customHeight="1">
      <c r="A99" s="53">
        <v>5.0</v>
      </c>
      <c r="B99" s="54">
        <v>8.0</v>
      </c>
      <c r="C99" s="54">
        <v>39.0412919887675</v>
      </c>
      <c r="D99" s="54">
        <v>-94.5817765834255</v>
      </c>
      <c r="E99" s="69" t="s">
        <v>24</v>
      </c>
      <c r="F99" s="69" t="s">
        <v>163</v>
      </c>
      <c r="G99" s="65" t="s">
        <v>160</v>
      </c>
      <c r="H99" s="57" t="s">
        <v>167</v>
      </c>
      <c r="I99" s="54"/>
      <c r="J99" s="58">
        <f t="shared" si="17"/>
        <v>24</v>
      </c>
      <c r="K99" s="59" t="s">
        <v>50</v>
      </c>
      <c r="L99" s="2"/>
    </row>
    <row r="100" ht="14.25" customHeight="1">
      <c r="A100" s="53">
        <v>5.0</v>
      </c>
      <c r="B100" s="54">
        <v>9.0</v>
      </c>
      <c r="C100" s="54">
        <v>39.0412919886213</v>
      </c>
      <c r="D100" s="54">
        <v>-94.5815915288546</v>
      </c>
      <c r="E100" s="68" t="s">
        <v>15</v>
      </c>
      <c r="F100" s="68" t="s">
        <v>119</v>
      </c>
      <c r="G100" s="56" t="s">
        <v>168</v>
      </c>
      <c r="H100" s="57" t="s">
        <v>169</v>
      </c>
      <c r="I100" s="54"/>
      <c r="J100" s="58">
        <f t="shared" si="17"/>
        <v>2</v>
      </c>
      <c r="K100" s="59">
        <v>1.0</v>
      </c>
      <c r="L100" s="2"/>
    </row>
    <row r="101" ht="14.25" customHeight="1">
      <c r="A101" s="53">
        <v>5.0</v>
      </c>
      <c r="B101" s="54">
        <v>10.0</v>
      </c>
      <c r="C101" s="54">
        <v>39.0412919884751</v>
      </c>
      <c r="D101" s="54">
        <v>-94.5814064742838</v>
      </c>
      <c r="E101" s="68" t="s">
        <v>15</v>
      </c>
      <c r="F101" s="68" t="s">
        <v>119</v>
      </c>
      <c r="G101" s="56" t="s">
        <v>51</v>
      </c>
      <c r="H101" s="57" t="s">
        <v>170</v>
      </c>
      <c r="I101" s="54"/>
      <c r="J101" s="58">
        <f t="shared" si="17"/>
        <v>21</v>
      </c>
      <c r="K101" s="59" t="s">
        <v>50</v>
      </c>
      <c r="L101" s="2"/>
    </row>
    <row r="102" ht="14.25" customHeight="1">
      <c r="A102" s="53">
        <v>5.0</v>
      </c>
      <c r="B102" s="54">
        <v>11.0</v>
      </c>
      <c r="C102" s="54">
        <v>39.0412919883289</v>
      </c>
      <c r="D102" s="54">
        <v>-94.581221419713</v>
      </c>
      <c r="E102" s="55" t="s">
        <v>10</v>
      </c>
      <c r="F102" s="55" t="s">
        <v>44</v>
      </c>
      <c r="G102" s="56" t="s">
        <v>157</v>
      </c>
      <c r="H102" s="57" t="s">
        <v>171</v>
      </c>
      <c r="I102" s="54"/>
      <c r="J102" s="58">
        <f t="shared" si="17"/>
        <v>10</v>
      </c>
      <c r="K102" s="59" t="s">
        <v>50</v>
      </c>
      <c r="L102" s="2"/>
    </row>
    <row r="103" ht="14.25" customHeight="1">
      <c r="A103" s="53">
        <v>5.0</v>
      </c>
      <c r="B103" s="54">
        <v>12.0</v>
      </c>
      <c r="C103" s="54">
        <v>39.0412919881827</v>
      </c>
      <c r="D103" s="54">
        <v>-94.5810363651422</v>
      </c>
      <c r="E103" s="55" t="s">
        <v>10</v>
      </c>
      <c r="F103" s="55" t="s">
        <v>44</v>
      </c>
      <c r="G103" s="56" t="s">
        <v>112</v>
      </c>
      <c r="H103" s="57" t="s">
        <v>172</v>
      </c>
      <c r="I103" s="54"/>
      <c r="J103" s="58">
        <f t="shared" si="17"/>
        <v>2</v>
      </c>
      <c r="K103" s="59">
        <v>1.0</v>
      </c>
      <c r="L103" s="2"/>
    </row>
    <row r="104" ht="14.25" customHeight="1">
      <c r="A104" s="53">
        <v>5.0</v>
      </c>
      <c r="B104" s="54">
        <v>13.0</v>
      </c>
      <c r="C104" s="54">
        <v>39.0412919880365</v>
      </c>
      <c r="D104" s="54">
        <v>-94.5808513105714</v>
      </c>
      <c r="E104" s="62" t="s">
        <v>12</v>
      </c>
      <c r="F104" s="62" t="s">
        <v>73</v>
      </c>
      <c r="G104" s="56" t="s">
        <v>74</v>
      </c>
      <c r="H104" s="57" t="s">
        <v>173</v>
      </c>
      <c r="I104" s="54"/>
      <c r="J104" s="58">
        <f t="shared" si="17"/>
        <v>21</v>
      </c>
      <c r="K104" s="59" t="s">
        <v>76</v>
      </c>
      <c r="L104" s="2"/>
    </row>
    <row r="105" ht="14.25" customHeight="1">
      <c r="A105" s="53">
        <v>5.0</v>
      </c>
      <c r="B105" s="54">
        <v>14.0</v>
      </c>
      <c r="C105" s="54">
        <v>39.0412919878903</v>
      </c>
      <c r="D105" s="54">
        <v>-94.5806662560007</v>
      </c>
      <c r="E105" s="62" t="s">
        <v>12</v>
      </c>
      <c r="F105" s="62" t="s">
        <v>73</v>
      </c>
      <c r="G105" s="56" t="s">
        <v>157</v>
      </c>
      <c r="H105" s="57" t="s">
        <v>174</v>
      </c>
      <c r="I105" s="54"/>
      <c r="J105" s="58">
        <f t="shared" si="17"/>
        <v>10</v>
      </c>
      <c r="K105" s="59" t="s">
        <v>50</v>
      </c>
      <c r="L105" s="2"/>
    </row>
    <row r="106" ht="14.25" customHeight="1">
      <c r="A106" s="53">
        <v>5.0</v>
      </c>
      <c r="B106" s="54">
        <v>15.0</v>
      </c>
      <c r="C106" s="54">
        <v>39.0412919877441</v>
      </c>
      <c r="D106" s="54">
        <v>-94.5804812014299</v>
      </c>
      <c r="E106" s="62" t="s">
        <v>12</v>
      </c>
      <c r="F106" s="62" t="s">
        <v>73</v>
      </c>
      <c r="G106" s="56" t="s">
        <v>136</v>
      </c>
      <c r="H106" s="57" t="s">
        <v>175</v>
      </c>
      <c r="I106" s="54"/>
      <c r="J106" s="58">
        <f t="shared" si="17"/>
        <v>3</v>
      </c>
      <c r="K106" s="59">
        <v>1.0</v>
      </c>
      <c r="L106" s="2"/>
    </row>
    <row r="107" ht="14.25" customHeight="1">
      <c r="A107" s="53">
        <v>5.0</v>
      </c>
      <c r="B107" s="54">
        <v>16.0</v>
      </c>
      <c r="C107" s="54">
        <v>39.0412919875979</v>
      </c>
      <c r="D107" s="54">
        <v>-94.5802961468591</v>
      </c>
      <c r="E107" s="62" t="s">
        <v>12</v>
      </c>
      <c r="F107" s="62" t="s">
        <v>73</v>
      </c>
      <c r="G107" s="56" t="s">
        <v>74</v>
      </c>
      <c r="H107" s="57" t="s">
        <v>176</v>
      </c>
      <c r="I107" s="54"/>
      <c r="J107" s="58">
        <f t="shared" si="17"/>
        <v>21</v>
      </c>
      <c r="K107" s="59" t="s">
        <v>76</v>
      </c>
      <c r="L107" s="2"/>
    </row>
    <row r="108" ht="14.25" customHeight="1">
      <c r="A108" s="53">
        <v>5.0</v>
      </c>
      <c r="B108" s="54">
        <v>17.0</v>
      </c>
      <c r="C108" s="54">
        <v>39.0412919874517</v>
      </c>
      <c r="D108" s="54">
        <v>-94.5801110922884</v>
      </c>
      <c r="E108" s="55" t="s">
        <v>10</v>
      </c>
      <c r="F108" s="55" t="s">
        <v>44</v>
      </c>
      <c r="G108" s="65" t="s">
        <v>177</v>
      </c>
      <c r="H108" s="57" t="s">
        <v>178</v>
      </c>
      <c r="I108" s="54"/>
      <c r="J108" s="58">
        <f t="shared" si="17"/>
        <v>1</v>
      </c>
      <c r="K108" s="61"/>
      <c r="L108" s="2"/>
    </row>
    <row r="109" ht="14.25" customHeight="1">
      <c r="A109" s="53">
        <v>6.0</v>
      </c>
      <c r="B109" s="54">
        <v>1.0</v>
      </c>
      <c r="C109" s="54">
        <v>39.0411482593454</v>
      </c>
      <c r="D109" s="54">
        <v>-94.5830719699391</v>
      </c>
      <c r="E109" s="55" t="s">
        <v>10</v>
      </c>
      <c r="F109" s="55" t="s">
        <v>44</v>
      </c>
      <c r="G109" s="56" t="s">
        <v>179</v>
      </c>
      <c r="H109" s="57" t="s">
        <v>180</v>
      </c>
      <c r="I109" s="54"/>
      <c r="J109" s="58">
        <f t="shared" si="17"/>
        <v>2</v>
      </c>
      <c r="K109" s="61"/>
      <c r="L109" s="2"/>
    </row>
    <row r="110" ht="14.25" customHeight="1">
      <c r="A110" s="53">
        <v>6.0</v>
      </c>
      <c r="B110" s="54">
        <v>2.0</v>
      </c>
      <c r="C110" s="54">
        <v>39.0411482591992</v>
      </c>
      <c r="D110" s="54">
        <v>-94.5828869157449</v>
      </c>
      <c r="E110" s="62" t="s">
        <v>12</v>
      </c>
      <c r="F110" s="62" t="s">
        <v>73</v>
      </c>
      <c r="G110" s="56" t="s">
        <v>181</v>
      </c>
      <c r="H110" s="57" t="s">
        <v>182</v>
      </c>
      <c r="I110" s="54"/>
      <c r="J110" s="58">
        <f t="shared" si="17"/>
        <v>3</v>
      </c>
      <c r="K110" s="59">
        <v>1.0</v>
      </c>
      <c r="L110" s="2"/>
    </row>
    <row r="111" ht="14.25" customHeight="1">
      <c r="A111" s="53">
        <v>6.0</v>
      </c>
      <c r="B111" s="54">
        <v>3.0</v>
      </c>
      <c r="C111" s="54">
        <v>39.041148259053</v>
      </c>
      <c r="D111" s="54">
        <v>-94.5827018615506</v>
      </c>
      <c r="E111" s="62" t="s">
        <v>12</v>
      </c>
      <c r="F111" s="62" t="s">
        <v>73</v>
      </c>
      <c r="G111" s="56" t="s">
        <v>145</v>
      </c>
      <c r="H111" s="57" t="s">
        <v>183</v>
      </c>
      <c r="I111" s="54"/>
      <c r="J111" s="58">
        <f t="shared" si="17"/>
        <v>3</v>
      </c>
      <c r="K111" s="59">
        <v>1.0</v>
      </c>
      <c r="L111" s="2"/>
    </row>
    <row r="112" ht="14.25" customHeight="1">
      <c r="A112" s="53">
        <v>6.0</v>
      </c>
      <c r="B112" s="54">
        <v>4.0</v>
      </c>
      <c r="C112" s="54">
        <v>39.0411482589068</v>
      </c>
      <c r="D112" s="54">
        <v>-94.5825168073562</v>
      </c>
      <c r="E112" s="62" t="s">
        <v>12</v>
      </c>
      <c r="F112" s="62" t="s">
        <v>73</v>
      </c>
      <c r="G112" s="56" t="s">
        <v>184</v>
      </c>
      <c r="H112" s="57" t="s">
        <v>185</v>
      </c>
      <c r="I112" s="54"/>
      <c r="J112" s="58">
        <f t="shared" si="17"/>
        <v>2</v>
      </c>
      <c r="K112" s="59">
        <v>1.0</v>
      </c>
      <c r="L112" s="2"/>
    </row>
    <row r="113" ht="14.25" customHeight="1">
      <c r="A113" s="53">
        <v>6.0</v>
      </c>
      <c r="B113" s="54">
        <v>5.0</v>
      </c>
      <c r="C113" s="54">
        <v>39.0411482587606</v>
      </c>
      <c r="D113" s="54">
        <v>-94.5823317531619</v>
      </c>
      <c r="E113" s="62" t="s">
        <v>12</v>
      </c>
      <c r="F113" s="62" t="s">
        <v>73</v>
      </c>
      <c r="G113" s="56" t="s">
        <v>186</v>
      </c>
      <c r="H113" s="57" t="s">
        <v>187</v>
      </c>
      <c r="I113" s="54"/>
      <c r="J113" s="58">
        <f t="shared" si="17"/>
        <v>1</v>
      </c>
      <c r="K113" s="61"/>
      <c r="L113" s="2"/>
    </row>
    <row r="114" ht="14.25" customHeight="1">
      <c r="A114" s="53">
        <v>6.0</v>
      </c>
      <c r="B114" s="54">
        <v>6.0</v>
      </c>
      <c r="C114" s="54">
        <v>39.0411482586144</v>
      </c>
      <c r="D114" s="54">
        <v>-94.5821466989676</v>
      </c>
      <c r="E114" s="62" t="s">
        <v>12</v>
      </c>
      <c r="F114" s="62" t="s">
        <v>73</v>
      </c>
      <c r="G114" s="56" t="s">
        <v>145</v>
      </c>
      <c r="H114" s="57" t="s">
        <v>188</v>
      </c>
      <c r="I114" s="54"/>
      <c r="J114" s="58">
        <f t="shared" si="17"/>
        <v>3</v>
      </c>
      <c r="K114" s="59">
        <v>1.0</v>
      </c>
      <c r="L114" s="2"/>
    </row>
    <row r="115" ht="14.25" customHeight="1">
      <c r="A115" s="53">
        <v>6.0</v>
      </c>
      <c r="B115" s="54">
        <v>7.0</v>
      </c>
      <c r="C115" s="54">
        <v>39.0411482584682</v>
      </c>
      <c r="D115" s="54">
        <v>-94.5819616447734</v>
      </c>
      <c r="E115" s="69" t="s">
        <v>24</v>
      </c>
      <c r="F115" s="69" t="s">
        <v>163</v>
      </c>
      <c r="G115" s="56" t="s">
        <v>48</v>
      </c>
      <c r="H115" s="57" t="s">
        <v>189</v>
      </c>
      <c r="I115" s="54"/>
      <c r="J115" s="58">
        <f t="shared" si="17"/>
        <v>12</v>
      </c>
      <c r="K115" s="59" t="s">
        <v>50</v>
      </c>
      <c r="L115" s="2"/>
    </row>
    <row r="116" ht="14.25" customHeight="1">
      <c r="A116" s="53">
        <v>6.0</v>
      </c>
      <c r="B116" s="54">
        <v>8.0</v>
      </c>
      <c r="C116" s="54">
        <v>39.041148258322</v>
      </c>
      <c r="D116" s="54">
        <v>-94.581776590579</v>
      </c>
      <c r="E116" s="69" t="s">
        <v>24</v>
      </c>
      <c r="F116" s="69" t="s">
        <v>163</v>
      </c>
      <c r="G116" s="56" t="s">
        <v>114</v>
      </c>
      <c r="H116" s="57" t="s">
        <v>190</v>
      </c>
      <c r="I116" s="54"/>
      <c r="J116" s="58">
        <f t="shared" si="17"/>
        <v>10</v>
      </c>
      <c r="K116" s="59" t="s">
        <v>50</v>
      </c>
      <c r="L116" s="2"/>
    </row>
    <row r="117" ht="14.25" customHeight="1">
      <c r="A117" s="53">
        <v>6.0</v>
      </c>
      <c r="B117" s="54">
        <v>9.0</v>
      </c>
      <c r="C117" s="54">
        <v>39.0411482581758</v>
      </c>
      <c r="D117" s="54">
        <v>-94.5815915363847</v>
      </c>
      <c r="E117" s="68" t="s">
        <v>15</v>
      </c>
      <c r="F117" s="68" t="s">
        <v>119</v>
      </c>
      <c r="G117" s="56" t="s">
        <v>58</v>
      </c>
      <c r="H117" s="57" t="s">
        <v>191</v>
      </c>
      <c r="I117" s="54"/>
      <c r="J117" s="58">
        <f t="shared" si="17"/>
        <v>3</v>
      </c>
      <c r="K117" s="59">
        <v>1.0</v>
      </c>
      <c r="L117" s="2"/>
    </row>
    <row r="118" ht="14.25" customHeight="1">
      <c r="A118" s="53">
        <v>6.0</v>
      </c>
      <c r="B118" s="54">
        <v>10.0</v>
      </c>
      <c r="C118" s="54">
        <v>39.0411482580296</v>
      </c>
      <c r="D118" s="54">
        <v>-94.5814064821904</v>
      </c>
      <c r="E118" s="68" t="s">
        <v>15</v>
      </c>
      <c r="F118" s="68" t="s">
        <v>119</v>
      </c>
      <c r="G118" s="56" t="s">
        <v>192</v>
      </c>
      <c r="H118" s="57" t="s">
        <v>193</v>
      </c>
      <c r="I118" s="54"/>
      <c r="J118" s="58">
        <f t="shared" si="17"/>
        <v>9</v>
      </c>
      <c r="K118" s="59" t="s">
        <v>76</v>
      </c>
      <c r="L118" s="2"/>
    </row>
    <row r="119" ht="14.25" customHeight="1">
      <c r="A119" s="53">
        <v>6.0</v>
      </c>
      <c r="B119" s="54">
        <v>11.0</v>
      </c>
      <c r="C119" s="54">
        <v>39.0411482578834</v>
      </c>
      <c r="D119" s="54">
        <v>-94.5812214279961</v>
      </c>
      <c r="E119" s="62" t="s">
        <v>12</v>
      </c>
      <c r="F119" s="62" t="s">
        <v>73</v>
      </c>
      <c r="G119" s="56" t="s">
        <v>114</v>
      </c>
      <c r="H119" s="57" t="s">
        <v>194</v>
      </c>
      <c r="I119" s="54"/>
      <c r="J119" s="58">
        <f t="shared" si="17"/>
        <v>10</v>
      </c>
      <c r="K119" s="59" t="s">
        <v>50</v>
      </c>
      <c r="L119" s="2"/>
    </row>
    <row r="120" ht="14.25" customHeight="1">
      <c r="A120" s="53">
        <v>6.0</v>
      </c>
      <c r="B120" s="54">
        <v>12.0</v>
      </c>
      <c r="C120" s="54">
        <v>39.0411482577372</v>
      </c>
      <c r="D120" s="54">
        <v>-94.5810363738019</v>
      </c>
      <c r="E120" s="62" t="s">
        <v>12</v>
      </c>
      <c r="F120" s="62" t="s">
        <v>73</v>
      </c>
      <c r="G120" s="56" t="s">
        <v>195</v>
      </c>
      <c r="H120" s="57" t="s">
        <v>196</v>
      </c>
      <c r="I120" s="54"/>
      <c r="J120" s="58">
        <f t="shared" si="17"/>
        <v>1</v>
      </c>
      <c r="K120" s="61"/>
      <c r="L120" s="2"/>
    </row>
    <row r="121" ht="14.25" customHeight="1">
      <c r="A121" s="53">
        <v>6.0</v>
      </c>
      <c r="B121" s="54">
        <v>13.0</v>
      </c>
      <c r="C121" s="54">
        <v>39.041148257591</v>
      </c>
      <c r="D121" s="54">
        <v>-94.5808513196075</v>
      </c>
      <c r="E121" s="62" t="s">
        <v>12</v>
      </c>
      <c r="F121" s="62" t="s">
        <v>73</v>
      </c>
      <c r="G121" s="56" t="s">
        <v>197</v>
      </c>
      <c r="H121" s="57" t="s">
        <v>198</v>
      </c>
      <c r="I121" s="54"/>
      <c r="J121" s="58">
        <f t="shared" si="17"/>
        <v>1</v>
      </c>
      <c r="K121" s="61"/>
      <c r="L121" s="2"/>
    </row>
    <row r="122" ht="14.25" customHeight="1">
      <c r="A122" s="53">
        <v>6.0</v>
      </c>
      <c r="B122" s="54">
        <v>14.0</v>
      </c>
      <c r="C122" s="54">
        <v>39.0411482574448</v>
      </c>
      <c r="D122" s="54">
        <v>-94.5806662654133</v>
      </c>
      <c r="E122" s="62" t="s">
        <v>12</v>
      </c>
      <c r="F122" s="62" t="s">
        <v>73</v>
      </c>
      <c r="G122" s="56" t="s">
        <v>199</v>
      </c>
      <c r="H122" s="57" t="s">
        <v>200</v>
      </c>
      <c r="I122" s="54"/>
      <c r="J122" s="58">
        <f t="shared" si="17"/>
        <v>5</v>
      </c>
      <c r="K122" s="59" t="s">
        <v>79</v>
      </c>
      <c r="L122" s="2"/>
    </row>
    <row r="123" ht="14.25" customHeight="1">
      <c r="A123" s="53">
        <v>6.0</v>
      </c>
      <c r="B123" s="54">
        <v>15.0</v>
      </c>
      <c r="C123" s="54">
        <v>39.0411482572986</v>
      </c>
      <c r="D123" s="54">
        <v>-94.5804812112189</v>
      </c>
      <c r="E123" s="62" t="s">
        <v>12</v>
      </c>
      <c r="F123" s="62" t="s">
        <v>73</v>
      </c>
      <c r="G123" s="56" t="s">
        <v>201</v>
      </c>
      <c r="H123" s="57" t="s">
        <v>202</v>
      </c>
      <c r="I123" s="54"/>
      <c r="J123" s="58">
        <f t="shared" si="17"/>
        <v>8</v>
      </c>
      <c r="K123" s="59" t="s">
        <v>76</v>
      </c>
      <c r="L123" s="2"/>
    </row>
    <row r="124" ht="14.25" customHeight="1">
      <c r="A124" s="53">
        <v>6.0</v>
      </c>
      <c r="B124" s="54">
        <v>16.0</v>
      </c>
      <c r="C124" s="54">
        <v>39.0411482571524</v>
      </c>
      <c r="D124" s="54">
        <v>-94.5802961570246</v>
      </c>
      <c r="E124" s="62" t="s">
        <v>12</v>
      </c>
      <c r="F124" s="62" t="s">
        <v>73</v>
      </c>
      <c r="G124" s="56" t="s">
        <v>203</v>
      </c>
      <c r="H124" s="57" t="s">
        <v>204</v>
      </c>
      <c r="I124" s="54"/>
      <c r="J124" s="58">
        <f t="shared" si="17"/>
        <v>10</v>
      </c>
      <c r="K124" s="61"/>
      <c r="L124" s="2"/>
    </row>
    <row r="125" ht="14.25" customHeight="1">
      <c r="A125" s="53">
        <v>6.0</v>
      </c>
      <c r="B125" s="54">
        <v>17.0</v>
      </c>
      <c r="C125" s="54">
        <v>39.0411482570062</v>
      </c>
      <c r="D125" s="54">
        <v>-94.5801111028303</v>
      </c>
      <c r="E125" s="55" t="s">
        <v>10</v>
      </c>
      <c r="F125" s="55" t="s">
        <v>44</v>
      </c>
      <c r="G125" s="56" t="s">
        <v>51</v>
      </c>
      <c r="H125" s="57" t="s">
        <v>205</v>
      </c>
      <c r="I125" s="54"/>
      <c r="J125" s="58">
        <f t="shared" si="17"/>
        <v>21</v>
      </c>
      <c r="K125" s="59" t="s">
        <v>50</v>
      </c>
      <c r="L125" s="2"/>
    </row>
    <row r="126" ht="14.25" customHeight="1">
      <c r="A126" s="53">
        <v>7.0</v>
      </c>
      <c r="B126" s="54">
        <v>1.0</v>
      </c>
      <c r="C126" s="54">
        <v>39.0410045289</v>
      </c>
      <c r="D126" s="54">
        <v>-94.5830719744566</v>
      </c>
      <c r="E126" s="55" t="s">
        <v>10</v>
      </c>
      <c r="F126" s="55" t="s">
        <v>44</v>
      </c>
      <c r="G126" s="56" t="s">
        <v>192</v>
      </c>
      <c r="H126" s="57" t="s">
        <v>206</v>
      </c>
      <c r="I126" s="54"/>
      <c r="J126" s="58">
        <f t="shared" si="17"/>
        <v>9</v>
      </c>
      <c r="K126" s="59" t="s">
        <v>76</v>
      </c>
      <c r="L126" s="2"/>
    </row>
    <row r="127" ht="14.25" customHeight="1">
      <c r="A127" s="53">
        <v>7.0</v>
      </c>
      <c r="B127" s="54">
        <v>2.0</v>
      </c>
      <c r="C127" s="54">
        <v>39.0410045287538</v>
      </c>
      <c r="D127" s="54">
        <v>-94.5828869206387</v>
      </c>
      <c r="E127" s="62" t="s">
        <v>12</v>
      </c>
      <c r="F127" s="62" t="s">
        <v>73</v>
      </c>
      <c r="G127" s="56" t="s">
        <v>207</v>
      </c>
      <c r="H127" s="57" t="s">
        <v>208</v>
      </c>
      <c r="I127" s="54"/>
      <c r="J127" s="58">
        <f t="shared" si="17"/>
        <v>2</v>
      </c>
      <c r="K127" s="59">
        <v>1.0</v>
      </c>
      <c r="L127" s="2"/>
    </row>
    <row r="128" ht="14.25" customHeight="1">
      <c r="A128" s="53">
        <v>7.0</v>
      </c>
      <c r="B128" s="54">
        <v>3.0</v>
      </c>
      <c r="C128" s="54">
        <v>39.0410045286076</v>
      </c>
      <c r="D128" s="54">
        <v>-94.5827018668209</v>
      </c>
      <c r="E128" s="62" t="s">
        <v>12</v>
      </c>
      <c r="F128" s="62" t="s">
        <v>73</v>
      </c>
      <c r="G128" s="56" t="s">
        <v>209</v>
      </c>
      <c r="H128" s="57" t="s">
        <v>210</v>
      </c>
      <c r="I128" s="54"/>
      <c r="J128" s="58">
        <f t="shared" si="17"/>
        <v>2</v>
      </c>
      <c r="K128" s="59">
        <v>1.0</v>
      </c>
      <c r="L128" s="2"/>
    </row>
    <row r="129" ht="14.25" customHeight="1">
      <c r="A129" s="53">
        <v>7.0</v>
      </c>
      <c r="B129" s="54">
        <v>4.0</v>
      </c>
      <c r="C129" s="54">
        <v>39.0410045284614</v>
      </c>
      <c r="D129" s="54">
        <v>-94.582516813003</v>
      </c>
      <c r="E129" s="62" t="s">
        <v>12</v>
      </c>
      <c r="F129" s="62" t="s">
        <v>73</v>
      </c>
      <c r="G129" s="56" t="s">
        <v>203</v>
      </c>
      <c r="H129" s="57" t="s">
        <v>211</v>
      </c>
      <c r="I129" s="54"/>
      <c r="J129" s="58">
        <f t="shared" si="17"/>
        <v>10</v>
      </c>
      <c r="K129" s="61"/>
      <c r="L129" s="2"/>
    </row>
    <row r="130" ht="14.25" customHeight="1">
      <c r="A130" s="53">
        <v>7.0</v>
      </c>
      <c r="B130" s="54">
        <v>5.0</v>
      </c>
      <c r="C130" s="54">
        <v>39.0410045283152</v>
      </c>
      <c r="D130" s="54">
        <v>-94.5823317591852</v>
      </c>
      <c r="E130" s="62" t="s">
        <v>12</v>
      </c>
      <c r="F130" s="62" t="s">
        <v>73</v>
      </c>
      <c r="G130" s="56" t="s">
        <v>51</v>
      </c>
      <c r="H130" s="57" t="s">
        <v>212</v>
      </c>
      <c r="I130" s="54"/>
      <c r="J130" s="58">
        <f t="shared" si="17"/>
        <v>21</v>
      </c>
      <c r="K130" s="59" t="s">
        <v>50</v>
      </c>
      <c r="L130" s="2"/>
    </row>
    <row r="131" ht="14.25" customHeight="1">
      <c r="A131" s="53">
        <v>7.0</v>
      </c>
      <c r="B131" s="54">
        <v>6.0</v>
      </c>
      <c r="C131" s="54">
        <v>39.041004528169</v>
      </c>
      <c r="D131" s="54">
        <v>-94.5821467053673</v>
      </c>
      <c r="E131" s="62" t="s">
        <v>12</v>
      </c>
      <c r="F131" s="62" t="s">
        <v>73</v>
      </c>
      <c r="G131" s="56" t="s">
        <v>213</v>
      </c>
      <c r="H131" s="57" t="s">
        <v>214</v>
      </c>
      <c r="I131" s="54"/>
      <c r="J131" s="58">
        <f t="shared" si="17"/>
        <v>17</v>
      </c>
      <c r="K131" s="61"/>
      <c r="L131" s="2"/>
    </row>
    <row r="132" ht="14.25" customHeight="1">
      <c r="A132" s="70">
        <v>7.0</v>
      </c>
      <c r="B132" s="64">
        <v>7.0</v>
      </c>
      <c r="C132" s="64">
        <v>39.04100453</v>
      </c>
      <c r="D132" s="54">
        <v>-94.5819616447734</v>
      </c>
      <c r="E132" s="62" t="s">
        <v>12</v>
      </c>
      <c r="F132" s="62" t="s">
        <v>73</v>
      </c>
      <c r="G132" s="56" t="s">
        <v>215</v>
      </c>
      <c r="H132" s="71" t="s">
        <v>216</v>
      </c>
      <c r="I132" s="54"/>
      <c r="J132" s="58">
        <f t="shared" si="17"/>
        <v>2</v>
      </c>
      <c r="K132" s="52"/>
      <c r="L132" s="2"/>
    </row>
    <row r="133" ht="14.25" customHeight="1">
      <c r="A133" s="53">
        <v>7.0</v>
      </c>
      <c r="B133" s="54">
        <v>8.0</v>
      </c>
      <c r="C133" s="54">
        <v>39.0410045278766</v>
      </c>
      <c r="D133" s="54">
        <v>-94.5817765977316</v>
      </c>
      <c r="E133" s="72" t="s">
        <v>26</v>
      </c>
      <c r="F133" s="72" t="s">
        <v>217</v>
      </c>
      <c r="G133" s="56" t="s">
        <v>45</v>
      </c>
      <c r="H133" s="57" t="s">
        <v>218</v>
      </c>
      <c r="I133" s="54"/>
      <c r="J133" s="58">
        <f t="shared" si="17"/>
        <v>38</v>
      </c>
      <c r="K133" s="52" t="s">
        <v>47</v>
      </c>
      <c r="L133" s="2"/>
    </row>
    <row r="134" ht="14.25" customHeight="1">
      <c r="A134" s="53">
        <v>7.0</v>
      </c>
      <c r="B134" s="54">
        <v>9.0</v>
      </c>
      <c r="C134" s="54">
        <v>39.0410045277304</v>
      </c>
      <c r="D134" s="54">
        <v>-94.5815915439137</v>
      </c>
      <c r="E134" s="72" t="s">
        <v>26</v>
      </c>
      <c r="F134" s="72" t="s">
        <v>217</v>
      </c>
      <c r="G134" s="56" t="s">
        <v>95</v>
      </c>
      <c r="H134" s="57" t="s">
        <v>219</v>
      </c>
      <c r="I134" s="54"/>
      <c r="J134" s="58">
        <f t="shared" si="17"/>
        <v>8</v>
      </c>
      <c r="K134" s="59" t="s">
        <v>76</v>
      </c>
      <c r="L134" s="2"/>
    </row>
    <row r="135" ht="14.25" customHeight="1">
      <c r="A135" s="53">
        <v>7.0</v>
      </c>
      <c r="B135" s="54">
        <v>10.0</v>
      </c>
      <c r="C135" s="54">
        <v>39.0410045275842</v>
      </c>
      <c r="D135" s="54">
        <v>-94.5814064900959</v>
      </c>
      <c r="E135" s="72" t="s">
        <v>26</v>
      </c>
      <c r="F135" s="72" t="s">
        <v>217</v>
      </c>
      <c r="G135" s="56" t="s">
        <v>48</v>
      </c>
      <c r="H135" s="57" t="s">
        <v>220</v>
      </c>
      <c r="I135" s="54"/>
      <c r="J135" s="58">
        <f t="shared" si="17"/>
        <v>12</v>
      </c>
      <c r="K135" s="59" t="s">
        <v>50</v>
      </c>
      <c r="L135" s="2"/>
    </row>
    <row r="136" ht="14.25" customHeight="1">
      <c r="A136" s="53">
        <v>7.0</v>
      </c>
      <c r="B136" s="54">
        <v>11.0</v>
      </c>
      <c r="C136" s="54">
        <v>39.041004527438</v>
      </c>
      <c r="D136" s="54">
        <v>-94.5812214362781</v>
      </c>
      <c r="E136" s="62" t="s">
        <v>12</v>
      </c>
      <c r="F136" s="62" t="s">
        <v>73</v>
      </c>
      <c r="G136" s="56" t="s">
        <v>203</v>
      </c>
      <c r="H136" s="57" t="s">
        <v>221</v>
      </c>
      <c r="I136" s="54"/>
      <c r="J136" s="58">
        <f t="shared" si="17"/>
        <v>10</v>
      </c>
      <c r="K136" s="61"/>
      <c r="L136" s="2"/>
    </row>
    <row r="137" ht="14.25" customHeight="1">
      <c r="A137" s="53">
        <v>7.0</v>
      </c>
      <c r="B137" s="54">
        <v>12.0</v>
      </c>
      <c r="C137" s="54">
        <v>39.0410045272918</v>
      </c>
      <c r="D137" s="54">
        <v>-94.5810363824603</v>
      </c>
      <c r="E137" s="62" t="s">
        <v>12</v>
      </c>
      <c r="F137" s="62" t="s">
        <v>73</v>
      </c>
      <c r="G137" s="56" t="s">
        <v>222</v>
      </c>
      <c r="H137" s="57" t="s">
        <v>223</v>
      </c>
      <c r="I137" s="54"/>
      <c r="J137" s="58">
        <f t="shared" si="17"/>
        <v>5</v>
      </c>
      <c r="K137" s="61"/>
      <c r="L137" s="2"/>
    </row>
    <row r="138" ht="14.25" customHeight="1">
      <c r="A138" s="53">
        <v>7.0</v>
      </c>
      <c r="B138" s="54">
        <v>13.0</v>
      </c>
      <c r="C138" s="54">
        <v>39.0410045271456</v>
      </c>
      <c r="D138" s="54">
        <v>-94.5808513286424</v>
      </c>
      <c r="E138" s="62" t="s">
        <v>12</v>
      </c>
      <c r="F138" s="62" t="s">
        <v>73</v>
      </c>
      <c r="G138" s="56" t="s">
        <v>224</v>
      </c>
      <c r="H138" s="57" t="s">
        <v>225</v>
      </c>
      <c r="I138" s="54"/>
      <c r="J138" s="58">
        <f t="shared" si="17"/>
        <v>5</v>
      </c>
      <c r="K138" s="61"/>
      <c r="L138" s="2"/>
    </row>
    <row r="139" ht="14.25" customHeight="1">
      <c r="A139" s="53">
        <v>7.0</v>
      </c>
      <c r="B139" s="54">
        <v>14.0</v>
      </c>
      <c r="C139" s="54">
        <v>39.0410045269994</v>
      </c>
      <c r="D139" s="54">
        <v>-94.5806662748245</v>
      </c>
      <c r="E139" s="62" t="s">
        <v>12</v>
      </c>
      <c r="F139" s="62" t="s">
        <v>73</v>
      </c>
      <c r="G139" s="56" t="s">
        <v>209</v>
      </c>
      <c r="H139" s="57" t="s">
        <v>226</v>
      </c>
      <c r="I139" s="54"/>
      <c r="J139" s="58">
        <f t="shared" si="17"/>
        <v>2</v>
      </c>
      <c r="K139" s="59">
        <v>1.0</v>
      </c>
      <c r="L139" s="2"/>
    </row>
    <row r="140" ht="14.25" customHeight="1">
      <c r="A140" s="53">
        <v>7.0</v>
      </c>
      <c r="B140" s="54">
        <v>15.0</v>
      </c>
      <c r="C140" s="54">
        <v>39.0410045268532</v>
      </c>
      <c r="D140" s="54">
        <v>-94.5804812210067</v>
      </c>
      <c r="E140" s="62" t="s">
        <v>12</v>
      </c>
      <c r="F140" s="62" t="s">
        <v>73</v>
      </c>
      <c r="G140" s="56" t="s">
        <v>114</v>
      </c>
      <c r="H140" s="57" t="s">
        <v>227</v>
      </c>
      <c r="I140" s="54"/>
      <c r="J140" s="58">
        <f t="shared" si="17"/>
        <v>10</v>
      </c>
      <c r="K140" s="59" t="s">
        <v>50</v>
      </c>
      <c r="L140" s="2"/>
    </row>
    <row r="141" ht="14.25" customHeight="1">
      <c r="A141" s="53">
        <v>7.0</v>
      </c>
      <c r="B141" s="54">
        <v>16.0</v>
      </c>
      <c r="C141" s="54">
        <v>39.041004526707</v>
      </c>
      <c r="D141" s="54">
        <v>-94.5802961671888</v>
      </c>
      <c r="E141" s="62" t="s">
        <v>12</v>
      </c>
      <c r="F141" s="62" t="s">
        <v>73</v>
      </c>
      <c r="G141" s="56" t="s">
        <v>45</v>
      </c>
      <c r="H141" s="57" t="s">
        <v>228</v>
      </c>
      <c r="I141" s="54"/>
      <c r="J141" s="58">
        <f t="shared" si="17"/>
        <v>38</v>
      </c>
      <c r="K141" s="52" t="s">
        <v>47</v>
      </c>
      <c r="L141" s="2"/>
    </row>
    <row r="142" ht="14.25" customHeight="1">
      <c r="A142" s="53">
        <v>7.0</v>
      </c>
      <c r="B142" s="54">
        <v>17.0</v>
      </c>
      <c r="C142" s="54">
        <v>39.0410045265608</v>
      </c>
      <c r="D142" s="54">
        <v>-94.580111113371</v>
      </c>
      <c r="E142" s="55" t="s">
        <v>10</v>
      </c>
      <c r="F142" s="55" t="s">
        <v>44</v>
      </c>
      <c r="G142" s="56" t="s">
        <v>131</v>
      </c>
      <c r="H142" s="57" t="s">
        <v>229</v>
      </c>
      <c r="I142" s="54"/>
      <c r="J142" s="58">
        <f t="shared" si="17"/>
        <v>6</v>
      </c>
      <c r="K142" s="59">
        <v>1.0</v>
      </c>
      <c r="L142" s="2"/>
    </row>
    <row r="143" ht="14.25" customHeight="1">
      <c r="A143" s="53">
        <v>8.0</v>
      </c>
      <c r="B143" s="54">
        <v>1.0</v>
      </c>
      <c r="C143" s="54">
        <v>39.0408607984545</v>
      </c>
      <c r="D143" s="54">
        <v>-94.5830719789742</v>
      </c>
      <c r="E143" s="55" t="s">
        <v>10</v>
      </c>
      <c r="F143" s="55" t="s">
        <v>44</v>
      </c>
      <c r="G143" s="56" t="s">
        <v>45</v>
      </c>
      <c r="H143" s="57" t="s">
        <v>230</v>
      </c>
      <c r="I143" s="54"/>
      <c r="J143" s="58">
        <f t="shared" si="17"/>
        <v>38</v>
      </c>
      <c r="K143" s="52" t="s">
        <v>47</v>
      </c>
      <c r="L143" s="2"/>
    </row>
    <row r="144" ht="14.25" customHeight="1">
      <c r="A144" s="53">
        <v>8.0</v>
      </c>
      <c r="B144" s="54">
        <v>2.0</v>
      </c>
      <c r="C144" s="54">
        <v>39.0408607983083</v>
      </c>
      <c r="D144" s="54">
        <v>-94.5828869255328</v>
      </c>
      <c r="E144" s="62" t="s">
        <v>12</v>
      </c>
      <c r="F144" s="62" t="s">
        <v>73</v>
      </c>
      <c r="G144" s="56" t="s">
        <v>222</v>
      </c>
      <c r="H144" s="57" t="s">
        <v>231</v>
      </c>
      <c r="I144" s="54"/>
      <c r="J144" s="58">
        <f t="shared" si="17"/>
        <v>5</v>
      </c>
      <c r="K144" s="61"/>
      <c r="L144" s="2"/>
    </row>
    <row r="145" ht="14.25" customHeight="1">
      <c r="A145" s="53">
        <v>8.0</v>
      </c>
      <c r="B145" s="54">
        <v>3.0</v>
      </c>
      <c r="C145" s="54">
        <v>39.0408607981621</v>
      </c>
      <c r="D145" s="54">
        <v>-94.5827018720914</v>
      </c>
      <c r="E145" s="62" t="s">
        <v>12</v>
      </c>
      <c r="F145" s="62" t="s">
        <v>73</v>
      </c>
      <c r="G145" s="56" t="s">
        <v>224</v>
      </c>
      <c r="H145" s="57" t="s">
        <v>232</v>
      </c>
      <c r="I145" s="54"/>
      <c r="J145" s="58">
        <f t="shared" si="17"/>
        <v>5</v>
      </c>
      <c r="K145" s="61"/>
      <c r="L145" s="2"/>
    </row>
    <row r="146" ht="14.25" customHeight="1">
      <c r="A146" s="53">
        <v>8.0</v>
      </c>
      <c r="B146" s="54">
        <v>4.0</v>
      </c>
      <c r="C146" s="54">
        <v>39.0408607980159</v>
      </c>
      <c r="D146" s="54">
        <v>-94.5825168186501</v>
      </c>
      <c r="E146" s="62" t="s">
        <v>12</v>
      </c>
      <c r="F146" s="62" t="s">
        <v>73</v>
      </c>
      <c r="G146" s="56" t="s">
        <v>233</v>
      </c>
      <c r="H146" s="57" t="s">
        <v>234</v>
      </c>
      <c r="I146" s="54"/>
      <c r="J146" s="58">
        <f t="shared" si="17"/>
        <v>1</v>
      </c>
      <c r="K146" s="61"/>
      <c r="L146" s="2"/>
    </row>
    <row r="147" ht="14.25" customHeight="1">
      <c r="A147" s="53">
        <v>8.0</v>
      </c>
      <c r="B147" s="54">
        <v>5.0</v>
      </c>
      <c r="C147" s="54">
        <v>39.0408607978697</v>
      </c>
      <c r="D147" s="54">
        <v>-94.5823317652087</v>
      </c>
      <c r="E147" s="62" t="s">
        <v>12</v>
      </c>
      <c r="F147" s="62" t="s">
        <v>73</v>
      </c>
      <c r="G147" s="56" t="s">
        <v>235</v>
      </c>
      <c r="H147" s="57" t="s">
        <v>236</v>
      </c>
      <c r="I147" s="54"/>
      <c r="J147" s="58">
        <f t="shared" si="17"/>
        <v>1</v>
      </c>
      <c r="K147" s="61"/>
      <c r="L147" s="2"/>
    </row>
    <row r="148" ht="14.25" customHeight="1">
      <c r="A148" s="53">
        <v>8.0</v>
      </c>
      <c r="B148" s="54">
        <v>6.0</v>
      </c>
      <c r="C148" s="54">
        <v>39.0408607977235</v>
      </c>
      <c r="D148" s="54">
        <v>-94.5821467117673</v>
      </c>
      <c r="E148" s="62" t="s">
        <v>12</v>
      </c>
      <c r="F148" s="62" t="s">
        <v>73</v>
      </c>
      <c r="G148" s="56" t="s">
        <v>199</v>
      </c>
      <c r="H148" s="57" t="s">
        <v>237</v>
      </c>
      <c r="I148" s="54"/>
      <c r="J148" s="58">
        <f t="shared" si="17"/>
        <v>5</v>
      </c>
      <c r="K148" s="59" t="s">
        <v>79</v>
      </c>
      <c r="L148" s="2"/>
    </row>
    <row r="149" ht="14.25" customHeight="1">
      <c r="A149" s="53">
        <v>8.0</v>
      </c>
      <c r="B149" s="54">
        <v>7.0</v>
      </c>
      <c r="C149" s="54">
        <v>39.0408607975773</v>
      </c>
      <c r="D149" s="54">
        <v>-94.5819616583259</v>
      </c>
      <c r="E149" s="72" t="s">
        <v>26</v>
      </c>
      <c r="F149" s="72" t="s">
        <v>217</v>
      </c>
      <c r="G149" s="56" t="s">
        <v>238</v>
      </c>
      <c r="H149" s="57" t="s">
        <v>239</v>
      </c>
      <c r="I149" s="54"/>
      <c r="J149" s="58">
        <f t="shared" si="17"/>
        <v>7</v>
      </c>
      <c r="K149" s="59" t="s">
        <v>79</v>
      </c>
      <c r="L149" s="2"/>
    </row>
    <row r="150" ht="14.25" customHeight="1">
      <c r="A150" s="53">
        <v>8.0</v>
      </c>
      <c r="B150" s="54">
        <v>8.0</v>
      </c>
      <c r="C150" s="54">
        <v>39.0408607974311</v>
      </c>
      <c r="D150" s="54">
        <v>-94.5817766048845</v>
      </c>
      <c r="E150" s="72" t="s">
        <v>26</v>
      </c>
      <c r="F150" s="72" t="s">
        <v>217</v>
      </c>
      <c r="G150" s="56" t="s">
        <v>51</v>
      </c>
      <c r="H150" s="57" t="s">
        <v>240</v>
      </c>
      <c r="I150" s="54"/>
      <c r="J150" s="58">
        <f t="shared" si="17"/>
        <v>21</v>
      </c>
      <c r="K150" s="59" t="s">
        <v>50</v>
      </c>
      <c r="L150" s="2"/>
    </row>
    <row r="151" ht="14.25" customHeight="1">
      <c r="A151" s="53">
        <v>8.0</v>
      </c>
      <c r="B151" s="54">
        <v>9.0</v>
      </c>
      <c r="C151" s="54">
        <v>39.0408607972849</v>
      </c>
      <c r="D151" s="54">
        <v>-94.5815915514431</v>
      </c>
      <c r="E151" s="72" t="s">
        <v>26</v>
      </c>
      <c r="F151" s="72" t="s">
        <v>217</v>
      </c>
      <c r="G151" s="56" t="s">
        <v>168</v>
      </c>
      <c r="H151" s="57" t="s">
        <v>241</v>
      </c>
      <c r="I151" s="54"/>
      <c r="J151" s="58">
        <f t="shared" si="17"/>
        <v>2</v>
      </c>
      <c r="K151" s="59">
        <v>1.0</v>
      </c>
      <c r="L151" s="2"/>
    </row>
    <row r="152" ht="14.25" customHeight="1">
      <c r="A152" s="53">
        <v>8.0</v>
      </c>
      <c r="B152" s="54">
        <v>10.0</v>
      </c>
      <c r="C152" s="54">
        <v>39.0408607971387</v>
      </c>
      <c r="D152" s="54">
        <v>-94.5814064980018</v>
      </c>
      <c r="E152" s="73" t="s">
        <v>28</v>
      </c>
      <c r="F152" s="73" t="s">
        <v>242</v>
      </c>
      <c r="G152" s="56" t="s">
        <v>243</v>
      </c>
      <c r="H152" s="57" t="s">
        <v>244</v>
      </c>
      <c r="I152" s="54"/>
      <c r="J152" s="58">
        <f t="shared" si="17"/>
        <v>3</v>
      </c>
      <c r="K152" s="59">
        <v>1.0</v>
      </c>
      <c r="L152" s="2"/>
    </row>
    <row r="153" ht="14.25" customHeight="1">
      <c r="A153" s="53">
        <v>8.0</v>
      </c>
      <c r="B153" s="54">
        <v>11.0</v>
      </c>
      <c r="C153" s="54">
        <v>39.0408607969925</v>
      </c>
      <c r="D153" s="54">
        <v>-94.5812214445604</v>
      </c>
      <c r="E153" s="73" t="s">
        <v>28</v>
      </c>
      <c r="F153" s="73" t="s">
        <v>242</v>
      </c>
      <c r="G153" s="56" t="s">
        <v>45</v>
      </c>
      <c r="H153" s="57" t="s">
        <v>245</v>
      </c>
      <c r="I153" s="54"/>
      <c r="J153" s="58">
        <f t="shared" si="17"/>
        <v>38</v>
      </c>
      <c r="K153" s="52" t="s">
        <v>47</v>
      </c>
      <c r="L153" s="2"/>
    </row>
    <row r="154" ht="14.25" customHeight="1">
      <c r="A154" s="53">
        <v>8.0</v>
      </c>
      <c r="B154" s="54">
        <v>12.0</v>
      </c>
      <c r="C154" s="54">
        <v>39.0408607968463</v>
      </c>
      <c r="D154" s="54">
        <v>-94.581036391119</v>
      </c>
      <c r="E154" s="62" t="s">
        <v>12</v>
      </c>
      <c r="F154" s="62" t="s">
        <v>73</v>
      </c>
      <c r="G154" s="56" t="s">
        <v>246</v>
      </c>
      <c r="H154" s="57" t="s">
        <v>247</v>
      </c>
      <c r="I154" s="54"/>
      <c r="J154" s="58">
        <f t="shared" si="17"/>
        <v>3</v>
      </c>
      <c r="K154" s="59">
        <v>1.0</v>
      </c>
      <c r="L154" s="2"/>
    </row>
    <row r="155" ht="14.25" customHeight="1">
      <c r="A155" s="53">
        <v>8.0</v>
      </c>
      <c r="B155" s="54">
        <v>13.0</v>
      </c>
      <c r="C155" s="54">
        <v>39.0408607967001</v>
      </c>
      <c r="D155" s="54">
        <v>-94.5808513376777</v>
      </c>
      <c r="E155" s="62" t="s">
        <v>12</v>
      </c>
      <c r="F155" s="62" t="s">
        <v>73</v>
      </c>
      <c r="G155" s="56" t="s">
        <v>213</v>
      </c>
      <c r="H155" s="57" t="s">
        <v>248</v>
      </c>
      <c r="I155" s="54"/>
      <c r="J155" s="58">
        <f t="shared" si="17"/>
        <v>17</v>
      </c>
      <c r="K155" s="61"/>
      <c r="L155" s="2"/>
    </row>
    <row r="156" ht="14.25" customHeight="1">
      <c r="A156" s="53">
        <v>8.0</v>
      </c>
      <c r="B156" s="54">
        <v>14.0</v>
      </c>
      <c r="C156" s="54">
        <v>39.0408607965539</v>
      </c>
      <c r="D156" s="54">
        <v>-94.5806662842363</v>
      </c>
      <c r="E156" s="62" t="s">
        <v>12</v>
      </c>
      <c r="F156" s="62" t="s">
        <v>73</v>
      </c>
      <c r="G156" s="56" t="s">
        <v>86</v>
      </c>
      <c r="H156" s="74" t="s">
        <v>249</v>
      </c>
      <c r="I156" s="54"/>
      <c r="J156" s="58">
        <f t="shared" si="17"/>
        <v>5</v>
      </c>
      <c r="K156" s="61"/>
      <c r="L156" s="2"/>
    </row>
    <row r="157" ht="14.25" customHeight="1">
      <c r="A157" s="53">
        <v>8.0</v>
      </c>
      <c r="B157" s="54">
        <v>15.0</v>
      </c>
      <c r="C157" s="54">
        <v>39.0408607964077</v>
      </c>
      <c r="D157" s="54">
        <v>-94.580481230795</v>
      </c>
      <c r="E157" s="62" t="s">
        <v>12</v>
      </c>
      <c r="F157" s="62" t="s">
        <v>73</v>
      </c>
      <c r="G157" s="56" t="s">
        <v>222</v>
      </c>
      <c r="H157" s="57" t="s">
        <v>250</v>
      </c>
      <c r="I157" s="54"/>
      <c r="J157" s="58">
        <f t="shared" si="17"/>
        <v>5</v>
      </c>
      <c r="K157" s="61"/>
      <c r="L157" s="2"/>
    </row>
    <row r="158" ht="14.25" customHeight="1">
      <c r="A158" s="53">
        <v>8.0</v>
      </c>
      <c r="B158" s="54">
        <v>16.0</v>
      </c>
      <c r="C158" s="54">
        <v>39.0408607962615</v>
      </c>
      <c r="D158" s="54">
        <v>-94.5802961773536</v>
      </c>
      <c r="E158" s="62" t="s">
        <v>12</v>
      </c>
      <c r="F158" s="62" t="s">
        <v>73</v>
      </c>
      <c r="G158" s="56" t="s">
        <v>224</v>
      </c>
      <c r="H158" s="57" t="s">
        <v>251</v>
      </c>
      <c r="I158" s="54"/>
      <c r="J158" s="58">
        <f t="shared" si="17"/>
        <v>5</v>
      </c>
      <c r="K158" s="61"/>
      <c r="L158" s="2"/>
    </row>
    <row r="159" ht="14.25" customHeight="1">
      <c r="A159" s="53">
        <v>8.0</v>
      </c>
      <c r="B159" s="54">
        <v>17.0</v>
      </c>
      <c r="C159" s="54">
        <v>39.0408607961153</v>
      </c>
      <c r="D159" s="54">
        <v>-94.5801111239122</v>
      </c>
      <c r="E159" s="55" t="s">
        <v>10</v>
      </c>
      <c r="F159" s="55" t="s">
        <v>44</v>
      </c>
      <c r="G159" s="56" t="s">
        <v>252</v>
      </c>
      <c r="H159" s="57" t="s">
        <v>253</v>
      </c>
      <c r="I159" s="54"/>
      <c r="J159" s="58">
        <f t="shared" si="17"/>
        <v>5</v>
      </c>
      <c r="K159" s="59">
        <v>1.0</v>
      </c>
      <c r="L159" s="2"/>
    </row>
    <row r="160" ht="14.25" customHeight="1">
      <c r="A160" s="53">
        <v>9.0</v>
      </c>
      <c r="B160" s="54">
        <v>1.0</v>
      </c>
      <c r="C160" s="54">
        <v>39.0407170680091</v>
      </c>
      <c r="D160" s="54">
        <v>-94.5830719834918</v>
      </c>
      <c r="E160" s="55" t="s">
        <v>10</v>
      </c>
      <c r="F160" s="55" t="s">
        <v>44</v>
      </c>
      <c r="G160" s="56" t="s">
        <v>157</v>
      </c>
      <c r="H160" s="57" t="s">
        <v>254</v>
      </c>
      <c r="I160" s="54"/>
      <c r="J160" s="58">
        <f t="shared" si="17"/>
        <v>10</v>
      </c>
      <c r="K160" s="59" t="s">
        <v>50</v>
      </c>
      <c r="L160" s="2"/>
    </row>
    <row r="161" ht="14.25" customHeight="1">
      <c r="A161" s="53">
        <v>9.0</v>
      </c>
      <c r="B161" s="54">
        <v>2.0</v>
      </c>
      <c r="C161" s="54">
        <v>39.0407170678629</v>
      </c>
      <c r="D161" s="54">
        <v>-94.5828869304269</v>
      </c>
      <c r="E161" s="62" t="s">
        <v>12</v>
      </c>
      <c r="F161" s="62" t="s">
        <v>73</v>
      </c>
      <c r="G161" s="56" t="s">
        <v>108</v>
      </c>
      <c r="H161" s="57" t="s">
        <v>255</v>
      </c>
      <c r="I161" s="54"/>
      <c r="J161" s="58">
        <f t="shared" si="17"/>
        <v>5</v>
      </c>
      <c r="K161" s="59" t="s">
        <v>79</v>
      </c>
      <c r="L161" s="2"/>
    </row>
    <row r="162" ht="14.25" customHeight="1">
      <c r="A162" s="53">
        <v>9.0</v>
      </c>
      <c r="B162" s="54">
        <v>3.0</v>
      </c>
      <c r="C162" s="54">
        <v>39.0407170677167</v>
      </c>
      <c r="D162" s="54">
        <v>-94.582701877362</v>
      </c>
      <c r="E162" s="62" t="s">
        <v>12</v>
      </c>
      <c r="F162" s="62" t="s">
        <v>73</v>
      </c>
      <c r="G162" s="56" t="s">
        <v>256</v>
      </c>
      <c r="H162" s="57" t="s">
        <v>257</v>
      </c>
      <c r="I162" s="54"/>
      <c r="J162" s="58">
        <f t="shared" si="17"/>
        <v>1</v>
      </c>
      <c r="K162" s="61"/>
      <c r="L162" s="2"/>
    </row>
    <row r="163" ht="14.25" customHeight="1">
      <c r="A163" s="53">
        <v>9.0</v>
      </c>
      <c r="B163" s="54">
        <v>4.0</v>
      </c>
      <c r="C163" s="54">
        <v>39.0407170675705</v>
      </c>
      <c r="D163" s="54">
        <v>-94.5825168242971</v>
      </c>
      <c r="E163" s="62" t="s">
        <v>12</v>
      </c>
      <c r="F163" s="62" t="s">
        <v>73</v>
      </c>
      <c r="G163" s="56" t="s">
        <v>114</v>
      </c>
      <c r="H163" s="57" t="s">
        <v>258</v>
      </c>
      <c r="I163" s="54"/>
      <c r="J163" s="58">
        <f t="shared" si="17"/>
        <v>10</v>
      </c>
      <c r="K163" s="59" t="s">
        <v>50</v>
      </c>
      <c r="L163" s="2"/>
    </row>
    <row r="164" ht="14.25" customHeight="1">
      <c r="A164" s="53">
        <v>9.0</v>
      </c>
      <c r="B164" s="54">
        <v>5.0</v>
      </c>
      <c r="C164" s="54">
        <v>39.0407170674242</v>
      </c>
      <c r="D164" s="54">
        <v>-94.5823317712322</v>
      </c>
      <c r="E164" s="68" t="s">
        <v>15</v>
      </c>
      <c r="F164" s="68" t="s">
        <v>119</v>
      </c>
      <c r="G164" s="56" t="s">
        <v>45</v>
      </c>
      <c r="H164" s="57" t="s">
        <v>259</v>
      </c>
      <c r="I164" s="54"/>
      <c r="J164" s="58">
        <f t="shared" si="17"/>
        <v>38</v>
      </c>
      <c r="K164" s="52" t="s">
        <v>47</v>
      </c>
      <c r="L164" s="2"/>
    </row>
    <row r="165" ht="14.25" customHeight="1">
      <c r="A165" s="53">
        <v>9.0</v>
      </c>
      <c r="B165" s="54">
        <v>6.0</v>
      </c>
      <c r="C165" s="54">
        <v>39.0407170672781</v>
      </c>
      <c r="D165" s="54">
        <v>-94.5821467181673</v>
      </c>
      <c r="E165" s="68" t="s">
        <v>15</v>
      </c>
      <c r="F165" s="68" t="s">
        <v>119</v>
      </c>
      <c r="G165" s="56" t="s">
        <v>157</v>
      </c>
      <c r="H165" s="57" t="s">
        <v>260</v>
      </c>
      <c r="I165" s="54"/>
      <c r="J165" s="58">
        <f t="shared" si="17"/>
        <v>10</v>
      </c>
      <c r="K165" s="59" t="s">
        <v>50</v>
      </c>
      <c r="L165" s="2"/>
    </row>
    <row r="166" ht="14.25" customHeight="1">
      <c r="A166" s="53">
        <v>9.0</v>
      </c>
      <c r="B166" s="54">
        <v>7.0</v>
      </c>
      <c r="C166" s="54">
        <v>39.0407170671319</v>
      </c>
      <c r="D166" s="54">
        <v>-94.5819616651024</v>
      </c>
      <c r="E166" s="72" t="s">
        <v>26</v>
      </c>
      <c r="F166" s="72" t="s">
        <v>217</v>
      </c>
      <c r="G166" s="75" t="s">
        <v>181</v>
      </c>
      <c r="H166" s="57" t="s">
        <v>261</v>
      </c>
      <c r="I166" s="54"/>
      <c r="J166" s="58">
        <f t="shared" si="17"/>
        <v>3</v>
      </c>
      <c r="K166" s="59">
        <v>1.0</v>
      </c>
      <c r="L166" s="2"/>
    </row>
    <row r="167" ht="14.25" customHeight="1">
      <c r="A167" s="53">
        <v>9.0</v>
      </c>
      <c r="B167" s="54">
        <v>8.0</v>
      </c>
      <c r="C167" s="54">
        <v>39.0407170669857</v>
      </c>
      <c r="D167" s="54">
        <v>-94.5817766120375</v>
      </c>
      <c r="E167" s="72" t="s">
        <v>26</v>
      </c>
      <c r="F167" s="72" t="s">
        <v>217</v>
      </c>
      <c r="G167" s="56" t="s">
        <v>114</v>
      </c>
      <c r="H167" s="57" t="s">
        <v>262</v>
      </c>
      <c r="I167" s="54"/>
      <c r="J167" s="58">
        <f t="shared" si="17"/>
        <v>10</v>
      </c>
      <c r="K167" s="59" t="s">
        <v>50</v>
      </c>
      <c r="L167" s="2"/>
    </row>
    <row r="168" ht="14.25" customHeight="1">
      <c r="A168" s="53">
        <v>9.0</v>
      </c>
      <c r="B168" s="54">
        <v>9.0</v>
      </c>
      <c r="C168" s="54">
        <v>39.0407170668395</v>
      </c>
      <c r="D168" s="54">
        <v>-94.5815915589726</v>
      </c>
      <c r="E168" s="76" t="s">
        <v>27</v>
      </c>
      <c r="F168" s="76" t="s">
        <v>263</v>
      </c>
      <c r="G168" s="56" t="s">
        <v>71</v>
      </c>
      <c r="H168" s="57" t="s">
        <v>264</v>
      </c>
      <c r="I168" s="54"/>
      <c r="J168" s="58">
        <f t="shared" si="17"/>
        <v>3</v>
      </c>
      <c r="K168" s="59">
        <v>1.0</v>
      </c>
      <c r="L168" s="2"/>
    </row>
    <row r="169" ht="14.25" customHeight="1">
      <c r="A169" s="53">
        <v>9.0</v>
      </c>
      <c r="B169" s="54">
        <v>10.0</v>
      </c>
      <c r="C169" s="54">
        <v>39.0407170666933</v>
      </c>
      <c r="D169" s="54">
        <v>-94.5814065059077</v>
      </c>
      <c r="E169" s="73" t="s">
        <v>28</v>
      </c>
      <c r="F169" s="73" t="s">
        <v>242</v>
      </c>
      <c r="G169" s="56" t="s">
        <v>157</v>
      </c>
      <c r="H169" s="57" t="s">
        <v>265</v>
      </c>
      <c r="I169" s="54"/>
      <c r="J169" s="58">
        <f t="shared" si="17"/>
        <v>10</v>
      </c>
      <c r="K169" s="59" t="s">
        <v>50</v>
      </c>
      <c r="L169" s="2"/>
    </row>
    <row r="170" ht="14.25" customHeight="1">
      <c r="A170" s="53">
        <v>9.0</v>
      </c>
      <c r="B170" s="54">
        <v>11.0</v>
      </c>
      <c r="C170" s="54">
        <v>39.0407170665471</v>
      </c>
      <c r="D170" s="54">
        <v>-94.5812214528427</v>
      </c>
      <c r="E170" s="73" t="s">
        <v>28</v>
      </c>
      <c r="F170" s="73" t="s">
        <v>242</v>
      </c>
      <c r="G170" s="56" t="s">
        <v>266</v>
      </c>
      <c r="H170" s="57" t="s">
        <v>267</v>
      </c>
      <c r="I170" s="54"/>
      <c r="J170" s="58">
        <f t="shared" si="17"/>
        <v>5</v>
      </c>
      <c r="K170" s="61"/>
      <c r="L170" s="2"/>
    </row>
    <row r="171" ht="14.25" customHeight="1">
      <c r="A171" s="53">
        <v>9.0</v>
      </c>
      <c r="B171" s="54">
        <v>12.0</v>
      </c>
      <c r="C171" s="54">
        <v>39.0407170664009</v>
      </c>
      <c r="D171" s="54">
        <v>-94.5810363997778</v>
      </c>
      <c r="E171" s="77" t="s">
        <v>18</v>
      </c>
      <c r="F171" s="77" t="s">
        <v>268</v>
      </c>
      <c r="G171" s="56" t="s">
        <v>160</v>
      </c>
      <c r="H171" s="57" t="s">
        <v>269</v>
      </c>
      <c r="I171" s="54"/>
      <c r="J171" s="58">
        <f t="shared" si="17"/>
        <v>24</v>
      </c>
      <c r="K171" s="61"/>
      <c r="L171" s="2"/>
    </row>
    <row r="172" ht="14.25" customHeight="1">
      <c r="A172" s="53">
        <v>9.0</v>
      </c>
      <c r="B172" s="54">
        <v>13.0</v>
      </c>
      <c r="C172" s="54">
        <v>39.0407170662547</v>
      </c>
      <c r="D172" s="54">
        <v>-94.5808513467129</v>
      </c>
      <c r="E172" s="77" t="s">
        <v>18</v>
      </c>
      <c r="F172" s="77" t="s">
        <v>268</v>
      </c>
      <c r="G172" s="56" t="s">
        <v>48</v>
      </c>
      <c r="H172" s="57" t="s">
        <v>270</v>
      </c>
      <c r="I172" s="54"/>
      <c r="J172" s="58">
        <f t="shared" si="17"/>
        <v>12</v>
      </c>
      <c r="K172" s="59" t="s">
        <v>50</v>
      </c>
      <c r="L172" s="2"/>
    </row>
    <row r="173" ht="14.25" customHeight="1">
      <c r="A173" s="53">
        <v>9.0</v>
      </c>
      <c r="B173" s="54">
        <v>14.0</v>
      </c>
      <c r="C173" s="54">
        <v>39.0407170661085</v>
      </c>
      <c r="D173" s="54">
        <v>-94.580666293648</v>
      </c>
      <c r="E173" s="62" t="s">
        <v>12</v>
      </c>
      <c r="F173" s="62" t="s">
        <v>73</v>
      </c>
      <c r="G173" s="56" t="s">
        <v>157</v>
      </c>
      <c r="H173" s="57" t="s">
        <v>271</v>
      </c>
      <c r="I173" s="54"/>
      <c r="J173" s="58">
        <f t="shared" si="17"/>
        <v>10</v>
      </c>
      <c r="K173" s="59" t="s">
        <v>50</v>
      </c>
      <c r="L173" s="2"/>
    </row>
    <row r="174" ht="14.25" customHeight="1">
      <c r="A174" s="53">
        <v>9.0</v>
      </c>
      <c r="B174" s="54">
        <v>15.0</v>
      </c>
      <c r="C174" s="54">
        <v>39.0407170659623</v>
      </c>
      <c r="D174" s="54">
        <v>-94.5804812405831</v>
      </c>
      <c r="E174" s="62" t="s">
        <v>12</v>
      </c>
      <c r="F174" s="62" t="s">
        <v>73</v>
      </c>
      <c r="G174" s="56" t="s">
        <v>207</v>
      </c>
      <c r="H174" s="57" t="s">
        <v>272</v>
      </c>
      <c r="I174" s="54"/>
      <c r="J174" s="58">
        <f t="shared" si="17"/>
        <v>2</v>
      </c>
      <c r="K174" s="59">
        <v>1.0</v>
      </c>
      <c r="L174" s="2"/>
    </row>
    <row r="175" ht="14.25" customHeight="1">
      <c r="A175" s="53">
        <v>9.0</v>
      </c>
      <c r="B175" s="54">
        <v>16.0</v>
      </c>
      <c r="C175" s="54">
        <v>39.0407170658161</v>
      </c>
      <c r="D175" s="54">
        <v>-94.5802961875182</v>
      </c>
      <c r="E175" s="62" t="s">
        <v>12</v>
      </c>
      <c r="F175" s="62" t="s">
        <v>73</v>
      </c>
      <c r="G175" s="56" t="s">
        <v>203</v>
      </c>
      <c r="H175" s="57" t="s">
        <v>273</v>
      </c>
      <c r="I175" s="54"/>
      <c r="J175" s="58">
        <f t="shared" si="17"/>
        <v>10</v>
      </c>
      <c r="K175" s="61"/>
      <c r="L175" s="2"/>
    </row>
    <row r="176" ht="14.25" customHeight="1">
      <c r="A176" s="53">
        <v>9.0</v>
      </c>
      <c r="B176" s="54">
        <v>17.0</v>
      </c>
      <c r="C176" s="54">
        <v>39.0407170656699</v>
      </c>
      <c r="D176" s="54">
        <v>-94.5801111344533</v>
      </c>
      <c r="E176" s="55" t="s">
        <v>10</v>
      </c>
      <c r="F176" s="55" t="s">
        <v>44</v>
      </c>
      <c r="G176" s="56" t="s">
        <v>51</v>
      </c>
      <c r="H176" s="57" t="s">
        <v>274</v>
      </c>
      <c r="I176" s="54"/>
      <c r="J176" s="58">
        <f t="shared" si="17"/>
        <v>21</v>
      </c>
      <c r="K176" s="59" t="s">
        <v>50</v>
      </c>
      <c r="L176" s="2"/>
    </row>
    <row r="177" ht="14.25" customHeight="1">
      <c r="A177" s="53">
        <v>10.0</v>
      </c>
      <c r="B177" s="54">
        <v>1.0</v>
      </c>
      <c r="C177" s="54">
        <v>39.0405733375636</v>
      </c>
      <c r="D177" s="54">
        <v>-94.5830719880095</v>
      </c>
      <c r="E177" s="55" t="s">
        <v>10</v>
      </c>
      <c r="F177" s="55" t="s">
        <v>44</v>
      </c>
      <c r="G177" s="56" t="s">
        <v>203</v>
      </c>
      <c r="H177" s="57" t="s">
        <v>275</v>
      </c>
      <c r="I177" s="54"/>
      <c r="J177" s="58">
        <f t="shared" si="17"/>
        <v>10</v>
      </c>
      <c r="K177" s="61"/>
      <c r="L177" s="2"/>
    </row>
    <row r="178" ht="14.25" customHeight="1">
      <c r="A178" s="53">
        <v>10.0</v>
      </c>
      <c r="B178" s="54">
        <v>2.0</v>
      </c>
      <c r="C178" s="54">
        <v>39.0405733374174</v>
      </c>
      <c r="D178" s="54">
        <v>-94.5828869353211</v>
      </c>
      <c r="E178" s="62" t="s">
        <v>12</v>
      </c>
      <c r="F178" s="62" t="s">
        <v>73</v>
      </c>
      <c r="G178" s="56" t="s">
        <v>184</v>
      </c>
      <c r="H178" s="57" t="s">
        <v>276</v>
      </c>
      <c r="I178" s="54"/>
      <c r="J178" s="58">
        <f t="shared" si="17"/>
        <v>2</v>
      </c>
      <c r="K178" s="59">
        <v>1.0</v>
      </c>
      <c r="L178" s="2"/>
    </row>
    <row r="179" ht="14.25" customHeight="1">
      <c r="A179" s="53">
        <v>10.0</v>
      </c>
      <c r="B179" s="54">
        <v>3.0</v>
      </c>
      <c r="C179" s="54">
        <v>39.0405733372712</v>
      </c>
      <c r="D179" s="54">
        <v>-94.5827018826327</v>
      </c>
      <c r="E179" s="78" t="s">
        <v>29</v>
      </c>
      <c r="F179" s="78" t="s">
        <v>277</v>
      </c>
      <c r="G179" s="56" t="s">
        <v>213</v>
      </c>
      <c r="H179" s="57" t="s">
        <v>278</v>
      </c>
      <c r="I179" s="54"/>
      <c r="J179" s="58">
        <f t="shared" si="17"/>
        <v>17</v>
      </c>
      <c r="K179" s="61"/>
      <c r="L179" s="2"/>
    </row>
    <row r="180" ht="14.25" customHeight="1">
      <c r="A180" s="53">
        <v>10.0</v>
      </c>
      <c r="B180" s="54">
        <v>4.0</v>
      </c>
      <c r="C180" s="54">
        <v>39.040573337125</v>
      </c>
      <c r="D180" s="54">
        <v>-94.5825168299442</v>
      </c>
      <c r="E180" s="78" t="s">
        <v>29</v>
      </c>
      <c r="F180" s="78" t="s">
        <v>277</v>
      </c>
      <c r="G180" s="56" t="s">
        <v>160</v>
      </c>
      <c r="H180" s="57" t="s">
        <v>279</v>
      </c>
      <c r="I180" s="54"/>
      <c r="J180" s="58">
        <f t="shared" si="17"/>
        <v>24</v>
      </c>
      <c r="K180" s="61"/>
      <c r="L180" s="2"/>
    </row>
    <row r="181" ht="14.25" customHeight="1">
      <c r="A181" s="53">
        <v>10.0</v>
      </c>
      <c r="B181" s="54">
        <v>5.0</v>
      </c>
      <c r="C181" s="54">
        <v>39.0405733369788</v>
      </c>
      <c r="D181" s="54">
        <v>-94.5823317772558</v>
      </c>
      <c r="E181" s="68" t="s">
        <v>15</v>
      </c>
      <c r="F181" s="68" t="s">
        <v>119</v>
      </c>
      <c r="G181" s="56" t="s">
        <v>252</v>
      </c>
      <c r="H181" s="57" t="s">
        <v>280</v>
      </c>
      <c r="I181" s="54"/>
      <c r="J181" s="58">
        <f t="shared" si="17"/>
        <v>5</v>
      </c>
      <c r="K181" s="59">
        <v>1.0</v>
      </c>
      <c r="L181" s="2"/>
    </row>
    <row r="182" ht="14.25" customHeight="1">
      <c r="A182" s="53">
        <v>10.0</v>
      </c>
      <c r="B182" s="54">
        <v>6.0</v>
      </c>
      <c r="C182" s="54">
        <v>39.0405733368326</v>
      </c>
      <c r="D182" s="54">
        <v>-94.5821467245674</v>
      </c>
      <c r="E182" s="68" t="s">
        <v>15</v>
      </c>
      <c r="F182" s="68" t="s">
        <v>119</v>
      </c>
      <c r="G182" s="56" t="s">
        <v>213</v>
      </c>
      <c r="H182" s="57" t="s">
        <v>281</v>
      </c>
      <c r="I182" s="54"/>
      <c r="J182" s="58">
        <f t="shared" si="17"/>
        <v>17</v>
      </c>
      <c r="K182" s="61"/>
      <c r="L182" s="2"/>
    </row>
    <row r="183" ht="14.25" customHeight="1">
      <c r="A183" s="53">
        <v>10.0</v>
      </c>
      <c r="B183" s="54">
        <v>7.0</v>
      </c>
      <c r="C183" s="54">
        <v>39.0405733366864</v>
      </c>
      <c r="D183" s="54">
        <v>-94.5819616718789</v>
      </c>
      <c r="E183" s="68" t="s">
        <v>15</v>
      </c>
      <c r="F183" s="68" t="s">
        <v>119</v>
      </c>
      <c r="G183" s="56" t="s">
        <v>282</v>
      </c>
      <c r="H183" s="57" t="s">
        <v>283</v>
      </c>
      <c r="I183" s="54"/>
      <c r="J183" s="58">
        <f t="shared" si="17"/>
        <v>2</v>
      </c>
      <c r="K183" s="61"/>
      <c r="L183" s="2"/>
    </row>
    <row r="184" ht="14.25" customHeight="1">
      <c r="A184" s="53">
        <v>10.0</v>
      </c>
      <c r="B184" s="54">
        <v>8.0</v>
      </c>
      <c r="C184" s="54">
        <v>39.0405733365402</v>
      </c>
      <c r="D184" s="54">
        <v>-94.5817766191905</v>
      </c>
      <c r="E184" s="76" t="s">
        <v>27</v>
      </c>
      <c r="F184" s="76" t="s">
        <v>263</v>
      </c>
      <c r="G184" s="56" t="s">
        <v>141</v>
      </c>
      <c r="H184" s="57" t="s">
        <v>284</v>
      </c>
      <c r="I184" s="54"/>
      <c r="J184" s="58">
        <f t="shared" si="17"/>
        <v>2</v>
      </c>
      <c r="K184" s="59">
        <v>1.0</v>
      </c>
      <c r="L184" s="2"/>
    </row>
    <row r="185" ht="14.25" customHeight="1">
      <c r="A185" s="53">
        <v>10.0</v>
      </c>
      <c r="B185" s="54">
        <v>9.0</v>
      </c>
      <c r="C185" s="54">
        <v>39.040573336394</v>
      </c>
      <c r="D185" s="54">
        <v>-94.581591566502</v>
      </c>
      <c r="E185" s="76" t="s">
        <v>27</v>
      </c>
      <c r="F185" s="76" t="s">
        <v>263</v>
      </c>
      <c r="G185" s="56" t="s">
        <v>213</v>
      </c>
      <c r="H185" s="57" t="s">
        <v>285</v>
      </c>
      <c r="I185" s="54"/>
      <c r="J185" s="58">
        <f t="shared" si="17"/>
        <v>17</v>
      </c>
      <c r="K185" s="61"/>
      <c r="L185" s="2"/>
    </row>
    <row r="186" ht="14.25" customHeight="1">
      <c r="A186" s="53">
        <v>10.0</v>
      </c>
      <c r="B186" s="54">
        <v>10.0</v>
      </c>
      <c r="C186" s="54">
        <v>39.0405733362478</v>
      </c>
      <c r="D186" s="54">
        <v>-94.5814065138136</v>
      </c>
      <c r="E186" s="73" t="s">
        <v>28</v>
      </c>
      <c r="F186" s="73" t="s">
        <v>242</v>
      </c>
      <c r="G186" s="56" t="s">
        <v>286</v>
      </c>
      <c r="H186" s="57" t="s">
        <v>287</v>
      </c>
      <c r="I186" s="54"/>
      <c r="J186" s="58">
        <f t="shared" si="17"/>
        <v>4</v>
      </c>
      <c r="K186" s="61"/>
      <c r="L186" s="2"/>
    </row>
    <row r="187" ht="14.25" customHeight="1">
      <c r="A187" s="53">
        <v>10.0</v>
      </c>
      <c r="B187" s="54">
        <v>11.0</v>
      </c>
      <c r="C187" s="54">
        <v>39.0405733361016</v>
      </c>
      <c r="D187" s="54">
        <v>-94.5812214611252</v>
      </c>
      <c r="E187" s="69" t="s">
        <v>24</v>
      </c>
      <c r="F187" s="69" t="s">
        <v>163</v>
      </c>
      <c r="G187" s="56" t="s">
        <v>86</v>
      </c>
      <c r="H187" s="57" t="s">
        <v>288</v>
      </c>
      <c r="I187" s="54"/>
      <c r="J187" s="58">
        <f t="shared" si="17"/>
        <v>5</v>
      </c>
      <c r="K187" s="59">
        <v>1.0</v>
      </c>
      <c r="L187" s="2"/>
    </row>
    <row r="188" ht="14.25" customHeight="1">
      <c r="A188" s="53">
        <v>10.0</v>
      </c>
      <c r="B188" s="54">
        <v>12.0</v>
      </c>
      <c r="C188" s="54">
        <v>39.0405733359554</v>
      </c>
      <c r="D188" s="54">
        <v>-94.5810364084367</v>
      </c>
      <c r="E188" s="77" t="s">
        <v>18</v>
      </c>
      <c r="F188" s="77" t="s">
        <v>268</v>
      </c>
      <c r="G188" s="56" t="s">
        <v>74</v>
      </c>
      <c r="H188" s="57" t="s">
        <v>289</v>
      </c>
      <c r="I188" s="54"/>
      <c r="J188" s="58">
        <f t="shared" si="17"/>
        <v>21</v>
      </c>
      <c r="K188" s="61"/>
      <c r="L188" s="2"/>
    </row>
    <row r="189" ht="14.25" customHeight="1">
      <c r="A189" s="53">
        <v>10.0</v>
      </c>
      <c r="B189" s="54">
        <v>13.0</v>
      </c>
      <c r="C189" s="54">
        <v>39.0405733358092</v>
      </c>
      <c r="D189" s="54">
        <v>-94.5808513557483</v>
      </c>
      <c r="E189" s="77" t="s">
        <v>18</v>
      </c>
      <c r="F189" s="77" t="s">
        <v>268</v>
      </c>
      <c r="G189" s="56" t="s">
        <v>286</v>
      </c>
      <c r="H189" s="57" t="s">
        <v>290</v>
      </c>
      <c r="I189" s="54"/>
      <c r="J189" s="58">
        <f t="shared" si="17"/>
        <v>4</v>
      </c>
      <c r="K189" s="61"/>
      <c r="L189" s="2"/>
    </row>
    <row r="190" ht="14.25" customHeight="1">
      <c r="A190" s="53">
        <v>10.0</v>
      </c>
      <c r="B190" s="54">
        <v>14.0</v>
      </c>
      <c r="C190" s="54">
        <v>39.040573335663</v>
      </c>
      <c r="D190" s="54">
        <v>-94.5806663030599</v>
      </c>
      <c r="E190" s="77" t="s">
        <v>18</v>
      </c>
      <c r="F190" s="77" t="s">
        <v>268</v>
      </c>
      <c r="G190" s="56" t="s">
        <v>238</v>
      </c>
      <c r="H190" s="57" t="s">
        <v>291</v>
      </c>
      <c r="I190" s="54"/>
      <c r="J190" s="58">
        <f t="shared" si="17"/>
        <v>7</v>
      </c>
      <c r="K190" s="59" t="s">
        <v>79</v>
      </c>
      <c r="L190" s="2"/>
    </row>
    <row r="191" ht="14.25" customHeight="1">
      <c r="A191" s="53">
        <v>10.0</v>
      </c>
      <c r="B191" s="54">
        <v>15.0</v>
      </c>
      <c r="C191" s="54">
        <v>39.0405733355168</v>
      </c>
      <c r="D191" s="54">
        <v>-94.5804812503714</v>
      </c>
      <c r="E191" s="63" t="s">
        <v>21</v>
      </c>
      <c r="F191" s="63" t="s">
        <v>84</v>
      </c>
      <c r="G191" s="56" t="s">
        <v>114</v>
      </c>
      <c r="H191" s="57" t="s">
        <v>292</v>
      </c>
      <c r="I191" s="54"/>
      <c r="J191" s="58">
        <f t="shared" si="17"/>
        <v>10</v>
      </c>
      <c r="K191" s="59" t="s">
        <v>50</v>
      </c>
      <c r="L191" s="2"/>
    </row>
    <row r="192" ht="14.25" customHeight="1">
      <c r="A192" s="53">
        <v>10.0</v>
      </c>
      <c r="B192" s="54">
        <v>16.0</v>
      </c>
      <c r="C192" s="54">
        <v>39.0405733353706</v>
      </c>
      <c r="D192" s="54">
        <v>-94.580296197683</v>
      </c>
      <c r="E192" s="62" t="s">
        <v>12</v>
      </c>
      <c r="F192" s="62" t="s">
        <v>73</v>
      </c>
      <c r="G192" s="56" t="s">
        <v>108</v>
      </c>
      <c r="H192" s="57" t="s">
        <v>293</v>
      </c>
      <c r="I192" s="54"/>
      <c r="J192" s="58">
        <f t="shared" si="17"/>
        <v>5</v>
      </c>
      <c r="K192" s="59" t="s">
        <v>79</v>
      </c>
      <c r="L192" s="2"/>
    </row>
    <row r="193" ht="14.25" customHeight="1">
      <c r="A193" s="53">
        <v>10.0</v>
      </c>
      <c r="B193" s="54">
        <v>17.0</v>
      </c>
      <c r="C193" s="54">
        <v>39.0405733352244</v>
      </c>
      <c r="D193" s="54">
        <v>-94.5801111449945</v>
      </c>
      <c r="E193" s="55" t="s">
        <v>10</v>
      </c>
      <c r="F193" s="55" t="s">
        <v>44</v>
      </c>
      <c r="G193" s="56" t="s">
        <v>131</v>
      </c>
      <c r="H193" s="57" t="s">
        <v>294</v>
      </c>
      <c r="I193" s="54"/>
      <c r="J193" s="58">
        <f t="shared" si="17"/>
        <v>6</v>
      </c>
      <c r="K193" s="59">
        <v>1.0</v>
      </c>
      <c r="L193" s="2"/>
    </row>
    <row r="194" ht="14.25" customHeight="1">
      <c r="A194" s="53">
        <v>11.0</v>
      </c>
      <c r="B194" s="54">
        <v>1.0</v>
      </c>
      <c r="C194" s="54">
        <v>39.0404296071182</v>
      </c>
      <c r="D194" s="54">
        <v>-94.5830719925272</v>
      </c>
      <c r="E194" s="55" t="s">
        <v>10</v>
      </c>
      <c r="F194" s="55" t="s">
        <v>44</v>
      </c>
      <c r="G194" s="56" t="s">
        <v>252</v>
      </c>
      <c r="H194" s="57" t="s">
        <v>295</v>
      </c>
      <c r="I194" s="54"/>
      <c r="J194" s="58">
        <f t="shared" si="17"/>
        <v>5</v>
      </c>
      <c r="K194" s="61"/>
      <c r="L194" s="2"/>
    </row>
    <row r="195" ht="14.25" customHeight="1">
      <c r="A195" s="53">
        <v>11.0</v>
      </c>
      <c r="B195" s="54">
        <v>2.0</v>
      </c>
      <c r="C195" s="54">
        <v>39.040429606972</v>
      </c>
      <c r="D195" s="54">
        <v>-94.5828869402151</v>
      </c>
      <c r="E195" s="78" t="s">
        <v>29</v>
      </c>
      <c r="F195" s="78" t="s">
        <v>277</v>
      </c>
      <c r="G195" s="60" t="s">
        <v>45</v>
      </c>
      <c r="H195" s="57" t="s">
        <v>296</v>
      </c>
      <c r="I195" s="54"/>
      <c r="J195" s="58">
        <f t="shared" si="17"/>
        <v>38</v>
      </c>
      <c r="K195" s="52" t="s">
        <v>47</v>
      </c>
      <c r="L195" s="2"/>
    </row>
    <row r="196" ht="14.25" customHeight="1">
      <c r="A196" s="53">
        <v>11.0</v>
      </c>
      <c r="B196" s="54">
        <v>3.0</v>
      </c>
      <c r="C196" s="54">
        <v>39.0404296068258</v>
      </c>
      <c r="D196" s="54">
        <v>-94.5827018879032</v>
      </c>
      <c r="E196" s="78" t="s">
        <v>29</v>
      </c>
      <c r="F196" s="78" t="s">
        <v>277</v>
      </c>
      <c r="G196" s="56" t="s">
        <v>48</v>
      </c>
      <c r="H196" s="57" t="s">
        <v>297</v>
      </c>
      <c r="I196" s="54"/>
      <c r="J196" s="58">
        <f t="shared" si="17"/>
        <v>12</v>
      </c>
      <c r="K196" s="59" t="s">
        <v>50</v>
      </c>
      <c r="L196" s="2"/>
    </row>
    <row r="197" ht="14.25" customHeight="1">
      <c r="A197" s="53">
        <v>11.0</v>
      </c>
      <c r="B197" s="54">
        <v>4.0</v>
      </c>
      <c r="C197" s="54">
        <v>39.0404296066796</v>
      </c>
      <c r="D197" s="54">
        <v>-94.5825168355912</v>
      </c>
      <c r="E197" s="68" t="s">
        <v>15</v>
      </c>
      <c r="F197" s="68" t="s">
        <v>119</v>
      </c>
      <c r="G197" s="56" t="s">
        <v>131</v>
      </c>
      <c r="H197" s="57" t="s">
        <v>298</v>
      </c>
      <c r="I197" s="54"/>
      <c r="J197" s="58">
        <f t="shared" si="17"/>
        <v>6</v>
      </c>
      <c r="K197" s="61"/>
      <c r="L197" s="2"/>
    </row>
    <row r="198" ht="14.25" customHeight="1">
      <c r="A198" s="53">
        <v>11.0</v>
      </c>
      <c r="B198" s="54">
        <v>5.0</v>
      </c>
      <c r="C198" s="54">
        <v>39.0404296065334</v>
      </c>
      <c r="D198" s="54">
        <v>-94.5823317832793</v>
      </c>
      <c r="E198" s="68" t="s">
        <v>15</v>
      </c>
      <c r="F198" s="68" t="s">
        <v>119</v>
      </c>
      <c r="G198" s="56" t="s">
        <v>286</v>
      </c>
      <c r="H198" s="57" t="s">
        <v>299</v>
      </c>
      <c r="I198" s="54"/>
      <c r="J198" s="58">
        <f t="shared" si="17"/>
        <v>4</v>
      </c>
      <c r="K198" s="61"/>
      <c r="L198" s="2"/>
    </row>
    <row r="199" ht="14.25" customHeight="1">
      <c r="A199" s="53">
        <v>11.0</v>
      </c>
      <c r="B199" s="54">
        <v>6.0</v>
      </c>
      <c r="C199" s="54">
        <v>39.0404296063872</v>
      </c>
      <c r="D199" s="54">
        <v>-94.5821467309673</v>
      </c>
      <c r="E199" s="68" t="s">
        <v>15</v>
      </c>
      <c r="F199" s="68" t="s">
        <v>119</v>
      </c>
      <c r="G199" s="56" t="s">
        <v>74</v>
      </c>
      <c r="H199" s="57" t="s">
        <v>300</v>
      </c>
      <c r="I199" s="54"/>
      <c r="J199" s="58">
        <f t="shared" si="17"/>
        <v>21</v>
      </c>
      <c r="K199" s="61"/>
      <c r="L199" s="2"/>
    </row>
    <row r="200" ht="14.25" customHeight="1">
      <c r="A200" s="53">
        <v>11.0</v>
      </c>
      <c r="B200" s="54">
        <v>7.0</v>
      </c>
      <c r="C200" s="54">
        <v>39.040429606241</v>
      </c>
      <c r="D200" s="54">
        <v>-94.5819616786553</v>
      </c>
      <c r="E200" s="68" t="s">
        <v>15</v>
      </c>
      <c r="F200" s="68" t="s">
        <v>119</v>
      </c>
      <c r="G200" s="56" t="s">
        <v>301</v>
      </c>
      <c r="H200" s="57" t="s">
        <v>302</v>
      </c>
      <c r="I200" s="54"/>
      <c r="J200" s="58">
        <f t="shared" si="17"/>
        <v>5</v>
      </c>
      <c r="K200" s="61"/>
      <c r="L200" s="2"/>
    </row>
    <row r="201" ht="14.25" customHeight="1">
      <c r="A201" s="53">
        <v>11.0</v>
      </c>
      <c r="B201" s="54">
        <v>8.0</v>
      </c>
      <c r="C201" s="54">
        <v>39.0404296060948</v>
      </c>
      <c r="D201" s="54">
        <v>-94.5817766263434</v>
      </c>
      <c r="E201" s="76" t="s">
        <v>27</v>
      </c>
      <c r="F201" s="76" t="s">
        <v>263</v>
      </c>
      <c r="G201" s="56" t="s">
        <v>45</v>
      </c>
      <c r="H201" s="57" t="s">
        <v>303</v>
      </c>
      <c r="I201" s="54"/>
      <c r="J201" s="58">
        <f t="shared" si="17"/>
        <v>38</v>
      </c>
      <c r="K201" s="52" t="s">
        <v>47</v>
      </c>
      <c r="L201" s="2"/>
    </row>
    <row r="202" ht="14.25" customHeight="1">
      <c r="A202" s="53">
        <v>11.0</v>
      </c>
      <c r="B202" s="54">
        <v>9.0</v>
      </c>
      <c r="C202" s="54">
        <v>39.0404296059486</v>
      </c>
      <c r="D202" s="54">
        <v>-94.5815915740314</v>
      </c>
      <c r="E202" s="76" t="s">
        <v>27</v>
      </c>
      <c r="F202" s="76" t="s">
        <v>263</v>
      </c>
      <c r="G202" s="56" t="s">
        <v>131</v>
      </c>
      <c r="H202" s="57" t="s">
        <v>304</v>
      </c>
      <c r="I202" s="54"/>
      <c r="J202" s="58">
        <f t="shared" si="17"/>
        <v>6</v>
      </c>
      <c r="K202" s="61"/>
      <c r="L202" s="2"/>
    </row>
    <row r="203" ht="14.25" customHeight="1">
      <c r="A203" s="53">
        <v>11.0</v>
      </c>
      <c r="B203" s="54">
        <v>10.0</v>
      </c>
      <c r="C203" s="54">
        <v>39.0404296058024</v>
      </c>
      <c r="D203" s="54">
        <v>-94.5814065217194</v>
      </c>
      <c r="E203" s="69" t="s">
        <v>24</v>
      </c>
      <c r="F203" s="69" t="s">
        <v>163</v>
      </c>
      <c r="G203" s="56" t="s">
        <v>252</v>
      </c>
      <c r="H203" s="57" t="s">
        <v>305</v>
      </c>
      <c r="I203" s="54"/>
      <c r="J203" s="58">
        <f t="shared" si="17"/>
        <v>5</v>
      </c>
      <c r="K203" s="61"/>
      <c r="L203" s="2"/>
    </row>
    <row r="204" ht="14.25" customHeight="1">
      <c r="A204" s="53">
        <v>11.0</v>
      </c>
      <c r="B204" s="54">
        <v>11.0</v>
      </c>
      <c r="C204" s="54">
        <v>39.0404296056562</v>
      </c>
      <c r="D204" s="54">
        <v>-94.5812214694075</v>
      </c>
      <c r="E204" s="69" t="s">
        <v>24</v>
      </c>
      <c r="F204" s="69" t="s">
        <v>163</v>
      </c>
      <c r="G204" s="56" t="s">
        <v>45</v>
      </c>
      <c r="H204" s="57" t="s">
        <v>306</v>
      </c>
      <c r="I204" s="54"/>
      <c r="J204" s="58">
        <f t="shared" si="17"/>
        <v>38</v>
      </c>
      <c r="K204" s="52" t="s">
        <v>47</v>
      </c>
      <c r="L204" s="2"/>
    </row>
    <row r="205" ht="14.25" customHeight="1">
      <c r="A205" s="53">
        <v>11.0</v>
      </c>
      <c r="B205" s="54">
        <v>12.0</v>
      </c>
      <c r="C205" s="54">
        <v>39.04042960551</v>
      </c>
      <c r="D205" s="54">
        <v>-94.5810364170955</v>
      </c>
      <c r="E205" s="69" t="s">
        <v>24</v>
      </c>
      <c r="F205" s="69" t="s">
        <v>163</v>
      </c>
      <c r="G205" s="56" t="s">
        <v>131</v>
      </c>
      <c r="H205" s="57" t="s">
        <v>307</v>
      </c>
      <c r="I205" s="54"/>
      <c r="J205" s="58">
        <f t="shared" si="17"/>
        <v>6</v>
      </c>
      <c r="K205" s="61"/>
      <c r="L205" s="2"/>
    </row>
    <row r="206" ht="14.25" customHeight="1">
      <c r="A206" s="53">
        <v>11.0</v>
      </c>
      <c r="B206" s="54">
        <v>13.0</v>
      </c>
      <c r="C206" s="54">
        <v>39.0404296053638</v>
      </c>
      <c r="D206" s="54">
        <v>-94.5808513647836</v>
      </c>
      <c r="E206" s="69" t="s">
        <v>24</v>
      </c>
      <c r="F206" s="69" t="s">
        <v>163</v>
      </c>
      <c r="G206" s="56" t="s">
        <v>51</v>
      </c>
      <c r="H206" s="57" t="s">
        <v>308</v>
      </c>
      <c r="I206" s="54"/>
      <c r="J206" s="58">
        <f t="shared" si="17"/>
        <v>21</v>
      </c>
      <c r="K206" s="59" t="s">
        <v>50</v>
      </c>
      <c r="L206" s="2"/>
    </row>
    <row r="207" ht="14.25" customHeight="1">
      <c r="A207" s="53">
        <v>11.0</v>
      </c>
      <c r="B207" s="54">
        <v>14.0</v>
      </c>
      <c r="C207" s="54">
        <v>39.0404296052176</v>
      </c>
      <c r="D207" s="54">
        <v>-94.5806663124716</v>
      </c>
      <c r="E207" s="78" t="s">
        <v>29</v>
      </c>
      <c r="F207" s="78" t="s">
        <v>277</v>
      </c>
      <c r="G207" s="56" t="s">
        <v>45</v>
      </c>
      <c r="H207" s="57" t="s">
        <v>309</v>
      </c>
      <c r="I207" s="54"/>
      <c r="J207" s="58">
        <f t="shared" si="17"/>
        <v>38</v>
      </c>
      <c r="K207" s="52" t="s">
        <v>47</v>
      </c>
      <c r="L207" s="2"/>
    </row>
    <row r="208" ht="14.25" customHeight="1">
      <c r="A208" s="53">
        <v>11.0</v>
      </c>
      <c r="B208" s="54">
        <v>15.0</v>
      </c>
      <c r="C208" s="54">
        <v>39.0404296050714</v>
      </c>
      <c r="D208" s="54">
        <v>-94.5804812601596</v>
      </c>
      <c r="E208" s="63" t="s">
        <v>21</v>
      </c>
      <c r="F208" s="63" t="s">
        <v>84</v>
      </c>
      <c r="G208" s="56" t="s">
        <v>74</v>
      </c>
      <c r="H208" s="57" t="s">
        <v>310</v>
      </c>
      <c r="I208" s="54"/>
      <c r="J208" s="58">
        <f t="shared" si="17"/>
        <v>21</v>
      </c>
      <c r="K208" s="61"/>
      <c r="L208" s="2"/>
    </row>
    <row r="209" ht="14.25" customHeight="1">
      <c r="A209" s="53">
        <v>11.0</v>
      </c>
      <c r="B209" s="54">
        <v>16.0</v>
      </c>
      <c r="C209" s="54">
        <v>39.0404296049252</v>
      </c>
      <c r="D209" s="54">
        <v>-94.5802962078477</v>
      </c>
      <c r="E209" s="63" t="s">
        <v>21</v>
      </c>
      <c r="F209" s="63" t="s">
        <v>84</v>
      </c>
      <c r="G209" s="56" t="s">
        <v>301</v>
      </c>
      <c r="H209" s="57" t="s">
        <v>311</v>
      </c>
      <c r="I209" s="54"/>
      <c r="J209" s="58">
        <f t="shared" si="17"/>
        <v>5</v>
      </c>
      <c r="K209" s="61"/>
      <c r="L209" s="2"/>
    </row>
    <row r="210" ht="14.25" customHeight="1">
      <c r="A210" s="53">
        <v>11.0</v>
      </c>
      <c r="B210" s="54">
        <v>17.0</v>
      </c>
      <c r="C210" s="54">
        <v>39.040429604779</v>
      </c>
      <c r="D210" s="54">
        <v>-94.5801111555357</v>
      </c>
      <c r="E210" s="55" t="s">
        <v>10</v>
      </c>
      <c r="F210" s="55" t="s">
        <v>44</v>
      </c>
      <c r="G210" s="56" t="s">
        <v>252</v>
      </c>
      <c r="H210" s="57" t="s">
        <v>312</v>
      </c>
      <c r="I210" s="54"/>
      <c r="J210" s="58">
        <f t="shared" si="17"/>
        <v>5</v>
      </c>
      <c r="K210" s="59">
        <v>1.0</v>
      </c>
      <c r="L210" s="2"/>
    </row>
    <row r="211" ht="14.25" customHeight="1">
      <c r="A211" s="53">
        <v>12.0</v>
      </c>
      <c r="B211" s="54">
        <v>1.0</v>
      </c>
      <c r="C211" s="54">
        <v>39.0402858766727</v>
      </c>
      <c r="D211" s="54">
        <v>-94.5830719970442</v>
      </c>
      <c r="E211" s="55" t="s">
        <v>10</v>
      </c>
      <c r="F211" s="55" t="s">
        <v>44</v>
      </c>
      <c r="G211" s="56" t="s">
        <v>74</v>
      </c>
      <c r="H211" s="57" t="s">
        <v>313</v>
      </c>
      <c r="I211" s="54"/>
      <c r="J211" s="58">
        <f t="shared" si="17"/>
        <v>21</v>
      </c>
      <c r="K211" s="61"/>
      <c r="L211" s="2"/>
    </row>
    <row r="212" ht="14.25" customHeight="1">
      <c r="A212" s="53">
        <v>12.0</v>
      </c>
      <c r="B212" s="54">
        <v>2.0</v>
      </c>
      <c r="C212" s="54">
        <v>39.0402858765265</v>
      </c>
      <c r="D212" s="54">
        <v>-94.5828869451087</v>
      </c>
      <c r="E212" s="78" t="s">
        <v>29</v>
      </c>
      <c r="F212" s="78" t="s">
        <v>277</v>
      </c>
      <c r="G212" s="56" t="s">
        <v>238</v>
      </c>
      <c r="H212" s="57" t="s">
        <v>314</v>
      </c>
      <c r="I212" s="54"/>
      <c r="J212" s="58">
        <f t="shared" si="17"/>
        <v>7</v>
      </c>
      <c r="K212" s="59" t="s">
        <v>79</v>
      </c>
      <c r="L212" s="2"/>
    </row>
    <row r="213" ht="14.25" customHeight="1">
      <c r="A213" s="53">
        <v>12.0</v>
      </c>
      <c r="B213" s="54">
        <v>3.0</v>
      </c>
      <c r="C213" s="54">
        <v>39.0402858763803</v>
      </c>
      <c r="D213" s="54">
        <v>-94.5827018931731</v>
      </c>
      <c r="E213" s="78" t="s">
        <v>29</v>
      </c>
      <c r="F213" s="78" t="s">
        <v>277</v>
      </c>
      <c r="G213" s="56" t="s">
        <v>243</v>
      </c>
      <c r="H213" s="57" t="s">
        <v>315</v>
      </c>
      <c r="I213" s="54"/>
      <c r="J213" s="58">
        <f t="shared" si="17"/>
        <v>3</v>
      </c>
      <c r="K213" s="59">
        <v>1.0</v>
      </c>
      <c r="L213" s="2"/>
    </row>
    <row r="214" ht="14.25" customHeight="1">
      <c r="A214" s="53">
        <v>12.0</v>
      </c>
      <c r="B214" s="54">
        <v>4.0</v>
      </c>
      <c r="C214" s="54">
        <v>39.0402858762341</v>
      </c>
      <c r="D214" s="54">
        <v>-94.5825168412376</v>
      </c>
      <c r="E214" s="78" t="s">
        <v>29</v>
      </c>
      <c r="F214" s="78" t="s">
        <v>277</v>
      </c>
      <c r="G214" s="56" t="s">
        <v>95</v>
      </c>
      <c r="H214" s="57" t="s">
        <v>316</v>
      </c>
      <c r="I214" s="54"/>
      <c r="J214" s="58">
        <f t="shared" si="17"/>
        <v>8</v>
      </c>
      <c r="K214" s="59" t="s">
        <v>76</v>
      </c>
      <c r="L214" s="2"/>
    </row>
    <row r="215" ht="14.25" customHeight="1">
      <c r="A215" s="53">
        <v>12.0</v>
      </c>
      <c r="B215" s="54">
        <v>5.0</v>
      </c>
      <c r="C215" s="54">
        <v>39.0402858760879</v>
      </c>
      <c r="D215" s="54">
        <v>-94.5823317893021</v>
      </c>
      <c r="E215" s="62" t="s">
        <v>12</v>
      </c>
      <c r="F215" s="62" t="s">
        <v>73</v>
      </c>
      <c r="G215" s="56" t="s">
        <v>51</v>
      </c>
      <c r="H215" s="57" t="s">
        <v>317</v>
      </c>
      <c r="I215" s="54"/>
      <c r="J215" s="58">
        <f t="shared" si="17"/>
        <v>21</v>
      </c>
      <c r="K215" s="59" t="s">
        <v>50</v>
      </c>
      <c r="L215" s="2"/>
    </row>
    <row r="216" ht="14.25" customHeight="1">
      <c r="A216" s="53">
        <v>12.0</v>
      </c>
      <c r="B216" s="54">
        <v>6.0</v>
      </c>
      <c r="C216" s="54">
        <v>39.0402858759417</v>
      </c>
      <c r="D216" s="54">
        <v>-94.5821467373666</v>
      </c>
      <c r="E216" s="62" t="s">
        <v>12</v>
      </c>
      <c r="F216" s="62" t="s">
        <v>73</v>
      </c>
      <c r="G216" s="56" t="s">
        <v>108</v>
      </c>
      <c r="H216" s="57" t="s">
        <v>318</v>
      </c>
      <c r="I216" s="54"/>
      <c r="J216" s="58">
        <f t="shared" si="17"/>
        <v>5</v>
      </c>
      <c r="K216" s="59" t="s">
        <v>79</v>
      </c>
      <c r="L216" s="2"/>
    </row>
    <row r="217" ht="14.25" customHeight="1">
      <c r="A217" s="53">
        <v>12.0</v>
      </c>
      <c r="B217" s="54">
        <v>7.0</v>
      </c>
      <c r="C217" s="54">
        <v>39.0402858757955</v>
      </c>
      <c r="D217" s="54">
        <v>-94.581961685431</v>
      </c>
      <c r="E217" s="79" t="s">
        <v>25</v>
      </c>
      <c r="F217" s="79" t="s">
        <v>319</v>
      </c>
      <c r="G217" s="56" t="s">
        <v>48</v>
      </c>
      <c r="H217" s="57" t="s">
        <v>320</v>
      </c>
      <c r="I217" s="54"/>
      <c r="J217" s="58">
        <f t="shared" si="17"/>
        <v>12</v>
      </c>
      <c r="K217" s="59" t="s">
        <v>50</v>
      </c>
      <c r="L217" s="2"/>
    </row>
    <row r="218" ht="14.25" customHeight="1">
      <c r="A218" s="53">
        <v>12.0</v>
      </c>
      <c r="B218" s="54">
        <v>8.0</v>
      </c>
      <c r="C218" s="54">
        <v>39.0402858756493</v>
      </c>
      <c r="D218" s="54">
        <v>-94.5817766334955</v>
      </c>
      <c r="E218" s="76" t="s">
        <v>27</v>
      </c>
      <c r="F218" s="76" t="s">
        <v>263</v>
      </c>
      <c r="G218" s="56" t="s">
        <v>321</v>
      </c>
      <c r="H218" s="57" t="s">
        <v>322</v>
      </c>
      <c r="I218" s="54"/>
      <c r="J218" s="58">
        <f t="shared" si="17"/>
        <v>2</v>
      </c>
      <c r="K218" s="61"/>
      <c r="L218" s="2"/>
    </row>
    <row r="219" ht="14.25" customHeight="1">
      <c r="A219" s="53">
        <v>12.0</v>
      </c>
      <c r="B219" s="54">
        <v>9.0</v>
      </c>
      <c r="C219" s="54">
        <v>39.0402858755031</v>
      </c>
      <c r="D219" s="54">
        <v>-94.58159158156</v>
      </c>
      <c r="E219" s="76" t="s">
        <v>27</v>
      </c>
      <c r="F219" s="76" t="s">
        <v>263</v>
      </c>
      <c r="G219" s="56" t="s">
        <v>160</v>
      </c>
      <c r="H219" s="57" t="s">
        <v>323</v>
      </c>
      <c r="I219" s="54"/>
      <c r="J219" s="58">
        <f t="shared" si="17"/>
        <v>24</v>
      </c>
      <c r="K219" s="61"/>
      <c r="L219" s="2"/>
    </row>
    <row r="220" ht="14.25" customHeight="1">
      <c r="A220" s="53">
        <v>12.0</v>
      </c>
      <c r="B220" s="54">
        <v>10.0</v>
      </c>
      <c r="C220" s="54">
        <v>39.0402858753569</v>
      </c>
      <c r="D220" s="54">
        <v>-94.5814065296244</v>
      </c>
      <c r="E220" s="69" t="s">
        <v>24</v>
      </c>
      <c r="F220" s="69" t="s">
        <v>163</v>
      </c>
      <c r="G220" s="75" t="s">
        <v>301</v>
      </c>
      <c r="H220" s="57" t="s">
        <v>324</v>
      </c>
      <c r="I220" s="54"/>
      <c r="J220" s="58">
        <f>COUNTIF(G$24:G$465,#REF!)</f>
        <v>0</v>
      </c>
      <c r="K220" s="61"/>
      <c r="L220" s="2"/>
    </row>
    <row r="221" ht="14.25" customHeight="1">
      <c r="A221" s="53">
        <v>12.0</v>
      </c>
      <c r="B221" s="54">
        <v>11.0</v>
      </c>
      <c r="C221" s="54">
        <v>39.0402858752107</v>
      </c>
      <c r="D221" s="54">
        <v>-94.5812214776889</v>
      </c>
      <c r="E221" s="69" t="s">
        <v>24</v>
      </c>
      <c r="F221" s="69" t="s">
        <v>163</v>
      </c>
      <c r="G221" s="56" t="s">
        <v>157</v>
      </c>
      <c r="H221" s="57" t="s">
        <v>325</v>
      </c>
      <c r="I221" s="54"/>
      <c r="J221" s="58">
        <f t="shared" ref="J221:J465" si="18">COUNTIF(G$24:G$465,G221)</f>
        <v>10</v>
      </c>
      <c r="K221" s="59" t="s">
        <v>50</v>
      </c>
      <c r="L221" s="2"/>
    </row>
    <row r="222" ht="14.25" customHeight="1">
      <c r="A222" s="53">
        <v>12.0</v>
      </c>
      <c r="B222" s="54">
        <v>12.0</v>
      </c>
      <c r="C222" s="54">
        <v>39.0402858750645</v>
      </c>
      <c r="D222" s="54">
        <v>-94.5810364257533</v>
      </c>
      <c r="E222" s="62" t="s">
        <v>12</v>
      </c>
      <c r="F222" s="62" t="s">
        <v>73</v>
      </c>
      <c r="G222" s="56" t="s">
        <v>114</v>
      </c>
      <c r="H222" s="57" t="s">
        <v>326</v>
      </c>
      <c r="I222" s="54"/>
      <c r="J222" s="58">
        <f t="shared" si="18"/>
        <v>10</v>
      </c>
      <c r="K222" s="59" t="s">
        <v>50</v>
      </c>
      <c r="L222" s="2"/>
    </row>
    <row r="223" ht="14.25" customHeight="1">
      <c r="A223" s="53">
        <v>12.0</v>
      </c>
      <c r="B223" s="54">
        <v>13.0</v>
      </c>
      <c r="C223" s="54">
        <v>39.0402858749183</v>
      </c>
      <c r="D223" s="54">
        <v>-94.5808513738179</v>
      </c>
      <c r="E223" s="62" t="s">
        <v>12</v>
      </c>
      <c r="F223" s="62" t="s">
        <v>73</v>
      </c>
      <c r="G223" s="75" t="s">
        <v>199</v>
      </c>
      <c r="H223" s="57" t="s">
        <v>327</v>
      </c>
      <c r="I223" s="54"/>
      <c r="J223" s="58">
        <f t="shared" si="18"/>
        <v>5</v>
      </c>
      <c r="K223" s="59" t="s">
        <v>79</v>
      </c>
      <c r="L223" s="2"/>
    </row>
    <row r="224" ht="14.25" customHeight="1">
      <c r="A224" s="53">
        <v>12.0</v>
      </c>
      <c r="B224" s="54">
        <v>14.0</v>
      </c>
      <c r="C224" s="54">
        <v>39.0402858747721</v>
      </c>
      <c r="D224" s="54">
        <v>-94.5806663218823</v>
      </c>
      <c r="E224" s="78" t="s">
        <v>29</v>
      </c>
      <c r="F224" s="78" t="s">
        <v>277</v>
      </c>
      <c r="G224" s="56" t="s">
        <v>157</v>
      </c>
      <c r="H224" s="57" t="s">
        <v>328</v>
      </c>
      <c r="I224" s="54"/>
      <c r="J224" s="58">
        <f t="shared" si="18"/>
        <v>10</v>
      </c>
      <c r="K224" s="59" t="s">
        <v>50</v>
      </c>
      <c r="L224" s="2"/>
    </row>
    <row r="225" ht="14.25" customHeight="1">
      <c r="A225" s="53">
        <v>12.0</v>
      </c>
      <c r="B225" s="54">
        <v>15.0</v>
      </c>
      <c r="C225" s="54">
        <v>39.040285874626</v>
      </c>
      <c r="D225" s="54">
        <v>-94.5804812699468</v>
      </c>
      <c r="E225" s="78" t="s">
        <v>29</v>
      </c>
      <c r="F225" s="78" t="s">
        <v>277</v>
      </c>
      <c r="G225" s="56" t="s">
        <v>329</v>
      </c>
      <c r="H225" s="57" t="s">
        <v>330</v>
      </c>
      <c r="I225" s="54"/>
      <c r="J225" s="58">
        <f t="shared" si="18"/>
        <v>1</v>
      </c>
      <c r="K225" s="61"/>
      <c r="L225" s="2"/>
    </row>
    <row r="226" ht="14.25" customHeight="1">
      <c r="A226" s="53">
        <v>12.0</v>
      </c>
      <c r="B226" s="54">
        <v>16.0</v>
      </c>
      <c r="C226" s="54">
        <v>39.0402858744798</v>
      </c>
      <c r="D226" s="54">
        <v>-94.5802962180112</v>
      </c>
      <c r="E226" s="78" t="s">
        <v>29</v>
      </c>
      <c r="F226" s="78" t="s">
        <v>277</v>
      </c>
      <c r="G226" s="56" t="s">
        <v>331</v>
      </c>
      <c r="H226" s="57" t="s">
        <v>332</v>
      </c>
      <c r="I226" s="54"/>
      <c r="J226" s="58">
        <f t="shared" si="18"/>
        <v>3</v>
      </c>
      <c r="K226" s="61"/>
      <c r="L226" s="2"/>
    </row>
    <row r="227" ht="14.25" customHeight="1">
      <c r="A227" s="53">
        <v>12.0</v>
      </c>
      <c r="B227" s="54">
        <v>17.0</v>
      </c>
      <c r="C227" s="54">
        <v>39.0402858743336</v>
      </c>
      <c r="D227" s="54">
        <v>-94.5801111660757</v>
      </c>
      <c r="E227" s="55" t="s">
        <v>10</v>
      </c>
      <c r="F227" s="55" t="s">
        <v>44</v>
      </c>
      <c r="G227" s="56" t="s">
        <v>51</v>
      </c>
      <c r="H227" s="57" t="s">
        <v>333</v>
      </c>
      <c r="I227" s="54"/>
      <c r="J227" s="58">
        <f t="shared" si="18"/>
        <v>21</v>
      </c>
      <c r="K227" s="59" t="s">
        <v>50</v>
      </c>
      <c r="L227" s="2"/>
    </row>
    <row r="228" ht="14.25" customHeight="1">
      <c r="A228" s="53">
        <v>13.0</v>
      </c>
      <c r="B228" s="54">
        <v>1.0</v>
      </c>
      <c r="C228" s="54">
        <v>39.0401421462272</v>
      </c>
      <c r="D228" s="54">
        <v>-94.5830720015619</v>
      </c>
      <c r="E228" s="55" t="s">
        <v>10</v>
      </c>
      <c r="F228" s="55" t="s">
        <v>44</v>
      </c>
      <c r="G228" s="56" t="s">
        <v>334</v>
      </c>
      <c r="H228" s="57" t="s">
        <v>335</v>
      </c>
      <c r="I228" s="54"/>
      <c r="J228" s="58">
        <f t="shared" si="18"/>
        <v>5</v>
      </c>
      <c r="K228" s="61"/>
      <c r="L228" s="2"/>
    </row>
    <row r="229" ht="14.25" customHeight="1">
      <c r="A229" s="53">
        <v>13.0</v>
      </c>
      <c r="B229" s="54">
        <v>2.0</v>
      </c>
      <c r="C229" s="54">
        <v>39.040142146081</v>
      </c>
      <c r="D229" s="54">
        <v>-94.5828869500028</v>
      </c>
      <c r="E229" s="62" t="s">
        <v>12</v>
      </c>
      <c r="F229" s="62" t="s">
        <v>73</v>
      </c>
      <c r="G229" s="56" t="s">
        <v>222</v>
      </c>
      <c r="H229" s="57" t="s">
        <v>336</v>
      </c>
      <c r="I229" s="54"/>
      <c r="J229" s="58">
        <f t="shared" si="18"/>
        <v>5</v>
      </c>
      <c r="K229" s="61"/>
      <c r="L229" s="2"/>
    </row>
    <row r="230" ht="14.25" customHeight="1">
      <c r="A230" s="53">
        <v>13.0</v>
      </c>
      <c r="B230" s="54">
        <v>3.0</v>
      </c>
      <c r="C230" s="54">
        <v>39.0401421459348</v>
      </c>
      <c r="D230" s="54">
        <v>-94.5827018984438</v>
      </c>
      <c r="E230" s="62" t="s">
        <v>12</v>
      </c>
      <c r="F230" s="62" t="s">
        <v>73</v>
      </c>
      <c r="G230" s="56" t="s">
        <v>224</v>
      </c>
      <c r="H230" s="57" t="s">
        <v>337</v>
      </c>
      <c r="I230" s="54"/>
      <c r="J230" s="58">
        <f t="shared" si="18"/>
        <v>5</v>
      </c>
      <c r="K230" s="61"/>
      <c r="L230" s="2"/>
    </row>
    <row r="231" ht="14.25" customHeight="1">
      <c r="A231" s="53">
        <v>13.0</v>
      </c>
      <c r="B231" s="54">
        <v>4.0</v>
      </c>
      <c r="C231" s="54">
        <v>39.0401421457886</v>
      </c>
      <c r="D231" s="54">
        <v>-94.5825168468847</v>
      </c>
      <c r="E231" s="62" t="s">
        <v>12</v>
      </c>
      <c r="F231" s="62" t="s">
        <v>73</v>
      </c>
      <c r="G231" s="56" t="s">
        <v>338</v>
      </c>
      <c r="H231" s="57" t="s">
        <v>339</v>
      </c>
      <c r="I231" s="54"/>
      <c r="J231" s="58">
        <f t="shared" si="18"/>
        <v>2</v>
      </c>
      <c r="K231" s="61"/>
      <c r="L231" s="2"/>
    </row>
    <row r="232" ht="14.25" customHeight="1">
      <c r="A232" s="53">
        <v>13.0</v>
      </c>
      <c r="B232" s="54">
        <v>5.0</v>
      </c>
      <c r="C232" s="54">
        <v>39.0401421456424</v>
      </c>
      <c r="D232" s="54">
        <v>-94.5823317953256</v>
      </c>
      <c r="E232" s="62" t="s">
        <v>12</v>
      </c>
      <c r="F232" s="62" t="s">
        <v>73</v>
      </c>
      <c r="G232" s="56" t="s">
        <v>222</v>
      </c>
      <c r="H232" s="57" t="s">
        <v>340</v>
      </c>
      <c r="I232" s="54"/>
      <c r="J232" s="58">
        <f t="shared" si="18"/>
        <v>5</v>
      </c>
      <c r="K232" s="61"/>
      <c r="L232" s="2"/>
    </row>
    <row r="233" ht="14.25" customHeight="1">
      <c r="A233" s="53">
        <v>13.0</v>
      </c>
      <c r="B233" s="54">
        <v>6.0</v>
      </c>
      <c r="C233" s="54">
        <v>39.0401421454963</v>
      </c>
      <c r="D233" s="54">
        <v>-94.5821467437666</v>
      </c>
      <c r="E233" s="62" t="s">
        <v>12</v>
      </c>
      <c r="F233" s="62" t="s">
        <v>73</v>
      </c>
      <c r="G233" s="56" t="s">
        <v>224</v>
      </c>
      <c r="H233" s="57" t="s">
        <v>341</v>
      </c>
      <c r="I233" s="54"/>
      <c r="J233" s="58">
        <f t="shared" si="18"/>
        <v>5</v>
      </c>
      <c r="K233" s="61"/>
      <c r="L233" s="2"/>
    </row>
    <row r="234" ht="14.25" customHeight="1">
      <c r="A234" s="53">
        <v>13.0</v>
      </c>
      <c r="B234" s="54">
        <v>7.0</v>
      </c>
      <c r="C234" s="54">
        <v>39.0401421453501</v>
      </c>
      <c r="D234" s="54">
        <v>-94.5819616922075</v>
      </c>
      <c r="E234" s="79" t="s">
        <v>25</v>
      </c>
      <c r="F234" s="79" t="s">
        <v>319</v>
      </c>
      <c r="G234" s="56" t="s">
        <v>342</v>
      </c>
      <c r="H234" s="57" t="s">
        <v>343</v>
      </c>
      <c r="I234" s="54"/>
      <c r="J234" s="58">
        <f t="shared" si="18"/>
        <v>5</v>
      </c>
      <c r="K234" s="61"/>
      <c r="L234" s="2"/>
    </row>
    <row r="235" ht="14.25" customHeight="1">
      <c r="A235" s="53">
        <v>13.0</v>
      </c>
      <c r="B235" s="54">
        <v>8.0</v>
      </c>
      <c r="C235" s="54">
        <v>39.0401421452039</v>
      </c>
      <c r="D235" s="54">
        <v>-94.5817766406484</v>
      </c>
      <c r="E235" s="80" t="s">
        <v>30</v>
      </c>
      <c r="F235" s="80" t="s">
        <v>344</v>
      </c>
      <c r="G235" s="56" t="s">
        <v>238</v>
      </c>
      <c r="H235" s="57" t="s">
        <v>345</v>
      </c>
      <c r="I235" s="54"/>
      <c r="J235" s="58">
        <f t="shared" si="18"/>
        <v>7</v>
      </c>
      <c r="K235" s="61"/>
      <c r="L235" s="2"/>
    </row>
    <row r="236" ht="14.25" customHeight="1">
      <c r="A236" s="53">
        <v>13.0</v>
      </c>
      <c r="B236" s="54">
        <v>9.0</v>
      </c>
      <c r="C236" s="54">
        <v>39.0401421450577</v>
      </c>
      <c r="D236" s="54">
        <v>-94.5815915890893</v>
      </c>
      <c r="E236" s="80" t="s">
        <v>30</v>
      </c>
      <c r="F236" s="80" t="s">
        <v>344</v>
      </c>
      <c r="G236" s="56" t="s">
        <v>346</v>
      </c>
      <c r="H236" s="57" t="s">
        <v>347</v>
      </c>
      <c r="I236" s="54"/>
      <c r="J236" s="58">
        <f t="shared" si="18"/>
        <v>2</v>
      </c>
      <c r="K236" s="61"/>
      <c r="L236" s="2"/>
    </row>
    <row r="237" ht="14.25" customHeight="1">
      <c r="A237" s="53">
        <v>13.0</v>
      </c>
      <c r="B237" s="54">
        <v>10.0</v>
      </c>
      <c r="C237" s="54">
        <v>39.0401421449115</v>
      </c>
      <c r="D237" s="54">
        <v>-94.5814065375303</v>
      </c>
      <c r="E237" s="80" t="s">
        <v>30</v>
      </c>
      <c r="F237" s="80" t="s">
        <v>344</v>
      </c>
      <c r="G237" s="56" t="s">
        <v>48</v>
      </c>
      <c r="H237" s="57" t="s">
        <v>348</v>
      </c>
      <c r="I237" s="54"/>
      <c r="J237" s="58">
        <f t="shared" si="18"/>
        <v>12</v>
      </c>
      <c r="K237" s="59" t="s">
        <v>50</v>
      </c>
      <c r="L237" s="2"/>
    </row>
    <row r="238" ht="14.25" customHeight="1">
      <c r="A238" s="53">
        <v>13.0</v>
      </c>
      <c r="B238" s="54">
        <v>11.0</v>
      </c>
      <c r="C238" s="54">
        <v>39.0401421447653</v>
      </c>
      <c r="D238" s="54">
        <v>-94.5812214859712</v>
      </c>
      <c r="E238" s="69" t="s">
        <v>24</v>
      </c>
      <c r="F238" s="69" t="s">
        <v>163</v>
      </c>
      <c r="G238" s="56" t="s">
        <v>86</v>
      </c>
      <c r="H238" s="57" t="s">
        <v>349</v>
      </c>
      <c r="I238" s="54"/>
      <c r="J238" s="58">
        <f t="shared" si="18"/>
        <v>5</v>
      </c>
      <c r="K238" s="59">
        <v>1.0</v>
      </c>
      <c r="L238" s="2"/>
    </row>
    <row r="239" ht="14.25" customHeight="1">
      <c r="A239" s="53">
        <v>13.0</v>
      </c>
      <c r="B239" s="54">
        <v>12.0</v>
      </c>
      <c r="C239" s="54">
        <v>39.0401421446191</v>
      </c>
      <c r="D239" s="54">
        <v>-94.5810364344121</v>
      </c>
      <c r="E239" s="62" t="s">
        <v>12</v>
      </c>
      <c r="F239" s="62" t="s">
        <v>73</v>
      </c>
      <c r="G239" s="56" t="s">
        <v>74</v>
      </c>
      <c r="H239" s="57" t="s">
        <v>350</v>
      </c>
      <c r="I239" s="54"/>
      <c r="J239" s="58">
        <f t="shared" si="18"/>
        <v>21</v>
      </c>
      <c r="K239" s="61"/>
      <c r="L239" s="2"/>
    </row>
    <row r="240" ht="14.25" customHeight="1">
      <c r="A240" s="53">
        <v>13.0</v>
      </c>
      <c r="B240" s="54">
        <v>13.0</v>
      </c>
      <c r="C240" s="54">
        <v>39.0401421444729</v>
      </c>
      <c r="D240" s="54">
        <v>-94.5808513828531</v>
      </c>
      <c r="E240" s="62" t="s">
        <v>12</v>
      </c>
      <c r="F240" s="62" t="s">
        <v>73</v>
      </c>
      <c r="G240" s="56" t="s">
        <v>203</v>
      </c>
      <c r="H240" s="57" t="s">
        <v>351</v>
      </c>
      <c r="I240" s="54"/>
      <c r="J240" s="58">
        <f t="shared" si="18"/>
        <v>10</v>
      </c>
      <c r="K240" s="61"/>
      <c r="L240" s="2"/>
    </row>
    <row r="241" ht="14.25" customHeight="1">
      <c r="A241" s="53">
        <v>13.0</v>
      </c>
      <c r="B241" s="54">
        <v>14.0</v>
      </c>
      <c r="C241" s="54">
        <v>39.0401421443267</v>
      </c>
      <c r="D241" s="54">
        <v>-94.580666331294</v>
      </c>
      <c r="E241" s="62" t="s">
        <v>12</v>
      </c>
      <c r="F241" s="62" t="s">
        <v>73</v>
      </c>
      <c r="G241" s="56" t="s">
        <v>352</v>
      </c>
      <c r="H241" s="57" t="s">
        <v>353</v>
      </c>
      <c r="I241" s="54"/>
      <c r="J241" s="58">
        <f t="shared" si="18"/>
        <v>5</v>
      </c>
      <c r="K241" s="61"/>
      <c r="L241" s="2"/>
    </row>
    <row r="242" ht="14.25" customHeight="1">
      <c r="A242" s="53">
        <v>13.0</v>
      </c>
      <c r="B242" s="54">
        <v>15.0</v>
      </c>
      <c r="C242" s="54">
        <v>39.0401421441805</v>
      </c>
      <c r="D242" s="54">
        <v>-94.5804812797349</v>
      </c>
      <c r="E242" s="62" t="s">
        <v>12</v>
      </c>
      <c r="F242" s="62" t="s">
        <v>73</v>
      </c>
      <c r="G242" s="56" t="s">
        <v>354</v>
      </c>
      <c r="H242" s="57" t="s">
        <v>355</v>
      </c>
      <c r="I242" s="54"/>
      <c r="J242" s="58">
        <f t="shared" si="18"/>
        <v>4</v>
      </c>
      <c r="K242" s="61"/>
      <c r="L242" s="2"/>
    </row>
    <row r="243" ht="14.25" customHeight="1">
      <c r="A243" s="53">
        <v>13.0</v>
      </c>
      <c r="B243" s="54">
        <v>16.0</v>
      </c>
      <c r="C243" s="54">
        <v>39.0401421440343</v>
      </c>
      <c r="D243" s="54">
        <v>-94.5802962281759</v>
      </c>
      <c r="E243" s="62" t="s">
        <v>12</v>
      </c>
      <c r="F243" s="62" t="s">
        <v>73</v>
      </c>
      <c r="G243" s="56" t="s">
        <v>203</v>
      </c>
      <c r="H243" s="57" t="s">
        <v>356</v>
      </c>
      <c r="I243" s="54"/>
      <c r="J243" s="58">
        <f t="shared" si="18"/>
        <v>10</v>
      </c>
      <c r="K243" s="61"/>
      <c r="L243" s="2"/>
    </row>
    <row r="244" ht="14.25" customHeight="1">
      <c r="A244" s="53">
        <v>13.0</v>
      </c>
      <c r="B244" s="54">
        <v>17.0</v>
      </c>
      <c r="C244" s="54">
        <v>39.0401421438881</v>
      </c>
      <c r="D244" s="54">
        <v>-94.5801111766168</v>
      </c>
      <c r="E244" s="55" t="s">
        <v>10</v>
      </c>
      <c r="F244" s="55" t="s">
        <v>44</v>
      </c>
      <c r="G244" s="56" t="s">
        <v>238</v>
      </c>
      <c r="H244" s="57" t="s">
        <v>357</v>
      </c>
      <c r="I244" s="54"/>
      <c r="J244" s="58">
        <f t="shared" si="18"/>
        <v>7</v>
      </c>
      <c r="K244" s="61"/>
      <c r="L244" s="2"/>
    </row>
    <row r="245" ht="14.25" customHeight="1">
      <c r="A245" s="53">
        <v>14.0</v>
      </c>
      <c r="B245" s="54">
        <v>1.0</v>
      </c>
      <c r="C245" s="54">
        <v>39.0399984157818</v>
      </c>
      <c r="D245" s="54">
        <v>-94.5830720060793</v>
      </c>
      <c r="E245" s="55" t="s">
        <v>10</v>
      </c>
      <c r="F245" s="55" t="s">
        <v>44</v>
      </c>
      <c r="G245" s="56" t="s">
        <v>45</v>
      </c>
      <c r="H245" s="57" t="s">
        <v>358</v>
      </c>
      <c r="I245" s="54"/>
      <c r="J245" s="58">
        <f t="shared" si="18"/>
        <v>38</v>
      </c>
      <c r="K245" s="52" t="s">
        <v>47</v>
      </c>
      <c r="L245" s="2"/>
    </row>
    <row r="246" ht="14.25" customHeight="1">
      <c r="A246" s="53">
        <v>14.0</v>
      </c>
      <c r="B246" s="54">
        <v>2.0</v>
      </c>
      <c r="C246" s="54">
        <v>39.0399984156356</v>
      </c>
      <c r="D246" s="54">
        <v>-94.5828869548967</v>
      </c>
      <c r="E246" s="62" t="s">
        <v>12</v>
      </c>
      <c r="F246" s="62" t="s">
        <v>73</v>
      </c>
      <c r="G246" s="56" t="s">
        <v>359</v>
      </c>
      <c r="H246" s="57" t="s">
        <v>360</v>
      </c>
      <c r="I246" s="54"/>
      <c r="J246" s="58">
        <f t="shared" si="18"/>
        <v>1</v>
      </c>
      <c r="K246" s="61"/>
      <c r="L246" s="2"/>
    </row>
    <row r="247" ht="14.25" customHeight="1">
      <c r="A247" s="53">
        <v>14.0</v>
      </c>
      <c r="B247" s="54">
        <v>3.0</v>
      </c>
      <c r="C247" s="54">
        <v>39.0399984154894</v>
      </c>
      <c r="D247" s="54">
        <v>-94.5827019037141</v>
      </c>
      <c r="E247" s="62" t="s">
        <v>12</v>
      </c>
      <c r="F247" s="62" t="s">
        <v>73</v>
      </c>
      <c r="G247" s="56" t="s">
        <v>361</v>
      </c>
      <c r="H247" s="57" t="s">
        <v>362</v>
      </c>
      <c r="I247" s="54"/>
      <c r="J247" s="58">
        <f t="shared" si="18"/>
        <v>2</v>
      </c>
      <c r="K247" s="61"/>
      <c r="L247" s="2"/>
    </row>
    <row r="248" ht="14.25" customHeight="1">
      <c r="A248" s="53">
        <v>14.0</v>
      </c>
      <c r="B248" s="54">
        <v>4.0</v>
      </c>
      <c r="C248" s="54">
        <v>39.0399984153432</v>
      </c>
      <c r="D248" s="54">
        <v>-94.5825168525314</v>
      </c>
      <c r="E248" s="62" t="s">
        <v>12</v>
      </c>
      <c r="F248" s="62" t="s">
        <v>73</v>
      </c>
      <c r="G248" s="56" t="s">
        <v>363</v>
      </c>
      <c r="H248" s="57" t="s">
        <v>364</v>
      </c>
      <c r="I248" s="54"/>
      <c r="J248" s="58">
        <f t="shared" si="18"/>
        <v>2</v>
      </c>
      <c r="K248" s="61"/>
      <c r="L248" s="2"/>
    </row>
    <row r="249" ht="14.25" customHeight="1">
      <c r="A249" s="53">
        <v>14.0</v>
      </c>
      <c r="B249" s="54">
        <v>5.0</v>
      </c>
      <c r="C249" s="54">
        <v>39.039998415197</v>
      </c>
      <c r="D249" s="54">
        <v>-94.5823318013488</v>
      </c>
      <c r="E249" s="62" t="s">
        <v>12</v>
      </c>
      <c r="F249" s="62" t="s">
        <v>73</v>
      </c>
      <c r="G249" s="56" t="s">
        <v>354</v>
      </c>
      <c r="H249" s="57" t="s">
        <v>365</v>
      </c>
      <c r="I249" s="54"/>
      <c r="J249" s="58">
        <f t="shared" si="18"/>
        <v>4</v>
      </c>
      <c r="K249" s="61"/>
      <c r="L249" s="2"/>
    </row>
    <row r="250" ht="14.25" customHeight="1">
      <c r="A250" s="53">
        <v>14.0</v>
      </c>
      <c r="B250" s="54">
        <v>6.0</v>
      </c>
      <c r="C250" s="54">
        <v>39.0399984150508</v>
      </c>
      <c r="D250" s="54">
        <v>-94.5821467501662</v>
      </c>
      <c r="E250" s="62" t="s">
        <v>12</v>
      </c>
      <c r="F250" s="62" t="s">
        <v>73</v>
      </c>
      <c r="G250" s="56" t="s">
        <v>74</v>
      </c>
      <c r="H250" s="57" t="s">
        <v>366</v>
      </c>
      <c r="I250" s="54"/>
      <c r="J250" s="58">
        <f t="shared" si="18"/>
        <v>21</v>
      </c>
      <c r="K250" s="61"/>
      <c r="L250" s="2"/>
    </row>
    <row r="251" ht="14.25" customHeight="1">
      <c r="A251" s="53">
        <v>14.0</v>
      </c>
      <c r="B251" s="54">
        <v>7.0</v>
      </c>
      <c r="C251" s="54">
        <v>39.0399984149046</v>
      </c>
      <c r="D251" s="54">
        <v>-94.5819616989835</v>
      </c>
      <c r="E251" s="79" t="s">
        <v>25</v>
      </c>
      <c r="F251" s="79" t="s">
        <v>319</v>
      </c>
      <c r="G251" s="56" t="s">
        <v>45</v>
      </c>
      <c r="H251" s="57" t="s">
        <v>367</v>
      </c>
      <c r="I251" s="54"/>
      <c r="J251" s="58">
        <f t="shared" si="18"/>
        <v>38</v>
      </c>
      <c r="K251" s="52" t="s">
        <v>47</v>
      </c>
      <c r="L251" s="2"/>
    </row>
    <row r="252" ht="14.25" customHeight="1">
      <c r="A252" s="53">
        <v>14.0</v>
      </c>
      <c r="B252" s="54">
        <v>8.0</v>
      </c>
      <c r="C252" s="54">
        <v>39.0399984147584</v>
      </c>
      <c r="D252" s="54">
        <v>-94.5817766478009</v>
      </c>
      <c r="E252" s="79" t="s">
        <v>25</v>
      </c>
      <c r="F252" s="79" t="s">
        <v>319</v>
      </c>
      <c r="G252" s="56" t="s">
        <v>213</v>
      </c>
      <c r="H252" s="57" t="s">
        <v>368</v>
      </c>
      <c r="I252" s="54"/>
      <c r="J252" s="58">
        <f t="shared" si="18"/>
        <v>17</v>
      </c>
      <c r="K252" s="61"/>
      <c r="L252" s="2"/>
    </row>
    <row r="253" ht="14.25" customHeight="1">
      <c r="A253" s="53">
        <v>14.0</v>
      </c>
      <c r="B253" s="54">
        <v>9.0</v>
      </c>
      <c r="C253" s="54">
        <v>39.0399984146122</v>
      </c>
      <c r="D253" s="54">
        <v>-94.5815915966183</v>
      </c>
      <c r="E253" s="80" t="s">
        <v>30</v>
      </c>
      <c r="F253" s="80" t="s">
        <v>344</v>
      </c>
      <c r="G253" s="56" t="s">
        <v>266</v>
      </c>
      <c r="H253" s="57" t="s">
        <v>369</v>
      </c>
      <c r="I253" s="54"/>
      <c r="J253" s="58">
        <f t="shared" si="18"/>
        <v>5</v>
      </c>
      <c r="K253" s="61"/>
      <c r="L253" s="2"/>
    </row>
    <row r="254" ht="14.25" customHeight="1">
      <c r="A254" s="53">
        <v>14.0</v>
      </c>
      <c r="B254" s="54">
        <v>10.0</v>
      </c>
      <c r="C254" s="54">
        <v>39.039998414466</v>
      </c>
      <c r="D254" s="54">
        <v>-94.5814065454357</v>
      </c>
      <c r="E254" s="80" t="s">
        <v>30</v>
      </c>
      <c r="F254" s="80" t="s">
        <v>344</v>
      </c>
      <c r="G254" s="56" t="s">
        <v>334</v>
      </c>
      <c r="H254" s="57" t="s">
        <v>370</v>
      </c>
      <c r="I254" s="54"/>
      <c r="J254" s="58">
        <f t="shared" si="18"/>
        <v>5</v>
      </c>
      <c r="K254" s="61"/>
      <c r="L254" s="2"/>
    </row>
    <row r="255" ht="14.25" customHeight="1">
      <c r="A255" s="53">
        <v>14.0</v>
      </c>
      <c r="B255" s="54">
        <v>11.0</v>
      </c>
      <c r="C255" s="54">
        <v>39.0399984143198</v>
      </c>
      <c r="D255" s="54">
        <v>-94.5812214942531</v>
      </c>
      <c r="E255" s="69" t="s">
        <v>24</v>
      </c>
      <c r="F255" s="69" t="s">
        <v>163</v>
      </c>
      <c r="G255" s="56" t="s">
        <v>45</v>
      </c>
      <c r="H255" s="57" t="s">
        <v>371</v>
      </c>
      <c r="I255" s="54"/>
      <c r="J255" s="58">
        <f t="shared" si="18"/>
        <v>38</v>
      </c>
      <c r="K255" s="52" t="s">
        <v>47</v>
      </c>
      <c r="L255" s="2"/>
    </row>
    <row r="256" ht="14.25" customHeight="1">
      <c r="A256" s="53">
        <v>14.0</v>
      </c>
      <c r="B256" s="54">
        <v>12.0</v>
      </c>
      <c r="C256" s="54">
        <v>39.0399984141736</v>
      </c>
      <c r="D256" s="54">
        <v>-94.5810364430705</v>
      </c>
      <c r="E256" s="62" t="s">
        <v>12</v>
      </c>
      <c r="F256" s="62" t="s">
        <v>73</v>
      </c>
      <c r="G256" s="56" t="s">
        <v>372</v>
      </c>
      <c r="H256" s="57" t="s">
        <v>373</v>
      </c>
      <c r="I256" s="54"/>
      <c r="J256" s="58">
        <f t="shared" si="18"/>
        <v>1</v>
      </c>
      <c r="K256" s="61"/>
      <c r="L256" s="2"/>
    </row>
    <row r="257" ht="14.25" customHeight="1">
      <c r="A257" s="53">
        <v>14.0</v>
      </c>
      <c r="B257" s="54">
        <v>13.0</v>
      </c>
      <c r="C257" s="54">
        <v>39.0399984140274</v>
      </c>
      <c r="D257" s="54">
        <v>-94.5808513918879</v>
      </c>
      <c r="E257" s="62" t="s">
        <v>12</v>
      </c>
      <c r="F257" s="62" t="s">
        <v>73</v>
      </c>
      <c r="G257" s="56" t="s">
        <v>160</v>
      </c>
      <c r="H257" s="74" t="s">
        <v>374</v>
      </c>
      <c r="I257" s="54"/>
      <c r="J257" s="58">
        <f t="shared" si="18"/>
        <v>24</v>
      </c>
      <c r="K257" s="61"/>
      <c r="L257" s="2"/>
    </row>
    <row r="258" ht="14.25" customHeight="1">
      <c r="A258" s="53">
        <v>14.0</v>
      </c>
      <c r="B258" s="54">
        <v>14.0</v>
      </c>
      <c r="C258" s="54">
        <v>39.0399984138812</v>
      </c>
      <c r="D258" s="54">
        <v>-94.5806663407053</v>
      </c>
      <c r="E258" s="62" t="s">
        <v>12</v>
      </c>
      <c r="F258" s="62" t="s">
        <v>73</v>
      </c>
      <c r="G258" s="56" t="s">
        <v>361</v>
      </c>
      <c r="H258" s="57" t="s">
        <v>375</v>
      </c>
      <c r="I258" s="54"/>
      <c r="J258" s="58">
        <f t="shared" si="18"/>
        <v>2</v>
      </c>
      <c r="K258" s="61"/>
      <c r="L258" s="2"/>
    </row>
    <row r="259" ht="14.25" customHeight="1">
      <c r="A259" s="53">
        <v>14.0</v>
      </c>
      <c r="B259" s="54">
        <v>15.0</v>
      </c>
      <c r="C259" s="54">
        <v>39.039998413735</v>
      </c>
      <c r="D259" s="54">
        <v>-94.5804812895227</v>
      </c>
      <c r="E259" s="62" t="s">
        <v>12</v>
      </c>
      <c r="F259" s="62" t="s">
        <v>73</v>
      </c>
      <c r="G259" s="56" t="s">
        <v>363</v>
      </c>
      <c r="H259" s="57" t="s">
        <v>376</v>
      </c>
      <c r="I259" s="54"/>
      <c r="J259" s="58">
        <f t="shared" si="18"/>
        <v>2</v>
      </c>
      <c r="K259" s="61"/>
      <c r="L259" s="2"/>
    </row>
    <row r="260" ht="14.25" customHeight="1">
      <c r="A260" s="53">
        <v>14.0</v>
      </c>
      <c r="B260" s="54">
        <v>16.0</v>
      </c>
      <c r="C260" s="54">
        <v>39.0399984135888</v>
      </c>
      <c r="D260" s="54">
        <v>-94.5802962383401</v>
      </c>
      <c r="E260" s="62" t="s">
        <v>12</v>
      </c>
      <c r="F260" s="62" t="s">
        <v>73</v>
      </c>
      <c r="G260" s="56" t="s">
        <v>160</v>
      </c>
      <c r="H260" s="57" t="s">
        <v>377</v>
      </c>
      <c r="I260" s="54"/>
      <c r="J260" s="58">
        <f t="shared" si="18"/>
        <v>24</v>
      </c>
      <c r="K260" s="61"/>
      <c r="L260" s="2"/>
    </row>
    <row r="261" ht="14.25" customHeight="1">
      <c r="A261" s="53">
        <v>14.0</v>
      </c>
      <c r="B261" s="54">
        <v>17.0</v>
      </c>
      <c r="C261" s="54">
        <v>39.0399984134426</v>
      </c>
      <c r="D261" s="54">
        <v>-94.5801111871575</v>
      </c>
      <c r="E261" s="55" t="s">
        <v>10</v>
      </c>
      <c r="F261" s="55" t="s">
        <v>44</v>
      </c>
      <c r="G261" s="56" t="s">
        <v>213</v>
      </c>
      <c r="H261" s="57" t="s">
        <v>378</v>
      </c>
      <c r="I261" s="54"/>
      <c r="J261" s="58">
        <f t="shared" si="18"/>
        <v>17</v>
      </c>
      <c r="K261" s="61"/>
      <c r="L261" s="2"/>
    </row>
    <row r="262" ht="14.25" customHeight="1">
      <c r="A262" s="53">
        <v>15.0</v>
      </c>
      <c r="B262" s="54">
        <v>1.0</v>
      </c>
      <c r="C262" s="54">
        <v>39.0398546853363</v>
      </c>
      <c r="D262" s="54">
        <v>-94.5830720105966</v>
      </c>
      <c r="E262" s="55" t="s">
        <v>10</v>
      </c>
      <c r="F262" s="55" t="s">
        <v>44</v>
      </c>
      <c r="G262" s="56" t="s">
        <v>379</v>
      </c>
      <c r="H262" s="57" t="s">
        <v>380</v>
      </c>
      <c r="I262" s="54"/>
      <c r="J262" s="58">
        <f t="shared" si="18"/>
        <v>11</v>
      </c>
      <c r="K262" s="61"/>
      <c r="L262" s="2"/>
    </row>
    <row r="263" ht="14.25" customHeight="1">
      <c r="A263" s="53">
        <v>15.0</v>
      </c>
      <c r="B263" s="54">
        <v>2.0</v>
      </c>
      <c r="C263" s="54">
        <v>39.0398546851901</v>
      </c>
      <c r="D263" s="54">
        <v>-94.5828869597904</v>
      </c>
      <c r="E263" s="62" t="s">
        <v>12</v>
      </c>
      <c r="F263" s="62" t="s">
        <v>73</v>
      </c>
      <c r="G263" s="56" t="s">
        <v>160</v>
      </c>
      <c r="H263" s="57" t="s">
        <v>381</v>
      </c>
      <c r="I263" s="54"/>
      <c r="J263" s="58">
        <f t="shared" si="18"/>
        <v>24</v>
      </c>
      <c r="K263" s="59" t="s">
        <v>50</v>
      </c>
      <c r="L263" s="2"/>
    </row>
    <row r="264" ht="14.25" customHeight="1">
      <c r="A264" s="53">
        <v>15.0</v>
      </c>
      <c r="B264" s="54">
        <v>3.0</v>
      </c>
      <c r="C264" s="54">
        <v>39.0398546850439</v>
      </c>
      <c r="D264" s="54">
        <v>-94.5827019089842</v>
      </c>
      <c r="E264" s="62" t="s">
        <v>12</v>
      </c>
      <c r="F264" s="62" t="s">
        <v>73</v>
      </c>
      <c r="G264" s="56" t="s">
        <v>199</v>
      </c>
      <c r="H264" s="57" t="s">
        <v>382</v>
      </c>
      <c r="I264" s="54"/>
      <c r="J264" s="58">
        <f t="shared" si="18"/>
        <v>5</v>
      </c>
      <c r="K264" s="59" t="s">
        <v>79</v>
      </c>
      <c r="L264" s="2"/>
    </row>
    <row r="265" ht="14.25" customHeight="1">
      <c r="A265" s="53">
        <v>15.0</v>
      </c>
      <c r="B265" s="54">
        <v>4.0</v>
      </c>
      <c r="C265" s="54">
        <v>39.0398546848977</v>
      </c>
      <c r="D265" s="54">
        <v>-94.5825168581781</v>
      </c>
      <c r="E265" s="62" t="s">
        <v>12</v>
      </c>
      <c r="F265" s="62" t="s">
        <v>73</v>
      </c>
      <c r="G265" s="56" t="s">
        <v>282</v>
      </c>
      <c r="H265" s="57" t="s">
        <v>383</v>
      </c>
      <c r="I265" s="54"/>
      <c r="J265" s="58">
        <f t="shared" si="18"/>
        <v>2</v>
      </c>
      <c r="K265" s="61"/>
      <c r="L265" s="2"/>
    </row>
    <row r="266" ht="14.25" customHeight="1">
      <c r="A266" s="53">
        <v>15.0</v>
      </c>
      <c r="B266" s="54">
        <v>5.0</v>
      </c>
      <c r="C266" s="54">
        <v>39.0398546847515</v>
      </c>
      <c r="D266" s="54">
        <v>-94.5823318073719</v>
      </c>
      <c r="E266" s="62" t="s">
        <v>12</v>
      </c>
      <c r="F266" s="62" t="s">
        <v>73</v>
      </c>
      <c r="G266" s="56" t="s">
        <v>160</v>
      </c>
      <c r="H266" s="57" t="s">
        <v>384</v>
      </c>
      <c r="I266" s="54"/>
      <c r="J266" s="58">
        <f t="shared" si="18"/>
        <v>24</v>
      </c>
      <c r="K266" s="59" t="s">
        <v>50</v>
      </c>
      <c r="L266" s="2"/>
    </row>
    <row r="267" ht="14.25" customHeight="1">
      <c r="A267" s="53">
        <v>15.0</v>
      </c>
      <c r="B267" s="54">
        <v>6.0</v>
      </c>
      <c r="C267" s="54">
        <v>39.0398546846053</v>
      </c>
      <c r="D267" s="54">
        <v>-94.5821467565657</v>
      </c>
      <c r="E267" s="62" t="s">
        <v>12</v>
      </c>
      <c r="F267" s="62" t="s">
        <v>73</v>
      </c>
      <c r="G267" s="56" t="s">
        <v>385</v>
      </c>
      <c r="H267" s="57" t="s">
        <v>386</v>
      </c>
      <c r="I267" s="54"/>
      <c r="J267" s="58">
        <f t="shared" si="18"/>
        <v>2</v>
      </c>
      <c r="K267" s="61"/>
      <c r="L267" s="2"/>
    </row>
    <row r="268" ht="14.25" customHeight="1">
      <c r="A268" s="53">
        <v>15.0</v>
      </c>
      <c r="B268" s="54">
        <v>7.0</v>
      </c>
      <c r="C268" s="54">
        <v>39.0398546844592</v>
      </c>
      <c r="D268" s="54">
        <v>-94.5819617057595</v>
      </c>
      <c r="E268" s="79" t="s">
        <v>25</v>
      </c>
      <c r="F268" s="79" t="s">
        <v>319</v>
      </c>
      <c r="G268" s="56" t="s">
        <v>286</v>
      </c>
      <c r="H268" s="57" t="s">
        <v>387</v>
      </c>
      <c r="I268" s="54"/>
      <c r="J268" s="58">
        <f t="shared" si="18"/>
        <v>4</v>
      </c>
      <c r="K268" s="61"/>
      <c r="L268" s="2"/>
    </row>
    <row r="269" ht="14.25" customHeight="1">
      <c r="A269" s="53">
        <v>15.0</v>
      </c>
      <c r="B269" s="54">
        <v>8.0</v>
      </c>
      <c r="C269" s="54">
        <v>39.039854684313</v>
      </c>
      <c r="D269" s="54">
        <v>-94.5817766549533</v>
      </c>
      <c r="E269" s="79" t="s">
        <v>25</v>
      </c>
      <c r="F269" s="79" t="s">
        <v>319</v>
      </c>
      <c r="G269" s="56" t="s">
        <v>160</v>
      </c>
      <c r="H269" s="57" t="s">
        <v>388</v>
      </c>
      <c r="I269" s="54"/>
      <c r="J269" s="58">
        <f t="shared" si="18"/>
        <v>24</v>
      </c>
      <c r="K269" s="61"/>
      <c r="L269" s="2"/>
    </row>
    <row r="270" ht="14.25" customHeight="1">
      <c r="A270" s="53">
        <v>15.0</v>
      </c>
      <c r="B270" s="54">
        <v>9.0</v>
      </c>
      <c r="C270" s="54">
        <v>39.0398546841668</v>
      </c>
      <c r="D270" s="54">
        <v>-94.5815916041472</v>
      </c>
      <c r="E270" s="80" t="s">
        <v>30</v>
      </c>
      <c r="F270" s="80" t="s">
        <v>344</v>
      </c>
      <c r="G270" s="56" t="s">
        <v>389</v>
      </c>
      <c r="H270" s="57" t="s">
        <v>390</v>
      </c>
      <c r="I270" s="54"/>
      <c r="J270" s="58">
        <f t="shared" si="18"/>
        <v>5</v>
      </c>
      <c r="K270" s="61"/>
      <c r="L270" s="2"/>
    </row>
    <row r="271" ht="14.25" customHeight="1">
      <c r="A271" s="53">
        <v>15.0</v>
      </c>
      <c r="B271" s="54">
        <v>10.0</v>
      </c>
      <c r="C271" s="54">
        <v>39.0398546840206</v>
      </c>
      <c r="D271" s="54">
        <v>-94.581406553341</v>
      </c>
      <c r="E271" s="80" t="s">
        <v>30</v>
      </c>
      <c r="F271" s="80" t="s">
        <v>344</v>
      </c>
      <c r="G271" s="56" t="s">
        <v>352</v>
      </c>
      <c r="H271" s="57" t="s">
        <v>391</v>
      </c>
      <c r="I271" s="54"/>
      <c r="J271" s="58">
        <f t="shared" si="18"/>
        <v>5</v>
      </c>
      <c r="K271" s="61"/>
      <c r="L271" s="2"/>
    </row>
    <row r="272" ht="14.25" customHeight="1">
      <c r="A272" s="53">
        <v>15.0</v>
      </c>
      <c r="B272" s="54">
        <v>11.0</v>
      </c>
      <c r="C272" s="54">
        <v>39.0398546838744</v>
      </c>
      <c r="D272" s="54">
        <v>-94.5812215025348</v>
      </c>
      <c r="E272" s="68" t="s">
        <v>15</v>
      </c>
      <c r="F272" s="68" t="s">
        <v>119</v>
      </c>
      <c r="G272" s="56" t="s">
        <v>213</v>
      </c>
      <c r="H272" s="57" t="s">
        <v>392</v>
      </c>
      <c r="I272" s="54"/>
      <c r="J272" s="58">
        <f t="shared" si="18"/>
        <v>17</v>
      </c>
      <c r="K272" s="61"/>
      <c r="L272" s="2"/>
    </row>
    <row r="273" ht="14.25" customHeight="1">
      <c r="A273" s="53">
        <v>15.0</v>
      </c>
      <c r="B273" s="54">
        <v>12.0</v>
      </c>
      <c r="C273" s="54">
        <v>39.0398546837282</v>
      </c>
      <c r="D273" s="54">
        <v>-94.5810364517286</v>
      </c>
      <c r="E273" s="62" t="s">
        <v>12</v>
      </c>
      <c r="F273" s="62" t="s">
        <v>73</v>
      </c>
      <c r="G273" s="56" t="s">
        <v>385</v>
      </c>
      <c r="H273" s="57" t="s">
        <v>393</v>
      </c>
      <c r="I273" s="54"/>
      <c r="J273" s="58">
        <f t="shared" si="18"/>
        <v>2</v>
      </c>
      <c r="K273" s="61"/>
      <c r="L273" s="2"/>
    </row>
    <row r="274" ht="14.25" customHeight="1">
      <c r="A274" s="53">
        <v>15.0</v>
      </c>
      <c r="B274" s="54">
        <v>13.0</v>
      </c>
      <c r="C274" s="54">
        <v>39.039854683582</v>
      </c>
      <c r="D274" s="54">
        <v>-94.5808514009224</v>
      </c>
      <c r="E274" s="62" t="s">
        <v>12</v>
      </c>
      <c r="F274" s="62" t="s">
        <v>73</v>
      </c>
      <c r="G274" s="56" t="s">
        <v>394</v>
      </c>
      <c r="H274" s="57" t="s">
        <v>395</v>
      </c>
      <c r="I274" s="54"/>
      <c r="J274" s="58">
        <f t="shared" si="18"/>
        <v>1</v>
      </c>
      <c r="K274" s="61"/>
      <c r="L274" s="2"/>
    </row>
    <row r="275" ht="14.25" customHeight="1">
      <c r="A275" s="53">
        <v>15.0</v>
      </c>
      <c r="B275" s="54">
        <v>14.0</v>
      </c>
      <c r="C275" s="54">
        <v>39.0398546834358</v>
      </c>
      <c r="D275" s="54">
        <v>-94.5806663501163</v>
      </c>
      <c r="E275" s="62" t="s">
        <v>12</v>
      </c>
      <c r="F275" s="62" t="s">
        <v>73</v>
      </c>
      <c r="G275" s="56" t="s">
        <v>396</v>
      </c>
      <c r="H275" s="57" t="s">
        <v>397</v>
      </c>
      <c r="I275" s="54"/>
      <c r="J275" s="58">
        <f t="shared" si="18"/>
        <v>6</v>
      </c>
      <c r="K275" s="61"/>
      <c r="L275" s="2"/>
    </row>
    <row r="276" ht="14.25" customHeight="1">
      <c r="A276" s="53">
        <v>15.0</v>
      </c>
      <c r="B276" s="54">
        <v>15.0</v>
      </c>
      <c r="C276" s="54">
        <v>39.0398546832896</v>
      </c>
      <c r="D276" s="54">
        <v>-94.5804812993101</v>
      </c>
      <c r="E276" s="62" t="s">
        <v>12</v>
      </c>
      <c r="F276" s="62" t="s">
        <v>73</v>
      </c>
      <c r="G276" s="56" t="s">
        <v>74</v>
      </c>
      <c r="H276" s="57" t="s">
        <v>398</v>
      </c>
      <c r="I276" s="54"/>
      <c r="J276" s="58">
        <f t="shared" si="18"/>
        <v>21</v>
      </c>
      <c r="K276" s="61"/>
      <c r="L276" s="2"/>
    </row>
    <row r="277" ht="14.25" customHeight="1">
      <c r="A277" s="53">
        <v>15.0</v>
      </c>
      <c r="B277" s="54">
        <v>16.0</v>
      </c>
      <c r="C277" s="54">
        <v>39.0398546831434</v>
      </c>
      <c r="D277" s="54">
        <v>-94.5802962485039</v>
      </c>
      <c r="E277" s="62" t="s">
        <v>12</v>
      </c>
      <c r="F277" s="62" t="s">
        <v>73</v>
      </c>
      <c r="G277" s="56" t="s">
        <v>301</v>
      </c>
      <c r="H277" s="57" t="s">
        <v>399</v>
      </c>
      <c r="I277" s="54"/>
      <c r="J277" s="58">
        <f t="shared" si="18"/>
        <v>5</v>
      </c>
      <c r="K277" s="61"/>
      <c r="L277" s="2"/>
    </row>
    <row r="278" ht="14.25" customHeight="1">
      <c r="A278" s="53">
        <v>15.0</v>
      </c>
      <c r="B278" s="54">
        <v>17.0</v>
      </c>
      <c r="C278" s="54">
        <v>39.0398546829972</v>
      </c>
      <c r="D278" s="54">
        <v>-94.5801111976977</v>
      </c>
      <c r="E278" s="55" t="s">
        <v>10</v>
      </c>
      <c r="F278" s="55" t="s">
        <v>44</v>
      </c>
      <c r="G278" s="56" t="s">
        <v>51</v>
      </c>
      <c r="H278" s="57" t="s">
        <v>400</v>
      </c>
      <c r="I278" s="54"/>
      <c r="J278" s="58">
        <f t="shared" si="18"/>
        <v>21</v>
      </c>
      <c r="K278" s="59" t="s">
        <v>50</v>
      </c>
      <c r="L278" s="2"/>
    </row>
    <row r="279" ht="14.25" customHeight="1">
      <c r="A279" s="53">
        <v>16.0</v>
      </c>
      <c r="B279" s="54">
        <v>1.0</v>
      </c>
      <c r="C279" s="54">
        <v>39.0397109548909</v>
      </c>
      <c r="D279" s="54">
        <v>-94.5830720151137</v>
      </c>
      <c r="E279" s="55" t="s">
        <v>10</v>
      </c>
      <c r="F279" s="55" t="s">
        <v>44</v>
      </c>
      <c r="G279" s="56" t="s">
        <v>213</v>
      </c>
      <c r="H279" s="57" t="s">
        <v>401</v>
      </c>
      <c r="I279" s="54"/>
      <c r="J279" s="58">
        <f t="shared" si="18"/>
        <v>17</v>
      </c>
      <c r="K279" s="61"/>
      <c r="L279" s="2"/>
    </row>
    <row r="280" ht="14.25" customHeight="1">
      <c r="A280" s="53">
        <v>16.0</v>
      </c>
      <c r="B280" s="54">
        <v>2.0</v>
      </c>
      <c r="C280" s="54">
        <v>39.0397109547447</v>
      </c>
      <c r="D280" s="54">
        <v>-94.582886964684</v>
      </c>
      <c r="E280" s="62" t="s">
        <v>12</v>
      </c>
      <c r="F280" s="62" t="s">
        <v>73</v>
      </c>
      <c r="G280" s="56" t="s">
        <v>74</v>
      </c>
      <c r="H280" s="57" t="s">
        <v>402</v>
      </c>
      <c r="I280" s="54"/>
      <c r="J280" s="58">
        <f t="shared" si="18"/>
        <v>21</v>
      </c>
      <c r="K280" s="61"/>
      <c r="L280" s="2"/>
    </row>
    <row r="281" ht="14.25" customHeight="1">
      <c r="A281" s="53">
        <v>16.0</v>
      </c>
      <c r="B281" s="54">
        <v>3.0</v>
      </c>
      <c r="C281" s="54">
        <v>39.0397109545985</v>
      </c>
      <c r="D281" s="54">
        <v>-94.5827019142542</v>
      </c>
      <c r="E281" s="62" t="s">
        <v>12</v>
      </c>
      <c r="F281" s="62" t="s">
        <v>73</v>
      </c>
      <c r="G281" s="56" t="s">
        <v>396</v>
      </c>
      <c r="H281" s="57" t="s">
        <v>403</v>
      </c>
      <c r="I281" s="54"/>
      <c r="J281" s="58">
        <f t="shared" si="18"/>
        <v>6</v>
      </c>
      <c r="K281" s="61"/>
      <c r="L281" s="2"/>
    </row>
    <row r="282" ht="14.25" customHeight="1">
      <c r="A282" s="53">
        <v>16.0</v>
      </c>
      <c r="B282" s="54">
        <v>4.0</v>
      </c>
      <c r="C282" s="54">
        <v>39.0397109544523</v>
      </c>
      <c r="D282" s="54">
        <v>-94.5825168638244</v>
      </c>
      <c r="E282" s="62" t="s">
        <v>12</v>
      </c>
      <c r="F282" s="62" t="s">
        <v>73</v>
      </c>
      <c r="G282" s="56" t="s">
        <v>301</v>
      </c>
      <c r="H282" s="57" t="s">
        <v>404</v>
      </c>
      <c r="I282" s="54"/>
      <c r="J282" s="58">
        <f t="shared" si="18"/>
        <v>5</v>
      </c>
      <c r="K282" s="61"/>
      <c r="L282" s="2"/>
    </row>
    <row r="283" ht="14.25" customHeight="1">
      <c r="A283" s="53">
        <v>16.0</v>
      </c>
      <c r="B283" s="54">
        <v>5.0</v>
      </c>
      <c r="C283" s="54">
        <v>39.0397109543061</v>
      </c>
      <c r="D283" s="54">
        <v>-94.5823318133947</v>
      </c>
      <c r="E283" s="62" t="s">
        <v>12</v>
      </c>
      <c r="F283" s="62" t="s">
        <v>73</v>
      </c>
      <c r="G283" s="56" t="s">
        <v>405</v>
      </c>
      <c r="H283" s="57" t="s">
        <v>406</v>
      </c>
      <c r="I283" s="54"/>
      <c r="J283" s="58">
        <f t="shared" si="18"/>
        <v>6</v>
      </c>
      <c r="K283" s="61"/>
      <c r="L283" s="2"/>
    </row>
    <row r="284" ht="14.25" customHeight="1">
      <c r="A284" s="53">
        <v>16.0</v>
      </c>
      <c r="B284" s="54">
        <v>6.0</v>
      </c>
      <c r="C284" s="54">
        <v>39.0397109541599</v>
      </c>
      <c r="D284" s="54">
        <v>-94.582146762965</v>
      </c>
      <c r="E284" s="62" t="s">
        <v>12</v>
      </c>
      <c r="F284" s="62" t="s">
        <v>73</v>
      </c>
      <c r="G284" s="56" t="s">
        <v>396</v>
      </c>
      <c r="H284" s="57" t="s">
        <v>407</v>
      </c>
      <c r="I284" s="54"/>
      <c r="J284" s="58">
        <f t="shared" si="18"/>
        <v>6</v>
      </c>
      <c r="K284" s="61"/>
      <c r="L284" s="2"/>
    </row>
    <row r="285" ht="14.25" customHeight="1">
      <c r="A285" s="53">
        <v>16.0</v>
      </c>
      <c r="B285" s="54">
        <v>7.0</v>
      </c>
      <c r="C285" s="54">
        <v>39.0397109540137</v>
      </c>
      <c r="D285" s="54">
        <v>-94.5819617125353</v>
      </c>
      <c r="E285" s="79" t="s">
        <v>25</v>
      </c>
      <c r="F285" s="79" t="s">
        <v>319</v>
      </c>
      <c r="G285" s="56" t="s">
        <v>331</v>
      </c>
      <c r="H285" s="57" t="s">
        <v>408</v>
      </c>
      <c r="I285" s="54"/>
      <c r="J285" s="58">
        <f t="shared" si="18"/>
        <v>3</v>
      </c>
      <c r="K285" s="61"/>
      <c r="L285" s="2"/>
    </row>
    <row r="286" ht="14.25" customHeight="1">
      <c r="A286" s="53">
        <v>16.0</v>
      </c>
      <c r="B286" s="54">
        <v>8.0</v>
      </c>
      <c r="C286" s="54">
        <v>39.0397109538675</v>
      </c>
      <c r="D286" s="54">
        <v>-94.5817766621055</v>
      </c>
      <c r="E286" s="79" t="s">
        <v>25</v>
      </c>
      <c r="F286" s="79" t="s">
        <v>319</v>
      </c>
      <c r="G286" s="56" t="s">
        <v>409</v>
      </c>
      <c r="H286" s="81" t="s">
        <v>410</v>
      </c>
      <c r="I286" s="54"/>
      <c r="J286" s="58">
        <f t="shared" si="18"/>
        <v>7</v>
      </c>
      <c r="K286" s="61"/>
      <c r="L286" s="2"/>
    </row>
    <row r="287" ht="14.25" customHeight="1">
      <c r="A287" s="53">
        <v>16.0</v>
      </c>
      <c r="B287" s="54">
        <v>9.0</v>
      </c>
      <c r="C287" s="54">
        <v>39.0397109537213</v>
      </c>
      <c r="D287" s="54">
        <v>-94.5815916116757</v>
      </c>
      <c r="E287" s="78" t="s">
        <v>29</v>
      </c>
      <c r="F287" s="78" t="s">
        <v>277</v>
      </c>
      <c r="G287" s="56" t="s">
        <v>342</v>
      </c>
      <c r="H287" s="57" t="s">
        <v>411</v>
      </c>
      <c r="I287" s="54"/>
      <c r="J287" s="58">
        <f t="shared" si="18"/>
        <v>5</v>
      </c>
      <c r="K287" s="61"/>
      <c r="L287" s="2"/>
    </row>
    <row r="288" ht="14.25" customHeight="1">
      <c r="A288" s="53">
        <v>16.0</v>
      </c>
      <c r="B288" s="54">
        <v>10.0</v>
      </c>
      <c r="C288" s="54">
        <v>39.0397109535751</v>
      </c>
      <c r="D288" s="54">
        <v>-94.581406561246</v>
      </c>
      <c r="E288" s="78" t="s">
        <v>29</v>
      </c>
      <c r="F288" s="78" t="s">
        <v>277</v>
      </c>
      <c r="G288" s="56" t="s">
        <v>412</v>
      </c>
      <c r="H288" s="57" t="s">
        <v>413</v>
      </c>
      <c r="I288" s="54"/>
      <c r="J288" s="58">
        <f t="shared" si="18"/>
        <v>2</v>
      </c>
      <c r="K288" s="61"/>
      <c r="L288" s="2"/>
    </row>
    <row r="289" ht="14.25" customHeight="1">
      <c r="A289" s="53">
        <v>16.0</v>
      </c>
      <c r="B289" s="54">
        <v>11.0</v>
      </c>
      <c r="C289" s="54">
        <v>39.0397109534289</v>
      </c>
      <c r="D289" s="54">
        <v>-94.5812215108163</v>
      </c>
      <c r="E289" s="68" t="s">
        <v>15</v>
      </c>
      <c r="F289" s="68" t="s">
        <v>119</v>
      </c>
      <c r="G289" s="56" t="s">
        <v>409</v>
      </c>
      <c r="H289" s="57" t="s">
        <v>414</v>
      </c>
      <c r="I289" s="54"/>
      <c r="J289" s="58">
        <f t="shared" si="18"/>
        <v>7</v>
      </c>
      <c r="K289" s="61"/>
      <c r="L289" s="2"/>
    </row>
    <row r="290" ht="14.25" customHeight="1">
      <c r="A290" s="53">
        <v>16.0</v>
      </c>
      <c r="B290" s="54">
        <v>12.0</v>
      </c>
      <c r="C290" s="54">
        <v>39.0397109532827</v>
      </c>
      <c r="D290" s="54">
        <v>-94.5810364603866</v>
      </c>
      <c r="E290" s="62" t="s">
        <v>12</v>
      </c>
      <c r="F290" s="62" t="s">
        <v>73</v>
      </c>
      <c r="G290" s="56" t="s">
        <v>238</v>
      </c>
      <c r="H290" s="57" t="s">
        <v>415</v>
      </c>
      <c r="I290" s="54"/>
      <c r="J290" s="58">
        <f t="shared" si="18"/>
        <v>7</v>
      </c>
      <c r="K290" s="59" t="s">
        <v>79</v>
      </c>
      <c r="L290" s="2"/>
    </row>
    <row r="291" ht="14.25" customHeight="1">
      <c r="A291" s="53">
        <v>16.0</v>
      </c>
      <c r="B291" s="54">
        <v>13.0</v>
      </c>
      <c r="C291" s="54">
        <v>39.0397109531365</v>
      </c>
      <c r="D291" s="54">
        <v>-94.5808514099568</v>
      </c>
      <c r="E291" s="62" t="s">
        <v>12</v>
      </c>
      <c r="F291" s="62" t="s">
        <v>73</v>
      </c>
      <c r="G291" s="56" t="s">
        <v>405</v>
      </c>
      <c r="H291" s="57" t="s">
        <v>416</v>
      </c>
      <c r="I291" s="54"/>
      <c r="J291" s="58">
        <f t="shared" si="18"/>
        <v>6</v>
      </c>
      <c r="K291" s="61"/>
      <c r="L291" s="2"/>
    </row>
    <row r="292" ht="14.25" customHeight="1">
      <c r="A292" s="53">
        <v>16.0</v>
      </c>
      <c r="B292" s="54">
        <v>14.0</v>
      </c>
      <c r="C292" s="54">
        <v>39.0397109529903</v>
      </c>
      <c r="D292" s="54">
        <v>-94.580666359527</v>
      </c>
      <c r="E292" s="62" t="s">
        <v>12</v>
      </c>
      <c r="F292" s="62" t="s">
        <v>73</v>
      </c>
      <c r="G292" s="56" t="s">
        <v>412</v>
      </c>
      <c r="H292" s="57" t="s">
        <v>417</v>
      </c>
      <c r="I292" s="54"/>
      <c r="J292" s="58">
        <f t="shared" si="18"/>
        <v>2</v>
      </c>
      <c r="K292" s="61"/>
      <c r="L292" s="2"/>
    </row>
    <row r="293" ht="14.25" customHeight="1">
      <c r="A293" s="53">
        <v>16.0</v>
      </c>
      <c r="B293" s="54">
        <v>15.0</v>
      </c>
      <c r="C293" s="54">
        <v>39.0397109528441</v>
      </c>
      <c r="D293" s="54">
        <v>-94.5804813090973</v>
      </c>
      <c r="E293" s="62" t="s">
        <v>12</v>
      </c>
      <c r="F293" s="62" t="s">
        <v>73</v>
      </c>
      <c r="G293" s="56" t="s">
        <v>379</v>
      </c>
      <c r="H293" s="57" t="s">
        <v>418</v>
      </c>
      <c r="I293" s="54"/>
      <c r="J293" s="58">
        <f t="shared" si="18"/>
        <v>11</v>
      </c>
      <c r="K293" s="61"/>
      <c r="L293" s="2"/>
    </row>
    <row r="294" ht="14.25" customHeight="1">
      <c r="A294" s="53">
        <v>16.0</v>
      </c>
      <c r="B294" s="54">
        <v>16.0</v>
      </c>
      <c r="C294" s="54">
        <v>39.0397109526979</v>
      </c>
      <c r="D294" s="54">
        <v>-94.5802962586675</v>
      </c>
      <c r="E294" s="62" t="s">
        <v>12</v>
      </c>
      <c r="F294" s="62" t="s">
        <v>73</v>
      </c>
      <c r="G294" s="56" t="s">
        <v>405</v>
      </c>
      <c r="H294" s="57" t="s">
        <v>419</v>
      </c>
      <c r="I294" s="54"/>
      <c r="J294" s="58">
        <f t="shared" si="18"/>
        <v>6</v>
      </c>
      <c r="K294" s="61"/>
      <c r="L294" s="2"/>
    </row>
    <row r="295" ht="14.25" customHeight="1">
      <c r="A295" s="53">
        <v>16.0</v>
      </c>
      <c r="B295" s="54">
        <v>17.0</v>
      </c>
      <c r="C295" s="54">
        <v>39.0397109525517</v>
      </c>
      <c r="D295" s="54">
        <v>-94.5801112082378</v>
      </c>
      <c r="E295" s="55" t="s">
        <v>10</v>
      </c>
      <c r="F295" s="55" t="s">
        <v>44</v>
      </c>
      <c r="G295" s="56" t="s">
        <v>409</v>
      </c>
      <c r="H295" s="57" t="s">
        <v>420</v>
      </c>
      <c r="I295" s="54"/>
      <c r="J295" s="58">
        <f t="shared" si="18"/>
        <v>7</v>
      </c>
      <c r="K295" s="61"/>
      <c r="L295" s="2"/>
    </row>
    <row r="296" ht="14.25" customHeight="1">
      <c r="A296" s="53">
        <v>17.0</v>
      </c>
      <c r="B296" s="54">
        <v>1.0</v>
      </c>
      <c r="C296" s="54">
        <v>39.0395672244454</v>
      </c>
      <c r="D296" s="54">
        <v>-94.5830720196313</v>
      </c>
      <c r="E296" s="55" t="s">
        <v>10</v>
      </c>
      <c r="F296" s="55" t="s">
        <v>44</v>
      </c>
      <c r="G296" s="56" t="s">
        <v>334</v>
      </c>
      <c r="H296" s="57" t="s">
        <v>421</v>
      </c>
      <c r="I296" s="54"/>
      <c r="J296" s="58">
        <f t="shared" si="18"/>
        <v>5</v>
      </c>
      <c r="K296" s="61"/>
      <c r="L296" s="2"/>
    </row>
    <row r="297" ht="14.25" customHeight="1">
      <c r="A297" s="53">
        <v>17.0</v>
      </c>
      <c r="B297" s="54">
        <v>2.0</v>
      </c>
      <c r="C297" s="54">
        <v>39.0395672242992</v>
      </c>
      <c r="D297" s="54">
        <v>-94.582886969578</v>
      </c>
      <c r="E297" s="62" t="s">
        <v>12</v>
      </c>
      <c r="F297" s="62" t="s">
        <v>73</v>
      </c>
      <c r="G297" s="56" t="s">
        <v>405</v>
      </c>
      <c r="H297" s="57" t="s">
        <v>422</v>
      </c>
      <c r="I297" s="54"/>
      <c r="J297" s="58">
        <f t="shared" si="18"/>
        <v>6</v>
      </c>
      <c r="K297" s="61"/>
      <c r="L297" s="2"/>
    </row>
    <row r="298" ht="14.25" customHeight="1">
      <c r="A298" s="53">
        <v>17.0</v>
      </c>
      <c r="B298" s="54">
        <v>3.0</v>
      </c>
      <c r="C298" s="54">
        <v>39.039567224153</v>
      </c>
      <c r="D298" s="54">
        <v>-94.5827019195247</v>
      </c>
      <c r="E298" s="62" t="s">
        <v>12</v>
      </c>
      <c r="F298" s="62" t="s">
        <v>73</v>
      </c>
      <c r="G298" s="56" t="s">
        <v>423</v>
      </c>
      <c r="H298" s="57" t="s">
        <v>424</v>
      </c>
      <c r="I298" s="54"/>
      <c r="J298" s="58">
        <f t="shared" si="18"/>
        <v>1</v>
      </c>
      <c r="K298" s="61"/>
      <c r="L298" s="2"/>
    </row>
    <row r="299" ht="14.25" customHeight="1">
      <c r="A299" s="53">
        <v>17.0</v>
      </c>
      <c r="B299" s="54">
        <v>4.0</v>
      </c>
      <c r="C299" s="54">
        <v>39.0395672240068</v>
      </c>
      <c r="D299" s="54">
        <v>-94.5825168694714</v>
      </c>
      <c r="E299" s="62" t="s">
        <v>12</v>
      </c>
      <c r="F299" s="62" t="s">
        <v>73</v>
      </c>
      <c r="G299" s="56" t="s">
        <v>425</v>
      </c>
      <c r="H299" s="57" t="s">
        <v>426</v>
      </c>
      <c r="I299" s="54"/>
      <c r="J299" s="58">
        <f t="shared" si="18"/>
        <v>2</v>
      </c>
      <c r="K299" s="61"/>
      <c r="L299" s="2"/>
    </row>
    <row r="300" ht="14.25" customHeight="1">
      <c r="A300" s="53">
        <v>17.0</v>
      </c>
      <c r="B300" s="54">
        <v>5.0</v>
      </c>
      <c r="C300" s="54">
        <v>39.0395672238606</v>
      </c>
      <c r="D300" s="54">
        <v>-94.5823318194181</v>
      </c>
      <c r="E300" s="62" t="s">
        <v>12</v>
      </c>
      <c r="F300" s="62" t="s">
        <v>73</v>
      </c>
      <c r="G300" s="56" t="s">
        <v>334</v>
      </c>
      <c r="H300" s="57" t="s">
        <v>427</v>
      </c>
      <c r="I300" s="54"/>
      <c r="J300" s="58">
        <f t="shared" si="18"/>
        <v>5</v>
      </c>
      <c r="K300" s="61"/>
      <c r="L300" s="2"/>
    </row>
    <row r="301" ht="14.25" customHeight="1">
      <c r="A301" s="53">
        <v>17.0</v>
      </c>
      <c r="B301" s="54">
        <v>6.0</v>
      </c>
      <c r="C301" s="54">
        <v>39.0395672237144</v>
      </c>
      <c r="D301" s="54">
        <v>-94.5821467693649</v>
      </c>
      <c r="E301" s="77" t="s">
        <v>18</v>
      </c>
      <c r="F301" s="77" t="s">
        <v>268</v>
      </c>
      <c r="G301" s="56" t="s">
        <v>181</v>
      </c>
      <c r="H301" s="57" t="s">
        <v>428</v>
      </c>
      <c r="I301" s="54"/>
      <c r="J301" s="58">
        <f t="shared" si="18"/>
        <v>3</v>
      </c>
      <c r="K301" s="59">
        <v>1.0</v>
      </c>
      <c r="L301" s="2"/>
    </row>
    <row r="302" ht="14.25" customHeight="1">
      <c r="A302" s="53">
        <v>17.0</v>
      </c>
      <c r="B302" s="54">
        <v>7.0</v>
      </c>
      <c r="C302" s="54">
        <v>39.0395672235682</v>
      </c>
      <c r="D302" s="54">
        <v>-94.5819617193116</v>
      </c>
      <c r="E302" s="82" t="s">
        <v>28</v>
      </c>
      <c r="F302" s="82" t="s">
        <v>242</v>
      </c>
      <c r="G302" s="56" t="s">
        <v>48</v>
      </c>
      <c r="H302" s="57" t="s">
        <v>429</v>
      </c>
      <c r="I302" s="54"/>
      <c r="J302" s="58">
        <f t="shared" si="18"/>
        <v>12</v>
      </c>
      <c r="K302" s="59" t="s">
        <v>50</v>
      </c>
      <c r="L302" s="2"/>
    </row>
    <row r="303" ht="14.25" customHeight="1">
      <c r="A303" s="53">
        <v>17.0</v>
      </c>
      <c r="B303" s="54">
        <v>8.0</v>
      </c>
      <c r="C303" s="54">
        <v>39.039567223422</v>
      </c>
      <c r="D303" s="54">
        <v>-94.5817766692583</v>
      </c>
      <c r="E303" s="82" t="s">
        <v>28</v>
      </c>
      <c r="F303" s="82" t="s">
        <v>242</v>
      </c>
      <c r="G303" s="56" t="s">
        <v>51</v>
      </c>
      <c r="H303" s="57" t="s">
        <v>430</v>
      </c>
      <c r="I303" s="54"/>
      <c r="J303" s="58">
        <f t="shared" si="18"/>
        <v>21</v>
      </c>
      <c r="K303" s="59" t="s">
        <v>50</v>
      </c>
      <c r="L303" s="2"/>
    </row>
    <row r="304" ht="14.25" customHeight="1">
      <c r="A304" s="53">
        <v>17.0</v>
      </c>
      <c r="B304" s="54">
        <v>9.0</v>
      </c>
      <c r="C304" s="54">
        <v>39.0395672232758</v>
      </c>
      <c r="D304" s="54">
        <v>-94.581591619205</v>
      </c>
      <c r="E304" s="78" t="s">
        <v>29</v>
      </c>
      <c r="F304" s="78" t="s">
        <v>277</v>
      </c>
      <c r="G304" s="56" t="s">
        <v>45</v>
      </c>
      <c r="H304" s="57" t="s">
        <v>431</v>
      </c>
      <c r="I304" s="54"/>
      <c r="J304" s="58">
        <f t="shared" si="18"/>
        <v>38</v>
      </c>
      <c r="K304" s="52" t="s">
        <v>47</v>
      </c>
      <c r="L304" s="2"/>
    </row>
    <row r="305" ht="14.25" customHeight="1">
      <c r="A305" s="53">
        <v>17.0</v>
      </c>
      <c r="B305" s="54">
        <v>10.0</v>
      </c>
      <c r="C305" s="54">
        <v>39.0395672231296</v>
      </c>
      <c r="D305" s="54">
        <v>-94.5814065691517</v>
      </c>
      <c r="E305" s="78" t="s">
        <v>29</v>
      </c>
      <c r="F305" s="78" t="s">
        <v>277</v>
      </c>
      <c r="G305" s="56" t="s">
        <v>432</v>
      </c>
      <c r="H305" s="57" t="s">
        <v>433</v>
      </c>
      <c r="I305" s="54"/>
      <c r="J305" s="58">
        <f t="shared" si="18"/>
        <v>6</v>
      </c>
      <c r="K305" s="61"/>
      <c r="L305" s="2"/>
    </row>
    <row r="306" ht="14.25" customHeight="1">
      <c r="A306" s="53">
        <v>17.0</v>
      </c>
      <c r="B306" s="54">
        <v>11.0</v>
      </c>
      <c r="C306" s="54">
        <v>39.0395672229835</v>
      </c>
      <c r="D306" s="54">
        <v>-94.5812215190984</v>
      </c>
      <c r="E306" s="68" t="s">
        <v>15</v>
      </c>
      <c r="F306" s="68" t="s">
        <v>119</v>
      </c>
      <c r="G306" s="56" t="s">
        <v>334</v>
      </c>
      <c r="H306" s="57" t="s">
        <v>434</v>
      </c>
      <c r="I306" s="54"/>
      <c r="J306" s="58">
        <f t="shared" si="18"/>
        <v>5</v>
      </c>
      <c r="K306" s="61"/>
      <c r="L306" s="2"/>
    </row>
    <row r="307" ht="14.25" customHeight="1">
      <c r="A307" s="53">
        <v>17.0</v>
      </c>
      <c r="B307" s="54">
        <v>12.0</v>
      </c>
      <c r="C307" s="54">
        <v>39.0395672228373</v>
      </c>
      <c r="D307" s="54">
        <v>-94.5810364690451</v>
      </c>
      <c r="E307" s="68" t="s">
        <v>15</v>
      </c>
      <c r="F307" s="68" t="s">
        <v>119</v>
      </c>
      <c r="G307" s="56" t="s">
        <v>389</v>
      </c>
      <c r="H307" s="57" t="s">
        <v>435</v>
      </c>
      <c r="I307" s="54"/>
      <c r="J307" s="58">
        <f t="shared" si="18"/>
        <v>5</v>
      </c>
      <c r="K307" s="61"/>
      <c r="L307" s="2"/>
    </row>
    <row r="308" ht="14.25" customHeight="1">
      <c r="A308" s="53">
        <v>17.0</v>
      </c>
      <c r="B308" s="54">
        <v>13.0</v>
      </c>
      <c r="C308" s="54">
        <v>39.0395672226911</v>
      </c>
      <c r="D308" s="54">
        <v>-94.5808514189918</v>
      </c>
      <c r="E308" s="62" t="s">
        <v>12</v>
      </c>
      <c r="F308" s="62" t="s">
        <v>73</v>
      </c>
      <c r="G308" s="56" t="s">
        <v>436</v>
      </c>
      <c r="H308" s="57" t="s">
        <v>437</v>
      </c>
      <c r="I308" s="54"/>
      <c r="J308" s="58">
        <f t="shared" si="18"/>
        <v>2</v>
      </c>
      <c r="K308" s="61"/>
      <c r="L308" s="2"/>
    </row>
    <row r="309" ht="14.25" customHeight="1">
      <c r="A309" s="53">
        <v>17.0</v>
      </c>
      <c r="B309" s="54">
        <v>14.0</v>
      </c>
      <c r="C309" s="54">
        <v>39.0395672225449</v>
      </c>
      <c r="D309" s="54">
        <v>-94.5806663689385</v>
      </c>
      <c r="E309" s="62" t="s">
        <v>12</v>
      </c>
      <c r="F309" s="62" t="s">
        <v>73</v>
      </c>
      <c r="G309" s="56" t="s">
        <v>331</v>
      </c>
      <c r="H309" s="57" t="s">
        <v>438</v>
      </c>
      <c r="I309" s="54"/>
      <c r="J309" s="58">
        <f t="shared" si="18"/>
        <v>3</v>
      </c>
      <c r="K309" s="61"/>
      <c r="L309" s="2"/>
    </row>
    <row r="310" ht="14.25" customHeight="1">
      <c r="A310" s="53">
        <v>17.0</v>
      </c>
      <c r="B310" s="54">
        <v>15.0</v>
      </c>
      <c r="C310" s="54">
        <v>39.0395672223987</v>
      </c>
      <c r="D310" s="54">
        <v>-94.5804813188852</v>
      </c>
      <c r="E310" s="62" t="s">
        <v>12</v>
      </c>
      <c r="F310" s="62" t="s">
        <v>73</v>
      </c>
      <c r="G310" s="56" t="s">
        <v>342</v>
      </c>
      <c r="H310" s="57" t="s">
        <v>439</v>
      </c>
      <c r="I310" s="54"/>
      <c r="J310" s="58">
        <f t="shared" si="18"/>
        <v>5</v>
      </c>
      <c r="K310" s="61"/>
      <c r="L310" s="2"/>
    </row>
    <row r="311" ht="14.25" customHeight="1">
      <c r="A311" s="53">
        <v>17.0</v>
      </c>
      <c r="B311" s="54">
        <v>16.0</v>
      </c>
      <c r="C311" s="54">
        <v>39.0395672222525</v>
      </c>
      <c r="D311" s="54">
        <v>-94.580296268832</v>
      </c>
      <c r="E311" s="62" t="s">
        <v>12</v>
      </c>
      <c r="F311" s="62" t="s">
        <v>73</v>
      </c>
      <c r="G311" s="56" t="s">
        <v>432</v>
      </c>
      <c r="H311" s="57" t="s">
        <v>440</v>
      </c>
      <c r="I311" s="54"/>
      <c r="J311" s="58">
        <f t="shared" si="18"/>
        <v>6</v>
      </c>
      <c r="K311" s="61"/>
      <c r="L311" s="2"/>
    </row>
    <row r="312" ht="14.25" customHeight="1">
      <c r="A312" s="53">
        <v>17.0</v>
      </c>
      <c r="B312" s="54">
        <v>17.0</v>
      </c>
      <c r="C312" s="54">
        <v>39.0395672221063</v>
      </c>
      <c r="D312" s="54">
        <v>-94.5801112187787</v>
      </c>
      <c r="E312" s="55" t="s">
        <v>10</v>
      </c>
      <c r="F312" s="55" t="s">
        <v>44</v>
      </c>
      <c r="G312" s="56" t="s">
        <v>389</v>
      </c>
      <c r="H312" s="57" t="s">
        <v>441</v>
      </c>
      <c r="I312" s="54"/>
      <c r="J312" s="58">
        <f t="shared" si="18"/>
        <v>5</v>
      </c>
      <c r="K312" s="61"/>
      <c r="L312" s="2"/>
    </row>
    <row r="313" ht="14.25" customHeight="1">
      <c r="A313" s="53">
        <v>18.0</v>
      </c>
      <c r="B313" s="54">
        <v>1.0</v>
      </c>
      <c r="C313" s="54">
        <v>39.039423494</v>
      </c>
      <c r="D313" s="54">
        <v>-94.5830720241486</v>
      </c>
      <c r="E313" s="55" t="s">
        <v>10</v>
      </c>
      <c r="F313" s="55" t="s">
        <v>44</v>
      </c>
      <c r="G313" s="56" t="s">
        <v>442</v>
      </c>
      <c r="H313" s="57" t="s">
        <v>443</v>
      </c>
      <c r="I313" s="54"/>
      <c r="J313" s="58">
        <f t="shared" si="18"/>
        <v>2</v>
      </c>
      <c r="K313" s="61"/>
      <c r="L313" s="2"/>
    </row>
    <row r="314" ht="14.25" customHeight="1">
      <c r="A314" s="53">
        <v>18.0</v>
      </c>
      <c r="B314" s="54">
        <v>2.0</v>
      </c>
      <c r="C314" s="54">
        <v>39.0394234938538</v>
      </c>
      <c r="D314" s="54">
        <v>-94.5828869744718</v>
      </c>
      <c r="E314" s="62" t="s">
        <v>12</v>
      </c>
      <c r="F314" s="62" t="s">
        <v>73</v>
      </c>
      <c r="G314" s="56" t="s">
        <v>160</v>
      </c>
      <c r="H314" s="57" t="s">
        <v>444</v>
      </c>
      <c r="I314" s="54"/>
      <c r="J314" s="58">
        <f t="shared" si="18"/>
        <v>24</v>
      </c>
      <c r="K314" s="59" t="s">
        <v>50</v>
      </c>
      <c r="L314" s="2"/>
    </row>
    <row r="315" ht="14.25" customHeight="1">
      <c r="A315" s="53">
        <v>18.0</v>
      </c>
      <c r="B315" s="54">
        <v>3.0</v>
      </c>
      <c r="C315" s="54">
        <v>39.0394234937076</v>
      </c>
      <c r="D315" s="54">
        <v>-94.582701924795</v>
      </c>
      <c r="E315" s="62" t="s">
        <v>12</v>
      </c>
      <c r="F315" s="62" t="s">
        <v>73</v>
      </c>
      <c r="G315" s="56" t="s">
        <v>445</v>
      </c>
      <c r="H315" s="74" t="s">
        <v>446</v>
      </c>
      <c r="I315" s="64"/>
      <c r="J315" s="58">
        <f t="shared" si="18"/>
        <v>1</v>
      </c>
      <c r="K315" s="61"/>
      <c r="L315" s="2"/>
    </row>
    <row r="316" ht="14.25" customHeight="1">
      <c r="A316" s="53">
        <v>18.0</v>
      </c>
      <c r="B316" s="54">
        <v>4.0</v>
      </c>
      <c r="C316" s="54">
        <v>39.0394234935614</v>
      </c>
      <c r="D316" s="83">
        <v>-94.5825168751181</v>
      </c>
      <c r="E316" s="62" t="s">
        <v>12</v>
      </c>
      <c r="F316" s="62" t="s">
        <v>73</v>
      </c>
      <c r="G316" s="56" t="s">
        <v>447</v>
      </c>
      <c r="H316" s="57" t="s">
        <v>448</v>
      </c>
      <c r="I316" s="54"/>
      <c r="J316" s="58">
        <f t="shared" si="18"/>
        <v>2</v>
      </c>
      <c r="K316" s="61"/>
      <c r="L316" s="2"/>
    </row>
    <row r="317" ht="14.25" customHeight="1">
      <c r="A317" s="53">
        <v>18.0</v>
      </c>
      <c r="B317" s="54">
        <v>5.0</v>
      </c>
      <c r="C317" s="54">
        <v>39.0394234934152</v>
      </c>
      <c r="D317" s="54">
        <v>-94.5823318254413</v>
      </c>
      <c r="E317" s="62" t="s">
        <v>12</v>
      </c>
      <c r="F317" s="62" t="s">
        <v>73</v>
      </c>
      <c r="G317" s="56" t="s">
        <v>160</v>
      </c>
      <c r="H317" s="57" t="s">
        <v>449</v>
      </c>
      <c r="I317" s="54"/>
      <c r="J317" s="58">
        <f t="shared" si="18"/>
        <v>24</v>
      </c>
      <c r="K317" s="59" t="s">
        <v>50</v>
      </c>
      <c r="L317" s="2"/>
    </row>
    <row r="318" ht="14.25" customHeight="1">
      <c r="A318" s="53">
        <v>18.0</v>
      </c>
      <c r="B318" s="54">
        <v>6.0</v>
      </c>
      <c r="C318" s="54">
        <v>39.039423493269</v>
      </c>
      <c r="D318" s="54">
        <v>-94.5821467757645</v>
      </c>
      <c r="E318" s="77" t="s">
        <v>18</v>
      </c>
      <c r="F318" s="77" t="s">
        <v>268</v>
      </c>
      <c r="G318" s="56" t="s">
        <v>389</v>
      </c>
      <c r="H318" s="57" t="s">
        <v>450</v>
      </c>
      <c r="I318" s="54"/>
      <c r="J318" s="58">
        <f t="shared" si="18"/>
        <v>5</v>
      </c>
      <c r="K318" s="61"/>
      <c r="L318" s="2"/>
    </row>
    <row r="319" ht="14.25" customHeight="1">
      <c r="A319" s="53">
        <v>18.0</v>
      </c>
      <c r="B319" s="54">
        <v>7.0</v>
      </c>
      <c r="C319" s="54">
        <v>39.0394234931228</v>
      </c>
      <c r="D319" s="54">
        <v>-94.5819617260876</v>
      </c>
      <c r="E319" s="73" t="s">
        <v>28</v>
      </c>
      <c r="F319" s="73" t="s">
        <v>242</v>
      </c>
      <c r="G319" s="56" t="s">
        <v>213</v>
      </c>
      <c r="H319" s="57" t="s">
        <v>451</v>
      </c>
      <c r="I319" s="54"/>
      <c r="J319" s="58">
        <f t="shared" si="18"/>
        <v>17</v>
      </c>
      <c r="K319" s="61"/>
      <c r="L319" s="2"/>
    </row>
    <row r="320" ht="14.25" customHeight="1">
      <c r="A320" s="53">
        <v>18.0</v>
      </c>
      <c r="B320" s="54">
        <v>8.0</v>
      </c>
      <c r="C320" s="54">
        <v>39.0394234929766</v>
      </c>
      <c r="D320" s="54">
        <v>-94.5817766764108</v>
      </c>
      <c r="E320" s="73" t="s">
        <v>28</v>
      </c>
      <c r="F320" s="73" t="s">
        <v>242</v>
      </c>
      <c r="G320" s="56" t="s">
        <v>160</v>
      </c>
      <c r="H320" s="57" t="s">
        <v>452</v>
      </c>
      <c r="I320" s="54"/>
      <c r="J320" s="58">
        <f t="shared" si="18"/>
        <v>24</v>
      </c>
      <c r="K320" s="61"/>
      <c r="L320" s="2"/>
    </row>
    <row r="321" ht="14.25" customHeight="1">
      <c r="A321" s="53">
        <v>18.0</v>
      </c>
      <c r="B321" s="54">
        <v>9.0</v>
      </c>
      <c r="C321" s="54">
        <v>39.0394234928304</v>
      </c>
      <c r="D321" s="54">
        <v>-94.581591626734</v>
      </c>
      <c r="E321" s="78" t="s">
        <v>29</v>
      </c>
      <c r="F321" s="78" t="s">
        <v>277</v>
      </c>
      <c r="G321" s="56" t="s">
        <v>389</v>
      </c>
      <c r="H321" s="57" t="s">
        <v>453</v>
      </c>
      <c r="I321" s="54"/>
      <c r="J321" s="58">
        <f t="shared" si="18"/>
        <v>5</v>
      </c>
      <c r="K321" s="61"/>
      <c r="L321" s="2"/>
    </row>
    <row r="322" ht="14.25" customHeight="1">
      <c r="A322" s="53">
        <v>18.0</v>
      </c>
      <c r="B322" s="54">
        <v>10.0</v>
      </c>
      <c r="C322" s="54">
        <v>39.0394234926842</v>
      </c>
      <c r="D322" s="54">
        <v>-94.5814065770572</v>
      </c>
      <c r="E322" s="78" t="s">
        <v>29</v>
      </c>
      <c r="F322" s="78" t="s">
        <v>277</v>
      </c>
      <c r="G322" s="56" t="s">
        <v>454</v>
      </c>
      <c r="H322" s="57" t="s">
        <v>455</v>
      </c>
      <c r="I322" s="54"/>
      <c r="J322" s="58">
        <f t="shared" si="18"/>
        <v>2</v>
      </c>
      <c r="K322" s="61"/>
      <c r="L322" s="2"/>
    </row>
    <row r="323" ht="14.25" customHeight="1">
      <c r="A323" s="53">
        <v>18.0</v>
      </c>
      <c r="B323" s="54">
        <v>11.0</v>
      </c>
      <c r="C323" s="54">
        <v>39.039423492538</v>
      </c>
      <c r="D323" s="54">
        <v>-94.5812215273804</v>
      </c>
      <c r="E323" s="78" t="s">
        <v>29</v>
      </c>
      <c r="F323" s="78" t="s">
        <v>277</v>
      </c>
      <c r="G323" s="56" t="s">
        <v>456</v>
      </c>
      <c r="H323" s="57" t="s">
        <v>457</v>
      </c>
      <c r="I323" s="54"/>
      <c r="J323" s="58">
        <f t="shared" si="18"/>
        <v>2</v>
      </c>
      <c r="K323" s="61"/>
      <c r="L323" s="2"/>
    </row>
    <row r="324" ht="14.25" customHeight="1">
      <c r="A324" s="53">
        <v>18.0</v>
      </c>
      <c r="B324" s="54">
        <v>12.0</v>
      </c>
      <c r="C324" s="54">
        <v>39.0394234923918</v>
      </c>
      <c r="D324" s="54">
        <v>-94.5810364777036</v>
      </c>
      <c r="E324" s="63" t="s">
        <v>21</v>
      </c>
      <c r="F324" s="63" t="s">
        <v>84</v>
      </c>
      <c r="G324" s="56" t="s">
        <v>458</v>
      </c>
      <c r="H324" s="57" t="s">
        <v>459</v>
      </c>
      <c r="I324" s="54"/>
      <c r="J324" s="58">
        <f t="shared" si="18"/>
        <v>4</v>
      </c>
      <c r="K324" s="61"/>
      <c r="L324" s="2"/>
    </row>
    <row r="325" ht="14.25" customHeight="1">
      <c r="A325" s="53">
        <v>18.0</v>
      </c>
      <c r="B325" s="54">
        <v>13.0</v>
      </c>
      <c r="C325" s="54">
        <v>39.0394234922456</v>
      </c>
      <c r="D325" s="54">
        <v>-94.5808514280267</v>
      </c>
      <c r="E325" s="62" t="s">
        <v>12</v>
      </c>
      <c r="F325" s="62" t="s">
        <v>73</v>
      </c>
      <c r="G325" s="56" t="s">
        <v>160</v>
      </c>
      <c r="H325" s="57" t="s">
        <v>460</v>
      </c>
      <c r="I325" s="54"/>
      <c r="J325" s="58">
        <f t="shared" si="18"/>
        <v>24</v>
      </c>
      <c r="K325" s="59" t="s">
        <v>50</v>
      </c>
      <c r="L325" s="2"/>
    </row>
    <row r="326" ht="14.25" customHeight="1">
      <c r="A326" s="53">
        <v>18.0</v>
      </c>
      <c r="B326" s="54">
        <v>14.0</v>
      </c>
      <c r="C326" s="54">
        <v>39.0394234920994</v>
      </c>
      <c r="D326" s="54">
        <v>-94.5806663783499</v>
      </c>
      <c r="E326" s="62" t="s">
        <v>12</v>
      </c>
      <c r="F326" s="62" t="s">
        <v>73</v>
      </c>
      <c r="G326" s="56" t="s">
        <v>396</v>
      </c>
      <c r="H326" s="57" t="s">
        <v>461</v>
      </c>
      <c r="I326" s="54"/>
      <c r="J326" s="58">
        <f t="shared" si="18"/>
        <v>6</v>
      </c>
      <c r="K326" s="61"/>
      <c r="L326" s="2"/>
    </row>
    <row r="327" ht="14.25" customHeight="1">
      <c r="A327" s="53">
        <v>18.0</v>
      </c>
      <c r="B327" s="54">
        <v>15.0</v>
      </c>
      <c r="C327" s="54">
        <v>39.0394234919532</v>
      </c>
      <c r="D327" s="54">
        <v>-94.5804813286731</v>
      </c>
      <c r="E327" s="62" t="s">
        <v>12</v>
      </c>
      <c r="F327" s="62" t="s">
        <v>73</v>
      </c>
      <c r="G327" s="56" t="s">
        <v>442</v>
      </c>
      <c r="H327" s="57" t="s">
        <v>462</v>
      </c>
      <c r="I327" s="54"/>
      <c r="J327" s="58">
        <f t="shared" si="18"/>
        <v>2</v>
      </c>
      <c r="K327" s="61"/>
      <c r="L327" s="2"/>
    </row>
    <row r="328" ht="14.25" customHeight="1">
      <c r="A328" s="53">
        <v>18.0</v>
      </c>
      <c r="B328" s="54">
        <v>16.0</v>
      </c>
      <c r="C328" s="54">
        <v>39.039423491807</v>
      </c>
      <c r="D328" s="54">
        <v>-94.5802962789963</v>
      </c>
      <c r="E328" s="62" t="s">
        <v>12</v>
      </c>
      <c r="F328" s="62" t="s">
        <v>73</v>
      </c>
      <c r="G328" s="56" t="s">
        <v>160</v>
      </c>
      <c r="H328" s="57" t="s">
        <v>463</v>
      </c>
      <c r="I328" s="54"/>
      <c r="J328" s="58">
        <f t="shared" si="18"/>
        <v>24</v>
      </c>
      <c r="K328" s="59" t="s">
        <v>50</v>
      </c>
      <c r="L328" s="2"/>
    </row>
    <row r="329" ht="14.25" customHeight="1">
      <c r="A329" s="53">
        <v>18.0</v>
      </c>
      <c r="B329" s="54">
        <v>17.0</v>
      </c>
      <c r="C329" s="54">
        <v>39.0394234916608</v>
      </c>
      <c r="D329" s="54">
        <v>-94.5801112293195</v>
      </c>
      <c r="E329" s="55" t="s">
        <v>10</v>
      </c>
      <c r="F329" s="55" t="s">
        <v>44</v>
      </c>
      <c r="G329" s="56" t="s">
        <v>464</v>
      </c>
      <c r="H329" s="57" t="s">
        <v>465</v>
      </c>
      <c r="I329" s="54"/>
      <c r="J329" s="58">
        <f t="shared" si="18"/>
        <v>4</v>
      </c>
      <c r="K329" s="61"/>
      <c r="L329" s="2"/>
    </row>
    <row r="330" ht="14.25" customHeight="1">
      <c r="A330" s="53">
        <v>19.0</v>
      </c>
      <c r="B330" s="54">
        <v>1.0</v>
      </c>
      <c r="C330" s="54">
        <v>39.0392797635545</v>
      </c>
      <c r="D330" s="54">
        <v>-94.583072028666</v>
      </c>
      <c r="E330" s="55" t="s">
        <v>10</v>
      </c>
      <c r="F330" s="55" t="s">
        <v>44</v>
      </c>
      <c r="G330" s="56" t="s">
        <v>379</v>
      </c>
      <c r="H330" s="57" t="s">
        <v>466</v>
      </c>
      <c r="I330" s="54"/>
      <c r="J330" s="58">
        <f t="shared" si="18"/>
        <v>11</v>
      </c>
      <c r="K330" s="61"/>
      <c r="L330" s="2"/>
    </row>
    <row r="331" ht="14.25" customHeight="1">
      <c r="A331" s="53">
        <v>19.0</v>
      </c>
      <c r="B331" s="54">
        <v>2.0</v>
      </c>
      <c r="C331" s="54">
        <v>39.0392797634083</v>
      </c>
      <c r="D331" s="54">
        <v>-94.5828869793656</v>
      </c>
      <c r="E331" s="62" t="s">
        <v>12</v>
      </c>
      <c r="F331" s="62" t="s">
        <v>73</v>
      </c>
      <c r="G331" s="56" t="s">
        <v>396</v>
      </c>
      <c r="H331" s="57" t="s">
        <v>467</v>
      </c>
      <c r="I331" s="54"/>
      <c r="J331" s="58">
        <f t="shared" si="18"/>
        <v>6</v>
      </c>
      <c r="K331" s="61"/>
      <c r="L331" s="2"/>
    </row>
    <row r="332" ht="14.25" customHeight="1">
      <c r="A332" s="53">
        <v>19.0</v>
      </c>
      <c r="B332" s="54">
        <v>3.0</v>
      </c>
      <c r="C332" s="54">
        <v>39.0392797632621</v>
      </c>
      <c r="D332" s="54">
        <v>-94.5827019300652</v>
      </c>
      <c r="E332" s="62" t="s">
        <v>12</v>
      </c>
      <c r="F332" s="62" t="s">
        <v>73</v>
      </c>
      <c r="G332" s="56" t="s">
        <v>51</v>
      </c>
      <c r="H332" s="57" t="s">
        <v>468</v>
      </c>
      <c r="I332" s="54"/>
      <c r="J332" s="58">
        <f t="shared" si="18"/>
        <v>21</v>
      </c>
      <c r="K332" s="61"/>
      <c r="L332" s="2"/>
    </row>
    <row r="333" ht="14.25" customHeight="1">
      <c r="A333" s="53">
        <v>19.0</v>
      </c>
      <c r="B333" s="54">
        <v>4.0</v>
      </c>
      <c r="C333" s="54">
        <v>39.0392797631159</v>
      </c>
      <c r="D333" s="54">
        <v>-94.5825168807648</v>
      </c>
      <c r="E333" s="62" t="s">
        <v>12</v>
      </c>
      <c r="F333" s="62" t="s">
        <v>73</v>
      </c>
      <c r="G333" s="56" t="s">
        <v>379</v>
      </c>
      <c r="H333" s="57" t="s">
        <v>469</v>
      </c>
      <c r="I333" s="54"/>
      <c r="J333" s="58">
        <f t="shared" si="18"/>
        <v>11</v>
      </c>
      <c r="K333" s="61"/>
      <c r="L333" s="2"/>
    </row>
    <row r="334" ht="14.25" customHeight="1">
      <c r="A334" s="53">
        <v>19.0</v>
      </c>
      <c r="B334" s="54">
        <v>5.0</v>
      </c>
      <c r="C334" s="54">
        <v>39.0392797629697</v>
      </c>
      <c r="D334" s="54">
        <v>-94.5823318314644</v>
      </c>
      <c r="E334" s="77" t="s">
        <v>18</v>
      </c>
      <c r="F334" s="77" t="s">
        <v>268</v>
      </c>
      <c r="G334" s="56" t="s">
        <v>432</v>
      </c>
      <c r="H334" s="57" t="s">
        <v>470</v>
      </c>
      <c r="I334" s="54"/>
      <c r="J334" s="58">
        <f t="shared" si="18"/>
        <v>6</v>
      </c>
      <c r="K334" s="61"/>
      <c r="L334" s="2"/>
    </row>
    <row r="335" ht="14.25" customHeight="1">
      <c r="A335" s="53">
        <v>19.0</v>
      </c>
      <c r="B335" s="54">
        <v>6.0</v>
      </c>
      <c r="C335" s="54">
        <v>39.0392797628235</v>
      </c>
      <c r="D335" s="54">
        <v>-94.582146782164</v>
      </c>
      <c r="E335" s="77" t="s">
        <v>18</v>
      </c>
      <c r="F335" s="77" t="s">
        <v>268</v>
      </c>
      <c r="G335" s="56" t="s">
        <v>45</v>
      </c>
      <c r="H335" s="57" t="s">
        <v>471</v>
      </c>
      <c r="I335" s="54"/>
      <c r="J335" s="58">
        <f t="shared" si="18"/>
        <v>38</v>
      </c>
      <c r="K335" s="61"/>
      <c r="L335" s="2"/>
    </row>
    <row r="336" ht="14.25" customHeight="1">
      <c r="A336" s="53">
        <v>19.0</v>
      </c>
      <c r="B336" s="54">
        <v>7.0</v>
      </c>
      <c r="C336" s="54">
        <v>39.0392797626773</v>
      </c>
      <c r="D336" s="54">
        <v>-94.5819617328636</v>
      </c>
      <c r="E336" s="73" t="s">
        <v>28</v>
      </c>
      <c r="F336" s="73" t="s">
        <v>242</v>
      </c>
      <c r="G336" s="56" t="s">
        <v>352</v>
      </c>
      <c r="H336" s="57" t="s">
        <v>472</v>
      </c>
      <c r="I336" s="54"/>
      <c r="J336" s="58">
        <f t="shared" si="18"/>
        <v>5</v>
      </c>
      <c r="K336" s="61"/>
      <c r="L336" s="2"/>
    </row>
    <row r="337" ht="14.25" customHeight="1">
      <c r="A337" s="53">
        <v>19.0</v>
      </c>
      <c r="B337" s="54">
        <v>8.0</v>
      </c>
      <c r="C337" s="54">
        <v>39.0392797625311</v>
      </c>
      <c r="D337" s="54">
        <v>-94.5817766835632</v>
      </c>
      <c r="E337" s="69" t="s">
        <v>24</v>
      </c>
      <c r="F337" s="69" t="s">
        <v>163</v>
      </c>
      <c r="G337" s="56" t="s">
        <v>321</v>
      </c>
      <c r="H337" s="57" t="s">
        <v>473</v>
      </c>
      <c r="I337" s="54"/>
      <c r="J337" s="58">
        <f t="shared" si="18"/>
        <v>2</v>
      </c>
      <c r="K337" s="61"/>
      <c r="L337" s="2"/>
    </row>
    <row r="338" ht="14.25" customHeight="1">
      <c r="A338" s="53">
        <v>19.0</v>
      </c>
      <c r="B338" s="54">
        <v>9.0</v>
      </c>
      <c r="C338" s="54">
        <v>39.0392797623849</v>
      </c>
      <c r="D338" s="54">
        <v>-94.5815916342628</v>
      </c>
      <c r="E338" s="62" t="s">
        <v>12</v>
      </c>
      <c r="F338" s="62" t="s">
        <v>73</v>
      </c>
      <c r="G338" s="56" t="s">
        <v>405</v>
      </c>
      <c r="H338" s="57" t="s">
        <v>474</v>
      </c>
      <c r="I338" s="54"/>
      <c r="J338" s="58">
        <f t="shared" si="18"/>
        <v>6</v>
      </c>
      <c r="K338" s="61"/>
      <c r="L338" s="2"/>
    </row>
    <row r="339" ht="14.25" customHeight="1">
      <c r="A339" s="53">
        <v>19.0</v>
      </c>
      <c r="B339" s="54">
        <v>10.0</v>
      </c>
      <c r="C339" s="54">
        <v>39.0392797622387</v>
      </c>
      <c r="D339" s="54">
        <v>-94.5814065849624</v>
      </c>
      <c r="E339" s="68" t="s">
        <v>15</v>
      </c>
      <c r="F339" s="68" t="s">
        <v>119</v>
      </c>
      <c r="G339" s="56" t="s">
        <v>475</v>
      </c>
      <c r="H339" s="57" t="s">
        <v>476</v>
      </c>
      <c r="I339" s="54"/>
      <c r="J339" s="58">
        <f t="shared" si="18"/>
        <v>2</v>
      </c>
      <c r="K339" s="61"/>
      <c r="L339" s="2"/>
    </row>
    <row r="340" ht="14.25" customHeight="1">
      <c r="A340" s="53">
        <v>19.0</v>
      </c>
      <c r="B340" s="54">
        <v>11.0</v>
      </c>
      <c r="C340" s="54">
        <v>39.0392797620925</v>
      </c>
      <c r="D340" s="54">
        <v>-94.581221535662</v>
      </c>
      <c r="E340" s="68" t="s">
        <v>15</v>
      </c>
      <c r="F340" s="68" t="s">
        <v>119</v>
      </c>
      <c r="G340" s="56" t="s">
        <v>342</v>
      </c>
      <c r="H340" s="57" t="s">
        <v>477</v>
      </c>
      <c r="I340" s="54"/>
      <c r="J340" s="58">
        <f t="shared" si="18"/>
        <v>5</v>
      </c>
      <c r="K340" s="61"/>
      <c r="L340" s="2"/>
    </row>
    <row r="341" ht="14.25" customHeight="1">
      <c r="A341" s="53">
        <v>19.0</v>
      </c>
      <c r="B341" s="54">
        <v>12.0</v>
      </c>
      <c r="C341" s="54">
        <v>39.0392797619463</v>
      </c>
      <c r="D341" s="54">
        <v>-94.5810364863616</v>
      </c>
      <c r="E341" s="63" t="s">
        <v>21</v>
      </c>
      <c r="F341" s="63" t="s">
        <v>84</v>
      </c>
      <c r="G341" s="56" t="s">
        <v>266</v>
      </c>
      <c r="H341" s="57" t="s">
        <v>478</v>
      </c>
      <c r="I341" s="54"/>
      <c r="J341" s="58">
        <f t="shared" si="18"/>
        <v>5</v>
      </c>
      <c r="K341" s="61"/>
      <c r="L341" s="2"/>
    </row>
    <row r="342" ht="14.25" customHeight="1">
      <c r="A342" s="53">
        <v>19.0</v>
      </c>
      <c r="B342" s="54">
        <v>13.0</v>
      </c>
      <c r="C342" s="54">
        <v>39.0392797618001</v>
      </c>
      <c r="D342" s="54">
        <v>-94.5808514370612</v>
      </c>
      <c r="E342" s="63" t="s">
        <v>21</v>
      </c>
      <c r="F342" s="63" t="s">
        <v>84</v>
      </c>
      <c r="G342" s="56" t="s">
        <v>45</v>
      </c>
      <c r="H342" s="57" t="s">
        <v>479</v>
      </c>
      <c r="I342" s="54"/>
      <c r="J342" s="58">
        <f t="shared" si="18"/>
        <v>38</v>
      </c>
      <c r="K342" s="61"/>
      <c r="L342" s="2"/>
    </row>
    <row r="343" ht="14.25" customHeight="1">
      <c r="A343" s="53">
        <v>19.0</v>
      </c>
      <c r="B343" s="54">
        <v>14.0</v>
      </c>
      <c r="C343" s="54">
        <v>39.0392797616539</v>
      </c>
      <c r="D343" s="54">
        <v>-94.5806663877608</v>
      </c>
      <c r="E343" s="62" t="s">
        <v>12</v>
      </c>
      <c r="F343" s="62" t="s">
        <v>73</v>
      </c>
      <c r="G343" s="56" t="s">
        <v>480</v>
      </c>
      <c r="H343" s="57" t="s">
        <v>481</v>
      </c>
      <c r="I343" s="54"/>
      <c r="J343" s="58">
        <f t="shared" si="18"/>
        <v>2</v>
      </c>
      <c r="K343" s="61"/>
      <c r="L343" s="2"/>
    </row>
    <row r="344" ht="14.25" customHeight="1">
      <c r="A344" s="53">
        <v>19.0</v>
      </c>
      <c r="B344" s="54">
        <v>15.0</v>
      </c>
      <c r="C344" s="54">
        <v>39.0392797615078</v>
      </c>
      <c r="D344" s="54">
        <v>-94.5804813384604</v>
      </c>
      <c r="E344" s="62" t="s">
        <v>12</v>
      </c>
      <c r="F344" s="62" t="s">
        <v>73</v>
      </c>
      <c r="G344" s="56" t="s">
        <v>425</v>
      </c>
      <c r="H344" s="57" t="s">
        <v>482</v>
      </c>
      <c r="I344" s="54"/>
      <c r="J344" s="58">
        <f t="shared" si="18"/>
        <v>2</v>
      </c>
      <c r="K344" s="61"/>
      <c r="L344" s="2"/>
    </row>
    <row r="345" ht="14.25" customHeight="1">
      <c r="A345" s="53">
        <v>19.0</v>
      </c>
      <c r="B345" s="54">
        <v>16.0</v>
      </c>
      <c r="C345" s="54">
        <v>39.0392797613616</v>
      </c>
      <c r="D345" s="54">
        <v>-94.58029628916</v>
      </c>
      <c r="E345" s="62" t="s">
        <v>12</v>
      </c>
      <c r="F345" s="62" t="s">
        <v>73</v>
      </c>
      <c r="G345" s="56" t="s">
        <v>483</v>
      </c>
      <c r="H345" s="57" t="s">
        <v>484</v>
      </c>
      <c r="I345" s="54"/>
      <c r="J345" s="58">
        <f t="shared" si="18"/>
        <v>2</v>
      </c>
      <c r="K345" s="61"/>
      <c r="L345" s="2"/>
    </row>
    <row r="346" ht="14.25" customHeight="1">
      <c r="A346" s="53">
        <v>19.0</v>
      </c>
      <c r="B346" s="54">
        <v>17.0</v>
      </c>
      <c r="C346" s="54">
        <v>39.0392797612154</v>
      </c>
      <c r="D346" s="54">
        <v>-94.5801112398596</v>
      </c>
      <c r="E346" s="55" t="s">
        <v>10</v>
      </c>
      <c r="F346" s="55" t="s">
        <v>44</v>
      </c>
      <c r="G346" s="56" t="s">
        <v>45</v>
      </c>
      <c r="H346" s="57" t="s">
        <v>485</v>
      </c>
      <c r="I346" s="54"/>
      <c r="J346" s="58">
        <f t="shared" si="18"/>
        <v>38</v>
      </c>
      <c r="K346" s="61"/>
      <c r="L346" s="2"/>
    </row>
    <row r="347" ht="14.25" customHeight="1">
      <c r="A347" s="53">
        <v>20.0</v>
      </c>
      <c r="B347" s="54">
        <v>1.0</v>
      </c>
      <c r="C347" s="54">
        <v>39.039136033109</v>
      </c>
      <c r="D347" s="54">
        <v>-94.583072033183</v>
      </c>
      <c r="E347" s="55" t="s">
        <v>10</v>
      </c>
      <c r="F347" s="55" t="s">
        <v>44</v>
      </c>
      <c r="G347" s="56" t="s">
        <v>475</v>
      </c>
      <c r="H347" s="57" t="s">
        <v>486</v>
      </c>
      <c r="I347" s="54"/>
      <c r="J347" s="58">
        <f t="shared" si="18"/>
        <v>2</v>
      </c>
      <c r="K347" s="61"/>
      <c r="L347" s="2"/>
    </row>
    <row r="348" ht="14.25" customHeight="1">
      <c r="A348" s="53">
        <v>20.0</v>
      </c>
      <c r="B348" s="54">
        <v>2.0</v>
      </c>
      <c r="C348" s="54">
        <v>39.0391360329628</v>
      </c>
      <c r="D348" s="54">
        <v>-94.582886984259</v>
      </c>
      <c r="E348" s="62" t="s">
        <v>12</v>
      </c>
      <c r="F348" s="62" t="s">
        <v>73</v>
      </c>
      <c r="G348" s="56" t="s">
        <v>487</v>
      </c>
      <c r="H348" s="57" t="s">
        <v>488</v>
      </c>
      <c r="I348" s="54"/>
      <c r="J348" s="58">
        <f t="shared" si="18"/>
        <v>1</v>
      </c>
      <c r="K348" s="61"/>
      <c r="L348" s="2"/>
    </row>
    <row r="349" ht="14.25" customHeight="1">
      <c r="A349" s="53">
        <v>20.0</v>
      </c>
      <c r="B349" s="54">
        <v>3.0</v>
      </c>
      <c r="C349" s="54">
        <v>39.0391360328167</v>
      </c>
      <c r="D349" s="54">
        <v>-94.582701935335</v>
      </c>
      <c r="E349" s="62" t="s">
        <v>12</v>
      </c>
      <c r="F349" s="62" t="s">
        <v>73</v>
      </c>
      <c r="G349" s="56" t="s">
        <v>489</v>
      </c>
      <c r="H349" s="57" t="s">
        <v>490</v>
      </c>
      <c r="I349" s="54"/>
      <c r="J349" s="58">
        <f t="shared" si="18"/>
        <v>2</v>
      </c>
      <c r="K349" s="61"/>
      <c r="L349" s="2"/>
    </row>
    <row r="350" ht="14.25" customHeight="1">
      <c r="A350" s="53">
        <v>20.0</v>
      </c>
      <c r="B350" s="54">
        <v>4.0</v>
      </c>
      <c r="C350" s="54">
        <v>39.0391360326705</v>
      </c>
      <c r="D350" s="54">
        <v>-94.5825168864111</v>
      </c>
      <c r="E350" s="77" t="s">
        <v>18</v>
      </c>
      <c r="F350" s="77" t="s">
        <v>268</v>
      </c>
      <c r="G350" s="56" t="s">
        <v>266</v>
      </c>
      <c r="H350" s="57" t="s">
        <v>491</v>
      </c>
      <c r="I350" s="54"/>
      <c r="J350" s="58">
        <f t="shared" si="18"/>
        <v>5</v>
      </c>
      <c r="K350" s="61"/>
      <c r="L350" s="2"/>
    </row>
    <row r="351" ht="14.25" customHeight="1">
      <c r="A351" s="53">
        <v>20.0</v>
      </c>
      <c r="B351" s="54">
        <v>5.0</v>
      </c>
      <c r="C351" s="54">
        <v>39.0391360325243</v>
      </c>
      <c r="D351" s="54">
        <v>-94.5823318374871</v>
      </c>
      <c r="E351" s="77" t="s">
        <v>18</v>
      </c>
      <c r="F351" s="77" t="s">
        <v>268</v>
      </c>
      <c r="G351" s="56" t="s">
        <v>409</v>
      </c>
      <c r="H351" s="57" t="s">
        <v>492</v>
      </c>
      <c r="I351" s="54"/>
      <c r="J351" s="58">
        <f t="shared" si="18"/>
        <v>7</v>
      </c>
      <c r="K351" s="61"/>
      <c r="L351" s="2"/>
    </row>
    <row r="352" ht="14.25" customHeight="1">
      <c r="A352" s="53">
        <v>20.0</v>
      </c>
      <c r="B352" s="54">
        <v>6.0</v>
      </c>
      <c r="C352" s="54">
        <v>39.0391360323781</v>
      </c>
      <c r="D352" s="54">
        <v>-94.5821467885631</v>
      </c>
      <c r="E352" s="77" t="s">
        <v>18</v>
      </c>
      <c r="F352" s="77" t="s">
        <v>268</v>
      </c>
      <c r="G352" s="56" t="s">
        <v>464</v>
      </c>
      <c r="H352" s="57" t="s">
        <v>493</v>
      </c>
      <c r="I352" s="54"/>
      <c r="J352" s="58">
        <f t="shared" si="18"/>
        <v>4</v>
      </c>
      <c r="K352" s="61"/>
      <c r="L352" s="2"/>
    </row>
    <row r="353" ht="14.25" customHeight="1">
      <c r="A353" s="53">
        <v>20.0</v>
      </c>
      <c r="B353" s="54">
        <v>7.0</v>
      </c>
      <c r="C353" s="54">
        <v>39.0391360322319</v>
      </c>
      <c r="D353" s="54">
        <v>-94.5819617396391</v>
      </c>
      <c r="E353" s="69" t="s">
        <v>24</v>
      </c>
      <c r="F353" s="69" t="s">
        <v>163</v>
      </c>
      <c r="G353" s="56" t="s">
        <v>338</v>
      </c>
      <c r="H353" s="57" t="s">
        <v>494</v>
      </c>
      <c r="I353" s="54"/>
      <c r="J353" s="58">
        <f t="shared" si="18"/>
        <v>2</v>
      </c>
      <c r="K353" s="61"/>
      <c r="L353" s="2"/>
    </row>
    <row r="354" ht="14.25" customHeight="1">
      <c r="A354" s="53">
        <v>20.0</v>
      </c>
      <c r="B354" s="54">
        <v>8.0</v>
      </c>
      <c r="C354" s="54">
        <v>39.0391360320857</v>
      </c>
      <c r="D354" s="54">
        <v>-94.5817766907151</v>
      </c>
      <c r="E354" s="69" t="s">
        <v>24</v>
      </c>
      <c r="F354" s="69" t="s">
        <v>163</v>
      </c>
      <c r="G354" s="56" t="s">
        <v>432</v>
      </c>
      <c r="H354" s="57" t="s">
        <v>495</v>
      </c>
      <c r="I354" s="54"/>
      <c r="J354" s="58">
        <f t="shared" si="18"/>
        <v>6</v>
      </c>
      <c r="K354" s="61"/>
      <c r="L354" s="2"/>
    </row>
    <row r="355" ht="14.25" customHeight="1">
      <c r="A355" s="53">
        <v>20.0</v>
      </c>
      <c r="B355" s="54">
        <v>9.0</v>
      </c>
      <c r="C355" s="54">
        <v>39.0391360319395</v>
      </c>
      <c r="D355" s="54">
        <v>-94.5815916417911</v>
      </c>
      <c r="E355" s="62" t="s">
        <v>12</v>
      </c>
      <c r="F355" s="62" t="s">
        <v>73</v>
      </c>
      <c r="G355" s="56" t="s">
        <v>480</v>
      </c>
      <c r="H355" s="74" t="s">
        <v>496</v>
      </c>
      <c r="I355" s="54"/>
      <c r="J355" s="58">
        <f t="shared" si="18"/>
        <v>2</v>
      </c>
      <c r="K355" s="61"/>
      <c r="L355" s="2"/>
    </row>
    <row r="356" ht="14.25" customHeight="1">
      <c r="A356" s="53">
        <v>20.0</v>
      </c>
      <c r="B356" s="54">
        <v>10.0</v>
      </c>
      <c r="C356" s="54">
        <v>39.0391360317933</v>
      </c>
      <c r="D356" s="54">
        <v>-94.5814065928672</v>
      </c>
      <c r="E356" s="68" t="s">
        <v>15</v>
      </c>
      <c r="F356" s="68" t="s">
        <v>119</v>
      </c>
      <c r="G356" s="56" t="s">
        <v>409</v>
      </c>
      <c r="H356" s="74" t="s">
        <v>497</v>
      </c>
      <c r="I356" s="54"/>
      <c r="J356" s="58">
        <f t="shared" si="18"/>
        <v>7</v>
      </c>
      <c r="K356" s="61"/>
      <c r="L356" s="2"/>
    </row>
    <row r="357" ht="14.25" customHeight="1">
      <c r="A357" s="53">
        <v>20.0</v>
      </c>
      <c r="B357" s="54">
        <v>11.0</v>
      </c>
      <c r="C357" s="54">
        <v>39.0391360316471</v>
      </c>
      <c r="D357" s="54">
        <v>-94.5812215439432</v>
      </c>
      <c r="E357" s="68" t="s">
        <v>15</v>
      </c>
      <c r="F357" s="68" t="s">
        <v>119</v>
      </c>
      <c r="G357" s="56" t="s">
        <v>243</v>
      </c>
      <c r="H357" s="57" t="s">
        <v>498</v>
      </c>
      <c r="I357" s="54"/>
      <c r="J357" s="58">
        <f t="shared" si="18"/>
        <v>3</v>
      </c>
      <c r="K357" s="59">
        <v>1.0</v>
      </c>
      <c r="L357" s="2"/>
    </row>
    <row r="358" ht="14.25" customHeight="1">
      <c r="A358" s="53">
        <v>20.0</v>
      </c>
      <c r="B358" s="54">
        <v>12.0</v>
      </c>
      <c r="C358" s="54">
        <v>39.0391360315009</v>
      </c>
      <c r="D358" s="54">
        <v>-94.5810364950192</v>
      </c>
      <c r="E358" s="63" t="s">
        <v>21</v>
      </c>
      <c r="F358" s="63" t="s">
        <v>84</v>
      </c>
      <c r="G358" s="56" t="s">
        <v>436</v>
      </c>
      <c r="H358" s="57" t="s">
        <v>499</v>
      </c>
      <c r="I358" s="54"/>
      <c r="J358" s="58">
        <f t="shared" si="18"/>
        <v>2</v>
      </c>
      <c r="K358" s="61"/>
      <c r="L358" s="2"/>
    </row>
    <row r="359" ht="14.25" customHeight="1">
      <c r="A359" s="53">
        <v>20.0</v>
      </c>
      <c r="B359" s="54">
        <v>13.0</v>
      </c>
      <c r="C359" s="54">
        <v>39.0391360313547</v>
      </c>
      <c r="D359" s="54">
        <v>-94.5808514460952</v>
      </c>
      <c r="E359" s="63" t="s">
        <v>21</v>
      </c>
      <c r="F359" s="63" t="s">
        <v>84</v>
      </c>
      <c r="G359" s="56" t="s">
        <v>238</v>
      </c>
      <c r="H359" s="57" t="s">
        <v>500</v>
      </c>
      <c r="I359" s="54"/>
      <c r="J359" s="58">
        <f t="shared" si="18"/>
        <v>7</v>
      </c>
      <c r="K359" s="59" t="s">
        <v>79</v>
      </c>
      <c r="L359" s="2"/>
    </row>
    <row r="360" ht="14.25" customHeight="1">
      <c r="A360" s="53">
        <v>20.0</v>
      </c>
      <c r="B360" s="54">
        <v>14.0</v>
      </c>
      <c r="C360" s="54">
        <v>39.0391360312085</v>
      </c>
      <c r="D360" s="54">
        <v>-94.5806663971712</v>
      </c>
      <c r="E360" s="77" t="s">
        <v>18</v>
      </c>
      <c r="F360" s="77" t="s">
        <v>268</v>
      </c>
      <c r="G360" s="56" t="s">
        <v>464</v>
      </c>
      <c r="H360" s="57" t="s">
        <v>501</v>
      </c>
      <c r="I360" s="54"/>
      <c r="J360" s="58">
        <f t="shared" si="18"/>
        <v>4</v>
      </c>
      <c r="K360" s="61"/>
      <c r="L360" s="2"/>
    </row>
    <row r="361" ht="14.25" customHeight="1">
      <c r="A361" s="53">
        <v>20.0</v>
      </c>
      <c r="B361" s="54">
        <v>15.0</v>
      </c>
      <c r="C361" s="54">
        <v>39.0391360310623</v>
      </c>
      <c r="D361" s="54">
        <v>-94.5804813482473</v>
      </c>
      <c r="E361" s="62" t="s">
        <v>12</v>
      </c>
      <c r="F361" s="62" t="s">
        <v>73</v>
      </c>
      <c r="G361" s="56" t="s">
        <v>74</v>
      </c>
      <c r="H361" s="57" t="s">
        <v>502</v>
      </c>
      <c r="I361" s="54"/>
      <c r="J361" s="58">
        <f t="shared" si="18"/>
        <v>21</v>
      </c>
      <c r="K361" s="61"/>
      <c r="L361" s="2"/>
    </row>
    <row r="362" ht="14.25" customHeight="1">
      <c r="A362" s="53">
        <v>20.0</v>
      </c>
      <c r="B362" s="54">
        <v>16.0</v>
      </c>
      <c r="C362" s="54">
        <v>39.0391360309161</v>
      </c>
      <c r="D362" s="54">
        <v>-94.5802962993233</v>
      </c>
      <c r="E362" s="62" t="s">
        <v>12</v>
      </c>
      <c r="F362" s="62" t="s">
        <v>73</v>
      </c>
      <c r="G362" s="56" t="s">
        <v>409</v>
      </c>
      <c r="H362" s="57" t="s">
        <v>503</v>
      </c>
      <c r="I362" s="54"/>
      <c r="J362" s="58">
        <f t="shared" si="18"/>
        <v>7</v>
      </c>
      <c r="K362" s="61"/>
      <c r="L362" s="2"/>
    </row>
    <row r="363" ht="14.25" customHeight="1">
      <c r="A363" s="53">
        <v>20.0</v>
      </c>
      <c r="B363" s="54">
        <v>17.0</v>
      </c>
      <c r="C363" s="54">
        <v>39.0391360307699</v>
      </c>
      <c r="D363" s="54">
        <v>-94.5801112503993</v>
      </c>
      <c r="E363" s="55" t="s">
        <v>10</v>
      </c>
      <c r="F363" s="55" t="s">
        <v>44</v>
      </c>
      <c r="G363" s="56" t="s">
        <v>179</v>
      </c>
      <c r="H363" s="57" t="s">
        <v>504</v>
      </c>
      <c r="I363" s="54"/>
      <c r="J363" s="58">
        <f t="shared" si="18"/>
        <v>2</v>
      </c>
      <c r="K363" s="61"/>
      <c r="L363" s="2"/>
    </row>
    <row r="364" ht="14.25" customHeight="1">
      <c r="A364" s="53">
        <v>21.0</v>
      </c>
      <c r="B364" s="54">
        <v>1.0</v>
      </c>
      <c r="C364" s="54">
        <v>39.0389923026636</v>
      </c>
      <c r="D364" s="54">
        <v>-94.5830720377001</v>
      </c>
      <c r="E364" s="55" t="s">
        <v>10</v>
      </c>
      <c r="F364" s="55" t="s">
        <v>44</v>
      </c>
      <c r="G364" s="56" t="s">
        <v>192</v>
      </c>
      <c r="H364" s="57" t="s">
        <v>505</v>
      </c>
      <c r="I364" s="54"/>
      <c r="J364" s="58">
        <f t="shared" si="18"/>
        <v>9</v>
      </c>
      <c r="K364" s="59" t="s">
        <v>76</v>
      </c>
      <c r="L364" s="2"/>
    </row>
    <row r="365" ht="14.25" customHeight="1">
      <c r="A365" s="53">
        <v>21.0</v>
      </c>
      <c r="B365" s="54">
        <v>2.0</v>
      </c>
      <c r="C365" s="54">
        <v>39.0389923025174</v>
      </c>
      <c r="D365" s="54">
        <v>-94.5828869891526</v>
      </c>
      <c r="E365" s="62" t="s">
        <v>12</v>
      </c>
      <c r="F365" s="62" t="s">
        <v>73</v>
      </c>
      <c r="G365" s="56" t="s">
        <v>160</v>
      </c>
      <c r="H365" s="57" t="s">
        <v>506</v>
      </c>
      <c r="I365" s="54"/>
      <c r="J365" s="58">
        <f t="shared" si="18"/>
        <v>24</v>
      </c>
      <c r="K365" s="59" t="s">
        <v>50</v>
      </c>
      <c r="L365" s="2"/>
    </row>
    <row r="366" ht="14.25" customHeight="1">
      <c r="A366" s="53">
        <v>21.0</v>
      </c>
      <c r="B366" s="54">
        <v>3.0</v>
      </c>
      <c r="C366" s="54">
        <v>39.0389923023712</v>
      </c>
      <c r="D366" s="54">
        <v>-94.582701940605</v>
      </c>
      <c r="E366" s="62" t="s">
        <v>12</v>
      </c>
      <c r="F366" s="62" t="s">
        <v>73</v>
      </c>
      <c r="G366" s="56" t="s">
        <v>456</v>
      </c>
      <c r="H366" s="57" t="s">
        <v>507</v>
      </c>
      <c r="I366" s="54"/>
      <c r="J366" s="58">
        <f t="shared" si="18"/>
        <v>2</v>
      </c>
      <c r="K366" s="61"/>
      <c r="L366" s="2"/>
    </row>
    <row r="367" ht="14.25" customHeight="1">
      <c r="A367" s="53">
        <v>21.0</v>
      </c>
      <c r="B367" s="54">
        <v>4.0</v>
      </c>
      <c r="C367" s="54">
        <v>39.038992302225</v>
      </c>
      <c r="D367" s="54">
        <v>-94.5825168920575</v>
      </c>
      <c r="E367" s="76" t="s">
        <v>27</v>
      </c>
      <c r="F367" s="76" t="s">
        <v>263</v>
      </c>
      <c r="G367" s="56" t="s">
        <v>48</v>
      </c>
      <c r="H367" s="57" t="s">
        <v>508</v>
      </c>
      <c r="I367" s="54"/>
      <c r="J367" s="58">
        <f t="shared" si="18"/>
        <v>12</v>
      </c>
      <c r="K367" s="59" t="s">
        <v>50</v>
      </c>
      <c r="L367" s="2"/>
    </row>
    <row r="368" ht="14.25" customHeight="1">
      <c r="A368" s="53">
        <v>21.0</v>
      </c>
      <c r="B368" s="54">
        <v>5.0</v>
      </c>
      <c r="C368" s="54">
        <v>39.0389923020788</v>
      </c>
      <c r="D368" s="54">
        <v>-94.58233184351</v>
      </c>
      <c r="E368" s="76" t="s">
        <v>27</v>
      </c>
      <c r="F368" s="76" t="s">
        <v>263</v>
      </c>
      <c r="G368" s="56" t="s">
        <v>192</v>
      </c>
      <c r="H368" s="57" t="s">
        <v>509</v>
      </c>
      <c r="I368" s="54"/>
      <c r="J368" s="58">
        <f t="shared" si="18"/>
        <v>9</v>
      </c>
      <c r="K368" s="59" t="s">
        <v>76</v>
      </c>
      <c r="L368" s="2"/>
    </row>
    <row r="369" ht="14.25" customHeight="1">
      <c r="A369" s="53">
        <v>21.0</v>
      </c>
      <c r="B369" s="54">
        <v>6.0</v>
      </c>
      <c r="C369" s="54">
        <v>39.0389923019326</v>
      </c>
      <c r="D369" s="54">
        <v>-94.5821467949625</v>
      </c>
      <c r="E369" s="76" t="s">
        <v>27</v>
      </c>
      <c r="F369" s="76" t="s">
        <v>263</v>
      </c>
      <c r="G369" s="56" t="s">
        <v>458</v>
      </c>
      <c r="H369" s="57" t="s">
        <v>510</v>
      </c>
      <c r="I369" s="54"/>
      <c r="J369" s="58">
        <f t="shared" si="18"/>
        <v>4</v>
      </c>
      <c r="K369" s="61"/>
      <c r="L369" s="2"/>
    </row>
    <row r="370" ht="14.25" customHeight="1">
      <c r="A370" s="53">
        <v>21.0</v>
      </c>
      <c r="B370" s="54">
        <v>7.0</v>
      </c>
      <c r="C370" s="54">
        <v>39.0389923017864</v>
      </c>
      <c r="D370" s="54">
        <v>-94.581961746415</v>
      </c>
      <c r="E370" s="69" t="s">
        <v>24</v>
      </c>
      <c r="F370" s="69" t="s">
        <v>163</v>
      </c>
      <c r="G370" s="56" t="s">
        <v>379</v>
      </c>
      <c r="H370" s="57" t="s">
        <v>511</v>
      </c>
      <c r="I370" s="54"/>
      <c r="J370" s="58">
        <f t="shared" si="18"/>
        <v>11</v>
      </c>
      <c r="K370" s="61"/>
      <c r="L370" s="2"/>
    </row>
    <row r="371" ht="14.25" customHeight="1">
      <c r="A371" s="53">
        <v>21.0</v>
      </c>
      <c r="B371" s="54">
        <v>8.0</v>
      </c>
      <c r="C371" s="54">
        <v>39.0389923016402</v>
      </c>
      <c r="D371" s="54">
        <v>-94.5817766978675</v>
      </c>
      <c r="E371" s="62" t="s">
        <v>12</v>
      </c>
      <c r="F371" s="62" t="s">
        <v>73</v>
      </c>
      <c r="G371" s="56" t="s">
        <v>454</v>
      </c>
      <c r="H371" s="57" t="s">
        <v>512</v>
      </c>
      <c r="I371" s="54"/>
      <c r="J371" s="58">
        <f t="shared" si="18"/>
        <v>2</v>
      </c>
      <c r="K371" s="61"/>
      <c r="L371" s="2"/>
    </row>
    <row r="372" ht="14.25" customHeight="1">
      <c r="A372" s="53">
        <v>21.0</v>
      </c>
      <c r="B372" s="54">
        <v>9.0</v>
      </c>
      <c r="C372" s="54">
        <v>39.038992301494</v>
      </c>
      <c r="D372" s="54">
        <v>-94.58159164932</v>
      </c>
      <c r="E372" s="62" t="s">
        <v>12</v>
      </c>
      <c r="F372" s="62" t="s">
        <v>73</v>
      </c>
      <c r="G372" s="56" t="s">
        <v>246</v>
      </c>
      <c r="H372" s="57" t="s">
        <v>513</v>
      </c>
      <c r="I372" s="54"/>
      <c r="J372" s="58">
        <f t="shared" si="18"/>
        <v>3</v>
      </c>
      <c r="K372" s="59">
        <v>1.0</v>
      </c>
      <c r="L372" s="2"/>
    </row>
    <row r="373" ht="14.25" customHeight="1">
      <c r="A373" s="53">
        <v>21.0</v>
      </c>
      <c r="B373" s="54">
        <v>10.0</v>
      </c>
      <c r="C373" s="54">
        <v>39.0389923013478</v>
      </c>
      <c r="D373" s="54">
        <v>-94.5814066007725</v>
      </c>
      <c r="E373" s="62" t="s">
        <v>12</v>
      </c>
      <c r="F373" s="62" t="s">
        <v>73</v>
      </c>
      <c r="G373" s="56" t="s">
        <v>74</v>
      </c>
      <c r="H373" s="57" t="s">
        <v>514</v>
      </c>
      <c r="I373" s="54"/>
      <c r="J373" s="58">
        <f t="shared" si="18"/>
        <v>21</v>
      </c>
      <c r="K373" s="61"/>
      <c r="L373" s="2"/>
    </row>
    <row r="374" ht="14.25" customHeight="1">
      <c r="A374" s="53">
        <v>21.0</v>
      </c>
      <c r="B374" s="54">
        <v>11.0</v>
      </c>
      <c r="C374" s="54">
        <v>39.0389923012016</v>
      </c>
      <c r="D374" s="54">
        <v>-94.581221552225</v>
      </c>
      <c r="E374" s="68" t="s">
        <v>15</v>
      </c>
      <c r="F374" s="68" t="s">
        <v>119</v>
      </c>
      <c r="G374" s="56" t="s">
        <v>192</v>
      </c>
      <c r="H374" s="57" t="s">
        <v>515</v>
      </c>
      <c r="I374" s="54"/>
      <c r="J374" s="58">
        <f t="shared" si="18"/>
        <v>9</v>
      </c>
      <c r="K374" s="59" t="s">
        <v>76</v>
      </c>
      <c r="L374" s="2"/>
    </row>
    <row r="375" ht="14.25" customHeight="1">
      <c r="A375" s="53">
        <v>21.0</v>
      </c>
      <c r="B375" s="54">
        <v>12.0</v>
      </c>
      <c r="C375" s="54">
        <v>39.0389923010554</v>
      </c>
      <c r="D375" s="54">
        <v>-94.5810365036775</v>
      </c>
      <c r="E375" s="69" t="s">
        <v>24</v>
      </c>
      <c r="F375" s="69" t="s">
        <v>163</v>
      </c>
      <c r="G375" s="56" t="s">
        <v>352</v>
      </c>
      <c r="H375" s="57" t="s">
        <v>516</v>
      </c>
      <c r="I375" s="54"/>
      <c r="J375" s="58">
        <f t="shared" si="18"/>
        <v>5</v>
      </c>
      <c r="K375" s="61"/>
      <c r="L375" s="2"/>
    </row>
    <row r="376" ht="14.25" customHeight="1">
      <c r="A376" s="53">
        <v>21.0</v>
      </c>
      <c r="B376" s="54">
        <v>13.0</v>
      </c>
      <c r="C376" s="54">
        <v>39.0389923009092</v>
      </c>
      <c r="D376" s="54">
        <v>-94.5808514551299</v>
      </c>
      <c r="E376" s="69" t="s">
        <v>24</v>
      </c>
      <c r="F376" s="69" t="s">
        <v>163</v>
      </c>
      <c r="G376" s="84" t="s">
        <v>517</v>
      </c>
      <c r="H376" s="85" t="s">
        <v>518</v>
      </c>
      <c r="I376" s="64" t="s">
        <v>519</v>
      </c>
      <c r="J376" s="58">
        <f t="shared" si="18"/>
        <v>1</v>
      </c>
      <c r="K376" s="86"/>
      <c r="L376" s="2"/>
    </row>
    <row r="377" ht="14.25" customHeight="1">
      <c r="A377" s="53">
        <v>21.0</v>
      </c>
      <c r="B377" s="54">
        <v>14.0</v>
      </c>
      <c r="C377" s="54">
        <v>39.038992300763</v>
      </c>
      <c r="D377" s="54">
        <v>-94.5806664065824</v>
      </c>
      <c r="E377" s="77" t="s">
        <v>18</v>
      </c>
      <c r="F377" s="77" t="s">
        <v>268</v>
      </c>
      <c r="G377" s="56" t="s">
        <v>192</v>
      </c>
      <c r="H377" s="57" t="s">
        <v>520</v>
      </c>
      <c r="I377" s="54"/>
      <c r="J377" s="58">
        <f t="shared" si="18"/>
        <v>9</v>
      </c>
      <c r="K377" s="59" t="s">
        <v>76</v>
      </c>
      <c r="L377" s="2"/>
    </row>
    <row r="378" ht="14.25" customHeight="1">
      <c r="A378" s="53">
        <v>21.0</v>
      </c>
      <c r="B378" s="54">
        <v>15.0</v>
      </c>
      <c r="C378" s="54">
        <v>39.0389923006168</v>
      </c>
      <c r="D378" s="54">
        <v>-94.5804813580348</v>
      </c>
      <c r="E378" s="62" t="s">
        <v>12</v>
      </c>
      <c r="F378" s="62" t="s">
        <v>73</v>
      </c>
      <c r="G378" s="56" t="s">
        <v>199</v>
      </c>
      <c r="H378" s="57" t="s">
        <v>521</v>
      </c>
      <c r="I378" s="54"/>
      <c r="J378" s="58">
        <f t="shared" si="18"/>
        <v>5</v>
      </c>
      <c r="K378" s="59" t="s">
        <v>79</v>
      </c>
      <c r="L378" s="2"/>
    </row>
    <row r="379" ht="14.25" customHeight="1">
      <c r="A379" s="53">
        <v>21.0</v>
      </c>
      <c r="B379" s="54">
        <v>16.0</v>
      </c>
      <c r="C379" s="54">
        <v>39.0389923004706</v>
      </c>
      <c r="D379" s="54">
        <v>-94.5802963094872</v>
      </c>
      <c r="E379" s="62" t="s">
        <v>12</v>
      </c>
      <c r="F379" s="62" t="s">
        <v>73</v>
      </c>
      <c r="G379" s="56" t="s">
        <v>160</v>
      </c>
      <c r="H379" s="57" t="s">
        <v>522</v>
      </c>
      <c r="I379" s="54"/>
      <c r="J379" s="58">
        <f t="shared" si="18"/>
        <v>24</v>
      </c>
      <c r="K379" s="59" t="s">
        <v>50</v>
      </c>
      <c r="L379" s="2"/>
    </row>
    <row r="380" ht="14.25" customHeight="1">
      <c r="A380" s="53">
        <v>21.0</v>
      </c>
      <c r="B380" s="54">
        <v>17.0</v>
      </c>
      <c r="C380" s="54">
        <v>39.0389923003245</v>
      </c>
      <c r="D380" s="54">
        <v>-94.5801112609397</v>
      </c>
      <c r="E380" s="55" t="s">
        <v>10</v>
      </c>
      <c r="F380" s="55" t="s">
        <v>44</v>
      </c>
      <c r="G380" s="84" t="s">
        <v>523</v>
      </c>
      <c r="H380" s="85" t="s">
        <v>524</v>
      </c>
      <c r="I380" s="87" t="s">
        <v>525</v>
      </c>
      <c r="J380" s="58">
        <f t="shared" si="18"/>
        <v>1</v>
      </c>
      <c r="K380" s="59"/>
      <c r="L380" s="2"/>
    </row>
    <row r="381" ht="14.25" customHeight="1">
      <c r="A381" s="53">
        <v>22.0</v>
      </c>
      <c r="B381" s="54">
        <v>1.0</v>
      </c>
      <c r="C381" s="54">
        <v>39.0388485722183</v>
      </c>
      <c r="D381" s="54">
        <v>-94.5830720422172</v>
      </c>
      <c r="E381" s="55" t="s">
        <v>10</v>
      </c>
      <c r="F381" s="55" t="s">
        <v>44</v>
      </c>
      <c r="G381" s="56" t="s">
        <v>379</v>
      </c>
      <c r="H381" s="57" t="s">
        <v>526</v>
      </c>
      <c r="I381" s="54"/>
      <c r="J381" s="58">
        <f t="shared" si="18"/>
        <v>11</v>
      </c>
      <c r="K381" s="61"/>
      <c r="L381" s="2"/>
    </row>
    <row r="382" ht="14.25" customHeight="1">
      <c r="A382" s="53">
        <v>22.0</v>
      </c>
      <c r="B382" s="54">
        <v>2.0</v>
      </c>
      <c r="C382" s="54">
        <v>39.0388485720721</v>
      </c>
      <c r="D382" s="54">
        <v>-94.5828869940461</v>
      </c>
      <c r="E382" s="72" t="s">
        <v>26</v>
      </c>
      <c r="F382" s="72" t="s">
        <v>217</v>
      </c>
      <c r="G382" s="56" t="s">
        <v>342</v>
      </c>
      <c r="H382" s="57" t="s">
        <v>527</v>
      </c>
      <c r="I382" s="54"/>
      <c r="J382" s="58">
        <f t="shared" si="18"/>
        <v>5</v>
      </c>
      <c r="K382" s="61"/>
      <c r="L382" s="2"/>
    </row>
    <row r="383" ht="14.25" customHeight="1">
      <c r="A383" s="53">
        <v>22.0</v>
      </c>
      <c r="B383" s="54">
        <v>3.0</v>
      </c>
      <c r="C383" s="54">
        <v>39.0388485719259</v>
      </c>
      <c r="D383" s="54">
        <v>-94.582701945875</v>
      </c>
      <c r="E383" s="72" t="s">
        <v>26</v>
      </c>
      <c r="F383" s="72" t="s">
        <v>217</v>
      </c>
      <c r="G383" s="56" t="s">
        <v>464</v>
      </c>
      <c r="H383" s="57" t="s">
        <v>528</v>
      </c>
      <c r="I383" s="54"/>
      <c r="J383" s="58">
        <f t="shared" si="18"/>
        <v>4</v>
      </c>
      <c r="K383" s="61"/>
      <c r="L383" s="2"/>
    </row>
    <row r="384" ht="14.25" customHeight="1">
      <c r="A384" s="53">
        <v>22.0</v>
      </c>
      <c r="B384" s="54">
        <v>4.0</v>
      </c>
      <c r="C384" s="54">
        <v>39.0388485717797</v>
      </c>
      <c r="D384" s="54">
        <v>-94.5825168977039</v>
      </c>
      <c r="E384" s="76" t="s">
        <v>27</v>
      </c>
      <c r="F384" s="76" t="s">
        <v>263</v>
      </c>
      <c r="G384" s="56" t="s">
        <v>379</v>
      </c>
      <c r="H384" s="57" t="s">
        <v>529</v>
      </c>
      <c r="I384" s="54"/>
      <c r="J384" s="58">
        <f t="shared" si="18"/>
        <v>11</v>
      </c>
      <c r="K384" s="61"/>
      <c r="L384" s="2"/>
    </row>
    <row r="385" ht="14.25" customHeight="1">
      <c r="A385" s="53">
        <v>22.0</v>
      </c>
      <c r="B385" s="54">
        <v>5.0</v>
      </c>
      <c r="C385" s="54">
        <v>39.0388485716335</v>
      </c>
      <c r="D385" s="54">
        <v>-94.5823318495328</v>
      </c>
      <c r="E385" s="76" t="s">
        <v>27</v>
      </c>
      <c r="F385" s="76" t="s">
        <v>263</v>
      </c>
      <c r="G385" s="56" t="s">
        <v>432</v>
      </c>
      <c r="H385" s="64" t="s">
        <v>530</v>
      </c>
      <c r="I385" s="54"/>
      <c r="J385" s="58">
        <f t="shared" si="18"/>
        <v>6</v>
      </c>
      <c r="K385" s="61"/>
      <c r="L385" s="2"/>
    </row>
    <row r="386" ht="14.25" customHeight="1">
      <c r="A386" s="53">
        <v>22.0</v>
      </c>
      <c r="B386" s="54">
        <v>6.0</v>
      </c>
      <c r="C386" s="54">
        <v>39.0388485714874</v>
      </c>
      <c r="D386" s="54">
        <v>-94.5821468013616</v>
      </c>
      <c r="E386" s="76" t="s">
        <v>27</v>
      </c>
      <c r="F386" s="76" t="s">
        <v>263</v>
      </c>
      <c r="G386" s="56" t="s">
        <v>201</v>
      </c>
      <c r="H386" s="57" t="s">
        <v>531</v>
      </c>
      <c r="I386" s="54"/>
      <c r="J386" s="58">
        <f t="shared" si="18"/>
        <v>8</v>
      </c>
      <c r="K386" s="59" t="s">
        <v>76</v>
      </c>
      <c r="L386" s="2"/>
    </row>
    <row r="387" ht="14.25" customHeight="1">
      <c r="A387" s="53">
        <v>22.0</v>
      </c>
      <c r="B387" s="54">
        <v>7.0</v>
      </c>
      <c r="C387" s="54">
        <v>39.0388485713412</v>
      </c>
      <c r="D387" s="54">
        <v>-94.5819617531905</v>
      </c>
      <c r="E387" s="62" t="s">
        <v>12</v>
      </c>
      <c r="F387" s="62" t="s">
        <v>73</v>
      </c>
      <c r="G387" s="56" t="s">
        <v>160</v>
      </c>
      <c r="H387" s="57" t="s">
        <v>532</v>
      </c>
      <c r="I387" s="54"/>
      <c r="J387" s="58">
        <f t="shared" si="18"/>
        <v>24</v>
      </c>
      <c r="K387" s="59" t="s">
        <v>50</v>
      </c>
      <c r="L387" s="2"/>
    </row>
    <row r="388" ht="14.25" customHeight="1">
      <c r="A388" s="53">
        <v>22.0</v>
      </c>
      <c r="B388" s="54">
        <v>8.0</v>
      </c>
      <c r="C388" s="54">
        <v>39.038848571195</v>
      </c>
      <c r="D388" s="54">
        <v>-94.5817767050193</v>
      </c>
      <c r="E388" s="62" t="s">
        <v>12</v>
      </c>
      <c r="F388" s="62" t="s">
        <v>73</v>
      </c>
      <c r="G388" s="56" t="s">
        <v>447</v>
      </c>
      <c r="H388" s="57" t="s">
        <v>533</v>
      </c>
      <c r="I388" s="54"/>
      <c r="J388" s="58">
        <f t="shared" si="18"/>
        <v>2</v>
      </c>
      <c r="K388" s="61"/>
      <c r="L388" s="2"/>
    </row>
    <row r="389" ht="14.25" customHeight="1">
      <c r="A389" s="53">
        <v>22.0</v>
      </c>
      <c r="B389" s="54">
        <v>9.0</v>
      </c>
      <c r="C389" s="54">
        <v>39.0388485710488</v>
      </c>
      <c r="D389" s="54">
        <v>-94.5815916568482</v>
      </c>
      <c r="E389" s="62" t="s">
        <v>12</v>
      </c>
      <c r="F389" s="62" t="s">
        <v>73</v>
      </c>
      <c r="G389" s="56" t="s">
        <v>489</v>
      </c>
      <c r="H389" s="57" t="s">
        <v>534</v>
      </c>
      <c r="I389" s="54"/>
      <c r="J389" s="58">
        <f t="shared" si="18"/>
        <v>2</v>
      </c>
      <c r="K389" s="61"/>
      <c r="L389" s="2"/>
    </row>
    <row r="390" ht="14.25" customHeight="1">
      <c r="A390" s="53">
        <v>22.0</v>
      </c>
      <c r="B390" s="54">
        <v>10.0</v>
      </c>
      <c r="C390" s="54">
        <v>39.0388485709026</v>
      </c>
      <c r="D390" s="54">
        <v>-94.581406608677</v>
      </c>
      <c r="E390" s="62" t="s">
        <v>12</v>
      </c>
      <c r="F390" s="62" t="s">
        <v>73</v>
      </c>
      <c r="G390" s="56" t="s">
        <v>160</v>
      </c>
      <c r="H390" s="57" t="s">
        <v>535</v>
      </c>
      <c r="I390" s="54"/>
      <c r="J390" s="58">
        <f t="shared" si="18"/>
        <v>24</v>
      </c>
      <c r="K390" s="59" t="s">
        <v>50</v>
      </c>
      <c r="L390" s="2"/>
    </row>
    <row r="391" ht="14.25" customHeight="1">
      <c r="A391" s="53">
        <v>22.0</v>
      </c>
      <c r="B391" s="54">
        <v>11.0</v>
      </c>
      <c r="C391" s="54">
        <v>39.0388485707564</v>
      </c>
      <c r="D391" s="54">
        <v>-94.5812215605059</v>
      </c>
      <c r="E391" s="62" t="s">
        <v>12</v>
      </c>
      <c r="F391" s="62" t="s">
        <v>73</v>
      </c>
      <c r="G391" s="56" t="s">
        <v>201</v>
      </c>
      <c r="H391" s="57" t="s">
        <v>536</v>
      </c>
      <c r="I391" s="54"/>
      <c r="J391" s="58">
        <f t="shared" si="18"/>
        <v>8</v>
      </c>
      <c r="K391" s="59" t="s">
        <v>76</v>
      </c>
      <c r="L391" s="2"/>
    </row>
    <row r="392" ht="14.25" customHeight="1">
      <c r="A392" s="53">
        <v>22.0</v>
      </c>
      <c r="B392" s="54">
        <v>12.0</v>
      </c>
      <c r="C392" s="54">
        <v>39.0388485706102</v>
      </c>
      <c r="D392" s="54">
        <v>-94.5810365123347</v>
      </c>
      <c r="E392" s="69" t="s">
        <v>24</v>
      </c>
      <c r="F392" s="69" t="s">
        <v>163</v>
      </c>
      <c r="G392" s="56" t="s">
        <v>346</v>
      </c>
      <c r="H392" s="57" t="s">
        <v>537</v>
      </c>
      <c r="I392" s="54"/>
      <c r="J392" s="58">
        <f t="shared" si="18"/>
        <v>2</v>
      </c>
      <c r="K392" s="61"/>
      <c r="L392" s="2"/>
    </row>
    <row r="393" ht="14.25" customHeight="1">
      <c r="A393" s="53">
        <v>22.0</v>
      </c>
      <c r="B393" s="54">
        <v>13.0</v>
      </c>
      <c r="C393" s="54">
        <v>39.0388485704641</v>
      </c>
      <c r="D393" s="54">
        <v>-94.5808514641636</v>
      </c>
      <c r="E393" s="69" t="s">
        <v>24</v>
      </c>
      <c r="F393" s="69" t="s">
        <v>163</v>
      </c>
      <c r="G393" s="56" t="s">
        <v>538</v>
      </c>
      <c r="H393" s="57" t="s">
        <v>539</v>
      </c>
      <c r="I393" s="54"/>
      <c r="J393" s="58">
        <f t="shared" si="18"/>
        <v>2</v>
      </c>
      <c r="K393" s="61"/>
      <c r="L393" s="2"/>
    </row>
    <row r="394" ht="14.25" customHeight="1">
      <c r="A394" s="53">
        <v>22.0</v>
      </c>
      <c r="B394" s="54">
        <v>14.0</v>
      </c>
      <c r="C394" s="54">
        <v>39.0388485703179</v>
      </c>
      <c r="D394" s="54">
        <v>-94.5806664159924</v>
      </c>
      <c r="E394" s="77" t="s">
        <v>18</v>
      </c>
      <c r="F394" s="77" t="s">
        <v>268</v>
      </c>
      <c r="G394" s="56" t="s">
        <v>483</v>
      </c>
      <c r="H394" s="57" t="s">
        <v>540</v>
      </c>
      <c r="I394" s="54"/>
      <c r="J394" s="58">
        <f t="shared" si="18"/>
        <v>2</v>
      </c>
      <c r="K394" s="61"/>
      <c r="L394" s="2"/>
    </row>
    <row r="395" ht="14.25" customHeight="1">
      <c r="A395" s="53">
        <v>22.0</v>
      </c>
      <c r="B395" s="54">
        <v>15.0</v>
      </c>
      <c r="C395" s="54">
        <v>39.0388485701717</v>
      </c>
      <c r="D395" s="54">
        <v>-94.5804813678213</v>
      </c>
      <c r="E395" s="77" t="s">
        <v>18</v>
      </c>
      <c r="F395" s="77" t="s">
        <v>268</v>
      </c>
      <c r="G395" s="56" t="s">
        <v>541</v>
      </c>
      <c r="H395" s="57" t="s">
        <v>542</v>
      </c>
      <c r="I395" s="54"/>
      <c r="J395" s="58">
        <f t="shared" si="18"/>
        <v>5</v>
      </c>
      <c r="K395" s="61"/>
      <c r="L395" s="2"/>
    </row>
    <row r="396" ht="14.25" customHeight="1">
      <c r="A396" s="53">
        <v>22.0</v>
      </c>
      <c r="B396" s="54">
        <v>16.0</v>
      </c>
      <c r="C396" s="54">
        <v>39.0388485700255</v>
      </c>
      <c r="D396" s="54">
        <v>-94.5802963196501</v>
      </c>
      <c r="E396" s="77" t="s">
        <v>18</v>
      </c>
      <c r="F396" s="77" t="s">
        <v>268</v>
      </c>
      <c r="G396" s="56" t="s">
        <v>543</v>
      </c>
      <c r="H396" s="57" t="s">
        <v>544</v>
      </c>
      <c r="I396" s="54"/>
      <c r="J396" s="58">
        <f t="shared" si="18"/>
        <v>1</v>
      </c>
      <c r="K396" s="61"/>
      <c r="L396" s="2"/>
    </row>
    <row r="397" ht="14.25" customHeight="1">
      <c r="A397" s="53">
        <v>22.0</v>
      </c>
      <c r="B397" s="54">
        <v>17.0</v>
      </c>
      <c r="C397" s="54">
        <v>39.0388485698793</v>
      </c>
      <c r="D397" s="54">
        <v>-94.580111271479</v>
      </c>
      <c r="E397" s="55" t="s">
        <v>10</v>
      </c>
      <c r="F397" s="55" t="s">
        <v>44</v>
      </c>
      <c r="G397" s="56" t="s">
        <v>545</v>
      </c>
      <c r="H397" s="57" t="s">
        <v>546</v>
      </c>
      <c r="I397" s="54"/>
      <c r="J397" s="58">
        <f t="shared" si="18"/>
        <v>2</v>
      </c>
      <c r="K397" s="61"/>
      <c r="L397" s="2"/>
    </row>
    <row r="398" ht="14.25" customHeight="1">
      <c r="A398" s="53">
        <v>23.0</v>
      </c>
      <c r="B398" s="54">
        <v>1.0</v>
      </c>
      <c r="C398" s="54">
        <v>39.0387048417728</v>
      </c>
      <c r="D398" s="54">
        <v>-94.5830720467347</v>
      </c>
      <c r="E398" s="55" t="s">
        <v>10</v>
      </c>
      <c r="F398" s="55" t="s">
        <v>44</v>
      </c>
      <c r="G398" s="56" t="s">
        <v>541</v>
      </c>
      <c r="H398" s="57" t="s">
        <v>547</v>
      </c>
      <c r="I398" s="54"/>
      <c r="J398" s="58">
        <f t="shared" si="18"/>
        <v>5</v>
      </c>
      <c r="K398" s="61"/>
      <c r="L398" s="2"/>
    </row>
    <row r="399" ht="14.25" customHeight="1">
      <c r="A399" s="53">
        <v>23.0</v>
      </c>
      <c r="B399" s="54">
        <v>2.0</v>
      </c>
      <c r="C399" s="54">
        <v>39.0387048416266</v>
      </c>
      <c r="D399" s="54">
        <v>-94.58288699894</v>
      </c>
      <c r="E399" s="72" t="s">
        <v>26</v>
      </c>
      <c r="F399" s="72" t="s">
        <v>217</v>
      </c>
      <c r="G399" s="56" t="s">
        <v>45</v>
      </c>
      <c r="H399" s="57" t="s">
        <v>548</v>
      </c>
      <c r="I399" s="54"/>
      <c r="J399" s="58">
        <f t="shared" si="18"/>
        <v>38</v>
      </c>
      <c r="K399" s="52" t="s">
        <v>47</v>
      </c>
      <c r="L399" s="2"/>
    </row>
    <row r="400" ht="14.25" customHeight="1">
      <c r="A400" s="53">
        <v>23.0</v>
      </c>
      <c r="B400" s="54">
        <v>3.0</v>
      </c>
      <c r="C400" s="54">
        <v>39.0387048414804</v>
      </c>
      <c r="D400" s="54">
        <v>-94.5827019511454</v>
      </c>
      <c r="E400" s="72" t="s">
        <v>26</v>
      </c>
      <c r="F400" s="72" t="s">
        <v>217</v>
      </c>
      <c r="G400" s="56" t="s">
        <v>213</v>
      </c>
      <c r="H400" s="57" t="s">
        <v>549</v>
      </c>
      <c r="I400" s="54"/>
      <c r="J400" s="58">
        <f t="shared" si="18"/>
        <v>17</v>
      </c>
      <c r="K400" s="59" t="s">
        <v>76</v>
      </c>
      <c r="L400" s="2"/>
    </row>
    <row r="401" ht="14.25" customHeight="1">
      <c r="A401" s="53">
        <v>23.0</v>
      </c>
      <c r="B401" s="54">
        <v>4.0</v>
      </c>
      <c r="C401" s="54">
        <v>39.0387048413342</v>
      </c>
      <c r="D401" s="54">
        <v>-94.5825169033507</v>
      </c>
      <c r="E401" s="76" t="s">
        <v>27</v>
      </c>
      <c r="F401" s="76" t="s">
        <v>263</v>
      </c>
      <c r="G401" s="56" t="s">
        <v>550</v>
      </c>
      <c r="H401" s="57" t="s">
        <v>551</v>
      </c>
      <c r="I401" s="54"/>
      <c r="J401" s="58">
        <f t="shared" si="18"/>
        <v>1</v>
      </c>
      <c r="K401" s="61"/>
      <c r="L401" s="2"/>
    </row>
    <row r="402" ht="14.25" customHeight="1">
      <c r="A402" s="53">
        <v>23.0</v>
      </c>
      <c r="B402" s="54">
        <v>5.0</v>
      </c>
      <c r="C402" s="54">
        <v>39.038704841188</v>
      </c>
      <c r="D402" s="54">
        <v>-94.582331855556</v>
      </c>
      <c r="E402" s="76" t="s">
        <v>27</v>
      </c>
      <c r="F402" s="76" t="s">
        <v>263</v>
      </c>
      <c r="G402" s="56" t="s">
        <v>45</v>
      </c>
      <c r="H402" s="57" t="s">
        <v>552</v>
      </c>
      <c r="I402" s="54"/>
      <c r="J402" s="58">
        <f t="shared" si="18"/>
        <v>38</v>
      </c>
      <c r="K402" s="52" t="s">
        <v>47</v>
      </c>
      <c r="L402" s="2"/>
    </row>
    <row r="403" ht="14.25" customHeight="1">
      <c r="A403" s="53">
        <v>23.0</v>
      </c>
      <c r="B403" s="54">
        <v>6.0</v>
      </c>
      <c r="C403" s="54">
        <v>39.0387048410418</v>
      </c>
      <c r="D403" s="54">
        <v>-94.5821468077613</v>
      </c>
      <c r="E403" s="76" t="s">
        <v>27</v>
      </c>
      <c r="F403" s="76" t="s">
        <v>263</v>
      </c>
      <c r="G403" s="56" t="s">
        <v>213</v>
      </c>
      <c r="H403" s="57" t="s">
        <v>553</v>
      </c>
      <c r="I403" s="54"/>
      <c r="J403" s="58">
        <f t="shared" si="18"/>
        <v>17</v>
      </c>
      <c r="K403" s="59" t="s">
        <v>76</v>
      </c>
      <c r="L403" s="2"/>
    </row>
    <row r="404" ht="14.25" customHeight="1">
      <c r="A404" s="53">
        <v>23.0</v>
      </c>
      <c r="B404" s="54">
        <v>7.0</v>
      </c>
      <c r="C404" s="54">
        <v>39.0387048408957</v>
      </c>
      <c r="D404" s="54">
        <v>-94.5819617599667</v>
      </c>
      <c r="E404" s="62" t="s">
        <v>12</v>
      </c>
      <c r="F404" s="62" t="s">
        <v>73</v>
      </c>
      <c r="G404" s="56" t="s">
        <v>48</v>
      </c>
      <c r="H404" s="57" t="s">
        <v>554</v>
      </c>
      <c r="I404" s="54"/>
      <c r="J404" s="58">
        <f t="shared" si="18"/>
        <v>12</v>
      </c>
      <c r="K404" s="59" t="s">
        <v>50</v>
      </c>
      <c r="L404" s="2"/>
    </row>
    <row r="405" ht="14.25" customHeight="1">
      <c r="A405" s="53">
        <v>23.0</v>
      </c>
      <c r="B405" s="54">
        <v>8.0</v>
      </c>
      <c r="C405" s="54">
        <v>39.0387048407495</v>
      </c>
      <c r="D405" s="54">
        <v>-94.581776712172</v>
      </c>
      <c r="E405" s="62" t="s">
        <v>12</v>
      </c>
      <c r="F405" s="62" t="s">
        <v>73</v>
      </c>
      <c r="G405" s="56" t="s">
        <v>45</v>
      </c>
      <c r="H405" s="57" t="s">
        <v>555</v>
      </c>
      <c r="I405" s="54"/>
      <c r="J405" s="58">
        <f t="shared" si="18"/>
        <v>38</v>
      </c>
      <c r="K405" s="52" t="s">
        <v>47</v>
      </c>
      <c r="L405" s="2"/>
    </row>
    <row r="406" ht="14.25" customHeight="1">
      <c r="A406" s="53">
        <v>23.0</v>
      </c>
      <c r="B406" s="54">
        <v>9.0</v>
      </c>
      <c r="C406" s="54">
        <v>39.0387048406033</v>
      </c>
      <c r="D406" s="54">
        <v>-94.5815916643773</v>
      </c>
      <c r="E406" s="62" t="s">
        <v>12</v>
      </c>
      <c r="F406" s="62" t="s">
        <v>73</v>
      </c>
      <c r="G406" s="56">
        <v>0.0</v>
      </c>
      <c r="H406" s="57" t="s">
        <v>556</v>
      </c>
      <c r="I406" s="54"/>
      <c r="J406" s="58">
        <f t="shared" si="18"/>
        <v>1</v>
      </c>
      <c r="K406" s="59" t="s">
        <v>76</v>
      </c>
      <c r="L406" s="2"/>
    </row>
    <row r="407" ht="14.25" customHeight="1">
      <c r="A407" s="53">
        <v>23.0</v>
      </c>
      <c r="B407" s="54">
        <v>10.0</v>
      </c>
      <c r="C407" s="54">
        <v>39.0387048404571</v>
      </c>
      <c r="D407" s="54">
        <v>-94.5814066165826</v>
      </c>
      <c r="E407" s="62" t="s">
        <v>12</v>
      </c>
      <c r="F407" s="62" t="s">
        <v>73</v>
      </c>
      <c r="G407" s="56" t="s">
        <v>557</v>
      </c>
      <c r="H407" s="57" t="s">
        <v>558</v>
      </c>
      <c r="I407" s="54"/>
      <c r="J407" s="58">
        <f t="shared" si="18"/>
        <v>1</v>
      </c>
      <c r="K407" s="61"/>
      <c r="L407" s="2"/>
    </row>
    <row r="408" ht="14.25" customHeight="1">
      <c r="A408" s="53">
        <v>23.0</v>
      </c>
      <c r="B408" s="54">
        <v>11.0</v>
      </c>
      <c r="C408" s="54">
        <v>39.0387048403109</v>
      </c>
      <c r="D408" s="54">
        <v>-94.581221568788</v>
      </c>
      <c r="E408" s="62" t="s">
        <v>12</v>
      </c>
      <c r="F408" s="62" t="s">
        <v>73</v>
      </c>
      <c r="G408" s="56" t="s">
        <v>45</v>
      </c>
      <c r="H408" s="57" t="s">
        <v>559</v>
      </c>
      <c r="I408" s="54"/>
      <c r="J408" s="58">
        <f t="shared" si="18"/>
        <v>38</v>
      </c>
      <c r="K408" s="52" t="s">
        <v>47</v>
      </c>
      <c r="L408" s="2"/>
    </row>
    <row r="409" ht="14.25" customHeight="1">
      <c r="A409" s="53">
        <v>23.0</v>
      </c>
      <c r="B409" s="54">
        <v>12.0</v>
      </c>
      <c r="C409" s="54">
        <v>39.0387048401647</v>
      </c>
      <c r="D409" s="54">
        <v>-94.5810365209933</v>
      </c>
      <c r="E409" s="69" t="s">
        <v>24</v>
      </c>
      <c r="F409" s="69" t="s">
        <v>163</v>
      </c>
      <c r="G409" s="56" t="s">
        <v>213</v>
      </c>
      <c r="H409" s="57" t="s">
        <v>560</v>
      </c>
      <c r="I409" s="54"/>
      <c r="J409" s="58">
        <f t="shared" si="18"/>
        <v>17</v>
      </c>
      <c r="K409" s="59" t="s">
        <v>76</v>
      </c>
      <c r="L409" s="2"/>
    </row>
    <row r="410" ht="14.25" customHeight="1">
      <c r="A410" s="53">
        <v>23.0</v>
      </c>
      <c r="B410" s="54">
        <v>13.0</v>
      </c>
      <c r="C410" s="54">
        <v>39.0387048400185</v>
      </c>
      <c r="D410" s="54">
        <v>-94.5808514731986</v>
      </c>
      <c r="E410" s="69" t="s">
        <v>24</v>
      </c>
      <c r="F410" s="69" t="s">
        <v>163</v>
      </c>
      <c r="G410" s="56" t="s">
        <v>160</v>
      </c>
      <c r="H410" s="57" t="s">
        <v>561</v>
      </c>
      <c r="I410" s="54"/>
      <c r="J410" s="58">
        <f t="shared" si="18"/>
        <v>24</v>
      </c>
      <c r="K410" s="61"/>
      <c r="L410" s="2"/>
    </row>
    <row r="411" ht="14.25" customHeight="1">
      <c r="A411" s="53">
        <v>23.0</v>
      </c>
      <c r="B411" s="54">
        <v>14.0</v>
      </c>
      <c r="C411" s="54">
        <v>39.0387048398724</v>
      </c>
      <c r="D411" s="54">
        <v>-94.5806664254039</v>
      </c>
      <c r="E411" s="77" t="s">
        <v>18</v>
      </c>
      <c r="F411" s="77" t="s">
        <v>268</v>
      </c>
      <c r="G411" s="56" t="s">
        <v>45</v>
      </c>
      <c r="H411" s="57" t="s">
        <v>562</v>
      </c>
      <c r="I411" s="54"/>
      <c r="J411" s="58">
        <f t="shared" si="18"/>
        <v>38</v>
      </c>
      <c r="K411" s="52" t="s">
        <v>47</v>
      </c>
      <c r="L411" s="2"/>
    </row>
    <row r="412" ht="14.25" customHeight="1">
      <c r="A412" s="53">
        <v>23.0</v>
      </c>
      <c r="B412" s="54">
        <v>15.0</v>
      </c>
      <c r="C412" s="54">
        <v>39.0387048397262</v>
      </c>
      <c r="D412" s="54">
        <v>-94.5804813776093</v>
      </c>
      <c r="E412" s="77" t="s">
        <v>18</v>
      </c>
      <c r="F412" s="77" t="s">
        <v>268</v>
      </c>
      <c r="G412" s="56" t="s">
        <v>213</v>
      </c>
      <c r="H412" s="57" t="s">
        <v>563</v>
      </c>
      <c r="I412" s="54"/>
      <c r="J412" s="58">
        <f t="shared" si="18"/>
        <v>17</v>
      </c>
      <c r="K412" s="59" t="s">
        <v>76</v>
      </c>
      <c r="L412" s="2"/>
    </row>
    <row r="413" ht="14.25" customHeight="1">
      <c r="A413" s="53">
        <v>23.0</v>
      </c>
      <c r="B413" s="54">
        <v>16.0</v>
      </c>
      <c r="C413" s="54">
        <v>39.03870483958</v>
      </c>
      <c r="D413" s="54">
        <v>-94.5802963298146</v>
      </c>
      <c r="E413" s="77" t="s">
        <v>18</v>
      </c>
      <c r="F413" s="77" t="s">
        <v>268</v>
      </c>
      <c r="G413" s="56" t="s">
        <v>352</v>
      </c>
      <c r="H413" s="57" t="s">
        <v>564</v>
      </c>
      <c r="I413" s="54"/>
      <c r="J413" s="58">
        <f t="shared" si="18"/>
        <v>5</v>
      </c>
      <c r="K413" s="61"/>
      <c r="L413" s="2"/>
    </row>
    <row r="414" ht="14.25" customHeight="1">
      <c r="A414" s="53">
        <v>23.0</v>
      </c>
      <c r="B414" s="54">
        <v>17.0</v>
      </c>
      <c r="C414" s="54">
        <v>39.0387048394338</v>
      </c>
      <c r="D414" s="54">
        <v>-94.5801112820199</v>
      </c>
      <c r="E414" s="55" t="s">
        <v>10</v>
      </c>
      <c r="F414" s="55" t="s">
        <v>44</v>
      </c>
      <c r="G414" s="56" t="s">
        <v>45</v>
      </c>
      <c r="H414" s="57" t="s">
        <v>565</v>
      </c>
      <c r="I414" s="54"/>
      <c r="J414" s="58">
        <f t="shared" si="18"/>
        <v>38</v>
      </c>
      <c r="K414" s="52" t="s">
        <v>47</v>
      </c>
      <c r="L414" s="2"/>
    </row>
    <row r="415" ht="14.25" customHeight="1">
      <c r="A415" s="53">
        <v>24.0</v>
      </c>
      <c r="B415" s="54">
        <v>1.0</v>
      </c>
      <c r="C415" s="54">
        <v>39.0385611113273</v>
      </c>
      <c r="D415" s="54">
        <v>-94.5830720512517</v>
      </c>
      <c r="E415" s="55" t="s">
        <v>10</v>
      </c>
      <c r="F415" s="55" t="s">
        <v>44</v>
      </c>
      <c r="G415" s="65" t="s">
        <v>432</v>
      </c>
      <c r="H415" s="74" t="s">
        <v>566</v>
      </c>
      <c r="I415" s="54"/>
      <c r="J415" s="58">
        <f t="shared" si="18"/>
        <v>6</v>
      </c>
      <c r="K415" s="61"/>
      <c r="L415" s="2"/>
    </row>
    <row r="416" ht="14.25" customHeight="1">
      <c r="A416" s="53">
        <v>24.0</v>
      </c>
      <c r="B416" s="54">
        <v>2.0</v>
      </c>
      <c r="C416" s="54">
        <v>39.0385611111811</v>
      </c>
      <c r="D416" s="54">
        <v>-94.5828870038334</v>
      </c>
      <c r="E416" s="72" t="s">
        <v>26</v>
      </c>
      <c r="F416" s="72" t="s">
        <v>217</v>
      </c>
      <c r="G416" s="65" t="s">
        <v>567</v>
      </c>
      <c r="H416" s="74" t="s">
        <v>568</v>
      </c>
      <c r="I416" s="54"/>
      <c r="J416" s="58">
        <f t="shared" si="18"/>
        <v>1</v>
      </c>
      <c r="K416" s="61"/>
      <c r="L416" s="2"/>
    </row>
    <row r="417" ht="14.25" customHeight="1">
      <c r="A417" s="53">
        <v>24.0</v>
      </c>
      <c r="B417" s="54">
        <v>3.0</v>
      </c>
      <c r="C417" s="54">
        <v>39.0385611110349</v>
      </c>
      <c r="D417" s="54">
        <v>-94.5827019564152</v>
      </c>
      <c r="E417" s="72" t="s">
        <v>26</v>
      </c>
      <c r="F417" s="72" t="s">
        <v>217</v>
      </c>
      <c r="G417" s="65" t="s">
        <v>538</v>
      </c>
      <c r="H417" s="74" t="s">
        <v>569</v>
      </c>
      <c r="I417" s="54"/>
      <c r="J417" s="58">
        <f t="shared" si="18"/>
        <v>2</v>
      </c>
      <c r="K417" s="61"/>
      <c r="L417" s="2"/>
    </row>
    <row r="418" ht="14.25" customHeight="1">
      <c r="A418" s="53">
        <v>24.0</v>
      </c>
      <c r="B418" s="54">
        <v>4.0</v>
      </c>
      <c r="C418" s="54">
        <v>39.0385611108888</v>
      </c>
      <c r="D418" s="54">
        <v>-94.5825169089969</v>
      </c>
      <c r="E418" s="72" t="s">
        <v>26</v>
      </c>
      <c r="F418" s="72" t="s">
        <v>217</v>
      </c>
      <c r="G418" s="65" t="s">
        <v>545</v>
      </c>
      <c r="H418" s="74" t="s">
        <v>570</v>
      </c>
      <c r="I418" s="54"/>
      <c r="J418" s="58">
        <f t="shared" si="18"/>
        <v>2</v>
      </c>
      <c r="K418" s="61"/>
      <c r="L418" s="2"/>
    </row>
    <row r="419" ht="14.25" customHeight="1">
      <c r="A419" s="53">
        <v>24.0</v>
      </c>
      <c r="B419" s="54">
        <v>5.0</v>
      </c>
      <c r="C419" s="54">
        <v>39.0385611107426</v>
      </c>
      <c r="D419" s="54">
        <v>-94.5823318615787</v>
      </c>
      <c r="E419" s="76" t="s">
        <v>27</v>
      </c>
      <c r="F419" s="76" t="s">
        <v>263</v>
      </c>
      <c r="G419" s="65" t="s">
        <v>571</v>
      </c>
      <c r="H419" s="74" t="s">
        <v>572</v>
      </c>
      <c r="I419" s="54"/>
      <c r="J419" s="58">
        <f t="shared" si="18"/>
        <v>1</v>
      </c>
      <c r="K419" s="61"/>
      <c r="L419" s="2"/>
    </row>
    <row r="420" ht="14.25" customHeight="1">
      <c r="A420" s="53">
        <v>24.0</v>
      </c>
      <c r="B420" s="54">
        <v>6.0</v>
      </c>
      <c r="C420" s="54">
        <v>39.0385611105964</v>
      </c>
      <c r="D420" s="54">
        <v>-94.5821468141604</v>
      </c>
      <c r="E420" s="62" t="s">
        <v>12</v>
      </c>
      <c r="F420" s="62" t="s">
        <v>73</v>
      </c>
      <c r="G420" s="65" t="s">
        <v>573</v>
      </c>
      <c r="H420" s="74" t="s">
        <v>574</v>
      </c>
      <c r="I420" s="54"/>
      <c r="J420" s="58">
        <f t="shared" si="18"/>
        <v>1</v>
      </c>
      <c r="K420" s="61"/>
      <c r="L420" s="2"/>
    </row>
    <row r="421" ht="14.25" customHeight="1">
      <c r="A421" s="53">
        <v>24.0</v>
      </c>
      <c r="B421" s="54">
        <v>7.0</v>
      </c>
      <c r="C421" s="54">
        <v>39.0385611104502</v>
      </c>
      <c r="D421" s="54">
        <v>-94.5819617667422</v>
      </c>
      <c r="E421" s="62" t="s">
        <v>12</v>
      </c>
      <c r="F421" s="62" t="s">
        <v>73</v>
      </c>
      <c r="G421" s="56" t="s">
        <v>575</v>
      </c>
      <c r="H421" s="57" t="s">
        <v>576</v>
      </c>
      <c r="I421" s="54"/>
      <c r="J421" s="58">
        <f t="shared" si="18"/>
        <v>2</v>
      </c>
      <c r="K421" s="61"/>
      <c r="L421" s="2"/>
    </row>
    <row r="422" ht="14.25" customHeight="1">
      <c r="A422" s="53">
        <v>24.0</v>
      </c>
      <c r="B422" s="54">
        <v>8.0</v>
      </c>
      <c r="C422" s="54">
        <v>39.038561110304</v>
      </c>
      <c r="D422" s="54">
        <v>-94.5817767193239</v>
      </c>
      <c r="E422" s="62" t="s">
        <v>12</v>
      </c>
      <c r="F422" s="62" t="s">
        <v>73</v>
      </c>
      <c r="G422" s="56" t="s">
        <v>405</v>
      </c>
      <c r="H422" s="57" t="s">
        <v>577</v>
      </c>
      <c r="I422" s="54"/>
      <c r="J422" s="58">
        <f t="shared" si="18"/>
        <v>6</v>
      </c>
      <c r="K422" s="61"/>
      <c r="L422" s="2"/>
    </row>
    <row r="423" ht="14.25" customHeight="1">
      <c r="A423" s="53">
        <v>24.0</v>
      </c>
      <c r="B423" s="54">
        <v>9.0</v>
      </c>
      <c r="C423" s="54">
        <v>39.0385611101578</v>
      </c>
      <c r="D423" s="54">
        <v>-94.5815916719057</v>
      </c>
      <c r="E423" s="62" t="s">
        <v>12</v>
      </c>
      <c r="F423" s="62" t="s">
        <v>73</v>
      </c>
      <c r="G423" s="56" t="s">
        <v>203</v>
      </c>
      <c r="H423" s="57" t="s">
        <v>578</v>
      </c>
      <c r="I423" s="54"/>
      <c r="J423" s="58">
        <f t="shared" si="18"/>
        <v>10</v>
      </c>
      <c r="K423" s="61"/>
      <c r="L423" s="2"/>
    </row>
    <row r="424" ht="14.25" customHeight="1">
      <c r="A424" s="53">
        <v>24.0</v>
      </c>
      <c r="B424" s="54">
        <v>10.0</v>
      </c>
      <c r="C424" s="54">
        <v>39.0385611100116</v>
      </c>
      <c r="D424" s="54">
        <v>-94.5814066244874</v>
      </c>
      <c r="E424" s="62" t="s">
        <v>12</v>
      </c>
      <c r="F424" s="62" t="s">
        <v>73</v>
      </c>
      <c r="G424" s="56" t="s">
        <v>575</v>
      </c>
      <c r="H424" s="57" t="s">
        <v>579</v>
      </c>
      <c r="I424" s="54"/>
      <c r="J424" s="58">
        <f t="shared" si="18"/>
        <v>2</v>
      </c>
      <c r="K424" s="61"/>
      <c r="L424" s="2"/>
    </row>
    <row r="425" ht="14.25" customHeight="1">
      <c r="A425" s="53">
        <v>24.0</v>
      </c>
      <c r="B425" s="54">
        <v>11.0</v>
      </c>
      <c r="C425" s="54">
        <v>39.0385611098655</v>
      </c>
      <c r="D425" s="54">
        <v>-94.5812215770691</v>
      </c>
      <c r="E425" s="62" t="s">
        <v>12</v>
      </c>
      <c r="F425" s="62" t="s">
        <v>73</v>
      </c>
      <c r="G425" s="56" t="s">
        <v>246</v>
      </c>
      <c r="H425" s="57" t="s">
        <v>580</v>
      </c>
      <c r="I425" s="54"/>
      <c r="J425" s="58">
        <f t="shared" si="18"/>
        <v>3</v>
      </c>
      <c r="K425" s="61"/>
      <c r="L425" s="2"/>
    </row>
    <row r="426" ht="14.25" customHeight="1">
      <c r="A426" s="53">
        <v>24.0</v>
      </c>
      <c r="B426" s="54">
        <v>12.0</v>
      </c>
      <c r="C426" s="54">
        <v>39.0385611097193</v>
      </c>
      <c r="D426" s="54">
        <v>-94.5810365296509</v>
      </c>
      <c r="E426" s="62" t="s">
        <v>12</v>
      </c>
      <c r="F426" s="62" t="s">
        <v>73</v>
      </c>
      <c r="G426" s="56" t="s">
        <v>203</v>
      </c>
      <c r="H426" s="57" t="s">
        <v>581</v>
      </c>
      <c r="I426" s="54"/>
      <c r="J426" s="58">
        <f t="shared" si="18"/>
        <v>10</v>
      </c>
      <c r="K426" s="61"/>
      <c r="L426" s="2"/>
    </row>
    <row r="427" ht="14.25" customHeight="1">
      <c r="A427" s="53">
        <v>24.0</v>
      </c>
      <c r="B427" s="54">
        <v>13.0</v>
      </c>
      <c r="C427" s="54">
        <v>39.0385611095731</v>
      </c>
      <c r="D427" s="54">
        <v>-94.5808514822326</v>
      </c>
      <c r="E427" s="69" t="s">
        <v>24</v>
      </c>
      <c r="F427" s="69" t="s">
        <v>163</v>
      </c>
      <c r="G427" s="56" t="s">
        <v>192</v>
      </c>
      <c r="H427" s="57" t="s">
        <v>582</v>
      </c>
      <c r="I427" s="54"/>
      <c r="J427" s="58">
        <f t="shared" si="18"/>
        <v>9</v>
      </c>
      <c r="K427" s="59" t="s">
        <v>76</v>
      </c>
      <c r="L427" s="2"/>
    </row>
    <row r="428" ht="14.25" customHeight="1">
      <c r="A428" s="53">
        <v>24.0</v>
      </c>
      <c r="B428" s="54">
        <v>14.0</v>
      </c>
      <c r="C428" s="54">
        <v>39.0385611094269</v>
      </c>
      <c r="D428" s="54">
        <v>-94.5806664348144</v>
      </c>
      <c r="E428" s="77" t="s">
        <v>18</v>
      </c>
      <c r="F428" s="77" t="s">
        <v>268</v>
      </c>
      <c r="G428" s="65" t="s">
        <v>583</v>
      </c>
      <c r="H428" s="88" t="s">
        <v>584</v>
      </c>
      <c r="I428" s="64" t="s">
        <v>585</v>
      </c>
      <c r="J428" s="58">
        <f t="shared" si="18"/>
        <v>1</v>
      </c>
      <c r="K428" s="61"/>
      <c r="L428" s="2"/>
    </row>
    <row r="429" ht="14.25" customHeight="1">
      <c r="A429" s="53">
        <v>24.0</v>
      </c>
      <c r="B429" s="54">
        <v>15.0</v>
      </c>
      <c r="C429" s="54">
        <v>39.0385611092807</v>
      </c>
      <c r="D429" s="54">
        <v>-94.5804813873961</v>
      </c>
      <c r="E429" s="77" t="s">
        <v>18</v>
      </c>
      <c r="F429" s="77" t="s">
        <v>268</v>
      </c>
      <c r="G429" s="56" t="s">
        <v>136</v>
      </c>
      <c r="H429" s="57" t="s">
        <v>586</v>
      </c>
      <c r="I429" s="54"/>
      <c r="J429" s="58">
        <f t="shared" si="18"/>
        <v>3</v>
      </c>
      <c r="K429" s="61"/>
      <c r="L429" s="2"/>
    </row>
    <row r="430" ht="14.25" customHeight="1">
      <c r="A430" s="53">
        <v>24.0</v>
      </c>
      <c r="B430" s="54">
        <v>16.0</v>
      </c>
      <c r="C430" s="54">
        <v>39.0385611091345</v>
      </c>
      <c r="D430" s="54">
        <v>-94.5802963399779</v>
      </c>
      <c r="E430" s="77" t="s">
        <v>18</v>
      </c>
      <c r="F430" s="77" t="s">
        <v>268</v>
      </c>
      <c r="G430" s="56" t="s">
        <v>396</v>
      </c>
      <c r="H430" s="57" t="s">
        <v>587</v>
      </c>
      <c r="I430" s="54"/>
      <c r="J430" s="58">
        <f t="shared" si="18"/>
        <v>6</v>
      </c>
      <c r="K430" s="61"/>
      <c r="L430" s="2"/>
    </row>
    <row r="431" ht="14.25" customHeight="1">
      <c r="A431" s="53">
        <v>24.0</v>
      </c>
      <c r="B431" s="54">
        <v>17.0</v>
      </c>
      <c r="C431" s="54">
        <v>39.0385611089884</v>
      </c>
      <c r="D431" s="54">
        <v>-94.5801112925596</v>
      </c>
      <c r="E431" s="55" t="s">
        <v>10</v>
      </c>
      <c r="F431" s="55" t="s">
        <v>44</v>
      </c>
      <c r="G431" s="56" t="s">
        <v>379</v>
      </c>
      <c r="H431" s="57" t="s">
        <v>588</v>
      </c>
      <c r="I431" s="54"/>
      <c r="J431" s="58">
        <f t="shared" si="18"/>
        <v>11</v>
      </c>
      <c r="K431" s="61"/>
      <c r="L431" s="2"/>
    </row>
    <row r="432" ht="14.25" customHeight="1">
      <c r="A432" s="53">
        <v>25.0</v>
      </c>
      <c r="B432" s="54">
        <v>1.0</v>
      </c>
      <c r="C432" s="54">
        <v>39.0384173808819</v>
      </c>
      <c r="D432" s="54">
        <v>-94.5830720557688</v>
      </c>
      <c r="E432" s="55" t="s">
        <v>10</v>
      </c>
      <c r="F432" s="55" t="s">
        <v>44</v>
      </c>
      <c r="G432" s="56" t="s">
        <v>192</v>
      </c>
      <c r="H432" s="57" t="s">
        <v>589</v>
      </c>
      <c r="I432" s="54"/>
      <c r="J432" s="58">
        <f t="shared" si="18"/>
        <v>9</v>
      </c>
      <c r="K432" s="59" t="s">
        <v>76</v>
      </c>
      <c r="L432" s="2"/>
    </row>
    <row r="433" ht="14.25" customHeight="1">
      <c r="A433" s="53">
        <v>25.0</v>
      </c>
      <c r="B433" s="54">
        <v>2.0</v>
      </c>
      <c r="C433" s="54">
        <v>39.0384173807357</v>
      </c>
      <c r="D433" s="54">
        <v>-94.5828870087269</v>
      </c>
      <c r="E433" s="62" t="s">
        <v>12</v>
      </c>
      <c r="F433" s="62" t="s">
        <v>73</v>
      </c>
      <c r="G433" s="56" t="s">
        <v>201</v>
      </c>
      <c r="H433" s="57" t="s">
        <v>590</v>
      </c>
      <c r="I433" s="54"/>
      <c r="J433" s="58">
        <f t="shared" si="18"/>
        <v>8</v>
      </c>
      <c r="K433" s="59" t="s">
        <v>76</v>
      </c>
      <c r="L433" s="2"/>
    </row>
    <row r="434" ht="14.25" customHeight="1">
      <c r="A434" s="53">
        <v>25.0</v>
      </c>
      <c r="B434" s="54">
        <v>3.0</v>
      </c>
      <c r="C434" s="54">
        <v>39.0384173805895</v>
      </c>
      <c r="D434" s="54">
        <v>-94.5827019616851</v>
      </c>
      <c r="E434" s="62" t="s">
        <v>12</v>
      </c>
      <c r="F434" s="62" t="s">
        <v>73</v>
      </c>
      <c r="G434" s="56" t="s">
        <v>203</v>
      </c>
      <c r="H434" s="57" t="s">
        <v>591</v>
      </c>
      <c r="I434" s="54"/>
      <c r="J434" s="58">
        <f t="shared" si="18"/>
        <v>10</v>
      </c>
      <c r="K434" s="61"/>
      <c r="L434" s="2"/>
    </row>
    <row r="435" ht="14.25" customHeight="1">
      <c r="A435" s="53">
        <v>25.0</v>
      </c>
      <c r="B435" s="54">
        <v>4.0</v>
      </c>
      <c r="C435" s="54">
        <v>39.0384173804433</v>
      </c>
      <c r="D435" s="54">
        <v>-94.5825169146432</v>
      </c>
      <c r="E435" s="62" t="s">
        <v>12</v>
      </c>
      <c r="F435" s="62" t="s">
        <v>73</v>
      </c>
      <c r="G435" s="56" t="s">
        <v>74</v>
      </c>
      <c r="H435" s="57" t="s">
        <v>592</v>
      </c>
      <c r="I435" s="54"/>
      <c r="J435" s="58">
        <f t="shared" si="18"/>
        <v>21</v>
      </c>
      <c r="K435" s="61"/>
      <c r="L435" s="2"/>
    </row>
    <row r="436" ht="14.25" customHeight="1">
      <c r="A436" s="53">
        <v>25.0</v>
      </c>
      <c r="B436" s="54">
        <v>5.0</v>
      </c>
      <c r="C436" s="54">
        <v>39.0384173802971</v>
      </c>
      <c r="D436" s="54">
        <v>-94.5823318676014</v>
      </c>
      <c r="E436" s="62" t="s">
        <v>12</v>
      </c>
      <c r="F436" s="62" t="s">
        <v>73</v>
      </c>
      <c r="G436" s="56" t="s">
        <v>379</v>
      </c>
      <c r="H436" s="57" t="s">
        <v>593</v>
      </c>
      <c r="I436" s="54"/>
      <c r="J436" s="58">
        <f t="shared" si="18"/>
        <v>11</v>
      </c>
      <c r="K436" s="61"/>
      <c r="L436" s="2"/>
    </row>
    <row r="437" ht="14.25" customHeight="1">
      <c r="A437" s="53">
        <v>25.0</v>
      </c>
      <c r="B437" s="54">
        <v>6.0</v>
      </c>
      <c r="C437" s="54">
        <v>39.0384173801509</v>
      </c>
      <c r="D437" s="54">
        <v>-94.5821468205596</v>
      </c>
      <c r="E437" s="62" t="s">
        <v>12</v>
      </c>
      <c r="F437" s="62" t="s">
        <v>73</v>
      </c>
      <c r="G437" s="56" t="s">
        <v>409</v>
      </c>
      <c r="H437" s="57" t="s">
        <v>594</v>
      </c>
      <c r="I437" s="54"/>
      <c r="J437" s="58">
        <f t="shared" si="18"/>
        <v>7</v>
      </c>
      <c r="K437" s="61"/>
      <c r="L437" s="2"/>
    </row>
    <row r="438" ht="14.25" customHeight="1">
      <c r="A438" s="53">
        <v>25.0</v>
      </c>
      <c r="B438" s="54">
        <v>7.0</v>
      </c>
      <c r="C438" s="54">
        <v>39.0384173800047</v>
      </c>
      <c r="D438" s="54">
        <v>-94.5819617735177</v>
      </c>
      <c r="E438" s="62" t="s">
        <v>12</v>
      </c>
      <c r="F438" s="62" t="s">
        <v>73</v>
      </c>
      <c r="G438" s="56" t="s">
        <v>74</v>
      </c>
      <c r="H438" s="57" t="s">
        <v>595</v>
      </c>
      <c r="I438" s="54"/>
      <c r="J438" s="58">
        <f t="shared" si="18"/>
        <v>21</v>
      </c>
      <c r="K438" s="61"/>
      <c r="L438" s="2"/>
    </row>
    <row r="439" ht="14.25" customHeight="1">
      <c r="A439" s="53">
        <v>25.0</v>
      </c>
      <c r="B439" s="54">
        <v>8.0</v>
      </c>
      <c r="C439" s="54">
        <v>39.0384173798585</v>
      </c>
      <c r="D439" s="54">
        <v>-94.5817767264759</v>
      </c>
      <c r="E439" s="62" t="s">
        <v>12</v>
      </c>
      <c r="F439" s="62" t="s">
        <v>73</v>
      </c>
      <c r="G439" s="56" t="s">
        <v>379</v>
      </c>
      <c r="H439" s="57" t="s">
        <v>596</v>
      </c>
      <c r="I439" s="54"/>
      <c r="J439" s="58">
        <f t="shared" si="18"/>
        <v>11</v>
      </c>
      <c r="K439" s="61"/>
      <c r="L439" s="2"/>
    </row>
    <row r="440" ht="14.25" customHeight="1">
      <c r="A440" s="53">
        <v>25.0</v>
      </c>
      <c r="B440" s="54">
        <v>9.0</v>
      </c>
      <c r="C440" s="54">
        <v>39.0384173797124</v>
      </c>
      <c r="D440" s="54">
        <v>-94.5815916794341</v>
      </c>
      <c r="E440" s="62" t="s">
        <v>12</v>
      </c>
      <c r="F440" s="62" t="s">
        <v>73</v>
      </c>
      <c r="G440" s="56" t="s">
        <v>215</v>
      </c>
      <c r="H440" s="57" t="s">
        <v>597</v>
      </c>
      <c r="I440" s="54"/>
      <c r="J440" s="58">
        <f t="shared" si="18"/>
        <v>2</v>
      </c>
      <c r="K440" s="61"/>
      <c r="L440" s="2"/>
    </row>
    <row r="441" ht="14.25" customHeight="1">
      <c r="A441" s="53">
        <v>25.0</v>
      </c>
      <c r="B441" s="54">
        <v>10.0</v>
      </c>
      <c r="C441" s="54">
        <v>39.0384173795662</v>
      </c>
      <c r="D441" s="54">
        <v>-94.5814066323922</v>
      </c>
      <c r="E441" s="62" t="s">
        <v>12</v>
      </c>
      <c r="F441" s="62" t="s">
        <v>73</v>
      </c>
      <c r="G441" s="56" t="s">
        <v>74</v>
      </c>
      <c r="H441" s="57" t="s">
        <v>598</v>
      </c>
      <c r="I441" s="54"/>
      <c r="J441" s="58">
        <f t="shared" si="18"/>
        <v>21</v>
      </c>
      <c r="K441" s="61"/>
      <c r="L441" s="2"/>
    </row>
    <row r="442" ht="14.25" customHeight="1">
      <c r="A442" s="53">
        <v>25.0</v>
      </c>
      <c r="B442" s="54">
        <v>11.0</v>
      </c>
      <c r="C442" s="54">
        <v>39.03841737942</v>
      </c>
      <c r="D442" s="54">
        <v>-94.5812215853504</v>
      </c>
      <c r="E442" s="62" t="s">
        <v>12</v>
      </c>
      <c r="F442" s="62" t="s">
        <v>73</v>
      </c>
      <c r="G442" s="56" t="s">
        <v>599</v>
      </c>
      <c r="H442" s="57" t="s">
        <v>600</v>
      </c>
      <c r="I442" s="54"/>
      <c r="J442" s="58">
        <f t="shared" si="18"/>
        <v>2</v>
      </c>
      <c r="K442" s="59">
        <v>1.0</v>
      </c>
      <c r="L442" s="2"/>
    </row>
    <row r="443" ht="14.25" customHeight="1">
      <c r="A443" s="53">
        <v>25.0</v>
      </c>
      <c r="B443" s="54">
        <v>12.0</v>
      </c>
      <c r="C443" s="54">
        <v>39.0384173792738</v>
      </c>
      <c r="D443" s="54">
        <v>-94.5810365383085</v>
      </c>
      <c r="E443" s="62" t="s">
        <v>12</v>
      </c>
      <c r="F443" s="62" t="s">
        <v>73</v>
      </c>
      <c r="G443" s="56" t="s">
        <v>379</v>
      </c>
      <c r="H443" s="57" t="s">
        <v>601</v>
      </c>
      <c r="I443" s="54"/>
      <c r="J443" s="58">
        <f t="shared" si="18"/>
        <v>11</v>
      </c>
      <c r="K443" s="61"/>
      <c r="L443" s="2"/>
    </row>
    <row r="444" ht="14.25" customHeight="1">
      <c r="A444" s="53">
        <v>25.0</v>
      </c>
      <c r="B444" s="54">
        <v>13.0</v>
      </c>
      <c r="C444" s="54">
        <v>39.0384173791276</v>
      </c>
      <c r="D444" s="54">
        <v>-94.5808514912667</v>
      </c>
      <c r="E444" s="62" t="s">
        <v>12</v>
      </c>
      <c r="F444" s="62" t="s">
        <v>73</v>
      </c>
      <c r="G444" s="56" t="s">
        <v>266</v>
      </c>
      <c r="H444" s="57" t="s">
        <v>602</v>
      </c>
      <c r="I444" s="54"/>
      <c r="J444" s="58">
        <f t="shared" si="18"/>
        <v>5</v>
      </c>
      <c r="K444" s="61"/>
      <c r="L444" s="2"/>
    </row>
    <row r="445" ht="14.25" customHeight="1">
      <c r="A445" s="53">
        <v>25.0</v>
      </c>
      <c r="B445" s="54">
        <v>14.0</v>
      </c>
      <c r="C445" s="54">
        <v>39.0384173789814</v>
      </c>
      <c r="D445" s="54">
        <v>-94.5806664442249</v>
      </c>
      <c r="E445" s="62" t="s">
        <v>12</v>
      </c>
      <c r="F445" s="62" t="s">
        <v>73</v>
      </c>
      <c r="G445" s="56" t="s">
        <v>599</v>
      </c>
      <c r="H445" s="57" t="s">
        <v>603</v>
      </c>
      <c r="I445" s="54"/>
      <c r="J445" s="58">
        <f t="shared" si="18"/>
        <v>2</v>
      </c>
      <c r="K445" s="59">
        <v>1.0</v>
      </c>
      <c r="L445" s="2"/>
    </row>
    <row r="446" ht="14.25" customHeight="1">
      <c r="A446" s="53">
        <v>25.0</v>
      </c>
      <c r="B446" s="54">
        <v>15.0</v>
      </c>
      <c r="C446" s="54">
        <v>39.0384173788352</v>
      </c>
      <c r="D446" s="54">
        <v>-94.580481397183</v>
      </c>
      <c r="E446" s="62" t="s">
        <v>12</v>
      </c>
      <c r="F446" s="62" t="s">
        <v>73</v>
      </c>
      <c r="G446" s="65" t="s">
        <v>95</v>
      </c>
      <c r="H446" s="74" t="s">
        <v>604</v>
      </c>
      <c r="I446" s="54"/>
      <c r="J446" s="58">
        <f t="shared" si="18"/>
        <v>8</v>
      </c>
      <c r="K446" s="59" t="s">
        <v>76</v>
      </c>
      <c r="L446" s="2"/>
    </row>
    <row r="447" ht="14.25" customHeight="1">
      <c r="A447" s="53">
        <v>25.0</v>
      </c>
      <c r="B447" s="54">
        <v>16.0</v>
      </c>
      <c r="C447" s="54">
        <v>39.0384173786891</v>
      </c>
      <c r="D447" s="54">
        <v>-94.5802963501412</v>
      </c>
      <c r="E447" s="62" t="s">
        <v>12</v>
      </c>
      <c r="F447" s="62" t="s">
        <v>73</v>
      </c>
      <c r="G447" s="65" t="s">
        <v>77</v>
      </c>
      <c r="H447" s="74" t="s">
        <v>605</v>
      </c>
      <c r="I447" s="54"/>
      <c r="J447" s="58">
        <f t="shared" si="18"/>
        <v>5</v>
      </c>
      <c r="K447" s="59" t="s">
        <v>79</v>
      </c>
      <c r="L447" s="2"/>
    </row>
    <row r="448" ht="14.25" customHeight="1">
      <c r="A448" s="53">
        <v>25.0</v>
      </c>
      <c r="B448" s="54">
        <v>17.0</v>
      </c>
      <c r="C448" s="54">
        <v>39.0384173785429</v>
      </c>
      <c r="D448" s="54">
        <v>-94.5801113030993</v>
      </c>
      <c r="E448" s="55" t="s">
        <v>10</v>
      </c>
      <c r="F448" s="55" t="s">
        <v>44</v>
      </c>
      <c r="G448" s="65" t="s">
        <v>606</v>
      </c>
      <c r="H448" s="74" t="s">
        <v>607</v>
      </c>
      <c r="I448" s="64"/>
      <c r="J448" s="58">
        <f t="shared" si="18"/>
        <v>1</v>
      </c>
      <c r="K448" s="59"/>
      <c r="L448" s="2"/>
    </row>
    <row r="449" ht="14.25" customHeight="1">
      <c r="A449" s="53">
        <v>26.0</v>
      </c>
      <c r="B449" s="54">
        <v>1.0</v>
      </c>
      <c r="C449" s="54">
        <v>39.0382736504364</v>
      </c>
      <c r="D449" s="54">
        <v>-94.5830720602857</v>
      </c>
      <c r="E449" s="55" t="s">
        <v>10</v>
      </c>
      <c r="F449" s="55" t="s">
        <v>44</v>
      </c>
      <c r="G449" s="89" t="s">
        <v>45</v>
      </c>
      <c r="H449" s="74" t="s">
        <v>608</v>
      </c>
      <c r="I449" s="54"/>
      <c r="J449" s="58">
        <f t="shared" si="18"/>
        <v>38</v>
      </c>
      <c r="K449" s="52" t="s">
        <v>47</v>
      </c>
      <c r="L449" s="2"/>
    </row>
    <row r="450" ht="14.25" customHeight="1">
      <c r="A450" s="53">
        <v>26.0</v>
      </c>
      <c r="B450" s="54">
        <v>2.0</v>
      </c>
      <c r="C450" s="54">
        <v>39.0382736502903</v>
      </c>
      <c r="D450" s="54">
        <v>-94.5828870136203</v>
      </c>
      <c r="E450" s="55" t="s">
        <v>10</v>
      </c>
      <c r="F450" s="55" t="s">
        <v>44</v>
      </c>
      <c r="G450" s="56" t="s">
        <v>160</v>
      </c>
      <c r="H450" s="57" t="s">
        <v>609</v>
      </c>
      <c r="I450" s="54"/>
      <c r="J450" s="58">
        <f t="shared" si="18"/>
        <v>24</v>
      </c>
      <c r="K450" s="59" t="s">
        <v>50</v>
      </c>
      <c r="L450" s="2"/>
    </row>
    <row r="451" ht="14.25" customHeight="1">
      <c r="A451" s="53">
        <v>26.0</v>
      </c>
      <c r="B451" s="54">
        <v>3.0</v>
      </c>
      <c r="C451" s="54">
        <v>39.0382736501441</v>
      </c>
      <c r="D451" s="54">
        <v>-94.5827019669549</v>
      </c>
      <c r="E451" s="55" t="s">
        <v>10</v>
      </c>
      <c r="F451" s="55" t="s">
        <v>44</v>
      </c>
      <c r="G451" s="56" t="s">
        <v>51</v>
      </c>
      <c r="H451" s="57" t="s">
        <v>610</v>
      </c>
      <c r="I451" s="54"/>
      <c r="J451" s="58">
        <f t="shared" si="18"/>
        <v>21</v>
      </c>
      <c r="K451" s="59" t="s">
        <v>50</v>
      </c>
      <c r="L451" s="2"/>
    </row>
    <row r="452" ht="14.25" customHeight="1">
      <c r="A452" s="53">
        <v>26.0</v>
      </c>
      <c r="B452" s="54">
        <v>4.0</v>
      </c>
      <c r="C452" s="54">
        <v>39.0382736499979</v>
      </c>
      <c r="D452" s="54">
        <v>-94.5825169202894</v>
      </c>
      <c r="E452" s="55" t="s">
        <v>10</v>
      </c>
      <c r="F452" s="55" t="s">
        <v>44</v>
      </c>
      <c r="G452" s="60" t="s">
        <v>45</v>
      </c>
      <c r="H452" s="57" t="s">
        <v>611</v>
      </c>
      <c r="I452" s="54"/>
      <c r="J452" s="58">
        <f t="shared" si="18"/>
        <v>38</v>
      </c>
      <c r="K452" s="52" t="s">
        <v>47</v>
      </c>
      <c r="L452" s="2"/>
    </row>
    <row r="453" ht="14.25" customHeight="1">
      <c r="A453" s="53">
        <v>26.0</v>
      </c>
      <c r="B453" s="54">
        <v>5.0</v>
      </c>
      <c r="C453" s="54">
        <v>39.0382736498517</v>
      </c>
      <c r="D453" s="54">
        <v>-94.582331873624</v>
      </c>
      <c r="E453" s="55" t="s">
        <v>10</v>
      </c>
      <c r="F453" s="55" t="s">
        <v>44</v>
      </c>
      <c r="G453" s="56" t="s">
        <v>160</v>
      </c>
      <c r="H453" s="57" t="s">
        <v>612</v>
      </c>
      <c r="I453" s="54"/>
      <c r="J453" s="58">
        <f t="shared" si="18"/>
        <v>24</v>
      </c>
      <c r="K453" s="59" t="s">
        <v>50</v>
      </c>
      <c r="L453" s="2"/>
    </row>
    <row r="454" ht="14.25" customHeight="1">
      <c r="A454" s="53">
        <v>26.0</v>
      </c>
      <c r="B454" s="54">
        <v>6.0</v>
      </c>
      <c r="C454" s="54">
        <v>39.0382736497055</v>
      </c>
      <c r="D454" s="54">
        <v>-94.5821468269586</v>
      </c>
      <c r="E454" s="55" t="s">
        <v>10</v>
      </c>
      <c r="F454" s="55" t="s">
        <v>44</v>
      </c>
      <c r="G454" s="56" t="s">
        <v>51</v>
      </c>
      <c r="H454" s="57" t="s">
        <v>613</v>
      </c>
      <c r="I454" s="54"/>
      <c r="J454" s="58">
        <f t="shared" si="18"/>
        <v>21</v>
      </c>
      <c r="K454" s="59" t="s">
        <v>50</v>
      </c>
      <c r="L454" s="2"/>
    </row>
    <row r="455" ht="14.25" customHeight="1">
      <c r="A455" s="53">
        <v>26.0</v>
      </c>
      <c r="B455" s="54">
        <v>7.0</v>
      </c>
      <c r="C455" s="54">
        <v>39.0382736495594</v>
      </c>
      <c r="D455" s="54">
        <v>-94.5819617802932</v>
      </c>
      <c r="E455" s="55" t="s">
        <v>10</v>
      </c>
      <c r="F455" s="55" t="s">
        <v>44</v>
      </c>
      <c r="G455" s="60" t="s">
        <v>45</v>
      </c>
      <c r="H455" s="57" t="s">
        <v>614</v>
      </c>
      <c r="I455" s="54"/>
      <c r="J455" s="58">
        <f t="shared" si="18"/>
        <v>38</v>
      </c>
      <c r="K455" s="52" t="s">
        <v>47</v>
      </c>
      <c r="L455" s="2"/>
    </row>
    <row r="456" ht="14.25" customHeight="1">
      <c r="A456" s="53">
        <v>26.0</v>
      </c>
      <c r="B456" s="54">
        <v>8.0</v>
      </c>
      <c r="C456" s="54">
        <v>39.0382736494132</v>
      </c>
      <c r="D456" s="54">
        <v>-94.5817767336278</v>
      </c>
      <c r="E456" s="55" t="s">
        <v>10</v>
      </c>
      <c r="F456" s="55" t="s">
        <v>44</v>
      </c>
      <c r="G456" s="56" t="s">
        <v>213</v>
      </c>
      <c r="H456" s="57" t="s">
        <v>615</v>
      </c>
      <c r="I456" s="54"/>
      <c r="J456" s="58">
        <f t="shared" si="18"/>
        <v>17</v>
      </c>
      <c r="K456" s="59" t="s">
        <v>76</v>
      </c>
      <c r="L456" s="2"/>
    </row>
    <row r="457" ht="14.25" customHeight="1">
      <c r="A457" s="53">
        <v>26.0</v>
      </c>
      <c r="B457" s="54">
        <v>9.0</v>
      </c>
      <c r="C457" s="54">
        <v>39.038273649267</v>
      </c>
      <c r="D457" s="54">
        <v>-94.5815916869623</v>
      </c>
      <c r="E457" s="55" t="s">
        <v>10</v>
      </c>
      <c r="F457" s="55" t="s">
        <v>44</v>
      </c>
      <c r="G457" s="56" t="s">
        <v>160</v>
      </c>
      <c r="H457" s="57" t="s">
        <v>616</v>
      </c>
      <c r="I457" s="54"/>
      <c r="J457" s="58">
        <f t="shared" si="18"/>
        <v>24</v>
      </c>
      <c r="K457" s="59" t="s">
        <v>50</v>
      </c>
      <c r="L457" s="2"/>
    </row>
    <row r="458" ht="14.25" customHeight="1">
      <c r="A458" s="53">
        <v>26.0</v>
      </c>
      <c r="B458" s="54">
        <v>10.0</v>
      </c>
      <c r="C458" s="54">
        <v>39.0382736491208</v>
      </c>
      <c r="D458" s="54">
        <v>-94.5814066402969</v>
      </c>
      <c r="E458" s="55" t="s">
        <v>10</v>
      </c>
      <c r="F458" s="55" t="s">
        <v>44</v>
      </c>
      <c r="G458" s="60" t="s">
        <v>45</v>
      </c>
      <c r="H458" s="57" t="s">
        <v>617</v>
      </c>
      <c r="I458" s="54"/>
      <c r="J458" s="58">
        <f t="shared" si="18"/>
        <v>38</v>
      </c>
      <c r="K458" s="52" t="s">
        <v>47</v>
      </c>
      <c r="L458" s="2"/>
    </row>
    <row r="459" ht="14.25" customHeight="1">
      <c r="A459" s="53">
        <v>26.0</v>
      </c>
      <c r="B459" s="54">
        <v>11.0</v>
      </c>
      <c r="C459" s="54">
        <v>39.0382736489746</v>
      </c>
      <c r="D459" s="54">
        <v>-94.5812215936315</v>
      </c>
      <c r="E459" s="55" t="s">
        <v>10</v>
      </c>
      <c r="F459" s="55" t="s">
        <v>44</v>
      </c>
      <c r="G459" s="56" t="s">
        <v>213</v>
      </c>
      <c r="H459" s="57" t="s">
        <v>618</v>
      </c>
      <c r="I459" s="54"/>
      <c r="J459" s="58">
        <f t="shared" si="18"/>
        <v>17</v>
      </c>
      <c r="K459" s="59" t="s">
        <v>76</v>
      </c>
      <c r="L459" s="2"/>
    </row>
    <row r="460" ht="14.25" customHeight="1">
      <c r="A460" s="53">
        <v>26.0</v>
      </c>
      <c r="B460" s="54">
        <v>12.0</v>
      </c>
      <c r="C460" s="54">
        <v>39.0382736488284</v>
      </c>
      <c r="D460" s="54">
        <v>-94.5810365469661</v>
      </c>
      <c r="E460" s="55" t="s">
        <v>10</v>
      </c>
      <c r="F460" s="55" t="s">
        <v>44</v>
      </c>
      <c r="G460" s="56" t="s">
        <v>160</v>
      </c>
      <c r="H460" s="57" t="s">
        <v>619</v>
      </c>
      <c r="I460" s="54"/>
      <c r="J460" s="58">
        <f t="shared" si="18"/>
        <v>24</v>
      </c>
      <c r="K460" s="59" t="s">
        <v>50</v>
      </c>
      <c r="L460" s="2"/>
    </row>
    <row r="461" ht="14.25" customHeight="1">
      <c r="A461" s="53">
        <v>26.0</v>
      </c>
      <c r="B461" s="54">
        <v>13.0</v>
      </c>
      <c r="C461" s="54">
        <v>39.0382736486822</v>
      </c>
      <c r="D461" s="54">
        <v>-94.5808515003007</v>
      </c>
      <c r="E461" s="55" t="s">
        <v>10</v>
      </c>
      <c r="F461" s="55" t="s">
        <v>44</v>
      </c>
      <c r="G461" s="60" t="s">
        <v>45</v>
      </c>
      <c r="H461" s="57" t="s">
        <v>620</v>
      </c>
      <c r="I461" s="54"/>
      <c r="J461" s="58">
        <f t="shared" si="18"/>
        <v>38</v>
      </c>
      <c r="K461" s="52" t="s">
        <v>47</v>
      </c>
      <c r="L461" s="2"/>
    </row>
    <row r="462" ht="14.25" customHeight="1">
      <c r="A462" s="53">
        <v>26.0</v>
      </c>
      <c r="B462" s="54">
        <v>14.0</v>
      </c>
      <c r="C462" s="54">
        <v>39.038273648536</v>
      </c>
      <c r="D462" s="54">
        <v>-94.5806664536353</v>
      </c>
      <c r="E462" s="55" t="s">
        <v>10</v>
      </c>
      <c r="F462" s="55" t="s">
        <v>44</v>
      </c>
      <c r="G462" s="56" t="s">
        <v>213</v>
      </c>
      <c r="H462" s="57" t="s">
        <v>621</v>
      </c>
      <c r="I462" s="54"/>
      <c r="J462" s="58">
        <f t="shared" si="18"/>
        <v>17</v>
      </c>
      <c r="K462" s="59" t="s">
        <v>76</v>
      </c>
      <c r="L462" s="2"/>
    </row>
    <row r="463" ht="14.25" customHeight="1">
      <c r="A463" s="53">
        <v>26.0</v>
      </c>
      <c r="B463" s="54">
        <v>15.0</v>
      </c>
      <c r="C463" s="54">
        <v>39.0382736483899</v>
      </c>
      <c r="D463" s="54">
        <v>-94.5804814069699</v>
      </c>
      <c r="E463" s="55" t="s">
        <v>10</v>
      </c>
      <c r="F463" s="55" t="s">
        <v>44</v>
      </c>
      <c r="G463" s="56" t="s">
        <v>51</v>
      </c>
      <c r="H463" s="57" t="s">
        <v>622</v>
      </c>
      <c r="I463" s="54"/>
      <c r="J463" s="58">
        <f t="shared" si="18"/>
        <v>21</v>
      </c>
      <c r="K463" s="59" t="s">
        <v>50</v>
      </c>
      <c r="L463" s="2"/>
    </row>
    <row r="464" ht="14.25" customHeight="1">
      <c r="A464" s="53">
        <v>26.0</v>
      </c>
      <c r="B464" s="54">
        <v>16.0</v>
      </c>
      <c r="C464" s="54">
        <v>39.0382736482437</v>
      </c>
      <c r="D464" s="54">
        <v>-94.5802963603044</v>
      </c>
      <c r="E464" s="55" t="s">
        <v>10</v>
      </c>
      <c r="F464" s="55" t="s">
        <v>44</v>
      </c>
      <c r="G464" s="60" t="s">
        <v>45</v>
      </c>
      <c r="H464" s="57" t="s">
        <v>623</v>
      </c>
      <c r="I464" s="54"/>
      <c r="J464" s="58">
        <f t="shared" si="18"/>
        <v>38</v>
      </c>
      <c r="K464" s="52" t="s">
        <v>47</v>
      </c>
      <c r="L464" s="2"/>
    </row>
    <row r="465" ht="14.25" customHeight="1">
      <c r="A465" s="90">
        <v>26.0</v>
      </c>
      <c r="B465" s="91">
        <v>17.0</v>
      </c>
      <c r="C465" s="91">
        <v>39.0382736480975</v>
      </c>
      <c r="D465" s="91">
        <v>-94.580111313639</v>
      </c>
      <c r="E465" s="92" t="s">
        <v>10</v>
      </c>
      <c r="F465" s="92" t="s">
        <v>44</v>
      </c>
      <c r="G465" s="93" t="s">
        <v>192</v>
      </c>
      <c r="H465" s="94" t="s">
        <v>624</v>
      </c>
      <c r="I465" s="91"/>
      <c r="J465" s="95">
        <f t="shared" si="18"/>
        <v>9</v>
      </c>
      <c r="K465" s="96" t="s">
        <v>76</v>
      </c>
      <c r="L465" s="2"/>
    </row>
    <row r="466" ht="14.25" customHeight="1">
      <c r="A466" s="2"/>
      <c r="C466" s="2"/>
      <c r="D466" s="2"/>
      <c r="E466" s="2"/>
      <c r="G466" s="2"/>
      <c r="H466" s="2"/>
      <c r="I466" s="2"/>
      <c r="J466" s="2"/>
      <c r="K466" s="2"/>
      <c r="L466" s="2"/>
    </row>
    <row r="467" ht="14.25" customHeight="1">
      <c r="A467" s="2" t="s">
        <v>625</v>
      </c>
      <c r="C467" s="2"/>
      <c r="D467" s="2"/>
      <c r="E467" s="2"/>
      <c r="G467" s="2"/>
      <c r="H467" s="2"/>
      <c r="I467" s="2"/>
      <c r="J467" s="2"/>
      <c r="K467" s="2"/>
      <c r="L467" s="2"/>
    </row>
    <row r="468" ht="14.25" customHeight="1">
      <c r="A468" s="2" t="s">
        <v>626</v>
      </c>
      <c r="B468" s="2">
        <v>39.0397829490936</v>
      </c>
      <c r="C468" s="2">
        <v>-94.5798336270378</v>
      </c>
      <c r="D468" s="2">
        <v>15.0</v>
      </c>
      <c r="E468" s="2">
        <v>12.0</v>
      </c>
      <c r="F468" s="2">
        <v>90.0</v>
      </c>
      <c r="G468" s="2">
        <v>0.0</v>
      </c>
      <c r="H468" s="2">
        <v>40.0</v>
      </c>
      <c r="I468" s="2">
        <v>17.0</v>
      </c>
      <c r="J468" s="2"/>
      <c r="K468" s="2"/>
      <c r="L468" s="2"/>
    </row>
    <row r="469" ht="14.25" customHeight="1">
      <c r="A469" s="2"/>
      <c r="C469" s="2"/>
      <c r="D469" s="2"/>
      <c r="E469" s="2"/>
      <c r="G469" s="2"/>
      <c r="H469" s="2"/>
      <c r="I469" s="2"/>
      <c r="J469" s="2"/>
      <c r="K469" s="2"/>
      <c r="L469" s="2"/>
    </row>
    <row r="470" ht="14.25" customHeight="1">
      <c r="A470" s="2"/>
      <c r="C470" s="2"/>
      <c r="D470" s="2"/>
      <c r="E470" s="2"/>
      <c r="G470" s="2"/>
      <c r="H470" s="2"/>
      <c r="I470" s="2"/>
      <c r="J470" s="2"/>
      <c r="K470" s="2"/>
      <c r="L470" s="2"/>
    </row>
    <row r="471" ht="14.25" customHeight="1">
      <c r="A471" s="2"/>
      <c r="C471" s="2"/>
      <c r="D471" s="2"/>
      <c r="E471" s="2"/>
      <c r="G471" s="2"/>
      <c r="H471" s="2"/>
      <c r="I471" s="2"/>
      <c r="J471" s="2"/>
      <c r="K471" s="2"/>
      <c r="L471" s="2"/>
    </row>
    <row r="472" ht="14.25" customHeight="1">
      <c r="A472" s="2"/>
      <c r="C472" s="2"/>
      <c r="D472" s="2"/>
      <c r="E472" s="2"/>
      <c r="G472" s="2"/>
      <c r="H472" s="2"/>
      <c r="I472" s="2"/>
      <c r="J472" s="2"/>
      <c r="K472" s="2"/>
      <c r="L472" s="2"/>
    </row>
    <row r="473" ht="14.25" customHeight="1">
      <c r="A473" s="2"/>
      <c r="C473" s="2"/>
      <c r="D473" s="2"/>
      <c r="E473" s="2"/>
      <c r="G473" s="2"/>
      <c r="H473" s="2"/>
      <c r="I473" s="2"/>
      <c r="J473" s="2"/>
      <c r="K473" s="2"/>
      <c r="L473" s="2"/>
    </row>
    <row r="474" ht="14.25" customHeight="1">
      <c r="A474" s="2"/>
      <c r="C474" s="2"/>
      <c r="D474" s="2"/>
      <c r="E474" s="2"/>
      <c r="G474" s="2"/>
      <c r="H474" s="2"/>
      <c r="I474" s="2"/>
      <c r="J474" s="2"/>
      <c r="K474" s="2"/>
      <c r="L474" s="2"/>
    </row>
    <row r="475" ht="14.25" customHeight="1">
      <c r="A475" s="2"/>
      <c r="C475" s="2"/>
      <c r="D475" s="2"/>
      <c r="E475" s="2"/>
      <c r="G475" s="2"/>
      <c r="H475" s="2"/>
      <c r="I475" s="2"/>
      <c r="J475" s="2"/>
      <c r="K475" s="2"/>
      <c r="L475" s="2"/>
    </row>
    <row r="476" ht="14.25" customHeight="1">
      <c r="A476" s="2"/>
      <c r="C476" s="2"/>
      <c r="D476" s="2"/>
      <c r="E476" s="2"/>
      <c r="G476" s="2"/>
      <c r="H476" s="2"/>
      <c r="I476" s="2"/>
      <c r="J476" s="2"/>
      <c r="K476" s="2"/>
      <c r="L476" s="2"/>
    </row>
    <row r="477" ht="14.25" customHeight="1">
      <c r="A477" s="2"/>
      <c r="C477" s="2"/>
      <c r="D477" s="2"/>
      <c r="E477" s="2"/>
      <c r="G477" s="2"/>
      <c r="H477" s="2"/>
      <c r="I477" s="2"/>
      <c r="J477" s="2"/>
      <c r="K477" s="2"/>
      <c r="L477" s="2"/>
    </row>
    <row r="478" ht="14.25" customHeight="1">
      <c r="A478" s="2"/>
      <c r="C478" s="2"/>
      <c r="D478" s="2"/>
      <c r="E478" s="2"/>
      <c r="G478" s="2"/>
      <c r="H478" s="2"/>
      <c r="I478" s="2"/>
      <c r="J478" s="2"/>
      <c r="K478" s="2"/>
      <c r="L478" s="2"/>
    </row>
    <row r="479" ht="14.25" customHeight="1">
      <c r="A479" s="2"/>
      <c r="C479" s="2"/>
      <c r="D479" s="2"/>
      <c r="E479" s="2"/>
      <c r="G479" s="2"/>
      <c r="H479" s="2"/>
      <c r="I479" s="2"/>
      <c r="J479" s="2"/>
      <c r="K479" s="2"/>
      <c r="L479" s="2"/>
    </row>
    <row r="480" ht="14.25" customHeight="1">
      <c r="A480" s="2"/>
      <c r="C480" s="2"/>
      <c r="D480" s="2"/>
      <c r="E480" s="2"/>
      <c r="G480" s="2"/>
      <c r="H480" s="2"/>
      <c r="I480" s="2"/>
      <c r="J480" s="2"/>
      <c r="K480" s="2"/>
      <c r="L480" s="2"/>
    </row>
    <row r="481" ht="14.25" customHeight="1">
      <c r="A481" s="2"/>
      <c r="C481" s="2"/>
      <c r="D481" s="2"/>
      <c r="E481" s="2"/>
      <c r="G481" s="2"/>
      <c r="H481" s="2"/>
      <c r="I481" s="2"/>
      <c r="J481" s="2"/>
      <c r="K481" s="2"/>
      <c r="L481" s="2"/>
    </row>
    <row r="482" ht="14.25" customHeight="1">
      <c r="A482" s="2"/>
      <c r="C482" s="2"/>
      <c r="D482" s="2"/>
      <c r="E482" s="2"/>
      <c r="G482" s="2"/>
      <c r="H482" s="2"/>
      <c r="I482" s="2"/>
      <c r="J482" s="2"/>
      <c r="K482" s="2"/>
      <c r="L482" s="2"/>
    </row>
    <row r="483" ht="14.25" customHeight="1">
      <c r="A483" s="2"/>
      <c r="C483" s="2"/>
      <c r="D483" s="2"/>
      <c r="E483" s="2"/>
      <c r="G483" s="2"/>
      <c r="H483" s="2"/>
      <c r="I483" s="2"/>
      <c r="J483" s="2"/>
      <c r="K483" s="2"/>
      <c r="L483" s="2"/>
    </row>
    <row r="484" ht="14.25" customHeight="1">
      <c r="A484" s="2"/>
      <c r="C484" s="2"/>
      <c r="D484" s="2"/>
      <c r="E484" s="2"/>
      <c r="G484" s="2"/>
      <c r="H484" s="2"/>
      <c r="I484" s="2"/>
      <c r="J484" s="2"/>
      <c r="K484" s="2"/>
      <c r="L484" s="2"/>
    </row>
    <row r="485" ht="14.25" customHeight="1">
      <c r="A485" s="2"/>
      <c r="C485" s="2"/>
      <c r="D485" s="2"/>
      <c r="E485" s="2"/>
      <c r="G485" s="2"/>
      <c r="H485" s="2"/>
      <c r="I485" s="2"/>
      <c r="J485" s="2"/>
      <c r="K485" s="2"/>
      <c r="L485" s="2"/>
    </row>
    <row r="486" ht="14.25" customHeight="1">
      <c r="A486" s="2"/>
      <c r="C486" s="2"/>
      <c r="D486" s="2"/>
      <c r="E486" s="2"/>
      <c r="G486" s="2"/>
      <c r="H486" s="2"/>
      <c r="I486" s="2"/>
      <c r="J486" s="2"/>
      <c r="K486" s="2"/>
      <c r="L486" s="2"/>
    </row>
    <row r="487" ht="14.25" customHeight="1">
      <c r="A487" s="2"/>
      <c r="C487" s="2"/>
      <c r="D487" s="2"/>
      <c r="E487" s="2"/>
      <c r="G487" s="2"/>
      <c r="H487" s="2"/>
      <c r="I487" s="2"/>
      <c r="J487" s="2"/>
      <c r="K487" s="2"/>
      <c r="L487" s="2"/>
    </row>
    <row r="488" ht="14.25" customHeight="1">
      <c r="A488" s="2"/>
      <c r="C488" s="2"/>
      <c r="D488" s="2"/>
      <c r="E488" s="2"/>
      <c r="G488" s="2"/>
      <c r="H488" s="2"/>
      <c r="I488" s="2"/>
      <c r="J488" s="2"/>
      <c r="K488" s="2"/>
      <c r="L488" s="2"/>
    </row>
    <row r="489" ht="14.25" customHeight="1">
      <c r="A489" s="2"/>
      <c r="C489" s="2"/>
      <c r="D489" s="2"/>
      <c r="E489" s="2"/>
      <c r="G489" s="2"/>
      <c r="H489" s="2"/>
      <c r="I489" s="2"/>
      <c r="J489" s="2"/>
      <c r="K489" s="2"/>
      <c r="L489" s="2"/>
    </row>
    <row r="490" ht="14.25" customHeight="1">
      <c r="A490" s="2"/>
      <c r="C490" s="2"/>
      <c r="D490" s="2"/>
      <c r="E490" s="2"/>
      <c r="G490" s="2"/>
      <c r="H490" s="2"/>
      <c r="I490" s="2"/>
      <c r="J490" s="2"/>
      <c r="K490" s="2"/>
      <c r="L490" s="2"/>
    </row>
    <row r="491" ht="14.25" customHeight="1">
      <c r="A491" s="2"/>
      <c r="C491" s="2"/>
      <c r="D491" s="2"/>
      <c r="E491" s="2"/>
      <c r="G491" s="2"/>
      <c r="H491" s="2"/>
      <c r="I491" s="2"/>
      <c r="J491" s="2"/>
      <c r="K491" s="2"/>
      <c r="L491" s="2"/>
    </row>
    <row r="492" ht="14.25" customHeight="1">
      <c r="A492" s="2"/>
      <c r="C492" s="2"/>
      <c r="D492" s="2"/>
      <c r="E492" s="2"/>
      <c r="G492" s="2"/>
      <c r="H492" s="2"/>
      <c r="I492" s="2"/>
      <c r="J492" s="2"/>
      <c r="K492" s="2"/>
      <c r="L492" s="2"/>
    </row>
    <row r="493" ht="14.25" customHeight="1">
      <c r="A493" s="2"/>
      <c r="C493" s="2"/>
      <c r="D493" s="2"/>
      <c r="E493" s="2"/>
      <c r="G493" s="2"/>
      <c r="H493" s="2"/>
      <c r="I493" s="2"/>
      <c r="J493" s="2"/>
      <c r="K493" s="2"/>
      <c r="L493" s="2"/>
    </row>
    <row r="494" ht="14.25" customHeight="1">
      <c r="A494" s="2"/>
      <c r="C494" s="2"/>
      <c r="D494" s="2"/>
      <c r="E494" s="2"/>
      <c r="G494" s="2"/>
      <c r="H494" s="2"/>
      <c r="I494" s="2"/>
      <c r="J494" s="2"/>
      <c r="K494" s="2"/>
      <c r="L494" s="2"/>
    </row>
    <row r="495" ht="14.25" customHeight="1">
      <c r="A495" s="2"/>
      <c r="C495" s="2"/>
      <c r="D495" s="2"/>
      <c r="E495" s="2"/>
      <c r="G495" s="2"/>
      <c r="H495" s="2"/>
      <c r="I495" s="2"/>
      <c r="J495" s="2"/>
      <c r="K495" s="2"/>
      <c r="L495" s="2"/>
    </row>
    <row r="496" ht="14.25" customHeight="1">
      <c r="A496" s="2"/>
      <c r="C496" s="2"/>
      <c r="D496" s="2"/>
      <c r="E496" s="2"/>
      <c r="G496" s="2"/>
      <c r="H496" s="2"/>
      <c r="I496" s="2"/>
      <c r="J496" s="2"/>
      <c r="K496" s="2"/>
      <c r="L496" s="2"/>
    </row>
    <row r="497" ht="14.25" customHeight="1">
      <c r="A497" s="2"/>
      <c r="C497" s="2"/>
      <c r="D497" s="2"/>
      <c r="E497" s="2"/>
      <c r="G497" s="2"/>
      <c r="H497" s="2"/>
      <c r="I497" s="2"/>
      <c r="J497" s="2"/>
      <c r="K497" s="2"/>
      <c r="L497" s="2"/>
    </row>
    <row r="498" ht="14.25" customHeight="1">
      <c r="A498" s="2"/>
      <c r="C498" s="2"/>
      <c r="D498" s="2"/>
      <c r="E498" s="2"/>
      <c r="G498" s="2"/>
      <c r="H498" s="2"/>
      <c r="I498" s="2"/>
      <c r="J498" s="2"/>
      <c r="K498" s="2"/>
      <c r="L498" s="2"/>
    </row>
    <row r="499" ht="14.25" customHeight="1">
      <c r="A499" s="2"/>
      <c r="C499" s="2"/>
      <c r="D499" s="2"/>
      <c r="E499" s="2"/>
      <c r="G499" s="2"/>
      <c r="H499" s="2"/>
      <c r="I499" s="2"/>
      <c r="J499" s="2"/>
      <c r="K499" s="2"/>
      <c r="L499" s="2"/>
    </row>
    <row r="500" ht="14.25" customHeight="1">
      <c r="A500" s="2"/>
      <c r="C500" s="2"/>
      <c r="D500" s="2"/>
      <c r="E500" s="2"/>
      <c r="G500" s="2"/>
      <c r="H500" s="2"/>
      <c r="I500" s="2"/>
      <c r="J500" s="2"/>
      <c r="K500" s="2"/>
      <c r="L500" s="2"/>
    </row>
    <row r="501" ht="14.25" customHeight="1">
      <c r="A501" s="2"/>
      <c r="C501" s="2"/>
      <c r="D501" s="2"/>
      <c r="E501" s="2"/>
      <c r="G501" s="2"/>
      <c r="H501" s="2"/>
      <c r="I501" s="2"/>
      <c r="J501" s="2"/>
      <c r="K501" s="2"/>
      <c r="L501" s="2"/>
    </row>
    <row r="502" ht="14.25" customHeight="1">
      <c r="A502" s="2"/>
      <c r="C502" s="2"/>
      <c r="D502" s="2"/>
      <c r="E502" s="2"/>
      <c r="G502" s="2"/>
      <c r="H502" s="2"/>
      <c r="I502" s="2"/>
      <c r="J502" s="2"/>
      <c r="K502" s="2"/>
      <c r="L502" s="2"/>
    </row>
    <row r="503" ht="14.25" customHeight="1">
      <c r="A503" s="2"/>
      <c r="C503" s="2"/>
      <c r="D503" s="2"/>
      <c r="E503" s="2"/>
      <c r="G503" s="2"/>
      <c r="H503" s="2"/>
      <c r="I503" s="2"/>
      <c r="J503" s="2"/>
      <c r="K503" s="2"/>
      <c r="L503" s="2"/>
    </row>
    <row r="504" ht="14.25" customHeight="1">
      <c r="A504" s="2"/>
      <c r="C504" s="2"/>
      <c r="D504" s="2"/>
      <c r="E504" s="2"/>
      <c r="G504" s="2"/>
      <c r="H504" s="2"/>
      <c r="I504" s="2"/>
      <c r="J504" s="2"/>
      <c r="K504" s="2"/>
      <c r="L504" s="2"/>
    </row>
    <row r="505" ht="14.25" customHeight="1">
      <c r="A505" s="2"/>
      <c r="C505" s="2"/>
      <c r="D505" s="2"/>
      <c r="E505" s="2"/>
      <c r="G505" s="2"/>
      <c r="H505" s="2"/>
      <c r="I505" s="2"/>
      <c r="J505" s="2"/>
      <c r="K505" s="2"/>
      <c r="L505" s="2"/>
    </row>
    <row r="506" ht="14.25" customHeight="1">
      <c r="A506" s="2"/>
      <c r="C506" s="2"/>
      <c r="D506" s="2"/>
      <c r="E506" s="2"/>
      <c r="G506" s="2"/>
      <c r="H506" s="2"/>
      <c r="I506" s="2"/>
      <c r="J506" s="2"/>
      <c r="K506" s="2"/>
      <c r="L506" s="2"/>
    </row>
    <row r="507" ht="14.25" customHeight="1">
      <c r="A507" s="2"/>
      <c r="C507" s="2"/>
      <c r="D507" s="2"/>
      <c r="E507" s="2"/>
      <c r="G507" s="2"/>
      <c r="H507" s="2"/>
      <c r="I507" s="2"/>
      <c r="J507" s="2"/>
      <c r="K507" s="2"/>
      <c r="L507" s="2"/>
    </row>
    <row r="508" ht="14.25" customHeight="1">
      <c r="A508" s="2"/>
      <c r="C508" s="2"/>
      <c r="D508" s="2"/>
      <c r="E508" s="2"/>
      <c r="G508" s="2"/>
      <c r="H508" s="2"/>
      <c r="I508" s="2"/>
      <c r="J508" s="2"/>
      <c r="K508" s="2"/>
      <c r="L508" s="2"/>
    </row>
    <row r="509" ht="14.25" customHeight="1">
      <c r="A509" s="2"/>
      <c r="C509" s="2"/>
      <c r="D509" s="2"/>
      <c r="E509" s="2"/>
      <c r="G509" s="2"/>
      <c r="H509" s="2"/>
      <c r="I509" s="2"/>
      <c r="J509" s="2"/>
      <c r="K509" s="2"/>
      <c r="L509" s="2"/>
    </row>
    <row r="510" ht="14.25" customHeight="1">
      <c r="A510" s="2"/>
      <c r="C510" s="2"/>
      <c r="D510" s="2"/>
      <c r="E510" s="2"/>
      <c r="G510" s="2"/>
      <c r="H510" s="2"/>
      <c r="I510" s="2"/>
      <c r="J510" s="2"/>
      <c r="K510" s="2"/>
      <c r="L510" s="2"/>
    </row>
    <row r="511" ht="14.25" customHeight="1">
      <c r="A511" s="2"/>
      <c r="C511" s="2"/>
      <c r="D511" s="2"/>
      <c r="E511" s="2"/>
      <c r="G511" s="2"/>
      <c r="H511" s="2"/>
      <c r="I511" s="2"/>
      <c r="J511" s="2"/>
      <c r="K511" s="2"/>
      <c r="L511" s="2"/>
    </row>
    <row r="512" ht="14.25" customHeight="1">
      <c r="A512" s="2"/>
      <c r="C512" s="2"/>
      <c r="D512" s="2"/>
      <c r="E512" s="2"/>
      <c r="G512" s="2"/>
      <c r="H512" s="2"/>
      <c r="I512" s="2"/>
      <c r="J512" s="2"/>
      <c r="K512" s="2"/>
      <c r="L512" s="2"/>
    </row>
    <row r="513" ht="14.25" customHeight="1">
      <c r="A513" s="2"/>
      <c r="C513" s="2"/>
      <c r="D513" s="2"/>
      <c r="E513" s="2"/>
      <c r="G513" s="2"/>
      <c r="H513" s="2"/>
      <c r="I513" s="2"/>
      <c r="J513" s="2"/>
      <c r="K513" s="2"/>
      <c r="L513" s="2"/>
    </row>
    <row r="514" ht="14.25" customHeight="1">
      <c r="A514" s="2"/>
      <c r="C514" s="2"/>
      <c r="D514" s="2"/>
      <c r="E514" s="2"/>
      <c r="G514" s="2"/>
      <c r="H514" s="2"/>
      <c r="I514" s="2"/>
      <c r="J514" s="2"/>
      <c r="K514" s="2"/>
      <c r="L514" s="2"/>
    </row>
    <row r="515" ht="14.25" customHeight="1">
      <c r="A515" s="2"/>
      <c r="C515" s="2"/>
      <c r="D515" s="2"/>
      <c r="E515" s="2"/>
      <c r="G515" s="2"/>
      <c r="H515" s="2"/>
      <c r="I515" s="2"/>
      <c r="J515" s="2"/>
      <c r="K515" s="2"/>
      <c r="L515" s="2"/>
    </row>
    <row r="516" ht="14.25" customHeight="1">
      <c r="A516" s="2"/>
      <c r="C516" s="2"/>
      <c r="D516" s="2"/>
      <c r="E516" s="2"/>
      <c r="G516" s="2"/>
      <c r="H516" s="2"/>
      <c r="I516" s="2"/>
      <c r="J516" s="2"/>
      <c r="K516" s="2"/>
      <c r="L516" s="2"/>
    </row>
    <row r="517" ht="14.25" customHeight="1">
      <c r="A517" s="2"/>
      <c r="C517" s="2"/>
      <c r="D517" s="2"/>
      <c r="E517" s="2"/>
      <c r="G517" s="2"/>
      <c r="H517" s="2"/>
      <c r="I517" s="2"/>
      <c r="J517" s="2"/>
      <c r="K517" s="2"/>
      <c r="L517" s="2"/>
    </row>
    <row r="518" ht="14.25" customHeight="1">
      <c r="A518" s="2"/>
      <c r="C518" s="2"/>
      <c r="D518" s="2"/>
      <c r="E518" s="2"/>
      <c r="G518" s="2"/>
      <c r="H518" s="2"/>
      <c r="I518" s="2"/>
      <c r="J518" s="2"/>
      <c r="K518" s="2"/>
      <c r="L518" s="2"/>
    </row>
    <row r="519" ht="14.25" customHeight="1">
      <c r="A519" s="2"/>
      <c r="C519" s="2"/>
      <c r="D519" s="2"/>
      <c r="E519" s="2"/>
      <c r="G519" s="2"/>
      <c r="H519" s="2"/>
      <c r="I519" s="2"/>
      <c r="J519" s="2"/>
      <c r="K519" s="2"/>
      <c r="L519" s="2"/>
    </row>
    <row r="520" ht="14.25" customHeight="1">
      <c r="A520" s="2"/>
      <c r="C520" s="2"/>
      <c r="D520" s="2"/>
      <c r="E520" s="2"/>
      <c r="G520" s="2"/>
      <c r="H520" s="2"/>
      <c r="I520" s="2"/>
      <c r="J520" s="2"/>
      <c r="K520" s="2"/>
      <c r="L520" s="2"/>
    </row>
    <row r="521" ht="14.25" customHeight="1">
      <c r="A521" s="2"/>
      <c r="C521" s="2"/>
      <c r="D521" s="2"/>
      <c r="E521" s="2"/>
      <c r="G521" s="2"/>
      <c r="H521" s="2"/>
      <c r="I521" s="2"/>
      <c r="J521" s="2"/>
      <c r="K521" s="2"/>
      <c r="L521" s="2"/>
    </row>
    <row r="522" ht="14.25" customHeight="1">
      <c r="A522" s="2"/>
      <c r="C522" s="2"/>
      <c r="D522" s="2"/>
      <c r="E522" s="2"/>
      <c r="G522" s="2"/>
      <c r="H522" s="2"/>
      <c r="I522" s="2"/>
      <c r="J522" s="2"/>
      <c r="K522" s="2"/>
      <c r="L522" s="2"/>
    </row>
    <row r="523" ht="14.25" customHeight="1">
      <c r="A523" s="2"/>
      <c r="C523" s="2"/>
      <c r="D523" s="2"/>
      <c r="E523" s="2"/>
      <c r="G523" s="2"/>
      <c r="H523" s="2"/>
      <c r="I523" s="2"/>
      <c r="J523" s="2"/>
      <c r="K523" s="2"/>
      <c r="L523" s="2"/>
    </row>
    <row r="524" ht="14.25" customHeight="1">
      <c r="A524" s="2"/>
      <c r="C524" s="2"/>
      <c r="D524" s="2"/>
      <c r="E524" s="2"/>
      <c r="G524" s="2"/>
      <c r="H524" s="2"/>
      <c r="I524" s="2"/>
      <c r="J524" s="2"/>
      <c r="K524" s="2"/>
      <c r="L524" s="2"/>
    </row>
    <row r="525" ht="14.25" customHeight="1">
      <c r="A525" s="2"/>
      <c r="C525" s="2"/>
      <c r="D525" s="2"/>
      <c r="E525" s="2"/>
      <c r="G525" s="2"/>
      <c r="H525" s="2"/>
      <c r="I525" s="2"/>
      <c r="J525" s="2"/>
      <c r="K525" s="2"/>
      <c r="L525" s="2"/>
    </row>
    <row r="526" ht="14.25" customHeight="1">
      <c r="A526" s="2"/>
      <c r="C526" s="2"/>
      <c r="D526" s="2"/>
      <c r="E526" s="2"/>
      <c r="G526" s="2"/>
      <c r="H526" s="2"/>
      <c r="I526" s="2"/>
      <c r="J526" s="2"/>
      <c r="K526" s="2"/>
      <c r="L526" s="2"/>
    </row>
    <row r="527" ht="14.25" customHeight="1">
      <c r="A527" s="2"/>
      <c r="C527" s="2"/>
      <c r="D527" s="2"/>
      <c r="E527" s="2"/>
      <c r="G527" s="2"/>
      <c r="H527" s="2"/>
      <c r="I527" s="2"/>
      <c r="J527" s="2"/>
      <c r="K527" s="2"/>
      <c r="L527" s="2"/>
    </row>
    <row r="528" ht="14.25" customHeight="1">
      <c r="A528" s="2"/>
      <c r="C528" s="2"/>
      <c r="D528" s="2"/>
      <c r="E528" s="2"/>
      <c r="G528" s="2"/>
      <c r="H528" s="2"/>
      <c r="I528" s="2"/>
      <c r="J528" s="2"/>
      <c r="K528" s="2"/>
      <c r="L528" s="2"/>
    </row>
    <row r="529" ht="14.25" customHeight="1">
      <c r="A529" s="2"/>
      <c r="C529" s="2"/>
      <c r="D529" s="2"/>
      <c r="E529" s="2"/>
      <c r="G529" s="2"/>
      <c r="H529" s="2"/>
      <c r="I529" s="2"/>
      <c r="J529" s="2"/>
      <c r="K529" s="2"/>
      <c r="L529" s="2"/>
    </row>
    <row r="530" ht="14.25" customHeight="1">
      <c r="A530" s="2"/>
      <c r="C530" s="2"/>
      <c r="D530" s="2"/>
      <c r="E530" s="2"/>
      <c r="G530" s="2"/>
      <c r="H530" s="2"/>
      <c r="I530" s="2"/>
      <c r="J530" s="2"/>
      <c r="K530" s="2"/>
      <c r="L530" s="2"/>
    </row>
    <row r="531" ht="14.25" customHeight="1">
      <c r="A531" s="2"/>
      <c r="C531" s="2"/>
      <c r="D531" s="2"/>
      <c r="E531" s="2"/>
      <c r="G531" s="2"/>
      <c r="H531" s="2"/>
      <c r="I531" s="2"/>
      <c r="J531" s="2"/>
      <c r="K531" s="2"/>
      <c r="L531" s="2"/>
    </row>
    <row r="532" ht="14.25" customHeight="1">
      <c r="A532" s="2"/>
      <c r="C532" s="2"/>
      <c r="D532" s="2"/>
      <c r="E532" s="2"/>
      <c r="G532" s="2"/>
      <c r="H532" s="2"/>
      <c r="I532" s="2"/>
      <c r="J532" s="2"/>
      <c r="K532" s="2"/>
      <c r="L532" s="2"/>
    </row>
    <row r="533" ht="14.25" customHeight="1">
      <c r="A533" s="2"/>
      <c r="C533" s="2"/>
      <c r="D533" s="2"/>
      <c r="E533" s="2"/>
      <c r="G533" s="2"/>
      <c r="H533" s="2"/>
      <c r="I533" s="2"/>
      <c r="J533" s="2"/>
      <c r="K533" s="2"/>
      <c r="L533" s="2"/>
    </row>
    <row r="534" ht="14.25" customHeight="1">
      <c r="A534" s="2"/>
      <c r="C534" s="2"/>
      <c r="D534" s="2"/>
      <c r="E534" s="2"/>
      <c r="G534" s="2"/>
      <c r="H534" s="2"/>
      <c r="I534" s="2"/>
      <c r="J534" s="2"/>
      <c r="K534" s="2"/>
      <c r="L534" s="2"/>
    </row>
    <row r="535" ht="14.25" customHeight="1">
      <c r="A535" s="2"/>
      <c r="C535" s="2"/>
      <c r="D535" s="2"/>
      <c r="E535" s="2"/>
      <c r="G535" s="2"/>
      <c r="H535" s="2"/>
      <c r="I535" s="2"/>
      <c r="J535" s="2"/>
      <c r="K535" s="2"/>
      <c r="L535" s="2"/>
    </row>
    <row r="536" ht="14.25" customHeight="1">
      <c r="A536" s="2"/>
      <c r="C536" s="2"/>
      <c r="D536" s="2"/>
      <c r="E536" s="2"/>
      <c r="G536" s="2"/>
      <c r="H536" s="2"/>
      <c r="I536" s="2"/>
      <c r="J536" s="2"/>
      <c r="K536" s="2"/>
      <c r="L536" s="2"/>
    </row>
    <row r="537" ht="14.25" customHeight="1">
      <c r="A537" s="2"/>
      <c r="C537" s="2"/>
      <c r="D537" s="2"/>
      <c r="E537" s="2"/>
      <c r="G537" s="2"/>
      <c r="H537" s="2"/>
      <c r="I537" s="2"/>
      <c r="J537" s="2"/>
      <c r="K537" s="2"/>
      <c r="L537" s="2"/>
    </row>
    <row r="538" ht="14.25" customHeight="1">
      <c r="A538" s="2"/>
      <c r="C538" s="2"/>
      <c r="D538" s="2"/>
      <c r="E538" s="2"/>
      <c r="G538" s="2"/>
      <c r="H538" s="2"/>
      <c r="I538" s="2"/>
      <c r="J538" s="2"/>
      <c r="K538" s="2"/>
      <c r="L538" s="2"/>
    </row>
    <row r="539" ht="14.25" customHeight="1">
      <c r="A539" s="2"/>
      <c r="C539" s="2"/>
      <c r="D539" s="2"/>
      <c r="E539" s="2"/>
      <c r="G539" s="2"/>
      <c r="H539" s="2"/>
      <c r="I539" s="2"/>
      <c r="J539" s="2"/>
      <c r="K539" s="2"/>
      <c r="L539" s="2"/>
    </row>
    <row r="540" ht="14.25" customHeight="1">
      <c r="A540" s="2"/>
      <c r="C540" s="2"/>
      <c r="D540" s="2"/>
      <c r="E540" s="2"/>
      <c r="G540" s="2"/>
      <c r="H540" s="2"/>
      <c r="I540" s="2"/>
      <c r="J540" s="2"/>
      <c r="K540" s="2"/>
      <c r="L540" s="2"/>
    </row>
    <row r="541" ht="14.25" customHeight="1">
      <c r="A541" s="2"/>
      <c r="C541" s="2"/>
      <c r="D541" s="2"/>
      <c r="E541" s="2"/>
      <c r="G541" s="2"/>
      <c r="H541" s="2"/>
      <c r="I541" s="2"/>
      <c r="J541" s="2"/>
      <c r="K541" s="2"/>
      <c r="L541" s="2"/>
    </row>
    <row r="542" ht="14.25" customHeight="1">
      <c r="A542" s="2"/>
      <c r="C542" s="2"/>
      <c r="D542" s="2"/>
      <c r="E542" s="2"/>
      <c r="G542" s="2"/>
      <c r="H542" s="2"/>
      <c r="I542" s="2"/>
      <c r="J542" s="2"/>
      <c r="K542" s="2"/>
      <c r="L542" s="2"/>
    </row>
    <row r="543" ht="14.25" customHeight="1">
      <c r="A543" s="2"/>
      <c r="C543" s="2"/>
      <c r="D543" s="2"/>
      <c r="E543" s="2"/>
      <c r="G543" s="2"/>
      <c r="H543" s="2"/>
      <c r="I543" s="2"/>
      <c r="J543" s="2"/>
      <c r="K543" s="2"/>
      <c r="L543" s="2"/>
    </row>
    <row r="544" ht="14.25" customHeight="1">
      <c r="A544" s="2"/>
      <c r="C544" s="2"/>
      <c r="D544" s="2"/>
      <c r="E544" s="2"/>
      <c r="G544" s="2"/>
      <c r="H544" s="2"/>
      <c r="I544" s="2"/>
      <c r="J544" s="2"/>
      <c r="K544" s="2"/>
      <c r="L544" s="2"/>
    </row>
    <row r="545" ht="14.25" customHeight="1">
      <c r="A545" s="2"/>
      <c r="C545" s="2"/>
      <c r="D545" s="2"/>
      <c r="E545" s="2"/>
      <c r="G545" s="2"/>
      <c r="H545" s="2"/>
      <c r="I545" s="2"/>
      <c r="J545" s="2"/>
      <c r="K545" s="2"/>
      <c r="L545" s="2"/>
    </row>
    <row r="546" ht="14.25" customHeight="1">
      <c r="A546" s="2"/>
      <c r="C546" s="2"/>
      <c r="D546" s="2"/>
      <c r="E546" s="2"/>
      <c r="G546" s="2"/>
      <c r="H546" s="2"/>
      <c r="I546" s="2"/>
      <c r="J546" s="2"/>
      <c r="K546" s="2"/>
      <c r="L546" s="2"/>
    </row>
    <row r="547" ht="14.25" customHeight="1">
      <c r="A547" s="2"/>
      <c r="C547" s="2"/>
      <c r="D547" s="2"/>
      <c r="E547" s="2"/>
      <c r="G547" s="2"/>
      <c r="H547" s="2"/>
      <c r="I547" s="2"/>
      <c r="J547" s="2"/>
      <c r="K547" s="2"/>
      <c r="L547" s="2"/>
    </row>
    <row r="548" ht="14.25" customHeight="1">
      <c r="A548" s="2"/>
      <c r="C548" s="2"/>
      <c r="D548" s="2"/>
      <c r="E548" s="2"/>
      <c r="G548" s="2"/>
      <c r="H548" s="2"/>
      <c r="I548" s="2"/>
      <c r="J548" s="2"/>
      <c r="K548" s="2"/>
      <c r="L548" s="2"/>
    </row>
    <row r="549" ht="14.25" customHeight="1">
      <c r="A549" s="2"/>
      <c r="C549" s="2"/>
      <c r="D549" s="2"/>
      <c r="E549" s="2"/>
      <c r="G549" s="2"/>
      <c r="H549" s="2"/>
      <c r="I549" s="2"/>
      <c r="J549" s="2"/>
      <c r="K549" s="2"/>
      <c r="L549" s="2"/>
    </row>
    <row r="550" ht="14.25" customHeight="1">
      <c r="A550" s="2"/>
      <c r="C550" s="2"/>
      <c r="D550" s="2"/>
      <c r="E550" s="2"/>
      <c r="G550" s="2"/>
      <c r="H550" s="2"/>
      <c r="I550" s="2"/>
      <c r="J550" s="2"/>
      <c r="K550" s="2"/>
      <c r="L550" s="2"/>
    </row>
    <row r="551" ht="14.25" customHeight="1">
      <c r="A551" s="2"/>
      <c r="C551" s="2"/>
      <c r="D551" s="2"/>
      <c r="E551" s="2"/>
      <c r="G551" s="2"/>
      <c r="H551" s="2"/>
      <c r="I551" s="2"/>
      <c r="J551" s="2"/>
      <c r="K551" s="2"/>
      <c r="L551" s="2"/>
    </row>
    <row r="552" ht="14.25" customHeight="1">
      <c r="A552" s="2"/>
      <c r="C552" s="2"/>
      <c r="D552" s="2"/>
      <c r="E552" s="2"/>
      <c r="G552" s="2"/>
      <c r="H552" s="2"/>
      <c r="I552" s="2"/>
      <c r="J552" s="2"/>
      <c r="K552" s="2"/>
      <c r="L552" s="2"/>
    </row>
    <row r="553" ht="14.25" customHeight="1">
      <c r="A553" s="2"/>
      <c r="C553" s="2"/>
      <c r="D553" s="2"/>
      <c r="E553" s="2"/>
      <c r="G553" s="2"/>
      <c r="H553" s="2"/>
      <c r="I553" s="2"/>
      <c r="J553" s="2"/>
      <c r="K553" s="2"/>
      <c r="L553" s="2"/>
    </row>
    <row r="554" ht="14.25" customHeight="1">
      <c r="A554" s="2"/>
      <c r="C554" s="2"/>
      <c r="D554" s="2"/>
      <c r="E554" s="2"/>
      <c r="G554" s="2"/>
      <c r="H554" s="2"/>
      <c r="I554" s="2"/>
      <c r="J554" s="2"/>
      <c r="K554" s="2"/>
      <c r="L554" s="2"/>
    </row>
    <row r="555" ht="14.25" customHeight="1">
      <c r="A555" s="2"/>
      <c r="C555" s="2"/>
      <c r="D555" s="2"/>
      <c r="E555" s="2"/>
      <c r="G555" s="2"/>
      <c r="H555" s="2"/>
      <c r="I555" s="2"/>
      <c r="J555" s="2"/>
      <c r="K555" s="2"/>
      <c r="L555" s="2"/>
    </row>
    <row r="556" ht="14.25" customHeight="1">
      <c r="A556" s="2"/>
      <c r="C556" s="2"/>
      <c r="D556" s="2"/>
      <c r="E556" s="2"/>
      <c r="G556" s="2"/>
      <c r="H556" s="2"/>
      <c r="I556" s="2"/>
      <c r="J556" s="2"/>
      <c r="K556" s="2"/>
      <c r="L556" s="2"/>
    </row>
    <row r="557" ht="14.25" customHeight="1">
      <c r="A557" s="2"/>
      <c r="C557" s="2"/>
      <c r="D557" s="2"/>
      <c r="E557" s="2"/>
      <c r="G557" s="2"/>
      <c r="H557" s="2"/>
      <c r="I557" s="2"/>
      <c r="J557" s="2"/>
      <c r="K557" s="2"/>
      <c r="L557" s="2"/>
    </row>
    <row r="558" ht="14.25" customHeight="1">
      <c r="A558" s="2"/>
      <c r="C558" s="2"/>
      <c r="D558" s="2"/>
      <c r="E558" s="2"/>
      <c r="G558" s="2"/>
      <c r="H558" s="2"/>
      <c r="I558" s="2"/>
      <c r="J558" s="2"/>
      <c r="K558" s="2"/>
      <c r="L558" s="2"/>
    </row>
    <row r="559" ht="14.25" customHeight="1">
      <c r="A559" s="2"/>
      <c r="C559" s="2"/>
      <c r="D559" s="2"/>
      <c r="E559" s="2"/>
      <c r="G559" s="2"/>
      <c r="H559" s="2"/>
      <c r="I559" s="2"/>
      <c r="J559" s="2"/>
      <c r="K559" s="2"/>
      <c r="L559" s="2"/>
    </row>
    <row r="560" ht="14.25" customHeight="1">
      <c r="A560" s="2"/>
      <c r="C560" s="2"/>
      <c r="D560" s="2"/>
      <c r="E560" s="2"/>
      <c r="G560" s="2"/>
      <c r="H560" s="2"/>
      <c r="I560" s="2"/>
      <c r="J560" s="2"/>
      <c r="K560" s="2"/>
      <c r="L560" s="2"/>
    </row>
    <row r="561" ht="14.25" customHeight="1">
      <c r="A561" s="2"/>
      <c r="C561" s="2"/>
      <c r="D561" s="2"/>
      <c r="E561" s="2"/>
      <c r="G561" s="2"/>
      <c r="H561" s="2"/>
      <c r="I561" s="2"/>
      <c r="J561" s="2"/>
      <c r="K561" s="2"/>
      <c r="L561" s="2"/>
    </row>
    <row r="562" ht="14.25" customHeight="1">
      <c r="A562" s="2"/>
      <c r="C562" s="2"/>
      <c r="D562" s="2"/>
      <c r="E562" s="2"/>
      <c r="G562" s="2"/>
      <c r="H562" s="2"/>
      <c r="I562" s="2"/>
      <c r="J562" s="2"/>
      <c r="K562" s="2"/>
      <c r="L562" s="2"/>
    </row>
    <row r="563" ht="14.25" customHeight="1">
      <c r="A563" s="2"/>
      <c r="C563" s="2"/>
      <c r="D563" s="2"/>
      <c r="E563" s="2"/>
      <c r="G563" s="2"/>
      <c r="H563" s="2"/>
      <c r="I563" s="2"/>
      <c r="J563" s="2"/>
      <c r="K563" s="2"/>
      <c r="L563" s="2"/>
    </row>
    <row r="564" ht="14.25" customHeight="1">
      <c r="A564" s="2"/>
      <c r="C564" s="2"/>
      <c r="D564" s="2"/>
      <c r="E564" s="2"/>
      <c r="G564" s="2"/>
      <c r="H564" s="2"/>
      <c r="I564" s="2"/>
      <c r="J564" s="2"/>
      <c r="K564" s="2"/>
      <c r="L564" s="2"/>
    </row>
    <row r="565" ht="14.25" customHeight="1">
      <c r="A565" s="2"/>
      <c r="C565" s="2"/>
      <c r="D565" s="2"/>
      <c r="E565" s="2"/>
      <c r="G565" s="2"/>
      <c r="H565" s="2"/>
      <c r="I565" s="2"/>
      <c r="J565" s="2"/>
      <c r="K565" s="2"/>
      <c r="L565" s="2"/>
    </row>
    <row r="566" ht="14.25" customHeight="1">
      <c r="A566" s="2"/>
      <c r="C566" s="2"/>
      <c r="D566" s="2"/>
      <c r="E566" s="2"/>
      <c r="G566" s="2"/>
      <c r="H566" s="2"/>
      <c r="I566" s="2"/>
      <c r="J566" s="2"/>
      <c r="K566" s="2"/>
      <c r="L566" s="2"/>
    </row>
    <row r="567" ht="14.25" customHeight="1">
      <c r="A567" s="2"/>
      <c r="C567" s="2"/>
      <c r="D567" s="2"/>
      <c r="E567" s="2"/>
      <c r="G567" s="2"/>
      <c r="H567" s="2"/>
      <c r="I567" s="2"/>
      <c r="J567" s="2"/>
      <c r="K567" s="2"/>
      <c r="L567" s="2"/>
    </row>
    <row r="568" ht="14.25" customHeight="1">
      <c r="A568" s="2"/>
      <c r="C568" s="2"/>
      <c r="D568" s="2"/>
      <c r="E568" s="2"/>
      <c r="G568" s="2"/>
      <c r="H568" s="2"/>
      <c r="I568" s="2"/>
      <c r="J568" s="2"/>
      <c r="K568" s="2"/>
      <c r="L568" s="2"/>
    </row>
    <row r="569" ht="14.25" customHeight="1">
      <c r="A569" s="2"/>
      <c r="C569" s="2"/>
      <c r="D569" s="2"/>
      <c r="E569" s="2"/>
      <c r="G569" s="2"/>
      <c r="H569" s="2"/>
      <c r="I569" s="2"/>
      <c r="J569" s="2"/>
      <c r="K569" s="2"/>
      <c r="L569" s="2"/>
    </row>
    <row r="570" ht="14.25" customHeight="1">
      <c r="A570" s="2"/>
      <c r="C570" s="2"/>
      <c r="D570" s="2"/>
      <c r="E570" s="2"/>
      <c r="G570" s="2"/>
      <c r="H570" s="2"/>
      <c r="I570" s="2"/>
      <c r="J570" s="2"/>
      <c r="K570" s="2"/>
      <c r="L570" s="2"/>
    </row>
    <row r="571" ht="14.25" customHeight="1">
      <c r="A571" s="2"/>
      <c r="C571" s="2"/>
      <c r="D571" s="2"/>
      <c r="E571" s="2"/>
      <c r="G571" s="2"/>
      <c r="H571" s="2"/>
      <c r="I571" s="2"/>
      <c r="J571" s="2"/>
      <c r="K571" s="2"/>
      <c r="L571" s="2"/>
    </row>
    <row r="572" ht="14.25" customHeight="1">
      <c r="A572" s="2"/>
      <c r="C572" s="2"/>
      <c r="D572" s="2"/>
      <c r="E572" s="2"/>
      <c r="G572" s="2"/>
      <c r="H572" s="2"/>
      <c r="I572" s="2"/>
      <c r="J572" s="2"/>
      <c r="K572" s="2"/>
      <c r="L572" s="2"/>
    </row>
    <row r="573" ht="14.25" customHeight="1">
      <c r="A573" s="2"/>
      <c r="C573" s="2"/>
      <c r="D573" s="2"/>
      <c r="E573" s="2"/>
      <c r="G573" s="2"/>
      <c r="H573" s="2"/>
      <c r="I573" s="2"/>
      <c r="J573" s="2"/>
      <c r="K573" s="2"/>
      <c r="L573" s="2"/>
    </row>
    <row r="574" ht="14.25" customHeight="1">
      <c r="A574" s="2"/>
      <c r="C574" s="2"/>
      <c r="D574" s="2"/>
      <c r="E574" s="2"/>
      <c r="G574" s="2"/>
      <c r="H574" s="2"/>
      <c r="I574" s="2"/>
      <c r="J574" s="2"/>
      <c r="K574" s="2"/>
      <c r="L574" s="2"/>
    </row>
    <row r="575" ht="14.25" customHeight="1">
      <c r="A575" s="2"/>
      <c r="C575" s="2"/>
      <c r="D575" s="2"/>
      <c r="E575" s="2"/>
      <c r="G575" s="2"/>
      <c r="H575" s="2"/>
      <c r="I575" s="2"/>
      <c r="J575" s="2"/>
      <c r="K575" s="2"/>
      <c r="L575" s="2"/>
    </row>
    <row r="576" ht="14.25" customHeight="1">
      <c r="A576" s="2"/>
      <c r="C576" s="2"/>
      <c r="D576" s="2"/>
      <c r="E576" s="2"/>
      <c r="G576" s="2"/>
      <c r="H576" s="2"/>
      <c r="I576" s="2"/>
      <c r="J576" s="2"/>
      <c r="K576" s="2"/>
      <c r="L576" s="2"/>
    </row>
    <row r="577" ht="14.25" customHeight="1">
      <c r="A577" s="2"/>
      <c r="C577" s="2"/>
      <c r="D577" s="2"/>
      <c r="E577" s="2"/>
      <c r="G577" s="2"/>
      <c r="H577" s="2"/>
      <c r="I577" s="2"/>
      <c r="J577" s="2"/>
      <c r="K577" s="2"/>
      <c r="L577" s="2"/>
    </row>
    <row r="578" ht="14.25" customHeight="1">
      <c r="A578" s="2"/>
      <c r="C578" s="2"/>
      <c r="D578" s="2"/>
      <c r="E578" s="2"/>
      <c r="G578" s="2"/>
      <c r="H578" s="2"/>
      <c r="I578" s="2"/>
      <c r="J578" s="2"/>
      <c r="K578" s="2"/>
      <c r="L578" s="2"/>
    </row>
    <row r="579" ht="14.25" customHeight="1">
      <c r="A579" s="2"/>
      <c r="C579" s="2"/>
      <c r="D579" s="2"/>
      <c r="E579" s="2"/>
      <c r="G579" s="2"/>
      <c r="H579" s="2"/>
      <c r="I579" s="2"/>
      <c r="J579" s="2"/>
      <c r="K579" s="2"/>
      <c r="L579" s="2"/>
    </row>
    <row r="580" ht="14.25" customHeight="1">
      <c r="A580" s="2"/>
      <c r="C580" s="2"/>
      <c r="D580" s="2"/>
      <c r="E580" s="2"/>
      <c r="G580" s="2"/>
      <c r="H580" s="2"/>
      <c r="I580" s="2"/>
      <c r="J580" s="2"/>
      <c r="K580" s="2"/>
      <c r="L580" s="2"/>
    </row>
    <row r="581" ht="14.25" customHeight="1">
      <c r="A581" s="2"/>
      <c r="C581" s="2"/>
      <c r="D581" s="2"/>
      <c r="E581" s="2"/>
      <c r="G581" s="2"/>
      <c r="H581" s="2"/>
      <c r="I581" s="2"/>
      <c r="J581" s="2"/>
      <c r="K581" s="2"/>
      <c r="L581" s="2"/>
    </row>
    <row r="582" ht="14.25" customHeight="1">
      <c r="A582" s="2"/>
      <c r="C582" s="2"/>
      <c r="D582" s="2"/>
      <c r="E582" s="2"/>
      <c r="G582" s="2"/>
      <c r="H582" s="2"/>
      <c r="I582" s="2"/>
      <c r="J582" s="2"/>
      <c r="K582" s="2"/>
      <c r="L582" s="2"/>
    </row>
    <row r="583" ht="14.25" customHeight="1">
      <c r="A583" s="2"/>
      <c r="C583" s="2"/>
      <c r="D583" s="2"/>
      <c r="E583" s="2"/>
      <c r="G583" s="2"/>
      <c r="H583" s="2"/>
      <c r="I583" s="2"/>
      <c r="J583" s="2"/>
      <c r="K583" s="2"/>
      <c r="L583" s="2"/>
    </row>
    <row r="584" ht="14.25" customHeight="1">
      <c r="A584" s="2"/>
      <c r="C584" s="2"/>
      <c r="D584" s="2"/>
      <c r="E584" s="2"/>
      <c r="G584" s="2"/>
      <c r="H584" s="2"/>
      <c r="I584" s="2"/>
      <c r="J584" s="2"/>
      <c r="K584" s="2"/>
      <c r="L584" s="2"/>
    </row>
    <row r="585" ht="14.25" customHeight="1">
      <c r="A585" s="2"/>
      <c r="C585" s="2"/>
      <c r="D585" s="2"/>
      <c r="E585" s="2"/>
      <c r="G585" s="2"/>
      <c r="H585" s="2"/>
      <c r="I585" s="2"/>
      <c r="J585" s="2"/>
      <c r="K585" s="2"/>
      <c r="L585" s="2"/>
    </row>
    <row r="586" ht="14.25" customHeight="1">
      <c r="A586" s="2"/>
      <c r="C586" s="2"/>
      <c r="D586" s="2"/>
      <c r="E586" s="2"/>
      <c r="G586" s="2"/>
      <c r="H586" s="2"/>
      <c r="I586" s="2"/>
      <c r="J586" s="2"/>
      <c r="K586" s="2"/>
      <c r="L586" s="2"/>
    </row>
    <row r="587" ht="14.25" customHeight="1">
      <c r="A587" s="2"/>
      <c r="C587" s="2"/>
      <c r="D587" s="2"/>
      <c r="E587" s="2"/>
      <c r="G587" s="2"/>
      <c r="H587" s="2"/>
      <c r="I587" s="2"/>
      <c r="J587" s="2"/>
      <c r="K587" s="2"/>
      <c r="L587" s="2"/>
    </row>
    <row r="588" ht="14.25" customHeight="1">
      <c r="A588" s="2"/>
      <c r="C588" s="2"/>
      <c r="D588" s="2"/>
      <c r="E588" s="2"/>
      <c r="G588" s="2"/>
      <c r="H588" s="2"/>
      <c r="I588" s="2"/>
      <c r="J588" s="2"/>
      <c r="K588" s="2"/>
      <c r="L588" s="2"/>
    </row>
    <row r="589" ht="14.25" customHeight="1">
      <c r="A589" s="2"/>
      <c r="C589" s="2"/>
      <c r="D589" s="2"/>
      <c r="E589" s="2"/>
      <c r="G589" s="2"/>
      <c r="H589" s="2"/>
      <c r="I589" s="2"/>
      <c r="J589" s="2"/>
      <c r="K589" s="2"/>
      <c r="L589" s="2"/>
    </row>
    <row r="590" ht="14.25" customHeight="1">
      <c r="A590" s="2"/>
      <c r="C590" s="2"/>
      <c r="D590" s="2"/>
      <c r="E590" s="2"/>
      <c r="G590" s="2"/>
      <c r="H590" s="2"/>
      <c r="I590" s="2"/>
      <c r="J590" s="2"/>
      <c r="K590" s="2"/>
      <c r="L590" s="2"/>
    </row>
    <row r="591" ht="14.25" customHeight="1">
      <c r="A591" s="2"/>
      <c r="C591" s="2"/>
      <c r="D591" s="2"/>
      <c r="E591" s="2"/>
      <c r="G591" s="2"/>
      <c r="H591" s="2"/>
      <c r="I591" s="2"/>
      <c r="J591" s="2"/>
      <c r="K591" s="2"/>
      <c r="L591" s="2"/>
    </row>
    <row r="592" ht="14.25" customHeight="1">
      <c r="A592" s="2"/>
      <c r="C592" s="2"/>
      <c r="D592" s="2"/>
      <c r="E592" s="2"/>
      <c r="G592" s="2"/>
      <c r="H592" s="2"/>
      <c r="I592" s="2"/>
      <c r="J592" s="2"/>
      <c r="K592" s="2"/>
      <c r="L592" s="2"/>
    </row>
    <row r="593" ht="14.25" customHeight="1">
      <c r="A593" s="2"/>
      <c r="C593" s="2"/>
      <c r="D593" s="2"/>
      <c r="E593" s="2"/>
      <c r="G593" s="2"/>
      <c r="H593" s="2"/>
      <c r="I593" s="2"/>
      <c r="J593" s="2"/>
      <c r="K593" s="2"/>
      <c r="L593" s="2"/>
    </row>
    <row r="594" ht="14.25" customHeight="1">
      <c r="A594" s="2"/>
      <c r="C594" s="2"/>
      <c r="D594" s="2"/>
      <c r="E594" s="2"/>
      <c r="G594" s="2"/>
      <c r="H594" s="2"/>
      <c r="I594" s="2"/>
      <c r="J594" s="2"/>
      <c r="K594" s="2"/>
      <c r="L594" s="2"/>
    </row>
    <row r="595" ht="14.25" customHeight="1">
      <c r="A595" s="2"/>
      <c r="C595" s="2"/>
      <c r="D595" s="2"/>
      <c r="E595" s="2"/>
      <c r="G595" s="2"/>
      <c r="H595" s="2"/>
      <c r="I595" s="2"/>
      <c r="J595" s="2"/>
      <c r="K595" s="2"/>
      <c r="L595" s="2"/>
    </row>
    <row r="596" ht="14.25" customHeight="1">
      <c r="A596" s="2"/>
      <c r="C596" s="2"/>
      <c r="D596" s="2"/>
      <c r="E596" s="2"/>
      <c r="G596" s="2"/>
      <c r="H596" s="2"/>
      <c r="I596" s="2"/>
      <c r="J596" s="2"/>
      <c r="K596" s="2"/>
      <c r="L596" s="2"/>
    </row>
    <row r="597" ht="14.25" customHeight="1">
      <c r="A597" s="2"/>
      <c r="C597" s="2"/>
      <c r="D597" s="2"/>
      <c r="E597" s="2"/>
      <c r="G597" s="2"/>
      <c r="H597" s="2"/>
      <c r="I597" s="2"/>
      <c r="J597" s="2"/>
      <c r="K597" s="2"/>
      <c r="L597" s="2"/>
    </row>
    <row r="598" ht="14.25" customHeight="1">
      <c r="A598" s="2"/>
      <c r="C598" s="2"/>
      <c r="D598" s="2"/>
      <c r="E598" s="2"/>
      <c r="G598" s="2"/>
      <c r="H598" s="2"/>
      <c r="I598" s="2"/>
      <c r="J598" s="2"/>
      <c r="K598" s="2"/>
      <c r="L598" s="2"/>
    </row>
    <row r="599" ht="14.25" customHeight="1">
      <c r="A599" s="2"/>
      <c r="C599" s="2"/>
      <c r="D599" s="2"/>
      <c r="E599" s="2"/>
      <c r="G599" s="2"/>
      <c r="H599" s="2"/>
      <c r="I599" s="2"/>
      <c r="J599" s="2"/>
      <c r="K599" s="2"/>
      <c r="L599" s="2"/>
    </row>
    <row r="600" ht="14.25" customHeight="1">
      <c r="A600" s="2"/>
      <c r="C600" s="2"/>
      <c r="D600" s="2"/>
      <c r="E600" s="2"/>
      <c r="G600" s="2"/>
      <c r="H600" s="2"/>
      <c r="I600" s="2"/>
      <c r="J600" s="2"/>
      <c r="K600" s="2"/>
      <c r="L600" s="2"/>
    </row>
    <row r="601" ht="14.25" customHeight="1">
      <c r="A601" s="2"/>
      <c r="C601" s="2"/>
      <c r="D601" s="2"/>
      <c r="E601" s="2"/>
      <c r="G601" s="2"/>
      <c r="H601" s="2"/>
      <c r="I601" s="2"/>
      <c r="J601" s="2"/>
      <c r="K601" s="2"/>
      <c r="L601" s="2"/>
    </row>
    <row r="602" ht="14.25" customHeight="1">
      <c r="A602" s="2"/>
      <c r="C602" s="2"/>
      <c r="D602" s="2"/>
      <c r="E602" s="2"/>
      <c r="G602" s="2"/>
      <c r="H602" s="2"/>
      <c r="I602" s="2"/>
      <c r="J602" s="2"/>
      <c r="K602" s="2"/>
      <c r="L602" s="2"/>
    </row>
    <row r="603" ht="14.25" customHeight="1">
      <c r="A603" s="2"/>
      <c r="C603" s="2"/>
      <c r="D603" s="2"/>
      <c r="E603" s="2"/>
      <c r="G603" s="2"/>
      <c r="H603" s="2"/>
      <c r="I603" s="2"/>
      <c r="J603" s="2"/>
      <c r="K603" s="2"/>
      <c r="L603" s="2"/>
    </row>
    <row r="604" ht="14.25" customHeight="1">
      <c r="A604" s="2"/>
      <c r="C604" s="2"/>
      <c r="D604" s="2"/>
      <c r="E604" s="2"/>
      <c r="G604" s="2"/>
      <c r="H604" s="2"/>
      <c r="I604" s="2"/>
      <c r="J604" s="2"/>
      <c r="K604" s="2"/>
      <c r="L604" s="2"/>
    </row>
    <row r="605" ht="14.25" customHeight="1">
      <c r="A605" s="2"/>
      <c r="C605" s="2"/>
      <c r="D605" s="2"/>
      <c r="E605" s="2"/>
      <c r="G605" s="2"/>
      <c r="H605" s="2"/>
      <c r="I605" s="2"/>
      <c r="J605" s="2"/>
      <c r="K605" s="2"/>
      <c r="L605" s="2"/>
    </row>
    <row r="606" ht="14.25" customHeight="1">
      <c r="A606" s="2"/>
      <c r="C606" s="2"/>
      <c r="D606" s="2"/>
      <c r="E606" s="2"/>
      <c r="G606" s="2"/>
      <c r="H606" s="2"/>
      <c r="I606" s="2"/>
      <c r="J606" s="2"/>
      <c r="K606" s="2"/>
      <c r="L606" s="2"/>
    </row>
    <row r="607" ht="14.25" customHeight="1">
      <c r="A607" s="2"/>
      <c r="C607" s="2"/>
      <c r="D607" s="2"/>
      <c r="E607" s="2"/>
      <c r="G607" s="2"/>
      <c r="H607" s="2"/>
      <c r="I607" s="2"/>
      <c r="J607" s="2"/>
      <c r="K607" s="2"/>
      <c r="L607" s="2"/>
    </row>
    <row r="608" ht="14.25" customHeight="1">
      <c r="A608" s="2"/>
      <c r="C608" s="2"/>
      <c r="D608" s="2"/>
      <c r="E608" s="2"/>
      <c r="G608" s="2"/>
      <c r="H608" s="2"/>
      <c r="I608" s="2"/>
      <c r="J608" s="2"/>
      <c r="K608" s="2"/>
      <c r="L608" s="2"/>
    </row>
    <row r="609" ht="14.25" customHeight="1">
      <c r="A609" s="2"/>
      <c r="C609" s="2"/>
      <c r="D609" s="2"/>
      <c r="E609" s="2"/>
      <c r="G609" s="2"/>
      <c r="H609" s="2"/>
      <c r="I609" s="2"/>
      <c r="J609" s="2"/>
      <c r="K609" s="2"/>
      <c r="L609" s="2"/>
    </row>
    <row r="610" ht="14.25" customHeight="1">
      <c r="A610" s="2"/>
      <c r="C610" s="2"/>
      <c r="D610" s="2"/>
      <c r="E610" s="2"/>
      <c r="G610" s="2"/>
      <c r="H610" s="2"/>
      <c r="I610" s="2"/>
      <c r="J610" s="2"/>
      <c r="K610" s="2"/>
      <c r="L610" s="2"/>
    </row>
    <row r="611" ht="14.25" customHeight="1">
      <c r="A611" s="2"/>
      <c r="C611" s="2"/>
      <c r="D611" s="2"/>
      <c r="E611" s="2"/>
      <c r="G611" s="2"/>
      <c r="H611" s="2"/>
      <c r="I611" s="2"/>
      <c r="J611" s="2"/>
      <c r="K611" s="2"/>
      <c r="L611" s="2"/>
    </row>
    <row r="612" ht="14.25" customHeight="1">
      <c r="A612" s="2"/>
      <c r="C612" s="2"/>
      <c r="D612" s="2"/>
      <c r="E612" s="2"/>
      <c r="G612" s="2"/>
      <c r="H612" s="2"/>
      <c r="I612" s="2"/>
      <c r="J612" s="2"/>
      <c r="K612" s="2"/>
      <c r="L612" s="2"/>
    </row>
    <row r="613" ht="14.25" customHeight="1">
      <c r="A613" s="2"/>
      <c r="C613" s="2"/>
      <c r="D613" s="2"/>
      <c r="E613" s="2"/>
      <c r="G613" s="2"/>
      <c r="H613" s="2"/>
      <c r="I613" s="2"/>
      <c r="J613" s="2"/>
      <c r="K613" s="2"/>
      <c r="L613" s="2"/>
    </row>
    <row r="614" ht="14.25" customHeight="1">
      <c r="A614" s="2"/>
      <c r="C614" s="2"/>
      <c r="D614" s="2"/>
      <c r="E614" s="2"/>
      <c r="G614" s="2"/>
      <c r="H614" s="2"/>
      <c r="I614" s="2"/>
      <c r="J614" s="2"/>
      <c r="K614" s="2"/>
      <c r="L614" s="2"/>
    </row>
    <row r="615" ht="14.25" customHeight="1">
      <c r="A615" s="2"/>
      <c r="C615" s="2"/>
      <c r="D615" s="2"/>
      <c r="E615" s="2"/>
      <c r="G615" s="2"/>
      <c r="H615" s="2"/>
      <c r="I615" s="2"/>
      <c r="J615" s="2"/>
      <c r="K615" s="2"/>
      <c r="L615" s="2"/>
    </row>
    <row r="616" ht="14.25" customHeight="1">
      <c r="A616" s="2"/>
      <c r="C616" s="2"/>
      <c r="D616" s="2"/>
      <c r="E616" s="2"/>
      <c r="G616" s="2"/>
      <c r="H616" s="2"/>
      <c r="I616" s="2"/>
      <c r="J616" s="2"/>
      <c r="K616" s="2"/>
      <c r="L616" s="2"/>
    </row>
    <row r="617" ht="14.25" customHeight="1">
      <c r="A617" s="2"/>
      <c r="C617" s="2"/>
      <c r="D617" s="2"/>
      <c r="E617" s="2"/>
      <c r="G617" s="2"/>
      <c r="H617" s="2"/>
      <c r="I617" s="2"/>
      <c r="J617" s="2"/>
      <c r="K617" s="2"/>
      <c r="L617" s="2"/>
    </row>
    <row r="618" ht="14.25" customHeight="1">
      <c r="A618" s="2"/>
      <c r="C618" s="2"/>
      <c r="D618" s="2"/>
      <c r="E618" s="2"/>
      <c r="G618" s="2"/>
      <c r="H618" s="2"/>
      <c r="I618" s="2"/>
      <c r="J618" s="2"/>
      <c r="K618" s="2"/>
      <c r="L618" s="2"/>
    </row>
    <row r="619" ht="14.25" customHeight="1">
      <c r="A619" s="2"/>
      <c r="C619" s="2"/>
      <c r="D619" s="2"/>
      <c r="E619" s="2"/>
      <c r="G619" s="2"/>
      <c r="H619" s="2"/>
      <c r="I619" s="2"/>
      <c r="J619" s="2"/>
      <c r="K619" s="2"/>
      <c r="L619" s="2"/>
    </row>
    <row r="620" ht="14.25" customHeight="1">
      <c r="A620" s="2"/>
      <c r="C620" s="2"/>
      <c r="D620" s="2"/>
      <c r="E620" s="2"/>
      <c r="G620" s="2"/>
      <c r="H620" s="2"/>
      <c r="I620" s="2"/>
      <c r="J620" s="2"/>
      <c r="K620" s="2"/>
      <c r="L620" s="2"/>
    </row>
    <row r="621" ht="14.25" customHeight="1">
      <c r="A621" s="2"/>
      <c r="C621" s="2"/>
      <c r="D621" s="2"/>
      <c r="E621" s="2"/>
      <c r="G621" s="2"/>
      <c r="H621" s="2"/>
      <c r="I621" s="2"/>
      <c r="J621" s="2"/>
      <c r="K621" s="2"/>
      <c r="L621" s="2"/>
    </row>
    <row r="622" ht="14.25" customHeight="1">
      <c r="A622" s="2"/>
      <c r="C622" s="2"/>
      <c r="D622" s="2"/>
      <c r="E622" s="2"/>
      <c r="G622" s="2"/>
      <c r="H622" s="2"/>
      <c r="I622" s="2"/>
      <c r="J622" s="2"/>
      <c r="K622" s="2"/>
      <c r="L622" s="2"/>
    </row>
    <row r="623" ht="14.25" customHeight="1">
      <c r="A623" s="2"/>
      <c r="C623" s="2"/>
      <c r="D623" s="2"/>
      <c r="E623" s="2"/>
      <c r="G623" s="2"/>
      <c r="H623" s="2"/>
      <c r="I623" s="2"/>
      <c r="J623" s="2"/>
      <c r="K623" s="2"/>
      <c r="L623" s="2"/>
    </row>
    <row r="624" ht="14.25" customHeight="1">
      <c r="A624" s="2"/>
      <c r="C624" s="2"/>
      <c r="D624" s="2"/>
      <c r="E624" s="2"/>
      <c r="G624" s="2"/>
      <c r="H624" s="2"/>
      <c r="I624" s="2"/>
      <c r="J624" s="2"/>
      <c r="K624" s="2"/>
      <c r="L624" s="2"/>
    </row>
    <row r="625" ht="14.25" customHeight="1">
      <c r="A625" s="2"/>
      <c r="C625" s="2"/>
      <c r="D625" s="2"/>
      <c r="E625" s="2"/>
      <c r="G625" s="2"/>
      <c r="H625" s="2"/>
      <c r="I625" s="2"/>
      <c r="J625" s="2"/>
      <c r="K625" s="2"/>
      <c r="L625" s="2"/>
    </row>
    <row r="626" ht="14.25" customHeight="1">
      <c r="A626" s="2"/>
      <c r="C626" s="2"/>
      <c r="D626" s="2"/>
      <c r="E626" s="2"/>
      <c r="G626" s="2"/>
      <c r="H626" s="2"/>
      <c r="I626" s="2"/>
      <c r="J626" s="2"/>
      <c r="K626" s="2"/>
      <c r="L626" s="2"/>
    </row>
    <row r="627" ht="14.25" customHeight="1">
      <c r="A627" s="2"/>
      <c r="C627" s="2"/>
      <c r="D627" s="2"/>
      <c r="E627" s="2"/>
      <c r="G627" s="2"/>
      <c r="H627" s="2"/>
      <c r="I627" s="2"/>
      <c r="J627" s="2"/>
      <c r="K627" s="2"/>
      <c r="L627" s="2"/>
    </row>
    <row r="628" ht="14.25" customHeight="1">
      <c r="A628" s="2"/>
      <c r="C628" s="2"/>
      <c r="D628" s="2"/>
      <c r="E628" s="2"/>
      <c r="G628" s="2"/>
      <c r="H628" s="2"/>
      <c r="I628" s="2"/>
      <c r="J628" s="2"/>
      <c r="K628" s="2"/>
      <c r="L628" s="2"/>
    </row>
    <row r="629" ht="14.25" customHeight="1">
      <c r="A629" s="2"/>
      <c r="C629" s="2"/>
      <c r="D629" s="2"/>
      <c r="E629" s="2"/>
      <c r="G629" s="2"/>
      <c r="H629" s="2"/>
      <c r="I629" s="2"/>
      <c r="J629" s="2"/>
      <c r="K629" s="2"/>
      <c r="L629" s="2"/>
    </row>
    <row r="630" ht="14.25" customHeight="1">
      <c r="A630" s="2"/>
      <c r="C630" s="2"/>
      <c r="D630" s="2"/>
      <c r="E630" s="2"/>
      <c r="G630" s="2"/>
      <c r="H630" s="2"/>
      <c r="I630" s="2"/>
      <c r="J630" s="2"/>
      <c r="K630" s="2"/>
      <c r="L630" s="2"/>
    </row>
    <row r="631" ht="14.25" customHeight="1">
      <c r="A631" s="2"/>
      <c r="C631" s="2"/>
      <c r="D631" s="2"/>
      <c r="E631" s="2"/>
      <c r="G631" s="2"/>
      <c r="H631" s="2"/>
      <c r="I631" s="2"/>
      <c r="J631" s="2"/>
      <c r="K631" s="2"/>
      <c r="L631" s="2"/>
    </row>
    <row r="632" ht="14.25" customHeight="1">
      <c r="A632" s="2"/>
      <c r="C632" s="2"/>
      <c r="D632" s="2"/>
      <c r="E632" s="2"/>
      <c r="G632" s="2"/>
      <c r="H632" s="2"/>
      <c r="I632" s="2"/>
      <c r="J632" s="2"/>
      <c r="K632" s="2"/>
      <c r="L632" s="2"/>
    </row>
    <row r="633" ht="14.25" customHeight="1">
      <c r="A633" s="2"/>
      <c r="C633" s="2"/>
      <c r="D633" s="2"/>
      <c r="E633" s="2"/>
      <c r="G633" s="2"/>
      <c r="H633" s="2"/>
      <c r="I633" s="2"/>
      <c r="J633" s="2"/>
      <c r="K633" s="2"/>
      <c r="L633" s="2"/>
    </row>
    <row r="634" ht="14.25" customHeight="1">
      <c r="A634" s="2"/>
      <c r="C634" s="2"/>
      <c r="D634" s="2"/>
      <c r="E634" s="2"/>
      <c r="G634" s="2"/>
      <c r="H634" s="2"/>
      <c r="I634" s="2"/>
      <c r="J634" s="2"/>
      <c r="K634" s="2"/>
      <c r="L634" s="2"/>
    </row>
    <row r="635" ht="14.25" customHeight="1">
      <c r="A635" s="2"/>
      <c r="C635" s="2"/>
      <c r="D635" s="2"/>
      <c r="E635" s="2"/>
      <c r="G635" s="2"/>
      <c r="H635" s="2"/>
      <c r="I635" s="2"/>
      <c r="J635" s="2"/>
      <c r="K635" s="2"/>
      <c r="L635" s="2"/>
    </row>
    <row r="636" ht="14.25" customHeight="1">
      <c r="A636" s="2"/>
      <c r="C636" s="2"/>
      <c r="D636" s="2"/>
      <c r="E636" s="2"/>
      <c r="G636" s="2"/>
      <c r="H636" s="2"/>
      <c r="I636" s="2"/>
      <c r="J636" s="2"/>
      <c r="K636" s="2"/>
      <c r="L636" s="2"/>
    </row>
    <row r="637" ht="14.25" customHeight="1">
      <c r="A637" s="2"/>
      <c r="C637" s="2"/>
      <c r="D637" s="2"/>
      <c r="E637" s="2"/>
      <c r="G637" s="2"/>
      <c r="H637" s="2"/>
      <c r="I637" s="2"/>
      <c r="J637" s="2"/>
      <c r="K637" s="2"/>
      <c r="L637" s="2"/>
    </row>
    <row r="638" ht="14.25" customHeight="1">
      <c r="A638" s="2"/>
      <c r="C638" s="2"/>
      <c r="D638" s="2"/>
      <c r="E638" s="2"/>
      <c r="G638" s="2"/>
      <c r="H638" s="2"/>
      <c r="I638" s="2"/>
      <c r="J638" s="2"/>
      <c r="K638" s="2"/>
      <c r="L638" s="2"/>
    </row>
    <row r="639" ht="14.25" customHeight="1">
      <c r="A639" s="2"/>
      <c r="C639" s="2"/>
      <c r="D639" s="2"/>
      <c r="E639" s="2"/>
      <c r="G639" s="2"/>
      <c r="H639" s="2"/>
      <c r="I639" s="2"/>
      <c r="J639" s="2"/>
      <c r="K639" s="2"/>
      <c r="L639" s="2"/>
    </row>
    <row r="640" ht="14.25" customHeight="1">
      <c r="A640" s="2"/>
      <c r="C640" s="2"/>
      <c r="D640" s="2"/>
      <c r="E640" s="2"/>
      <c r="G640" s="2"/>
      <c r="H640" s="2"/>
      <c r="I640" s="2"/>
      <c r="J640" s="2"/>
      <c r="K640" s="2"/>
      <c r="L640" s="2"/>
    </row>
    <row r="641" ht="14.25" customHeight="1">
      <c r="A641" s="2"/>
      <c r="C641" s="2"/>
      <c r="D641" s="2"/>
      <c r="E641" s="2"/>
      <c r="G641" s="2"/>
      <c r="H641" s="2"/>
      <c r="I641" s="2"/>
      <c r="J641" s="2"/>
      <c r="K641" s="2"/>
      <c r="L641" s="2"/>
    </row>
    <row r="642" ht="14.25" customHeight="1">
      <c r="A642" s="2"/>
      <c r="C642" s="2"/>
      <c r="D642" s="2"/>
      <c r="E642" s="2"/>
      <c r="G642" s="2"/>
      <c r="H642" s="2"/>
      <c r="I642" s="2"/>
      <c r="J642" s="2"/>
      <c r="K642" s="2"/>
      <c r="L642" s="2"/>
    </row>
    <row r="643" ht="14.25" customHeight="1">
      <c r="A643" s="2"/>
      <c r="C643" s="2"/>
      <c r="D643" s="2"/>
      <c r="E643" s="2"/>
      <c r="G643" s="2"/>
      <c r="H643" s="2"/>
      <c r="I643" s="2"/>
      <c r="J643" s="2"/>
      <c r="K643" s="2"/>
      <c r="L643" s="2"/>
    </row>
    <row r="644" ht="14.25" customHeight="1">
      <c r="A644" s="2"/>
      <c r="C644" s="2"/>
      <c r="D644" s="2"/>
      <c r="E644" s="2"/>
      <c r="G644" s="2"/>
      <c r="H644" s="2"/>
      <c r="I644" s="2"/>
      <c r="J644" s="2"/>
      <c r="K644" s="2"/>
      <c r="L644" s="2"/>
    </row>
    <row r="645" ht="14.25" customHeight="1">
      <c r="A645" s="2"/>
      <c r="C645" s="2"/>
      <c r="D645" s="2"/>
      <c r="E645" s="2"/>
      <c r="G645" s="2"/>
      <c r="H645" s="2"/>
      <c r="I645" s="2"/>
      <c r="J645" s="2"/>
      <c r="K645" s="2"/>
      <c r="L645" s="2"/>
    </row>
    <row r="646" ht="14.25" customHeight="1">
      <c r="A646" s="2"/>
      <c r="C646" s="2"/>
      <c r="D646" s="2"/>
      <c r="E646" s="2"/>
      <c r="G646" s="2"/>
      <c r="H646" s="2"/>
      <c r="I646" s="2"/>
      <c r="J646" s="2"/>
      <c r="K646" s="2"/>
      <c r="L646" s="2"/>
    </row>
    <row r="647" ht="14.25" customHeight="1">
      <c r="A647" s="2"/>
      <c r="C647" s="2"/>
      <c r="D647" s="2"/>
      <c r="E647" s="2"/>
      <c r="G647" s="2"/>
      <c r="H647" s="2"/>
      <c r="I647" s="2"/>
      <c r="J647" s="2"/>
      <c r="K647" s="2"/>
      <c r="L647" s="2"/>
    </row>
    <row r="648" ht="14.25" customHeight="1">
      <c r="A648" s="2"/>
      <c r="C648" s="2"/>
      <c r="D648" s="2"/>
      <c r="E648" s="2"/>
      <c r="G648" s="2"/>
      <c r="H648" s="2"/>
      <c r="I648" s="2"/>
      <c r="J648" s="2"/>
      <c r="K648" s="2"/>
      <c r="L648" s="2"/>
    </row>
    <row r="649" ht="14.25" customHeight="1">
      <c r="A649" s="2"/>
      <c r="C649" s="2"/>
      <c r="D649" s="2"/>
      <c r="E649" s="2"/>
      <c r="G649" s="2"/>
      <c r="H649" s="2"/>
      <c r="I649" s="2"/>
      <c r="J649" s="2"/>
      <c r="K649" s="2"/>
      <c r="L649" s="2"/>
    </row>
    <row r="650" ht="14.25" customHeight="1">
      <c r="A650" s="2"/>
      <c r="C650" s="2"/>
      <c r="D650" s="2"/>
      <c r="E650" s="2"/>
      <c r="G650" s="2"/>
      <c r="H650" s="2"/>
      <c r="I650" s="2"/>
      <c r="J650" s="2"/>
      <c r="K650" s="2"/>
      <c r="L650" s="2"/>
    </row>
    <row r="651" ht="14.25" customHeight="1">
      <c r="A651" s="2"/>
      <c r="C651" s="2"/>
      <c r="D651" s="2"/>
      <c r="E651" s="2"/>
      <c r="G651" s="2"/>
      <c r="H651" s="2"/>
      <c r="I651" s="2"/>
      <c r="J651" s="2"/>
      <c r="K651" s="2"/>
      <c r="L651" s="2"/>
    </row>
    <row r="652" ht="14.25" customHeight="1">
      <c r="A652" s="2"/>
      <c r="C652" s="2"/>
      <c r="D652" s="2"/>
      <c r="E652" s="2"/>
      <c r="G652" s="2"/>
      <c r="H652" s="2"/>
      <c r="I652" s="2"/>
      <c r="J652" s="2"/>
      <c r="K652" s="2"/>
      <c r="L652" s="2"/>
    </row>
    <row r="653" ht="14.25" customHeight="1">
      <c r="A653" s="2"/>
      <c r="C653" s="2"/>
      <c r="D653" s="2"/>
      <c r="E653" s="2"/>
      <c r="G653" s="2"/>
      <c r="H653" s="2"/>
      <c r="I653" s="2"/>
      <c r="J653" s="2"/>
      <c r="K653" s="2"/>
      <c r="L653" s="2"/>
    </row>
    <row r="654" ht="14.25" customHeight="1">
      <c r="A654" s="2"/>
      <c r="C654" s="2"/>
      <c r="D654" s="2"/>
      <c r="E654" s="2"/>
      <c r="G654" s="2"/>
      <c r="H654" s="2"/>
      <c r="I654" s="2"/>
      <c r="J654" s="2"/>
      <c r="K654" s="2"/>
      <c r="L654" s="2"/>
    </row>
    <row r="655" ht="14.25" customHeight="1">
      <c r="A655" s="2"/>
      <c r="C655" s="2"/>
      <c r="D655" s="2"/>
      <c r="E655" s="2"/>
      <c r="G655" s="2"/>
      <c r="H655" s="2"/>
      <c r="I655" s="2"/>
      <c r="J655" s="2"/>
      <c r="K655" s="2"/>
      <c r="L655" s="2"/>
    </row>
    <row r="656" ht="14.25" customHeight="1">
      <c r="A656" s="2"/>
      <c r="C656" s="2"/>
      <c r="D656" s="2"/>
      <c r="E656" s="2"/>
      <c r="G656" s="2"/>
      <c r="H656" s="2"/>
      <c r="I656" s="2"/>
      <c r="J656" s="2"/>
      <c r="K656" s="2"/>
      <c r="L656" s="2"/>
    </row>
    <row r="657" ht="14.25" customHeight="1">
      <c r="A657" s="2"/>
      <c r="C657" s="2"/>
      <c r="D657" s="2"/>
      <c r="E657" s="2"/>
      <c r="G657" s="2"/>
      <c r="H657" s="2"/>
      <c r="I657" s="2"/>
      <c r="J657" s="2"/>
      <c r="K657" s="2"/>
      <c r="L657" s="2"/>
    </row>
    <row r="658" ht="14.25" customHeight="1">
      <c r="A658" s="2"/>
      <c r="C658" s="2"/>
      <c r="D658" s="2"/>
      <c r="E658" s="2"/>
      <c r="G658" s="2"/>
      <c r="H658" s="2"/>
      <c r="I658" s="2"/>
      <c r="J658" s="2"/>
      <c r="K658" s="2"/>
      <c r="L658" s="2"/>
    </row>
    <row r="659" ht="14.25" customHeight="1">
      <c r="A659" s="2"/>
      <c r="C659" s="2"/>
      <c r="D659" s="2"/>
      <c r="E659" s="2"/>
      <c r="G659" s="2"/>
      <c r="H659" s="2"/>
      <c r="I659" s="2"/>
      <c r="J659" s="2"/>
      <c r="K659" s="2"/>
      <c r="L659" s="2"/>
    </row>
    <row r="660" ht="14.25" customHeight="1">
      <c r="A660" s="2"/>
      <c r="C660" s="2"/>
      <c r="D660" s="2"/>
      <c r="E660" s="2"/>
      <c r="G660" s="2"/>
      <c r="H660" s="2"/>
      <c r="I660" s="2"/>
      <c r="J660" s="2"/>
      <c r="K660" s="2"/>
      <c r="L660" s="2"/>
    </row>
    <row r="661" ht="14.25" customHeight="1">
      <c r="A661" s="2"/>
      <c r="C661" s="2"/>
      <c r="D661" s="2"/>
      <c r="E661" s="2"/>
      <c r="G661" s="2"/>
      <c r="H661" s="2"/>
      <c r="I661" s="2"/>
      <c r="J661" s="2"/>
      <c r="K661" s="2"/>
      <c r="L661" s="2"/>
    </row>
    <row r="662" ht="14.25" customHeight="1">
      <c r="A662" s="2"/>
      <c r="C662" s="2"/>
      <c r="D662" s="2"/>
      <c r="E662" s="2"/>
      <c r="G662" s="2"/>
      <c r="H662" s="2"/>
      <c r="I662" s="2"/>
      <c r="J662" s="2"/>
      <c r="K662" s="2"/>
      <c r="L662" s="2"/>
    </row>
    <row r="663" ht="14.25" customHeight="1">
      <c r="A663" s="2"/>
      <c r="C663" s="2"/>
      <c r="D663" s="2"/>
      <c r="E663" s="2"/>
      <c r="G663" s="2"/>
      <c r="H663" s="2"/>
      <c r="I663" s="2"/>
      <c r="J663" s="2"/>
      <c r="K663" s="2"/>
      <c r="L663" s="2"/>
    </row>
    <row r="664" ht="14.25" customHeight="1">
      <c r="A664" s="2"/>
      <c r="C664" s="2"/>
      <c r="D664" s="2"/>
      <c r="E664" s="2"/>
      <c r="G664" s="2"/>
      <c r="H664" s="2"/>
      <c r="I664" s="2"/>
      <c r="J664" s="2"/>
      <c r="K664" s="2"/>
      <c r="L664" s="2"/>
    </row>
    <row r="665" ht="14.25" customHeight="1">
      <c r="A665" s="2"/>
      <c r="C665" s="2"/>
      <c r="D665" s="2"/>
      <c r="E665" s="2"/>
      <c r="G665" s="2"/>
      <c r="H665" s="2"/>
      <c r="I665" s="2"/>
      <c r="J665" s="2"/>
      <c r="K665" s="2"/>
      <c r="L665" s="2"/>
    </row>
    <row r="666" ht="14.25" customHeight="1">
      <c r="A666" s="2"/>
      <c r="C666" s="2"/>
      <c r="D666" s="2"/>
      <c r="E666" s="2"/>
      <c r="G666" s="2"/>
      <c r="H666" s="2"/>
      <c r="I666" s="2"/>
      <c r="J666" s="2"/>
      <c r="K666" s="2"/>
      <c r="L666" s="2"/>
    </row>
    <row r="667" ht="14.25" customHeight="1">
      <c r="A667" s="2"/>
      <c r="C667" s="2"/>
      <c r="D667" s="2"/>
      <c r="E667" s="2"/>
      <c r="G667" s="2"/>
      <c r="H667" s="2"/>
      <c r="I667" s="2"/>
      <c r="J667" s="2"/>
      <c r="K667" s="2"/>
      <c r="L667" s="2"/>
    </row>
    <row r="668" ht="14.25" customHeight="1">
      <c r="A668" s="2"/>
      <c r="C668" s="2"/>
      <c r="D668" s="2"/>
      <c r="E668" s="2"/>
      <c r="G668" s="2"/>
      <c r="H668" s="2"/>
      <c r="I668" s="2"/>
      <c r="J668" s="2"/>
      <c r="K668" s="2"/>
      <c r="L668" s="2"/>
    </row>
    <row r="669" ht="14.25" customHeight="1">
      <c r="A669" s="2"/>
      <c r="C669" s="2"/>
      <c r="D669" s="2"/>
      <c r="E669" s="2"/>
      <c r="G669" s="2"/>
      <c r="H669" s="2"/>
      <c r="I669" s="2"/>
      <c r="J669" s="2"/>
      <c r="K669" s="2"/>
      <c r="L669" s="2"/>
    </row>
    <row r="670" ht="14.25" customHeight="1">
      <c r="A670" s="2"/>
      <c r="C670" s="2"/>
      <c r="D670" s="2"/>
      <c r="E670" s="2"/>
      <c r="G670" s="2"/>
      <c r="H670" s="2"/>
      <c r="I670" s="2"/>
      <c r="J670" s="2"/>
      <c r="K670" s="2"/>
      <c r="L670" s="2"/>
    </row>
    <row r="671" ht="14.25" customHeight="1">
      <c r="A671" s="2"/>
      <c r="C671" s="2"/>
      <c r="D671" s="2"/>
      <c r="E671" s="2"/>
      <c r="G671" s="2"/>
      <c r="H671" s="2"/>
      <c r="I671" s="2"/>
      <c r="J671" s="2"/>
      <c r="K671" s="2"/>
      <c r="L671" s="2"/>
    </row>
    <row r="672" ht="14.25" customHeight="1">
      <c r="A672" s="2"/>
      <c r="C672" s="2"/>
      <c r="D672" s="2"/>
      <c r="E672" s="2"/>
      <c r="G672" s="2"/>
      <c r="H672" s="2"/>
      <c r="I672" s="2"/>
      <c r="J672" s="2"/>
      <c r="K672" s="2"/>
      <c r="L672" s="2"/>
    </row>
    <row r="673" ht="14.25" customHeight="1">
      <c r="A673" s="2"/>
      <c r="C673" s="2"/>
      <c r="D673" s="2"/>
      <c r="E673" s="2"/>
      <c r="G673" s="2"/>
      <c r="H673" s="2"/>
      <c r="I673" s="2"/>
      <c r="J673" s="2"/>
      <c r="K673" s="2"/>
      <c r="L673" s="2"/>
    </row>
    <row r="674" ht="14.25" customHeight="1">
      <c r="A674" s="2"/>
      <c r="C674" s="2"/>
      <c r="D674" s="2"/>
      <c r="E674" s="2"/>
      <c r="G674" s="2"/>
      <c r="H674" s="2"/>
      <c r="I674" s="2"/>
      <c r="J674" s="2"/>
      <c r="K674" s="2"/>
      <c r="L674" s="2"/>
    </row>
    <row r="675" ht="14.25" customHeight="1">
      <c r="A675" s="2"/>
      <c r="C675" s="2"/>
      <c r="D675" s="2"/>
      <c r="E675" s="2"/>
      <c r="G675" s="2"/>
      <c r="H675" s="2"/>
      <c r="I675" s="2"/>
      <c r="J675" s="2"/>
      <c r="K675" s="2"/>
      <c r="L675" s="2"/>
    </row>
    <row r="676" ht="14.25" customHeight="1">
      <c r="A676" s="2"/>
      <c r="C676" s="2"/>
      <c r="D676" s="2"/>
      <c r="E676" s="2"/>
      <c r="G676" s="2"/>
      <c r="H676" s="2"/>
      <c r="I676" s="2"/>
      <c r="J676" s="2"/>
      <c r="K676" s="2"/>
      <c r="L676" s="2"/>
    </row>
    <row r="677" ht="14.25" customHeight="1">
      <c r="A677" s="2"/>
      <c r="C677" s="2"/>
      <c r="D677" s="2"/>
      <c r="E677" s="2"/>
      <c r="G677" s="2"/>
      <c r="H677" s="2"/>
      <c r="I677" s="2"/>
      <c r="J677" s="2"/>
      <c r="K677" s="2"/>
      <c r="L677" s="2"/>
    </row>
    <row r="678" ht="14.25" customHeight="1">
      <c r="A678" s="2"/>
      <c r="C678" s="2"/>
      <c r="D678" s="2"/>
      <c r="E678" s="2"/>
      <c r="G678" s="2"/>
      <c r="H678" s="2"/>
      <c r="I678" s="2"/>
      <c r="J678" s="2"/>
      <c r="K678" s="2"/>
      <c r="L678" s="2"/>
    </row>
    <row r="679" ht="14.25" customHeight="1">
      <c r="A679" s="2"/>
      <c r="C679" s="2"/>
      <c r="D679" s="2"/>
      <c r="E679" s="2"/>
      <c r="G679" s="2"/>
      <c r="H679" s="2"/>
      <c r="I679" s="2"/>
      <c r="J679" s="2"/>
      <c r="K679" s="2"/>
      <c r="L679" s="2"/>
    </row>
    <row r="680" ht="14.25" customHeight="1">
      <c r="A680" s="2"/>
      <c r="C680" s="2"/>
      <c r="D680" s="2"/>
      <c r="E680" s="2"/>
      <c r="G680" s="2"/>
      <c r="H680" s="2"/>
      <c r="I680" s="2"/>
      <c r="J680" s="2"/>
      <c r="K680" s="2"/>
      <c r="L680" s="2"/>
    </row>
    <row r="681" ht="14.25" customHeight="1">
      <c r="A681" s="2"/>
      <c r="C681" s="2"/>
      <c r="D681" s="2"/>
      <c r="E681" s="2"/>
      <c r="G681" s="2"/>
      <c r="H681" s="2"/>
      <c r="I681" s="2"/>
      <c r="J681" s="2"/>
      <c r="K681" s="2"/>
      <c r="L681" s="2"/>
    </row>
    <row r="682" ht="14.25" customHeight="1">
      <c r="A682" s="2"/>
      <c r="C682" s="2"/>
      <c r="D682" s="2"/>
      <c r="E682" s="2"/>
      <c r="G682" s="2"/>
      <c r="H682" s="2"/>
      <c r="I682" s="2"/>
      <c r="J682" s="2"/>
      <c r="K682" s="2"/>
      <c r="L682" s="2"/>
    </row>
    <row r="683" ht="14.25" customHeight="1">
      <c r="A683" s="2"/>
      <c r="C683" s="2"/>
      <c r="D683" s="2"/>
      <c r="E683" s="2"/>
      <c r="G683" s="2"/>
      <c r="H683" s="2"/>
      <c r="I683" s="2"/>
      <c r="J683" s="2"/>
      <c r="K683" s="2"/>
      <c r="L683" s="2"/>
    </row>
    <row r="684" ht="14.25" customHeight="1">
      <c r="A684" s="2"/>
      <c r="C684" s="2"/>
      <c r="D684" s="2"/>
      <c r="E684" s="2"/>
      <c r="G684" s="2"/>
      <c r="H684" s="2"/>
      <c r="I684" s="2"/>
      <c r="J684" s="2"/>
      <c r="K684" s="2"/>
      <c r="L684" s="2"/>
    </row>
    <row r="685" ht="14.25" customHeight="1">
      <c r="A685" s="2"/>
      <c r="C685" s="2"/>
      <c r="D685" s="2"/>
      <c r="E685" s="2"/>
      <c r="G685" s="2"/>
      <c r="H685" s="2"/>
      <c r="I685" s="2"/>
      <c r="J685" s="2"/>
      <c r="K685" s="2"/>
      <c r="L685" s="2"/>
    </row>
    <row r="686" ht="14.25" customHeight="1">
      <c r="A686" s="2"/>
      <c r="C686" s="2"/>
      <c r="D686" s="2"/>
      <c r="E686" s="2"/>
      <c r="G686" s="2"/>
      <c r="H686" s="2"/>
      <c r="I686" s="2"/>
      <c r="J686" s="2"/>
      <c r="K686" s="2"/>
      <c r="L686" s="2"/>
    </row>
    <row r="687" ht="14.25" customHeight="1">
      <c r="A687" s="2"/>
      <c r="C687" s="2"/>
      <c r="D687" s="2"/>
      <c r="E687" s="2"/>
      <c r="G687" s="2"/>
      <c r="H687" s="2"/>
      <c r="I687" s="2"/>
      <c r="J687" s="2"/>
      <c r="K687" s="2"/>
      <c r="L687" s="2"/>
    </row>
    <row r="688" ht="14.25" customHeight="1">
      <c r="A688" s="2"/>
      <c r="C688" s="2"/>
      <c r="D688" s="2"/>
      <c r="E688" s="2"/>
      <c r="G688" s="2"/>
      <c r="H688" s="2"/>
      <c r="I688" s="2"/>
      <c r="J688" s="2"/>
      <c r="K688" s="2"/>
      <c r="L688" s="2"/>
    </row>
    <row r="689" ht="14.25" customHeight="1">
      <c r="A689" s="2"/>
      <c r="C689" s="2"/>
      <c r="D689" s="2"/>
      <c r="E689" s="2"/>
      <c r="G689" s="2"/>
      <c r="H689" s="2"/>
      <c r="I689" s="2"/>
      <c r="J689" s="2"/>
      <c r="K689" s="2"/>
      <c r="L689" s="2"/>
    </row>
    <row r="690" ht="14.25" customHeight="1">
      <c r="A690" s="2"/>
      <c r="C690" s="2"/>
      <c r="D690" s="2"/>
      <c r="E690" s="2"/>
      <c r="G690" s="2"/>
      <c r="H690" s="2"/>
      <c r="I690" s="2"/>
      <c r="J690" s="2"/>
      <c r="K690" s="2"/>
      <c r="L690" s="2"/>
    </row>
    <row r="691" ht="14.25" customHeight="1">
      <c r="A691" s="2"/>
      <c r="C691" s="2"/>
      <c r="D691" s="2"/>
      <c r="E691" s="2"/>
      <c r="G691" s="2"/>
      <c r="H691" s="2"/>
      <c r="I691" s="2"/>
      <c r="J691" s="2"/>
      <c r="K691" s="2"/>
      <c r="L691" s="2"/>
    </row>
    <row r="692" ht="14.25" customHeight="1">
      <c r="A692" s="2"/>
      <c r="C692" s="2"/>
      <c r="D692" s="2"/>
      <c r="E692" s="2"/>
      <c r="G692" s="2"/>
      <c r="H692" s="2"/>
      <c r="I692" s="2"/>
      <c r="J692" s="2"/>
      <c r="K692" s="2"/>
      <c r="L692" s="2"/>
    </row>
    <row r="693" ht="14.25" customHeight="1">
      <c r="A693" s="2"/>
      <c r="C693" s="2"/>
      <c r="D693" s="2"/>
      <c r="E693" s="2"/>
      <c r="G693" s="2"/>
      <c r="H693" s="2"/>
      <c r="I693" s="2"/>
      <c r="J693" s="2"/>
      <c r="K693" s="2"/>
      <c r="L693" s="2"/>
    </row>
    <row r="694" ht="14.25" customHeight="1">
      <c r="A694" s="2"/>
      <c r="C694" s="2"/>
      <c r="D694" s="2"/>
      <c r="E694" s="2"/>
      <c r="G694" s="2"/>
      <c r="H694" s="2"/>
      <c r="I694" s="2"/>
      <c r="J694" s="2"/>
      <c r="K694" s="2"/>
      <c r="L694" s="2"/>
    </row>
    <row r="695" ht="14.25" customHeight="1">
      <c r="A695" s="2"/>
      <c r="C695" s="2"/>
      <c r="D695" s="2"/>
      <c r="E695" s="2"/>
      <c r="G695" s="2"/>
      <c r="H695" s="2"/>
      <c r="I695" s="2"/>
      <c r="J695" s="2"/>
      <c r="K695" s="2"/>
      <c r="L695" s="2"/>
    </row>
    <row r="696" ht="14.25" customHeight="1">
      <c r="A696" s="2"/>
      <c r="C696" s="2"/>
      <c r="D696" s="2"/>
      <c r="E696" s="2"/>
      <c r="G696" s="2"/>
      <c r="H696" s="2"/>
      <c r="I696" s="2"/>
      <c r="J696" s="2"/>
      <c r="K696" s="2"/>
      <c r="L696" s="2"/>
    </row>
    <row r="697" ht="14.25" customHeight="1">
      <c r="A697" s="2"/>
      <c r="C697" s="2"/>
      <c r="D697" s="2"/>
      <c r="E697" s="2"/>
      <c r="G697" s="2"/>
      <c r="H697" s="2"/>
      <c r="I697" s="2"/>
      <c r="J697" s="2"/>
      <c r="K697" s="2"/>
      <c r="L697" s="2"/>
    </row>
    <row r="698" ht="14.25" customHeight="1">
      <c r="A698" s="2"/>
      <c r="C698" s="2"/>
      <c r="D698" s="2"/>
      <c r="E698" s="2"/>
      <c r="G698" s="2"/>
      <c r="H698" s="2"/>
      <c r="I698" s="2"/>
      <c r="J698" s="2"/>
      <c r="K698" s="2"/>
      <c r="L698" s="2"/>
    </row>
    <row r="699" ht="14.25" customHeight="1">
      <c r="A699" s="2"/>
      <c r="C699" s="2"/>
      <c r="D699" s="2"/>
      <c r="E699" s="2"/>
      <c r="G699" s="2"/>
      <c r="H699" s="2"/>
      <c r="I699" s="2"/>
      <c r="J699" s="2"/>
      <c r="K699" s="2"/>
      <c r="L699" s="2"/>
    </row>
    <row r="700" ht="14.25" customHeight="1">
      <c r="A700" s="2"/>
      <c r="C700" s="2"/>
      <c r="D700" s="2"/>
      <c r="E700" s="2"/>
      <c r="G700" s="2"/>
      <c r="H700" s="2"/>
      <c r="I700" s="2"/>
      <c r="J700" s="2"/>
      <c r="K700" s="2"/>
      <c r="L700" s="2"/>
    </row>
    <row r="701" ht="14.25" customHeight="1">
      <c r="A701" s="2"/>
      <c r="C701" s="2"/>
      <c r="D701" s="2"/>
      <c r="E701" s="2"/>
      <c r="G701" s="2"/>
      <c r="H701" s="2"/>
      <c r="I701" s="2"/>
      <c r="J701" s="2"/>
      <c r="K701" s="2"/>
      <c r="L701" s="2"/>
    </row>
    <row r="702" ht="14.25" customHeight="1">
      <c r="A702" s="2"/>
      <c r="C702" s="2"/>
      <c r="D702" s="2"/>
      <c r="E702" s="2"/>
      <c r="G702" s="2"/>
      <c r="H702" s="2"/>
      <c r="I702" s="2"/>
      <c r="J702" s="2"/>
      <c r="K702" s="2"/>
      <c r="L702" s="2"/>
    </row>
    <row r="703" ht="14.25" customHeight="1">
      <c r="A703" s="2"/>
      <c r="C703" s="2"/>
      <c r="D703" s="2"/>
      <c r="E703" s="2"/>
      <c r="G703" s="2"/>
      <c r="H703" s="2"/>
      <c r="I703" s="2"/>
      <c r="J703" s="2"/>
      <c r="K703" s="2"/>
      <c r="L703" s="2"/>
    </row>
    <row r="704" ht="14.25" customHeight="1">
      <c r="A704" s="2"/>
      <c r="C704" s="2"/>
      <c r="D704" s="2"/>
      <c r="E704" s="2"/>
      <c r="G704" s="2"/>
      <c r="H704" s="2"/>
      <c r="I704" s="2"/>
      <c r="J704" s="2"/>
      <c r="K704" s="2"/>
      <c r="L704" s="2"/>
    </row>
    <row r="705" ht="14.25" customHeight="1">
      <c r="A705" s="2"/>
      <c r="C705" s="2"/>
      <c r="D705" s="2"/>
      <c r="E705" s="2"/>
      <c r="G705" s="2"/>
      <c r="H705" s="2"/>
      <c r="I705" s="2"/>
      <c r="J705" s="2"/>
      <c r="K705" s="2"/>
      <c r="L705" s="2"/>
    </row>
    <row r="706" ht="14.25" customHeight="1">
      <c r="A706" s="2"/>
      <c r="C706" s="2"/>
      <c r="D706" s="2"/>
      <c r="E706" s="2"/>
      <c r="G706" s="2"/>
      <c r="H706" s="2"/>
      <c r="I706" s="2"/>
      <c r="J706" s="2"/>
      <c r="K706" s="2"/>
      <c r="L706" s="2"/>
    </row>
    <row r="707" ht="14.25" customHeight="1">
      <c r="A707" s="2"/>
      <c r="C707" s="2"/>
      <c r="D707" s="2"/>
      <c r="E707" s="2"/>
      <c r="G707" s="2"/>
      <c r="H707" s="2"/>
      <c r="I707" s="2"/>
      <c r="J707" s="2"/>
      <c r="K707" s="2"/>
      <c r="L707" s="2"/>
    </row>
    <row r="708" ht="14.25" customHeight="1">
      <c r="A708" s="2"/>
      <c r="C708" s="2"/>
      <c r="D708" s="2"/>
      <c r="E708" s="2"/>
      <c r="G708" s="2"/>
      <c r="H708" s="2"/>
      <c r="I708" s="2"/>
      <c r="J708" s="2"/>
      <c r="K708" s="2"/>
      <c r="L708" s="2"/>
    </row>
    <row r="709" ht="14.25" customHeight="1">
      <c r="A709" s="2"/>
      <c r="C709" s="2"/>
      <c r="D709" s="2"/>
      <c r="E709" s="2"/>
      <c r="G709" s="2"/>
      <c r="H709" s="2"/>
      <c r="I709" s="2"/>
      <c r="J709" s="2"/>
      <c r="K709" s="2"/>
      <c r="L709" s="2"/>
    </row>
    <row r="710" ht="14.25" customHeight="1">
      <c r="A710" s="2"/>
      <c r="C710" s="2"/>
      <c r="D710" s="2"/>
      <c r="E710" s="2"/>
      <c r="G710" s="2"/>
      <c r="H710" s="2"/>
      <c r="I710" s="2"/>
      <c r="J710" s="2"/>
      <c r="K710" s="2"/>
      <c r="L710" s="2"/>
    </row>
    <row r="711" ht="14.25" customHeight="1">
      <c r="A711" s="2"/>
      <c r="C711" s="2"/>
      <c r="D711" s="2"/>
      <c r="E711" s="2"/>
      <c r="G711" s="2"/>
      <c r="H711" s="2"/>
      <c r="I711" s="2"/>
      <c r="J711" s="2"/>
      <c r="K711" s="2"/>
      <c r="L711" s="2"/>
    </row>
    <row r="712" ht="14.25" customHeight="1">
      <c r="A712" s="2"/>
      <c r="C712" s="2"/>
      <c r="D712" s="2"/>
      <c r="E712" s="2"/>
      <c r="G712" s="2"/>
      <c r="H712" s="2"/>
      <c r="I712" s="2"/>
      <c r="J712" s="2"/>
      <c r="K712" s="2"/>
      <c r="L712" s="2"/>
    </row>
    <row r="713" ht="14.25" customHeight="1">
      <c r="A713" s="2"/>
      <c r="C713" s="2"/>
      <c r="D713" s="2"/>
      <c r="E713" s="2"/>
      <c r="G713" s="2"/>
      <c r="H713" s="2"/>
      <c r="I713" s="2"/>
      <c r="J713" s="2"/>
      <c r="K713" s="2"/>
      <c r="L713" s="2"/>
    </row>
    <row r="714" ht="14.25" customHeight="1">
      <c r="A714" s="2"/>
      <c r="C714" s="2"/>
      <c r="D714" s="2"/>
      <c r="E714" s="2"/>
      <c r="G714" s="2"/>
      <c r="H714" s="2"/>
      <c r="I714" s="2"/>
      <c r="J714" s="2"/>
      <c r="K714" s="2"/>
      <c r="L714" s="2"/>
    </row>
    <row r="715" ht="14.25" customHeight="1">
      <c r="A715" s="2"/>
      <c r="C715" s="2"/>
      <c r="D715" s="2"/>
      <c r="E715" s="2"/>
      <c r="G715" s="2"/>
      <c r="H715" s="2"/>
      <c r="I715" s="2"/>
      <c r="J715" s="2"/>
      <c r="K715" s="2"/>
      <c r="L715" s="2"/>
    </row>
    <row r="716" ht="14.25" customHeight="1">
      <c r="A716" s="2"/>
      <c r="C716" s="2"/>
      <c r="D716" s="2"/>
      <c r="E716" s="2"/>
      <c r="G716" s="2"/>
      <c r="H716" s="2"/>
      <c r="I716" s="2"/>
      <c r="J716" s="2"/>
      <c r="K716" s="2"/>
      <c r="L716" s="2"/>
    </row>
    <row r="717" ht="14.25" customHeight="1">
      <c r="A717" s="2"/>
      <c r="C717" s="2"/>
      <c r="D717" s="2"/>
      <c r="E717" s="2"/>
      <c r="G717" s="2"/>
      <c r="H717" s="2"/>
      <c r="I717" s="2"/>
      <c r="J717" s="2"/>
      <c r="K717" s="2"/>
      <c r="L717" s="2"/>
    </row>
    <row r="718" ht="14.25" customHeight="1">
      <c r="A718" s="2"/>
      <c r="C718" s="2"/>
      <c r="D718" s="2"/>
      <c r="E718" s="2"/>
      <c r="G718" s="2"/>
      <c r="H718" s="2"/>
      <c r="I718" s="2"/>
      <c r="J718" s="2"/>
      <c r="K718" s="2"/>
      <c r="L718" s="2"/>
    </row>
    <row r="719" ht="14.25" customHeight="1">
      <c r="A719" s="2"/>
      <c r="C719" s="2"/>
      <c r="D719" s="2"/>
      <c r="E719" s="2"/>
      <c r="G719" s="2"/>
      <c r="H719" s="2"/>
      <c r="I719" s="2"/>
      <c r="J719" s="2"/>
      <c r="K719" s="2"/>
      <c r="L719" s="2"/>
    </row>
    <row r="720" ht="14.25" customHeight="1">
      <c r="A720" s="2"/>
      <c r="C720" s="2"/>
      <c r="D720" s="2"/>
      <c r="E720" s="2"/>
      <c r="G720" s="2"/>
      <c r="H720" s="2"/>
      <c r="I720" s="2"/>
      <c r="J720" s="2"/>
      <c r="K720" s="2"/>
      <c r="L720" s="2"/>
    </row>
    <row r="721" ht="14.25" customHeight="1">
      <c r="A721" s="2"/>
      <c r="C721" s="2"/>
      <c r="D721" s="2"/>
      <c r="E721" s="2"/>
      <c r="G721" s="2"/>
      <c r="H721" s="2"/>
      <c r="I721" s="2"/>
      <c r="J721" s="2"/>
      <c r="K721" s="2"/>
      <c r="L721" s="2"/>
    </row>
    <row r="722" ht="14.25" customHeight="1">
      <c r="A722" s="2"/>
      <c r="C722" s="2"/>
      <c r="D722" s="2"/>
      <c r="E722" s="2"/>
      <c r="G722" s="2"/>
      <c r="H722" s="2"/>
      <c r="I722" s="2"/>
      <c r="J722" s="2"/>
      <c r="K722" s="2"/>
      <c r="L722" s="2"/>
    </row>
    <row r="723" ht="14.25" customHeight="1">
      <c r="A723" s="2"/>
      <c r="C723" s="2"/>
      <c r="D723" s="2"/>
      <c r="E723" s="2"/>
      <c r="G723" s="2"/>
      <c r="H723" s="2"/>
      <c r="I723" s="2"/>
      <c r="J723" s="2"/>
      <c r="K723" s="2"/>
      <c r="L723" s="2"/>
    </row>
    <row r="724" ht="14.25" customHeight="1">
      <c r="A724" s="2"/>
      <c r="C724" s="2"/>
      <c r="D724" s="2"/>
      <c r="E724" s="2"/>
      <c r="G724" s="2"/>
      <c r="H724" s="2"/>
      <c r="I724" s="2"/>
      <c r="J724" s="2"/>
      <c r="K724" s="2"/>
      <c r="L724" s="2"/>
    </row>
    <row r="725" ht="14.25" customHeight="1">
      <c r="A725" s="2"/>
      <c r="C725" s="2"/>
      <c r="D725" s="2"/>
      <c r="E725" s="2"/>
      <c r="G725" s="2"/>
      <c r="H725" s="2"/>
      <c r="I725" s="2"/>
      <c r="J725" s="2"/>
      <c r="K725" s="2"/>
      <c r="L725" s="2"/>
    </row>
    <row r="726" ht="14.25" customHeight="1">
      <c r="A726" s="2"/>
      <c r="C726" s="2"/>
      <c r="D726" s="2"/>
      <c r="E726" s="2"/>
      <c r="G726" s="2"/>
      <c r="H726" s="2"/>
      <c r="I726" s="2"/>
      <c r="J726" s="2"/>
      <c r="K726" s="2"/>
      <c r="L726" s="2"/>
    </row>
    <row r="727" ht="14.25" customHeight="1">
      <c r="A727" s="2"/>
      <c r="C727" s="2"/>
      <c r="D727" s="2"/>
      <c r="E727" s="2"/>
      <c r="G727" s="2"/>
      <c r="H727" s="2"/>
      <c r="I727" s="2"/>
      <c r="J727" s="2"/>
      <c r="K727" s="2"/>
      <c r="L727" s="2"/>
    </row>
    <row r="728" ht="14.25" customHeight="1">
      <c r="A728" s="2"/>
      <c r="C728" s="2"/>
      <c r="D728" s="2"/>
      <c r="E728" s="2"/>
      <c r="G728" s="2"/>
      <c r="H728" s="2"/>
      <c r="I728" s="2"/>
      <c r="J728" s="2"/>
      <c r="K728" s="2"/>
      <c r="L728" s="2"/>
    </row>
    <row r="729" ht="14.25" customHeight="1">
      <c r="A729" s="2"/>
      <c r="C729" s="2"/>
      <c r="D729" s="2"/>
      <c r="E729" s="2"/>
      <c r="G729" s="2"/>
      <c r="H729" s="2"/>
      <c r="I729" s="2"/>
      <c r="J729" s="2"/>
      <c r="K729" s="2"/>
      <c r="L729" s="2"/>
    </row>
    <row r="730" ht="14.25" customHeight="1">
      <c r="A730" s="2"/>
      <c r="C730" s="2"/>
      <c r="D730" s="2"/>
      <c r="E730" s="2"/>
      <c r="G730" s="2"/>
      <c r="H730" s="2"/>
      <c r="I730" s="2"/>
      <c r="J730" s="2"/>
      <c r="K730" s="2"/>
      <c r="L730" s="2"/>
    </row>
    <row r="731" ht="14.25" customHeight="1">
      <c r="A731" s="2"/>
      <c r="C731" s="2"/>
      <c r="D731" s="2"/>
      <c r="E731" s="2"/>
      <c r="G731" s="2"/>
      <c r="H731" s="2"/>
      <c r="I731" s="2"/>
      <c r="J731" s="2"/>
      <c r="K731" s="2"/>
      <c r="L731" s="2"/>
    </row>
    <row r="732" ht="14.25" customHeight="1">
      <c r="A732" s="2"/>
      <c r="C732" s="2"/>
      <c r="D732" s="2"/>
      <c r="E732" s="2"/>
      <c r="G732" s="2"/>
      <c r="H732" s="2"/>
      <c r="I732" s="2"/>
      <c r="J732" s="2"/>
      <c r="K732" s="2"/>
      <c r="L732" s="2"/>
    </row>
    <row r="733" ht="14.25" customHeight="1">
      <c r="A733" s="2"/>
      <c r="C733" s="2"/>
      <c r="D733" s="2"/>
      <c r="E733" s="2"/>
      <c r="G733" s="2"/>
      <c r="H733" s="2"/>
      <c r="I733" s="2"/>
      <c r="J733" s="2"/>
      <c r="K733" s="2"/>
      <c r="L733" s="2"/>
    </row>
    <row r="734" ht="14.25" customHeight="1">
      <c r="A734" s="2"/>
      <c r="C734" s="2"/>
      <c r="D734" s="2"/>
      <c r="E734" s="2"/>
      <c r="G734" s="2"/>
      <c r="H734" s="2"/>
      <c r="I734" s="2"/>
      <c r="J734" s="2"/>
      <c r="K734" s="2"/>
      <c r="L734" s="2"/>
    </row>
    <row r="735" ht="14.25" customHeight="1">
      <c r="A735" s="2"/>
      <c r="C735" s="2"/>
      <c r="D735" s="2"/>
      <c r="E735" s="2"/>
      <c r="G735" s="2"/>
      <c r="H735" s="2"/>
      <c r="I735" s="2"/>
      <c r="J735" s="2"/>
      <c r="K735" s="2"/>
      <c r="L735" s="2"/>
    </row>
    <row r="736" ht="14.25" customHeight="1">
      <c r="A736" s="2"/>
      <c r="C736" s="2"/>
      <c r="D736" s="2"/>
      <c r="E736" s="2"/>
      <c r="G736" s="2"/>
      <c r="H736" s="2"/>
      <c r="I736" s="2"/>
      <c r="J736" s="2"/>
      <c r="K736" s="2"/>
      <c r="L736" s="2"/>
    </row>
    <row r="737" ht="14.25" customHeight="1">
      <c r="A737" s="2"/>
      <c r="C737" s="2"/>
      <c r="D737" s="2"/>
      <c r="E737" s="2"/>
      <c r="G737" s="2"/>
      <c r="H737" s="2"/>
      <c r="I737" s="2"/>
      <c r="J737" s="2"/>
      <c r="K737" s="2"/>
      <c r="L737" s="2"/>
    </row>
    <row r="738" ht="14.25" customHeight="1">
      <c r="A738" s="2"/>
      <c r="C738" s="2"/>
      <c r="D738" s="2"/>
      <c r="E738" s="2"/>
      <c r="G738" s="2"/>
      <c r="H738" s="2"/>
      <c r="I738" s="2"/>
      <c r="J738" s="2"/>
      <c r="K738" s="2"/>
      <c r="L738" s="2"/>
    </row>
    <row r="739" ht="14.25" customHeight="1">
      <c r="A739" s="2"/>
      <c r="C739" s="2"/>
      <c r="D739" s="2"/>
      <c r="E739" s="2"/>
      <c r="G739" s="2"/>
      <c r="H739" s="2"/>
      <c r="I739" s="2"/>
      <c r="J739" s="2"/>
      <c r="K739" s="2"/>
      <c r="L739" s="2"/>
    </row>
    <row r="740" ht="14.25" customHeight="1">
      <c r="A740" s="2"/>
      <c r="C740" s="2"/>
      <c r="D740" s="2"/>
      <c r="E740" s="2"/>
      <c r="G740" s="2"/>
      <c r="H740" s="2"/>
      <c r="I740" s="2"/>
      <c r="J740" s="2"/>
      <c r="K740" s="2"/>
      <c r="L740" s="2"/>
    </row>
    <row r="741" ht="14.25" customHeight="1">
      <c r="A741" s="2"/>
      <c r="C741" s="2"/>
      <c r="D741" s="2"/>
      <c r="E741" s="2"/>
      <c r="G741" s="2"/>
      <c r="H741" s="2"/>
      <c r="I741" s="2"/>
      <c r="J741" s="2"/>
      <c r="K741" s="2"/>
      <c r="L741" s="2"/>
    </row>
    <row r="742" ht="14.25" customHeight="1">
      <c r="A742" s="2"/>
      <c r="C742" s="2"/>
      <c r="D742" s="2"/>
      <c r="E742" s="2"/>
      <c r="G742" s="2"/>
      <c r="H742" s="2"/>
      <c r="I742" s="2"/>
      <c r="J742" s="2"/>
      <c r="K742" s="2"/>
      <c r="L742" s="2"/>
    </row>
    <row r="743" ht="14.25" customHeight="1">
      <c r="A743" s="2"/>
      <c r="C743" s="2"/>
      <c r="D743" s="2"/>
      <c r="E743" s="2"/>
      <c r="G743" s="2"/>
      <c r="H743" s="2"/>
      <c r="I743" s="2"/>
      <c r="J743" s="2"/>
      <c r="K743" s="2"/>
      <c r="L743" s="2"/>
    </row>
    <row r="744" ht="14.25" customHeight="1">
      <c r="A744" s="2"/>
      <c r="C744" s="2"/>
      <c r="D744" s="2"/>
      <c r="E744" s="2"/>
      <c r="G744" s="2"/>
      <c r="H744" s="2"/>
      <c r="I744" s="2"/>
      <c r="J744" s="2"/>
      <c r="K744" s="2"/>
      <c r="L744" s="2"/>
    </row>
    <row r="745" ht="14.25" customHeight="1">
      <c r="A745" s="2"/>
      <c r="C745" s="2"/>
      <c r="D745" s="2"/>
      <c r="E745" s="2"/>
      <c r="G745" s="2"/>
      <c r="H745" s="2"/>
      <c r="I745" s="2"/>
      <c r="J745" s="2"/>
      <c r="K745" s="2"/>
      <c r="L745" s="2"/>
    </row>
    <row r="746" ht="14.25" customHeight="1">
      <c r="A746" s="2"/>
      <c r="C746" s="2"/>
      <c r="D746" s="2"/>
      <c r="E746" s="2"/>
      <c r="G746" s="2"/>
      <c r="H746" s="2"/>
      <c r="I746" s="2"/>
      <c r="J746" s="2"/>
      <c r="K746" s="2"/>
      <c r="L746" s="2"/>
    </row>
    <row r="747" ht="14.25" customHeight="1">
      <c r="A747" s="2"/>
      <c r="C747" s="2"/>
      <c r="D747" s="2"/>
      <c r="E747" s="2"/>
      <c r="G747" s="2"/>
      <c r="H747" s="2"/>
      <c r="I747" s="2"/>
      <c r="J747" s="2"/>
      <c r="K747" s="2"/>
      <c r="L747" s="2"/>
    </row>
    <row r="748" ht="14.25" customHeight="1">
      <c r="A748" s="2"/>
      <c r="C748" s="2"/>
      <c r="D748" s="2"/>
      <c r="E748" s="2"/>
      <c r="G748" s="2"/>
      <c r="H748" s="2"/>
      <c r="I748" s="2"/>
      <c r="J748" s="2"/>
      <c r="K748" s="2"/>
      <c r="L748" s="2"/>
    </row>
    <row r="749" ht="14.25" customHeight="1">
      <c r="A749" s="2"/>
      <c r="C749" s="2"/>
      <c r="D749" s="2"/>
      <c r="E749" s="2"/>
      <c r="G749" s="2"/>
      <c r="H749" s="2"/>
      <c r="I749" s="2"/>
      <c r="J749" s="2"/>
      <c r="K749" s="2"/>
      <c r="L749" s="2"/>
    </row>
    <row r="750" ht="14.25" customHeight="1">
      <c r="A750" s="2"/>
      <c r="C750" s="2"/>
      <c r="D750" s="2"/>
      <c r="E750" s="2"/>
      <c r="G750" s="2"/>
      <c r="H750" s="2"/>
      <c r="I750" s="2"/>
      <c r="J750" s="2"/>
      <c r="K750" s="2"/>
      <c r="L750" s="2"/>
    </row>
    <row r="751" ht="14.25" customHeight="1">
      <c r="A751" s="2"/>
      <c r="C751" s="2"/>
      <c r="D751" s="2"/>
      <c r="E751" s="2"/>
      <c r="G751" s="2"/>
      <c r="H751" s="2"/>
      <c r="I751" s="2"/>
      <c r="J751" s="2"/>
      <c r="K751" s="2"/>
      <c r="L751" s="2"/>
    </row>
    <row r="752" ht="14.25" customHeight="1">
      <c r="A752" s="2"/>
      <c r="C752" s="2"/>
      <c r="D752" s="2"/>
      <c r="E752" s="2"/>
      <c r="G752" s="2"/>
      <c r="H752" s="2"/>
      <c r="I752" s="2"/>
      <c r="J752" s="2"/>
      <c r="K752" s="2"/>
      <c r="L752" s="2"/>
    </row>
    <row r="753" ht="14.25" customHeight="1">
      <c r="A753" s="2"/>
      <c r="C753" s="2"/>
      <c r="D753" s="2"/>
      <c r="E753" s="2"/>
      <c r="G753" s="2"/>
      <c r="H753" s="2"/>
      <c r="I753" s="2"/>
      <c r="J753" s="2"/>
      <c r="K753" s="2"/>
      <c r="L753" s="2"/>
    </row>
    <row r="754" ht="14.25" customHeight="1">
      <c r="A754" s="2"/>
      <c r="C754" s="2"/>
      <c r="D754" s="2"/>
      <c r="E754" s="2"/>
      <c r="G754" s="2"/>
      <c r="H754" s="2"/>
      <c r="I754" s="2"/>
      <c r="J754" s="2"/>
      <c r="K754" s="2"/>
      <c r="L754" s="2"/>
    </row>
    <row r="755" ht="14.25" customHeight="1">
      <c r="A755" s="2"/>
      <c r="C755" s="2"/>
      <c r="D755" s="2"/>
      <c r="E755" s="2"/>
      <c r="G755" s="2"/>
      <c r="H755" s="2"/>
      <c r="I755" s="2"/>
      <c r="J755" s="2"/>
      <c r="K755" s="2"/>
      <c r="L755" s="2"/>
    </row>
    <row r="756" ht="14.25" customHeight="1">
      <c r="A756" s="2"/>
      <c r="C756" s="2"/>
      <c r="D756" s="2"/>
      <c r="E756" s="2"/>
      <c r="G756" s="2"/>
      <c r="H756" s="2"/>
      <c r="I756" s="2"/>
      <c r="J756" s="2"/>
      <c r="K756" s="2"/>
      <c r="L756" s="2"/>
    </row>
    <row r="757" ht="14.25" customHeight="1">
      <c r="A757" s="2"/>
      <c r="C757" s="2"/>
      <c r="D757" s="2"/>
      <c r="E757" s="2"/>
      <c r="G757" s="2"/>
      <c r="H757" s="2"/>
      <c r="I757" s="2"/>
      <c r="J757" s="2"/>
      <c r="K757" s="2"/>
      <c r="L757" s="2"/>
    </row>
    <row r="758" ht="14.25" customHeight="1">
      <c r="A758" s="2"/>
      <c r="C758" s="2"/>
      <c r="D758" s="2"/>
      <c r="E758" s="2"/>
      <c r="G758" s="2"/>
      <c r="H758" s="2"/>
      <c r="I758" s="2"/>
      <c r="J758" s="2"/>
      <c r="K758" s="2"/>
      <c r="L758" s="2"/>
    </row>
    <row r="759" ht="14.25" customHeight="1">
      <c r="A759" s="2"/>
      <c r="C759" s="2"/>
      <c r="D759" s="2"/>
      <c r="E759" s="2"/>
      <c r="G759" s="2"/>
      <c r="H759" s="2"/>
      <c r="I759" s="2"/>
      <c r="J759" s="2"/>
      <c r="K759" s="2"/>
      <c r="L759" s="2"/>
    </row>
    <row r="760" ht="14.25" customHeight="1">
      <c r="A760" s="2"/>
      <c r="C760" s="2"/>
      <c r="D760" s="2"/>
      <c r="E760" s="2"/>
      <c r="G760" s="2"/>
      <c r="H760" s="2"/>
      <c r="I760" s="2"/>
      <c r="J760" s="2"/>
      <c r="K760" s="2"/>
      <c r="L760" s="2"/>
    </row>
    <row r="761" ht="14.25" customHeight="1">
      <c r="A761" s="2"/>
      <c r="C761" s="2"/>
      <c r="D761" s="2"/>
      <c r="E761" s="2"/>
      <c r="G761" s="2"/>
      <c r="H761" s="2"/>
      <c r="I761" s="2"/>
      <c r="J761" s="2"/>
      <c r="K761" s="2"/>
      <c r="L761" s="2"/>
    </row>
    <row r="762" ht="14.25" customHeight="1">
      <c r="A762" s="2"/>
      <c r="C762" s="2"/>
      <c r="D762" s="2"/>
      <c r="E762" s="2"/>
      <c r="G762" s="2"/>
      <c r="H762" s="2"/>
      <c r="I762" s="2"/>
      <c r="J762" s="2"/>
      <c r="K762" s="2"/>
      <c r="L762" s="2"/>
    </row>
    <row r="763" ht="14.25" customHeight="1">
      <c r="A763" s="2"/>
      <c r="C763" s="2"/>
      <c r="D763" s="2"/>
      <c r="E763" s="2"/>
      <c r="G763" s="2"/>
      <c r="H763" s="2"/>
      <c r="I763" s="2"/>
      <c r="J763" s="2"/>
      <c r="K763" s="2"/>
      <c r="L763" s="2"/>
    </row>
    <row r="764" ht="14.25" customHeight="1">
      <c r="A764" s="2"/>
      <c r="C764" s="2"/>
      <c r="D764" s="2"/>
      <c r="E764" s="2"/>
      <c r="G764" s="2"/>
      <c r="H764" s="2"/>
      <c r="I764" s="2"/>
      <c r="J764" s="2"/>
      <c r="K764" s="2"/>
      <c r="L764" s="2"/>
    </row>
    <row r="765" ht="14.25" customHeight="1">
      <c r="A765" s="2"/>
      <c r="C765" s="2"/>
      <c r="D765" s="2"/>
      <c r="E765" s="2"/>
      <c r="G765" s="2"/>
      <c r="H765" s="2"/>
      <c r="I765" s="2"/>
      <c r="J765" s="2"/>
      <c r="K765" s="2"/>
      <c r="L765" s="2"/>
    </row>
    <row r="766" ht="14.25" customHeight="1">
      <c r="A766" s="2"/>
      <c r="C766" s="2"/>
      <c r="D766" s="2"/>
      <c r="E766" s="2"/>
      <c r="G766" s="2"/>
      <c r="H766" s="2"/>
      <c r="I766" s="2"/>
      <c r="J766" s="2"/>
      <c r="K766" s="2"/>
      <c r="L766" s="2"/>
    </row>
    <row r="767" ht="14.25" customHeight="1">
      <c r="A767" s="2"/>
      <c r="C767" s="2"/>
      <c r="D767" s="2"/>
      <c r="E767" s="2"/>
      <c r="G767" s="2"/>
      <c r="H767" s="2"/>
      <c r="I767" s="2"/>
      <c r="J767" s="2"/>
      <c r="K767" s="2"/>
      <c r="L767" s="2"/>
    </row>
    <row r="768" ht="14.25" customHeight="1">
      <c r="A768" s="2"/>
      <c r="C768" s="2"/>
      <c r="D768" s="2"/>
      <c r="E768" s="2"/>
      <c r="G768" s="2"/>
      <c r="H768" s="2"/>
      <c r="I768" s="2"/>
      <c r="J768" s="2"/>
      <c r="K768" s="2"/>
      <c r="L768" s="2"/>
    </row>
    <row r="769" ht="14.25" customHeight="1">
      <c r="A769" s="2"/>
      <c r="C769" s="2"/>
      <c r="D769" s="2"/>
      <c r="E769" s="2"/>
      <c r="G769" s="2"/>
      <c r="H769" s="2"/>
      <c r="I769" s="2"/>
      <c r="J769" s="2"/>
      <c r="K769" s="2"/>
      <c r="L769" s="2"/>
    </row>
    <row r="770" ht="14.25" customHeight="1">
      <c r="A770" s="2"/>
      <c r="C770" s="2"/>
      <c r="D770" s="2"/>
      <c r="E770" s="2"/>
      <c r="G770" s="2"/>
      <c r="H770" s="2"/>
      <c r="I770" s="2"/>
      <c r="J770" s="2"/>
      <c r="K770" s="2"/>
      <c r="L770" s="2"/>
    </row>
    <row r="771" ht="14.25" customHeight="1">
      <c r="A771" s="2"/>
      <c r="C771" s="2"/>
      <c r="D771" s="2"/>
      <c r="E771" s="2"/>
      <c r="G771" s="2"/>
      <c r="H771" s="2"/>
      <c r="I771" s="2"/>
      <c r="J771" s="2"/>
      <c r="K771" s="2"/>
      <c r="L771" s="2"/>
    </row>
    <row r="772" ht="14.25" customHeight="1">
      <c r="A772" s="2"/>
      <c r="C772" s="2"/>
      <c r="D772" s="2"/>
      <c r="E772" s="2"/>
      <c r="G772" s="2"/>
      <c r="H772" s="2"/>
      <c r="I772" s="2"/>
      <c r="J772" s="2"/>
      <c r="K772" s="2"/>
      <c r="L772" s="2"/>
    </row>
    <row r="773" ht="14.25" customHeight="1">
      <c r="A773" s="2"/>
      <c r="C773" s="2"/>
      <c r="D773" s="2"/>
      <c r="E773" s="2"/>
      <c r="G773" s="2"/>
      <c r="H773" s="2"/>
      <c r="I773" s="2"/>
      <c r="J773" s="2"/>
      <c r="K773" s="2"/>
      <c r="L773" s="2"/>
    </row>
    <row r="774" ht="14.25" customHeight="1">
      <c r="A774" s="2"/>
      <c r="C774" s="2"/>
      <c r="D774" s="2"/>
      <c r="E774" s="2"/>
      <c r="G774" s="2"/>
      <c r="H774" s="2"/>
      <c r="I774" s="2"/>
      <c r="J774" s="2"/>
      <c r="K774" s="2"/>
      <c r="L774" s="2"/>
    </row>
    <row r="775" ht="14.25" customHeight="1">
      <c r="A775" s="2"/>
      <c r="C775" s="2"/>
      <c r="D775" s="2"/>
      <c r="E775" s="2"/>
      <c r="G775" s="2"/>
      <c r="H775" s="2"/>
      <c r="I775" s="2"/>
      <c r="J775" s="2"/>
      <c r="K775" s="2"/>
      <c r="L775" s="2"/>
    </row>
    <row r="776" ht="14.25" customHeight="1">
      <c r="A776" s="2"/>
      <c r="C776" s="2"/>
      <c r="D776" s="2"/>
      <c r="E776" s="2"/>
      <c r="G776" s="2"/>
      <c r="H776" s="2"/>
      <c r="I776" s="2"/>
      <c r="J776" s="2"/>
      <c r="K776" s="2"/>
      <c r="L776" s="2"/>
    </row>
    <row r="777" ht="14.25" customHeight="1">
      <c r="A777" s="2"/>
      <c r="C777" s="2"/>
      <c r="D777" s="2"/>
      <c r="E777" s="2"/>
      <c r="G777" s="2"/>
      <c r="H777" s="2"/>
      <c r="I777" s="2"/>
      <c r="J777" s="2"/>
      <c r="K777" s="2"/>
      <c r="L777" s="2"/>
    </row>
    <row r="778" ht="14.25" customHeight="1">
      <c r="A778" s="2"/>
      <c r="C778" s="2"/>
      <c r="D778" s="2"/>
      <c r="E778" s="2"/>
      <c r="G778" s="2"/>
      <c r="H778" s="2"/>
      <c r="I778" s="2"/>
      <c r="J778" s="2"/>
      <c r="K778" s="2"/>
      <c r="L778" s="2"/>
    </row>
    <row r="779" ht="14.25" customHeight="1">
      <c r="A779" s="2"/>
      <c r="C779" s="2"/>
      <c r="D779" s="2"/>
      <c r="E779" s="2"/>
      <c r="G779" s="2"/>
      <c r="H779" s="2"/>
      <c r="I779" s="2"/>
      <c r="J779" s="2"/>
      <c r="K779" s="2"/>
      <c r="L779" s="2"/>
    </row>
    <row r="780" ht="14.25" customHeight="1">
      <c r="A780" s="2"/>
      <c r="C780" s="2"/>
      <c r="D780" s="2"/>
      <c r="E780" s="2"/>
      <c r="G780" s="2"/>
      <c r="H780" s="2"/>
      <c r="I780" s="2"/>
      <c r="J780" s="2"/>
      <c r="K780" s="2"/>
      <c r="L780" s="2"/>
    </row>
    <row r="781" ht="14.25" customHeight="1">
      <c r="A781" s="2"/>
      <c r="C781" s="2"/>
      <c r="D781" s="2"/>
      <c r="E781" s="2"/>
      <c r="G781" s="2"/>
      <c r="H781" s="2"/>
      <c r="I781" s="2"/>
      <c r="J781" s="2"/>
      <c r="K781" s="2"/>
      <c r="L781" s="2"/>
    </row>
    <row r="782" ht="14.25" customHeight="1">
      <c r="A782" s="2"/>
      <c r="C782" s="2"/>
      <c r="D782" s="2"/>
      <c r="E782" s="2"/>
      <c r="G782" s="2"/>
      <c r="H782" s="2"/>
      <c r="I782" s="2"/>
      <c r="J782" s="2"/>
      <c r="K782" s="2"/>
      <c r="L782" s="2"/>
    </row>
    <row r="783" ht="14.25" customHeight="1">
      <c r="A783" s="2"/>
      <c r="C783" s="2"/>
      <c r="D783" s="2"/>
      <c r="E783" s="2"/>
      <c r="G783" s="2"/>
      <c r="H783" s="2"/>
      <c r="I783" s="2"/>
      <c r="J783" s="2"/>
      <c r="K783" s="2"/>
      <c r="L783" s="2"/>
    </row>
    <row r="784" ht="14.25" customHeight="1">
      <c r="A784" s="2"/>
      <c r="C784" s="2"/>
      <c r="D784" s="2"/>
      <c r="E784" s="2"/>
      <c r="G784" s="2"/>
      <c r="H784" s="2"/>
      <c r="I784" s="2"/>
      <c r="J784" s="2"/>
      <c r="K784" s="2"/>
      <c r="L784" s="2"/>
    </row>
    <row r="785" ht="14.25" customHeight="1">
      <c r="A785" s="2"/>
      <c r="C785" s="2"/>
      <c r="D785" s="2"/>
      <c r="E785" s="2"/>
      <c r="G785" s="2"/>
      <c r="H785" s="2"/>
      <c r="I785" s="2"/>
      <c r="J785" s="2"/>
      <c r="K785" s="2"/>
      <c r="L785" s="2"/>
    </row>
    <row r="786" ht="14.25" customHeight="1">
      <c r="A786" s="2"/>
      <c r="C786" s="2"/>
      <c r="D786" s="2"/>
      <c r="E786" s="2"/>
      <c r="G786" s="2"/>
      <c r="H786" s="2"/>
      <c r="I786" s="2"/>
      <c r="J786" s="2"/>
      <c r="K786" s="2"/>
      <c r="L786" s="2"/>
    </row>
    <row r="787" ht="14.25" customHeight="1">
      <c r="A787" s="2"/>
      <c r="C787" s="2"/>
      <c r="D787" s="2"/>
      <c r="E787" s="2"/>
      <c r="G787" s="2"/>
      <c r="H787" s="2"/>
      <c r="I787" s="2"/>
      <c r="J787" s="2"/>
      <c r="K787" s="2"/>
      <c r="L787" s="2"/>
    </row>
    <row r="788" ht="14.25" customHeight="1">
      <c r="A788" s="2"/>
      <c r="C788" s="2"/>
      <c r="D788" s="2"/>
      <c r="E788" s="2"/>
      <c r="G788" s="2"/>
      <c r="H788" s="2"/>
      <c r="I788" s="2"/>
      <c r="J788" s="2"/>
      <c r="K788" s="2"/>
      <c r="L788" s="2"/>
    </row>
    <row r="789" ht="14.25" customHeight="1">
      <c r="A789" s="2"/>
      <c r="C789" s="2"/>
      <c r="D789" s="2"/>
      <c r="E789" s="2"/>
      <c r="G789" s="2"/>
      <c r="H789" s="2"/>
      <c r="I789" s="2"/>
      <c r="J789" s="2"/>
      <c r="K789" s="2"/>
      <c r="L789" s="2"/>
    </row>
    <row r="790" ht="14.25" customHeight="1">
      <c r="A790" s="2"/>
      <c r="C790" s="2"/>
      <c r="D790" s="2"/>
      <c r="E790" s="2"/>
      <c r="G790" s="2"/>
      <c r="H790" s="2"/>
      <c r="I790" s="2"/>
      <c r="J790" s="2"/>
      <c r="K790" s="2"/>
      <c r="L790" s="2"/>
    </row>
    <row r="791" ht="14.25" customHeight="1">
      <c r="A791" s="2"/>
      <c r="C791" s="2"/>
      <c r="D791" s="2"/>
      <c r="E791" s="2"/>
      <c r="G791" s="2"/>
      <c r="H791" s="2"/>
      <c r="I791" s="2"/>
      <c r="J791" s="2"/>
      <c r="K791" s="2"/>
      <c r="L791" s="2"/>
    </row>
    <row r="792" ht="14.25" customHeight="1">
      <c r="A792" s="2"/>
      <c r="C792" s="2"/>
      <c r="D792" s="2"/>
      <c r="E792" s="2"/>
      <c r="G792" s="2"/>
      <c r="H792" s="2"/>
      <c r="I792" s="2"/>
      <c r="J792" s="2"/>
      <c r="K792" s="2"/>
      <c r="L792" s="2"/>
    </row>
    <row r="793" ht="14.25" customHeight="1">
      <c r="A793" s="2"/>
      <c r="C793" s="2"/>
      <c r="D793" s="2"/>
      <c r="E793" s="2"/>
      <c r="G793" s="2"/>
      <c r="H793" s="2"/>
      <c r="I793" s="2"/>
      <c r="J793" s="2"/>
      <c r="K793" s="2"/>
      <c r="L793" s="2"/>
    </row>
    <row r="794" ht="14.25" customHeight="1">
      <c r="A794" s="2"/>
      <c r="C794" s="2"/>
      <c r="D794" s="2"/>
      <c r="E794" s="2"/>
      <c r="G794" s="2"/>
      <c r="H794" s="2"/>
      <c r="I794" s="2"/>
      <c r="J794" s="2"/>
      <c r="K794" s="2"/>
      <c r="L794" s="2"/>
    </row>
    <row r="795" ht="14.25" customHeight="1">
      <c r="A795" s="2"/>
      <c r="C795" s="2"/>
      <c r="D795" s="2"/>
      <c r="E795" s="2"/>
      <c r="G795" s="2"/>
      <c r="H795" s="2"/>
      <c r="I795" s="2"/>
      <c r="J795" s="2"/>
      <c r="K795" s="2"/>
      <c r="L795" s="2"/>
    </row>
    <row r="796" ht="14.25" customHeight="1">
      <c r="A796" s="2"/>
      <c r="C796" s="2"/>
      <c r="D796" s="2"/>
      <c r="E796" s="2"/>
      <c r="G796" s="2"/>
      <c r="H796" s="2"/>
      <c r="I796" s="2"/>
      <c r="J796" s="2"/>
      <c r="K796" s="2"/>
      <c r="L796" s="2"/>
    </row>
    <row r="797" ht="14.25" customHeight="1">
      <c r="A797" s="2"/>
      <c r="C797" s="2"/>
      <c r="D797" s="2"/>
      <c r="E797" s="2"/>
      <c r="G797" s="2"/>
      <c r="H797" s="2"/>
      <c r="I797" s="2"/>
      <c r="J797" s="2"/>
      <c r="K797" s="2"/>
      <c r="L797" s="2"/>
    </row>
    <row r="798" ht="14.25" customHeight="1">
      <c r="A798" s="2"/>
      <c r="C798" s="2"/>
      <c r="D798" s="2"/>
      <c r="E798" s="2"/>
      <c r="G798" s="2"/>
      <c r="H798" s="2"/>
      <c r="I798" s="2"/>
      <c r="J798" s="2"/>
      <c r="K798" s="2"/>
      <c r="L798" s="2"/>
    </row>
    <row r="799" ht="14.25" customHeight="1">
      <c r="A799" s="2"/>
      <c r="C799" s="2"/>
      <c r="D799" s="2"/>
      <c r="E799" s="2"/>
      <c r="G799" s="2"/>
      <c r="H799" s="2"/>
      <c r="I799" s="2"/>
      <c r="J799" s="2"/>
      <c r="K799" s="2"/>
      <c r="L799" s="2"/>
    </row>
    <row r="800" ht="14.25" customHeight="1">
      <c r="A800" s="2"/>
      <c r="C800" s="2"/>
      <c r="D800" s="2"/>
      <c r="E800" s="2"/>
      <c r="G800" s="2"/>
      <c r="H800" s="2"/>
      <c r="I800" s="2"/>
      <c r="J800" s="2"/>
      <c r="K800" s="2"/>
      <c r="L800" s="2"/>
    </row>
    <row r="801" ht="14.25" customHeight="1">
      <c r="A801" s="2"/>
      <c r="C801" s="2"/>
      <c r="D801" s="2"/>
      <c r="E801" s="2"/>
      <c r="G801" s="2"/>
      <c r="H801" s="2"/>
      <c r="I801" s="2"/>
      <c r="J801" s="2"/>
      <c r="K801" s="2"/>
      <c r="L801" s="2"/>
    </row>
    <row r="802" ht="14.25" customHeight="1">
      <c r="A802" s="2"/>
      <c r="C802" s="2"/>
      <c r="D802" s="2"/>
      <c r="E802" s="2"/>
      <c r="G802" s="2"/>
      <c r="H802" s="2"/>
      <c r="I802" s="2"/>
      <c r="J802" s="2"/>
      <c r="K802" s="2"/>
      <c r="L802" s="2"/>
    </row>
    <row r="803" ht="14.25" customHeight="1">
      <c r="A803" s="2"/>
      <c r="C803" s="2"/>
      <c r="D803" s="2"/>
      <c r="E803" s="2"/>
      <c r="G803" s="2"/>
      <c r="H803" s="2"/>
      <c r="I803" s="2"/>
      <c r="J803" s="2"/>
      <c r="K803" s="2"/>
      <c r="L803" s="2"/>
    </row>
    <row r="804" ht="14.25" customHeight="1">
      <c r="A804" s="2"/>
      <c r="C804" s="2"/>
      <c r="D804" s="2"/>
      <c r="E804" s="2"/>
      <c r="G804" s="2"/>
      <c r="H804" s="2"/>
      <c r="I804" s="2"/>
      <c r="J804" s="2"/>
      <c r="K804" s="2"/>
      <c r="L804" s="2"/>
    </row>
    <row r="805" ht="14.25" customHeight="1">
      <c r="A805" s="2"/>
      <c r="C805" s="2"/>
      <c r="D805" s="2"/>
      <c r="E805" s="2"/>
      <c r="G805" s="2"/>
      <c r="H805" s="2"/>
      <c r="I805" s="2"/>
      <c r="J805" s="2"/>
      <c r="K805" s="2"/>
      <c r="L805" s="2"/>
    </row>
    <row r="806" ht="14.25" customHeight="1">
      <c r="A806" s="2"/>
      <c r="C806" s="2"/>
      <c r="D806" s="2"/>
      <c r="E806" s="2"/>
      <c r="G806" s="2"/>
      <c r="H806" s="2"/>
      <c r="I806" s="2"/>
      <c r="J806" s="2"/>
      <c r="K806" s="2"/>
      <c r="L806" s="2"/>
    </row>
    <row r="807" ht="14.25" customHeight="1">
      <c r="A807" s="2"/>
      <c r="C807" s="2"/>
      <c r="D807" s="2"/>
      <c r="E807" s="2"/>
      <c r="G807" s="2"/>
      <c r="H807" s="2"/>
      <c r="I807" s="2"/>
      <c r="J807" s="2"/>
      <c r="K807" s="2"/>
      <c r="L807" s="2"/>
    </row>
    <row r="808" ht="14.25" customHeight="1">
      <c r="A808" s="2"/>
      <c r="C808" s="2"/>
      <c r="D808" s="2"/>
      <c r="E808" s="2"/>
      <c r="G808" s="2"/>
      <c r="H808" s="2"/>
      <c r="I808" s="2"/>
      <c r="J808" s="2"/>
      <c r="K808" s="2"/>
      <c r="L808" s="2"/>
    </row>
    <row r="809" ht="14.25" customHeight="1">
      <c r="A809" s="2"/>
      <c r="C809" s="2"/>
      <c r="D809" s="2"/>
      <c r="E809" s="2"/>
      <c r="G809" s="2"/>
      <c r="H809" s="2"/>
      <c r="I809" s="2"/>
      <c r="J809" s="2"/>
      <c r="K809" s="2"/>
      <c r="L809" s="2"/>
    </row>
    <row r="810" ht="14.25" customHeight="1">
      <c r="A810" s="2"/>
      <c r="C810" s="2"/>
      <c r="D810" s="2"/>
      <c r="E810" s="2"/>
      <c r="G810" s="2"/>
      <c r="H810" s="2"/>
      <c r="I810" s="2"/>
      <c r="J810" s="2"/>
      <c r="K810" s="2"/>
      <c r="L810" s="2"/>
    </row>
    <row r="811" ht="14.25" customHeight="1">
      <c r="A811" s="2"/>
      <c r="C811" s="2"/>
      <c r="D811" s="2"/>
      <c r="E811" s="2"/>
      <c r="G811" s="2"/>
      <c r="H811" s="2"/>
      <c r="I811" s="2"/>
      <c r="J811" s="2"/>
      <c r="K811" s="2"/>
      <c r="L811" s="2"/>
    </row>
    <row r="812" ht="14.25" customHeight="1">
      <c r="A812" s="2"/>
      <c r="C812" s="2"/>
      <c r="D812" s="2"/>
      <c r="E812" s="2"/>
      <c r="G812" s="2"/>
      <c r="H812" s="2"/>
      <c r="I812" s="2"/>
      <c r="J812" s="2"/>
      <c r="K812" s="2"/>
      <c r="L812" s="2"/>
    </row>
    <row r="813" ht="14.25" customHeight="1">
      <c r="A813" s="2"/>
      <c r="C813" s="2"/>
      <c r="D813" s="2"/>
      <c r="E813" s="2"/>
      <c r="G813" s="2"/>
      <c r="H813" s="2"/>
      <c r="I813" s="2"/>
      <c r="J813" s="2"/>
      <c r="K813" s="2"/>
      <c r="L813" s="2"/>
    </row>
    <row r="814" ht="14.25" customHeight="1">
      <c r="A814" s="2"/>
      <c r="C814" s="2"/>
      <c r="D814" s="2"/>
      <c r="E814" s="2"/>
      <c r="G814" s="2"/>
      <c r="H814" s="2"/>
      <c r="I814" s="2"/>
      <c r="J814" s="2"/>
      <c r="K814" s="2"/>
      <c r="L814" s="2"/>
    </row>
    <row r="815" ht="14.25" customHeight="1">
      <c r="A815" s="2"/>
      <c r="C815" s="2"/>
      <c r="D815" s="2"/>
      <c r="E815" s="2"/>
      <c r="G815" s="2"/>
      <c r="H815" s="2"/>
      <c r="I815" s="2"/>
      <c r="J815" s="2"/>
      <c r="K815" s="2"/>
      <c r="L815" s="2"/>
    </row>
    <row r="816" ht="14.25" customHeight="1">
      <c r="A816" s="2"/>
      <c r="C816" s="2"/>
      <c r="D816" s="2"/>
      <c r="E816" s="2"/>
      <c r="G816" s="2"/>
      <c r="H816" s="2"/>
      <c r="I816" s="2"/>
      <c r="J816" s="2"/>
      <c r="K816" s="2"/>
      <c r="L816" s="2"/>
    </row>
    <row r="817" ht="14.25" customHeight="1">
      <c r="A817" s="2"/>
      <c r="C817" s="2"/>
      <c r="D817" s="2"/>
      <c r="E817" s="2"/>
      <c r="G817" s="2"/>
      <c r="H817" s="2"/>
      <c r="I817" s="2"/>
      <c r="J817" s="2"/>
      <c r="K817" s="2"/>
      <c r="L817" s="2"/>
    </row>
    <row r="818" ht="14.25" customHeight="1">
      <c r="A818" s="2"/>
      <c r="C818" s="2"/>
      <c r="D818" s="2"/>
      <c r="E818" s="2"/>
      <c r="G818" s="2"/>
      <c r="H818" s="2"/>
      <c r="I818" s="2"/>
      <c r="J818" s="2"/>
      <c r="K818" s="2"/>
      <c r="L818" s="2"/>
    </row>
    <row r="819" ht="14.25" customHeight="1">
      <c r="A819" s="2"/>
      <c r="C819" s="2"/>
      <c r="D819" s="2"/>
      <c r="E819" s="2"/>
      <c r="G819" s="2"/>
      <c r="H819" s="2"/>
      <c r="I819" s="2"/>
      <c r="J819" s="2"/>
      <c r="K819" s="2"/>
      <c r="L819" s="2"/>
    </row>
    <row r="820" ht="14.25" customHeight="1">
      <c r="A820" s="2"/>
      <c r="C820" s="2"/>
      <c r="D820" s="2"/>
      <c r="E820" s="2"/>
      <c r="G820" s="2"/>
      <c r="H820" s="2"/>
      <c r="I820" s="2"/>
      <c r="J820" s="2"/>
      <c r="K820" s="2"/>
      <c r="L820" s="2"/>
    </row>
    <row r="821" ht="14.25" customHeight="1">
      <c r="A821" s="2"/>
      <c r="C821" s="2"/>
      <c r="D821" s="2"/>
      <c r="E821" s="2"/>
      <c r="G821" s="2"/>
      <c r="H821" s="2"/>
      <c r="I821" s="2"/>
      <c r="J821" s="2"/>
      <c r="K821" s="2"/>
      <c r="L821" s="2"/>
    </row>
    <row r="822" ht="14.25" customHeight="1">
      <c r="A822" s="2"/>
      <c r="C822" s="2"/>
      <c r="D822" s="2"/>
      <c r="E822" s="2"/>
      <c r="G822" s="2"/>
      <c r="H822" s="2"/>
      <c r="I822" s="2"/>
      <c r="J822" s="2"/>
      <c r="K822" s="2"/>
      <c r="L822" s="2"/>
    </row>
    <row r="823" ht="14.25" customHeight="1">
      <c r="A823" s="2"/>
      <c r="C823" s="2"/>
      <c r="D823" s="2"/>
      <c r="E823" s="2"/>
      <c r="G823" s="2"/>
      <c r="H823" s="2"/>
      <c r="I823" s="2"/>
      <c r="J823" s="2"/>
      <c r="K823" s="2"/>
      <c r="L823" s="2"/>
    </row>
    <row r="824" ht="14.25" customHeight="1">
      <c r="A824" s="2"/>
      <c r="C824" s="2"/>
      <c r="D824" s="2"/>
      <c r="E824" s="2"/>
      <c r="G824" s="2"/>
      <c r="H824" s="2"/>
      <c r="I824" s="2"/>
      <c r="J824" s="2"/>
      <c r="K824" s="2"/>
      <c r="L824" s="2"/>
    </row>
    <row r="825" ht="14.25" customHeight="1">
      <c r="A825" s="2"/>
      <c r="C825" s="2"/>
      <c r="D825" s="2"/>
      <c r="E825" s="2"/>
      <c r="G825" s="2"/>
      <c r="H825" s="2"/>
      <c r="I825" s="2"/>
      <c r="J825" s="2"/>
      <c r="K825" s="2"/>
      <c r="L825" s="2"/>
    </row>
    <row r="826" ht="14.25" customHeight="1">
      <c r="A826" s="2"/>
      <c r="C826" s="2"/>
      <c r="D826" s="2"/>
      <c r="E826" s="2"/>
      <c r="G826" s="2"/>
      <c r="H826" s="2"/>
      <c r="I826" s="2"/>
      <c r="J826" s="2"/>
      <c r="K826" s="2"/>
      <c r="L826" s="2"/>
    </row>
    <row r="827" ht="14.25" customHeight="1">
      <c r="A827" s="2"/>
      <c r="C827" s="2"/>
      <c r="D827" s="2"/>
      <c r="E827" s="2"/>
      <c r="G827" s="2"/>
      <c r="H827" s="2"/>
      <c r="I827" s="2"/>
      <c r="J827" s="2"/>
      <c r="K827" s="2"/>
      <c r="L827" s="2"/>
    </row>
    <row r="828" ht="14.25" customHeight="1">
      <c r="A828" s="2"/>
      <c r="C828" s="2"/>
      <c r="D828" s="2"/>
      <c r="E828" s="2"/>
      <c r="G828" s="2"/>
      <c r="H828" s="2"/>
      <c r="I828" s="2"/>
      <c r="J828" s="2"/>
      <c r="K828" s="2"/>
      <c r="L828" s="2"/>
    </row>
    <row r="829" ht="14.25" customHeight="1">
      <c r="A829" s="2"/>
      <c r="C829" s="2"/>
      <c r="D829" s="2"/>
      <c r="E829" s="2"/>
      <c r="G829" s="2"/>
      <c r="H829" s="2"/>
      <c r="I829" s="2"/>
      <c r="J829" s="2"/>
      <c r="K829" s="2"/>
      <c r="L829" s="2"/>
    </row>
    <row r="830" ht="14.25" customHeight="1">
      <c r="A830" s="2"/>
      <c r="C830" s="2"/>
      <c r="D830" s="2"/>
      <c r="E830" s="2"/>
      <c r="G830" s="2"/>
      <c r="H830" s="2"/>
      <c r="I830" s="2"/>
      <c r="J830" s="2"/>
      <c r="K830" s="2"/>
      <c r="L830" s="2"/>
    </row>
    <row r="831" ht="14.25" customHeight="1">
      <c r="A831" s="2"/>
      <c r="C831" s="2"/>
      <c r="D831" s="2"/>
      <c r="E831" s="2"/>
      <c r="G831" s="2"/>
      <c r="H831" s="2"/>
      <c r="I831" s="2"/>
      <c r="J831" s="2"/>
      <c r="K831" s="2"/>
      <c r="L831" s="2"/>
    </row>
    <row r="832" ht="14.25" customHeight="1">
      <c r="A832" s="2"/>
      <c r="C832" s="2"/>
      <c r="D832" s="2"/>
      <c r="E832" s="2"/>
      <c r="G832" s="2"/>
      <c r="H832" s="2"/>
      <c r="I832" s="2"/>
      <c r="J832" s="2"/>
      <c r="K832" s="2"/>
      <c r="L832" s="2"/>
    </row>
    <row r="833" ht="14.25" customHeight="1">
      <c r="A833" s="2"/>
      <c r="C833" s="2"/>
      <c r="D833" s="2"/>
      <c r="E833" s="2"/>
      <c r="G833" s="2"/>
      <c r="H833" s="2"/>
      <c r="I833" s="2"/>
      <c r="J833" s="2"/>
      <c r="K833" s="2"/>
      <c r="L833" s="2"/>
    </row>
    <row r="834" ht="14.25" customHeight="1">
      <c r="A834" s="2"/>
      <c r="C834" s="2"/>
      <c r="D834" s="2"/>
      <c r="E834" s="2"/>
      <c r="G834" s="2"/>
      <c r="H834" s="2"/>
      <c r="I834" s="2"/>
      <c r="J834" s="2"/>
      <c r="K834" s="2"/>
      <c r="L834" s="2"/>
    </row>
    <row r="835" ht="14.25" customHeight="1">
      <c r="A835" s="2"/>
      <c r="C835" s="2"/>
      <c r="D835" s="2"/>
      <c r="E835" s="2"/>
      <c r="G835" s="2"/>
      <c r="H835" s="2"/>
      <c r="I835" s="2"/>
      <c r="J835" s="2"/>
      <c r="K835" s="2"/>
      <c r="L835" s="2"/>
    </row>
    <row r="836" ht="14.25" customHeight="1">
      <c r="A836" s="2"/>
      <c r="C836" s="2"/>
      <c r="D836" s="2"/>
      <c r="E836" s="2"/>
      <c r="G836" s="2"/>
      <c r="H836" s="2"/>
      <c r="I836" s="2"/>
      <c r="J836" s="2"/>
      <c r="K836" s="2"/>
      <c r="L836" s="2"/>
    </row>
    <row r="837" ht="14.25" customHeight="1">
      <c r="A837" s="2"/>
      <c r="C837" s="2"/>
      <c r="D837" s="2"/>
      <c r="E837" s="2"/>
      <c r="G837" s="2"/>
      <c r="H837" s="2"/>
      <c r="I837" s="2"/>
      <c r="J837" s="2"/>
      <c r="K837" s="2"/>
      <c r="L837" s="2"/>
    </row>
    <row r="838" ht="14.25" customHeight="1">
      <c r="A838" s="2"/>
      <c r="C838" s="2"/>
      <c r="D838" s="2"/>
      <c r="E838" s="2"/>
      <c r="G838" s="2"/>
      <c r="H838" s="2"/>
      <c r="I838" s="2"/>
      <c r="J838" s="2"/>
      <c r="K838" s="2"/>
      <c r="L838" s="2"/>
    </row>
    <row r="839" ht="14.25" customHeight="1">
      <c r="A839" s="2"/>
      <c r="C839" s="2"/>
      <c r="D839" s="2"/>
      <c r="E839" s="2"/>
      <c r="G839" s="2"/>
      <c r="H839" s="2"/>
      <c r="I839" s="2"/>
      <c r="J839" s="2"/>
      <c r="K839" s="2"/>
      <c r="L839" s="2"/>
    </row>
    <row r="840" ht="14.25" customHeight="1">
      <c r="A840" s="2"/>
      <c r="C840" s="2"/>
      <c r="D840" s="2"/>
      <c r="E840" s="2"/>
      <c r="G840" s="2"/>
      <c r="H840" s="2"/>
      <c r="I840" s="2"/>
      <c r="J840" s="2"/>
      <c r="K840" s="2"/>
      <c r="L840" s="2"/>
    </row>
    <row r="841" ht="14.25" customHeight="1">
      <c r="A841" s="2"/>
      <c r="C841" s="2"/>
      <c r="D841" s="2"/>
      <c r="E841" s="2"/>
      <c r="G841" s="2"/>
      <c r="H841" s="2"/>
      <c r="I841" s="2"/>
      <c r="J841" s="2"/>
      <c r="K841" s="2"/>
      <c r="L841" s="2"/>
    </row>
    <row r="842" ht="14.25" customHeight="1">
      <c r="A842" s="2"/>
      <c r="C842" s="2"/>
      <c r="D842" s="2"/>
      <c r="E842" s="2"/>
      <c r="G842" s="2"/>
      <c r="H842" s="2"/>
      <c r="I842" s="2"/>
      <c r="J842" s="2"/>
      <c r="K842" s="2"/>
      <c r="L842" s="2"/>
    </row>
    <row r="843" ht="14.25" customHeight="1">
      <c r="A843" s="2"/>
      <c r="C843" s="2"/>
      <c r="D843" s="2"/>
      <c r="E843" s="2"/>
      <c r="G843" s="2"/>
      <c r="H843" s="2"/>
      <c r="I843" s="2"/>
      <c r="J843" s="2"/>
      <c r="K843" s="2"/>
      <c r="L843" s="2"/>
    </row>
    <row r="844" ht="14.25" customHeight="1">
      <c r="A844" s="2"/>
      <c r="C844" s="2"/>
      <c r="D844" s="2"/>
      <c r="E844" s="2"/>
      <c r="G844" s="2"/>
      <c r="H844" s="2"/>
      <c r="I844" s="2"/>
      <c r="J844" s="2"/>
      <c r="K844" s="2"/>
      <c r="L844" s="2"/>
    </row>
    <row r="845" ht="14.25" customHeight="1">
      <c r="A845" s="2"/>
      <c r="C845" s="2"/>
      <c r="D845" s="2"/>
      <c r="E845" s="2"/>
      <c r="G845" s="2"/>
      <c r="H845" s="2"/>
      <c r="I845" s="2"/>
      <c r="J845" s="2"/>
      <c r="K845" s="2"/>
      <c r="L845" s="2"/>
    </row>
    <row r="846" ht="14.25" customHeight="1">
      <c r="A846" s="2"/>
      <c r="C846" s="2"/>
      <c r="D846" s="2"/>
      <c r="E846" s="2"/>
      <c r="G846" s="2"/>
      <c r="H846" s="2"/>
      <c r="I846" s="2"/>
      <c r="J846" s="2"/>
      <c r="K846" s="2"/>
      <c r="L846" s="2"/>
    </row>
    <row r="847" ht="14.25" customHeight="1">
      <c r="A847" s="2"/>
      <c r="C847" s="2"/>
      <c r="D847" s="2"/>
      <c r="E847" s="2"/>
      <c r="G847" s="2"/>
      <c r="H847" s="2"/>
      <c r="I847" s="2"/>
      <c r="J847" s="2"/>
      <c r="K847" s="2"/>
      <c r="L847" s="2"/>
    </row>
    <row r="848" ht="14.25" customHeight="1">
      <c r="A848" s="2"/>
      <c r="C848" s="2"/>
      <c r="D848" s="2"/>
      <c r="E848" s="2"/>
      <c r="G848" s="2"/>
      <c r="H848" s="2"/>
      <c r="I848" s="2"/>
      <c r="J848" s="2"/>
      <c r="K848" s="2"/>
      <c r="L848" s="2"/>
    </row>
    <row r="849" ht="14.25" customHeight="1">
      <c r="A849" s="2"/>
      <c r="C849" s="2"/>
      <c r="D849" s="2"/>
      <c r="E849" s="2"/>
      <c r="G849" s="2"/>
      <c r="H849" s="2"/>
      <c r="I849" s="2"/>
      <c r="J849" s="2"/>
      <c r="K849" s="2"/>
      <c r="L849" s="2"/>
    </row>
    <row r="850" ht="14.25" customHeight="1">
      <c r="A850" s="2"/>
      <c r="C850" s="2"/>
      <c r="D850" s="2"/>
      <c r="E850" s="2"/>
      <c r="G850" s="2"/>
      <c r="H850" s="2"/>
      <c r="I850" s="2"/>
      <c r="J850" s="2"/>
      <c r="K850" s="2"/>
      <c r="L850" s="2"/>
    </row>
    <row r="851" ht="14.25" customHeight="1">
      <c r="A851" s="2"/>
      <c r="C851" s="2"/>
      <c r="D851" s="2"/>
      <c r="E851" s="2"/>
      <c r="G851" s="2"/>
      <c r="H851" s="2"/>
      <c r="I851" s="2"/>
      <c r="J851" s="2"/>
      <c r="K851" s="2"/>
      <c r="L851" s="2"/>
    </row>
    <row r="852" ht="14.25" customHeight="1">
      <c r="A852" s="2"/>
      <c r="C852" s="2"/>
      <c r="D852" s="2"/>
      <c r="E852" s="2"/>
      <c r="G852" s="2"/>
      <c r="H852" s="2"/>
      <c r="I852" s="2"/>
      <c r="J852" s="2"/>
      <c r="K852" s="2"/>
      <c r="L852" s="2"/>
    </row>
    <row r="853" ht="14.25" customHeight="1">
      <c r="A853" s="2"/>
      <c r="C853" s="2"/>
      <c r="D853" s="2"/>
      <c r="E853" s="2"/>
      <c r="G853" s="2"/>
      <c r="H853" s="2"/>
      <c r="I853" s="2"/>
      <c r="J853" s="2"/>
      <c r="K853" s="2"/>
      <c r="L853" s="2"/>
    </row>
    <row r="854" ht="14.25" customHeight="1">
      <c r="A854" s="2"/>
      <c r="C854" s="2"/>
      <c r="D854" s="2"/>
      <c r="E854" s="2"/>
      <c r="G854" s="2"/>
      <c r="H854" s="2"/>
      <c r="I854" s="2"/>
      <c r="J854" s="2"/>
      <c r="K854" s="2"/>
      <c r="L854" s="2"/>
    </row>
    <row r="855" ht="14.25" customHeight="1">
      <c r="A855" s="2"/>
      <c r="C855" s="2"/>
      <c r="D855" s="2"/>
      <c r="E855" s="2"/>
      <c r="G855" s="2"/>
      <c r="H855" s="2"/>
      <c r="I855" s="2"/>
      <c r="J855" s="2"/>
      <c r="K855" s="2"/>
      <c r="L855" s="2"/>
    </row>
    <row r="856" ht="14.25" customHeight="1">
      <c r="A856" s="2"/>
      <c r="C856" s="2"/>
      <c r="D856" s="2"/>
      <c r="E856" s="2"/>
      <c r="G856" s="2"/>
      <c r="H856" s="2"/>
      <c r="I856" s="2"/>
      <c r="J856" s="2"/>
      <c r="K856" s="2"/>
      <c r="L856" s="2"/>
    </row>
    <row r="857" ht="14.25" customHeight="1">
      <c r="A857" s="2"/>
      <c r="C857" s="2"/>
      <c r="D857" s="2"/>
      <c r="E857" s="2"/>
      <c r="G857" s="2"/>
      <c r="H857" s="2"/>
      <c r="I857" s="2"/>
      <c r="J857" s="2"/>
      <c r="K857" s="2"/>
      <c r="L857" s="2"/>
    </row>
    <row r="858" ht="14.25" customHeight="1">
      <c r="A858" s="2"/>
      <c r="C858" s="2"/>
      <c r="D858" s="2"/>
      <c r="E858" s="2"/>
      <c r="G858" s="2"/>
      <c r="H858" s="2"/>
      <c r="I858" s="2"/>
      <c r="J858" s="2"/>
      <c r="K858" s="2"/>
      <c r="L858" s="2"/>
    </row>
    <row r="859" ht="14.25" customHeight="1">
      <c r="A859" s="2"/>
      <c r="C859" s="2"/>
      <c r="D859" s="2"/>
      <c r="E859" s="2"/>
      <c r="G859" s="2"/>
      <c r="H859" s="2"/>
      <c r="I859" s="2"/>
      <c r="J859" s="2"/>
      <c r="K859" s="2"/>
      <c r="L859" s="2"/>
    </row>
    <row r="860" ht="14.25" customHeight="1">
      <c r="A860" s="2"/>
      <c r="C860" s="2"/>
      <c r="D860" s="2"/>
      <c r="E860" s="2"/>
      <c r="G860" s="2"/>
      <c r="H860" s="2"/>
      <c r="I860" s="2"/>
      <c r="J860" s="2"/>
      <c r="K860" s="2"/>
      <c r="L860" s="2"/>
    </row>
    <row r="861" ht="14.25" customHeight="1">
      <c r="A861" s="2"/>
      <c r="C861" s="2"/>
      <c r="D861" s="2"/>
      <c r="E861" s="2"/>
      <c r="G861" s="2"/>
      <c r="H861" s="2"/>
      <c r="I861" s="2"/>
      <c r="J861" s="2"/>
      <c r="K861" s="2"/>
      <c r="L861" s="2"/>
    </row>
    <row r="862" ht="14.25" customHeight="1">
      <c r="A862" s="2"/>
      <c r="C862" s="2"/>
      <c r="D862" s="2"/>
      <c r="E862" s="2"/>
      <c r="G862" s="2"/>
      <c r="H862" s="2"/>
      <c r="I862" s="2"/>
      <c r="J862" s="2"/>
      <c r="K862" s="2"/>
      <c r="L862" s="2"/>
    </row>
    <row r="863" ht="14.25" customHeight="1">
      <c r="A863" s="2"/>
      <c r="C863" s="2"/>
      <c r="D863" s="2"/>
      <c r="E863" s="2"/>
      <c r="G863" s="2"/>
      <c r="H863" s="2"/>
      <c r="I863" s="2"/>
      <c r="J863" s="2"/>
      <c r="K863" s="2"/>
      <c r="L863" s="2"/>
    </row>
    <row r="864" ht="14.25" customHeight="1">
      <c r="A864" s="2"/>
      <c r="C864" s="2"/>
      <c r="D864" s="2"/>
      <c r="E864" s="2"/>
      <c r="G864" s="2"/>
      <c r="H864" s="2"/>
      <c r="I864" s="2"/>
      <c r="J864" s="2"/>
      <c r="K864" s="2"/>
      <c r="L864" s="2"/>
    </row>
    <row r="865" ht="14.25" customHeight="1">
      <c r="A865" s="2"/>
      <c r="C865" s="2"/>
      <c r="D865" s="2"/>
      <c r="E865" s="2"/>
      <c r="G865" s="2"/>
      <c r="H865" s="2"/>
      <c r="I865" s="2"/>
      <c r="J865" s="2"/>
      <c r="K865" s="2"/>
      <c r="L865" s="2"/>
    </row>
    <row r="866" ht="14.25" customHeight="1">
      <c r="A866" s="2"/>
      <c r="C866" s="2"/>
      <c r="D866" s="2"/>
      <c r="E866" s="2"/>
      <c r="G866" s="2"/>
      <c r="H866" s="2"/>
      <c r="I866" s="2"/>
      <c r="J866" s="2"/>
      <c r="K866" s="2"/>
      <c r="L866" s="2"/>
    </row>
    <row r="867" ht="14.25" customHeight="1">
      <c r="A867" s="2"/>
      <c r="C867" s="2"/>
      <c r="D867" s="2"/>
      <c r="E867" s="2"/>
      <c r="G867" s="2"/>
      <c r="H867" s="2"/>
      <c r="I867" s="2"/>
      <c r="J867" s="2"/>
      <c r="K867" s="2"/>
      <c r="L867" s="2"/>
    </row>
    <row r="868" ht="14.25" customHeight="1">
      <c r="A868" s="2"/>
      <c r="C868" s="2"/>
      <c r="D868" s="2"/>
      <c r="E868" s="2"/>
      <c r="G868" s="2"/>
      <c r="H868" s="2"/>
      <c r="I868" s="2"/>
      <c r="J868" s="2"/>
      <c r="K868" s="2"/>
      <c r="L868" s="2"/>
    </row>
    <row r="869" ht="14.25" customHeight="1">
      <c r="A869" s="2"/>
      <c r="C869" s="2"/>
      <c r="D869" s="2"/>
      <c r="E869" s="2"/>
      <c r="G869" s="2"/>
      <c r="H869" s="2"/>
      <c r="I869" s="2"/>
      <c r="J869" s="2"/>
      <c r="K869" s="2"/>
      <c r="L869" s="2"/>
    </row>
    <row r="870" ht="14.25" customHeight="1">
      <c r="A870" s="2"/>
      <c r="C870" s="2"/>
      <c r="D870" s="2"/>
      <c r="E870" s="2"/>
      <c r="G870" s="2"/>
      <c r="H870" s="2"/>
      <c r="I870" s="2"/>
      <c r="J870" s="2"/>
      <c r="K870" s="2"/>
      <c r="L870" s="2"/>
    </row>
    <row r="871" ht="14.25" customHeight="1">
      <c r="A871" s="2"/>
      <c r="C871" s="2"/>
      <c r="D871" s="2"/>
      <c r="E871" s="2"/>
      <c r="G871" s="2"/>
      <c r="H871" s="2"/>
      <c r="I871" s="2"/>
      <c r="J871" s="2"/>
      <c r="K871" s="2"/>
      <c r="L871" s="2"/>
    </row>
    <row r="872" ht="14.25" customHeight="1">
      <c r="A872" s="2"/>
      <c r="C872" s="2"/>
      <c r="D872" s="2"/>
      <c r="E872" s="2"/>
      <c r="G872" s="2"/>
      <c r="H872" s="2"/>
      <c r="I872" s="2"/>
      <c r="J872" s="2"/>
      <c r="K872" s="2"/>
      <c r="L872" s="2"/>
    </row>
    <row r="873" ht="14.25" customHeight="1">
      <c r="A873" s="2"/>
      <c r="C873" s="2"/>
      <c r="D873" s="2"/>
      <c r="E873" s="2"/>
      <c r="G873" s="2"/>
      <c r="H873" s="2"/>
      <c r="I873" s="2"/>
      <c r="J873" s="2"/>
      <c r="K873" s="2"/>
      <c r="L873" s="2"/>
    </row>
    <row r="874" ht="14.25" customHeight="1">
      <c r="A874" s="2"/>
      <c r="C874" s="2"/>
      <c r="D874" s="2"/>
      <c r="E874" s="2"/>
      <c r="G874" s="2"/>
      <c r="H874" s="2"/>
      <c r="I874" s="2"/>
      <c r="J874" s="2"/>
      <c r="K874" s="2"/>
      <c r="L874" s="2"/>
    </row>
    <row r="875" ht="14.25" customHeight="1">
      <c r="A875" s="2"/>
      <c r="C875" s="2"/>
      <c r="D875" s="2"/>
      <c r="E875" s="2"/>
      <c r="G875" s="2"/>
      <c r="H875" s="2"/>
      <c r="I875" s="2"/>
      <c r="J875" s="2"/>
      <c r="K875" s="2"/>
      <c r="L875" s="2"/>
    </row>
    <row r="876" ht="14.25" customHeight="1">
      <c r="A876" s="2"/>
      <c r="C876" s="2"/>
      <c r="D876" s="2"/>
      <c r="E876" s="2"/>
      <c r="G876" s="2"/>
      <c r="H876" s="2"/>
      <c r="I876" s="2"/>
      <c r="J876" s="2"/>
      <c r="K876" s="2"/>
      <c r="L876" s="2"/>
    </row>
    <row r="877" ht="14.25" customHeight="1">
      <c r="A877" s="2"/>
      <c r="C877" s="2"/>
      <c r="D877" s="2"/>
      <c r="E877" s="2"/>
      <c r="G877" s="2"/>
      <c r="H877" s="2"/>
      <c r="I877" s="2"/>
      <c r="J877" s="2"/>
      <c r="K877" s="2"/>
      <c r="L877" s="2"/>
    </row>
    <row r="878" ht="14.25" customHeight="1">
      <c r="A878" s="2"/>
      <c r="C878" s="2"/>
      <c r="D878" s="2"/>
      <c r="E878" s="2"/>
      <c r="G878" s="2"/>
      <c r="H878" s="2"/>
      <c r="I878" s="2"/>
      <c r="J878" s="2"/>
      <c r="K878" s="2"/>
      <c r="L878" s="2"/>
    </row>
    <row r="879" ht="14.25" customHeight="1">
      <c r="A879" s="2"/>
      <c r="C879" s="2"/>
      <c r="D879" s="2"/>
      <c r="E879" s="2"/>
      <c r="G879" s="2"/>
      <c r="H879" s="2"/>
      <c r="I879" s="2"/>
      <c r="J879" s="2"/>
      <c r="K879" s="2"/>
      <c r="L879" s="2"/>
    </row>
    <row r="880" ht="14.25" customHeight="1">
      <c r="A880" s="2"/>
      <c r="C880" s="2"/>
      <c r="D880" s="2"/>
      <c r="E880" s="2"/>
      <c r="G880" s="2"/>
      <c r="H880" s="2"/>
      <c r="I880" s="2"/>
      <c r="J880" s="2"/>
      <c r="K880" s="2"/>
      <c r="L880" s="2"/>
    </row>
    <row r="881" ht="14.25" customHeight="1">
      <c r="A881" s="2"/>
      <c r="C881" s="2"/>
      <c r="D881" s="2"/>
      <c r="E881" s="2"/>
      <c r="G881" s="2"/>
      <c r="H881" s="2"/>
      <c r="I881" s="2"/>
      <c r="J881" s="2"/>
      <c r="K881" s="2"/>
      <c r="L881" s="2"/>
    </row>
    <row r="882" ht="14.25" customHeight="1">
      <c r="A882" s="2"/>
      <c r="C882" s="2"/>
      <c r="D882" s="2"/>
      <c r="E882" s="2"/>
      <c r="G882" s="2"/>
      <c r="H882" s="2"/>
      <c r="I882" s="2"/>
      <c r="J882" s="2"/>
      <c r="K882" s="2"/>
      <c r="L882" s="2"/>
    </row>
    <row r="883" ht="14.25" customHeight="1">
      <c r="A883" s="2"/>
      <c r="C883" s="2"/>
      <c r="D883" s="2"/>
      <c r="E883" s="2"/>
      <c r="G883" s="2"/>
      <c r="H883" s="2"/>
      <c r="I883" s="2"/>
      <c r="J883" s="2"/>
      <c r="K883" s="2"/>
      <c r="L883" s="2"/>
    </row>
    <row r="884" ht="14.25" customHeight="1">
      <c r="A884" s="2"/>
      <c r="C884" s="2"/>
      <c r="D884" s="2"/>
      <c r="E884" s="2"/>
      <c r="G884" s="2"/>
      <c r="H884" s="2"/>
      <c r="I884" s="2"/>
      <c r="J884" s="2"/>
      <c r="K884" s="2"/>
      <c r="L884" s="2"/>
    </row>
    <row r="885" ht="14.25" customHeight="1">
      <c r="A885" s="2"/>
      <c r="C885" s="2"/>
      <c r="D885" s="2"/>
      <c r="E885" s="2"/>
      <c r="G885" s="2"/>
      <c r="H885" s="2"/>
      <c r="I885" s="2"/>
      <c r="J885" s="2"/>
      <c r="K885" s="2"/>
      <c r="L885" s="2"/>
    </row>
    <row r="886" ht="14.25" customHeight="1">
      <c r="A886" s="2"/>
      <c r="C886" s="2"/>
      <c r="D886" s="2"/>
      <c r="E886" s="2"/>
      <c r="G886" s="2"/>
      <c r="H886" s="2"/>
      <c r="I886" s="2"/>
      <c r="J886" s="2"/>
      <c r="K886" s="2"/>
      <c r="L886" s="2"/>
    </row>
    <row r="887" ht="14.25" customHeight="1">
      <c r="A887" s="2"/>
      <c r="C887" s="2"/>
      <c r="D887" s="2"/>
      <c r="E887" s="2"/>
      <c r="G887" s="2"/>
      <c r="H887" s="2"/>
      <c r="I887" s="2"/>
      <c r="J887" s="2"/>
      <c r="K887" s="2"/>
      <c r="L887" s="2"/>
    </row>
    <row r="888" ht="14.25" customHeight="1">
      <c r="A888" s="2"/>
      <c r="C888" s="2"/>
      <c r="D888" s="2"/>
      <c r="E888" s="2"/>
      <c r="G888" s="2"/>
      <c r="H888" s="2"/>
      <c r="I888" s="2"/>
      <c r="J888" s="2"/>
      <c r="K888" s="2"/>
      <c r="L888" s="2"/>
    </row>
    <row r="889" ht="14.25" customHeight="1">
      <c r="A889" s="2"/>
      <c r="C889" s="2"/>
      <c r="D889" s="2"/>
      <c r="E889" s="2"/>
      <c r="G889" s="2"/>
      <c r="H889" s="2"/>
      <c r="I889" s="2"/>
      <c r="J889" s="2"/>
      <c r="K889" s="2"/>
      <c r="L889" s="2"/>
    </row>
    <row r="890" ht="14.25" customHeight="1">
      <c r="A890" s="2"/>
      <c r="C890" s="2"/>
      <c r="D890" s="2"/>
      <c r="E890" s="2"/>
      <c r="G890" s="2"/>
      <c r="H890" s="2"/>
      <c r="I890" s="2"/>
      <c r="J890" s="2"/>
      <c r="K890" s="2"/>
      <c r="L890" s="2"/>
    </row>
    <row r="891" ht="14.25" customHeight="1">
      <c r="A891" s="2"/>
      <c r="C891" s="2"/>
      <c r="D891" s="2"/>
      <c r="E891" s="2"/>
      <c r="G891" s="2"/>
      <c r="H891" s="2"/>
      <c r="I891" s="2"/>
      <c r="J891" s="2"/>
      <c r="K891" s="2"/>
      <c r="L891" s="2"/>
    </row>
    <row r="892" ht="14.25" customHeight="1">
      <c r="A892" s="2"/>
      <c r="C892" s="2"/>
      <c r="D892" s="2"/>
      <c r="E892" s="2"/>
      <c r="G892" s="2"/>
      <c r="H892" s="2"/>
      <c r="I892" s="2"/>
      <c r="J892" s="2"/>
      <c r="K892" s="2"/>
      <c r="L892" s="2"/>
    </row>
    <row r="893" ht="14.25" customHeight="1">
      <c r="A893" s="2"/>
      <c r="C893" s="2"/>
      <c r="D893" s="2"/>
      <c r="E893" s="2"/>
      <c r="G893" s="2"/>
      <c r="H893" s="2"/>
      <c r="I893" s="2"/>
      <c r="J893" s="2"/>
      <c r="K893" s="2"/>
      <c r="L893" s="2"/>
    </row>
    <row r="894" ht="14.25" customHeight="1">
      <c r="A894" s="2"/>
      <c r="C894" s="2"/>
      <c r="D894" s="2"/>
      <c r="E894" s="2"/>
      <c r="G894" s="2"/>
      <c r="H894" s="2"/>
      <c r="I894" s="2"/>
      <c r="J894" s="2"/>
      <c r="K894" s="2"/>
      <c r="L894" s="2"/>
    </row>
    <row r="895" ht="14.25" customHeight="1">
      <c r="A895" s="2"/>
      <c r="C895" s="2"/>
      <c r="D895" s="2"/>
      <c r="E895" s="2"/>
      <c r="G895" s="2"/>
      <c r="H895" s="2"/>
      <c r="I895" s="2"/>
      <c r="J895" s="2"/>
      <c r="K895" s="2"/>
      <c r="L895" s="2"/>
    </row>
    <row r="896" ht="14.25" customHeight="1">
      <c r="A896" s="2"/>
      <c r="C896" s="2"/>
      <c r="D896" s="2"/>
      <c r="E896" s="2"/>
      <c r="G896" s="2"/>
      <c r="H896" s="2"/>
      <c r="I896" s="2"/>
      <c r="J896" s="2"/>
      <c r="K896" s="2"/>
      <c r="L896" s="2"/>
    </row>
    <row r="897" ht="14.25" customHeight="1">
      <c r="A897" s="2"/>
      <c r="C897" s="2"/>
      <c r="D897" s="2"/>
      <c r="E897" s="2"/>
      <c r="G897" s="2"/>
      <c r="H897" s="2"/>
      <c r="I897" s="2"/>
      <c r="J897" s="2"/>
      <c r="K897" s="2"/>
      <c r="L897" s="2"/>
    </row>
    <row r="898" ht="14.25" customHeight="1">
      <c r="A898" s="2"/>
      <c r="C898" s="2"/>
      <c r="D898" s="2"/>
      <c r="E898" s="2"/>
      <c r="G898" s="2"/>
      <c r="H898" s="2"/>
      <c r="I898" s="2"/>
      <c r="J898" s="2"/>
      <c r="K898" s="2"/>
      <c r="L898" s="2"/>
    </row>
    <row r="899" ht="14.25" customHeight="1">
      <c r="A899" s="2"/>
      <c r="C899" s="2"/>
      <c r="D899" s="2"/>
      <c r="E899" s="2"/>
      <c r="G899" s="2"/>
      <c r="H899" s="2"/>
      <c r="I899" s="2"/>
      <c r="J899" s="2"/>
      <c r="K899" s="2"/>
      <c r="L899" s="2"/>
    </row>
    <row r="900" ht="14.25" customHeight="1">
      <c r="A900" s="2"/>
      <c r="C900" s="2"/>
      <c r="D900" s="2"/>
      <c r="E900" s="2"/>
      <c r="G900" s="2"/>
      <c r="H900" s="2"/>
      <c r="I900" s="2"/>
      <c r="J900" s="2"/>
      <c r="K900" s="2"/>
      <c r="L900" s="2"/>
    </row>
    <row r="901" ht="14.25" customHeight="1">
      <c r="A901" s="2"/>
      <c r="C901" s="2"/>
      <c r="D901" s="2"/>
      <c r="E901" s="2"/>
      <c r="G901" s="2"/>
      <c r="H901" s="2"/>
      <c r="I901" s="2"/>
      <c r="J901" s="2"/>
      <c r="K901" s="2"/>
      <c r="L901" s="2"/>
    </row>
    <row r="902" ht="14.25" customHeight="1">
      <c r="A902" s="2"/>
      <c r="C902" s="2"/>
      <c r="D902" s="2"/>
      <c r="E902" s="2"/>
      <c r="G902" s="2"/>
      <c r="H902" s="2"/>
      <c r="I902" s="2"/>
      <c r="J902" s="2"/>
      <c r="K902" s="2"/>
      <c r="L902" s="2"/>
    </row>
    <row r="903" ht="14.25" customHeight="1">
      <c r="A903" s="2"/>
      <c r="C903" s="2"/>
      <c r="D903" s="2"/>
      <c r="E903" s="2"/>
      <c r="G903" s="2"/>
      <c r="H903" s="2"/>
      <c r="I903" s="2"/>
      <c r="J903" s="2"/>
      <c r="K903" s="2"/>
      <c r="L903" s="2"/>
    </row>
    <row r="904" ht="14.25" customHeight="1">
      <c r="A904" s="2"/>
      <c r="C904" s="2"/>
      <c r="D904" s="2"/>
      <c r="E904" s="2"/>
      <c r="G904" s="2"/>
      <c r="H904" s="2"/>
      <c r="I904" s="2"/>
      <c r="J904" s="2"/>
      <c r="K904" s="2"/>
      <c r="L904" s="2"/>
    </row>
    <row r="905" ht="14.25" customHeight="1">
      <c r="A905" s="2"/>
      <c r="C905" s="2"/>
      <c r="D905" s="2"/>
      <c r="E905" s="2"/>
      <c r="G905" s="2"/>
      <c r="H905" s="2"/>
      <c r="I905" s="2"/>
      <c r="J905" s="2"/>
      <c r="K905" s="2"/>
      <c r="L905" s="2"/>
    </row>
    <row r="906" ht="14.25" customHeight="1">
      <c r="A906" s="2"/>
      <c r="C906" s="2"/>
      <c r="D906" s="2"/>
      <c r="E906" s="2"/>
      <c r="G906" s="2"/>
      <c r="H906" s="2"/>
      <c r="I906" s="2"/>
      <c r="J906" s="2"/>
      <c r="K906" s="2"/>
      <c r="L906" s="2"/>
    </row>
    <row r="907" ht="14.25" customHeight="1">
      <c r="A907" s="2"/>
      <c r="C907" s="2"/>
      <c r="D907" s="2"/>
      <c r="E907" s="2"/>
      <c r="G907" s="2"/>
      <c r="H907" s="2"/>
      <c r="I907" s="2"/>
      <c r="J907" s="2"/>
      <c r="K907" s="2"/>
      <c r="L907" s="2"/>
    </row>
    <row r="908" ht="14.25" customHeight="1">
      <c r="A908" s="2"/>
      <c r="C908" s="2"/>
      <c r="D908" s="2"/>
      <c r="E908" s="2"/>
      <c r="G908" s="2"/>
      <c r="H908" s="2"/>
      <c r="I908" s="2"/>
      <c r="J908" s="2"/>
      <c r="K908" s="2"/>
      <c r="L908" s="2"/>
    </row>
    <row r="909" ht="14.25" customHeight="1">
      <c r="A909" s="2"/>
      <c r="C909" s="2"/>
      <c r="D909" s="2"/>
      <c r="E909" s="2"/>
      <c r="G909" s="2"/>
      <c r="H909" s="2"/>
      <c r="I909" s="2"/>
      <c r="J909" s="2"/>
      <c r="K909" s="2"/>
      <c r="L909" s="2"/>
    </row>
    <row r="910" ht="14.25" customHeight="1">
      <c r="A910" s="2"/>
      <c r="C910" s="2"/>
      <c r="D910" s="2"/>
      <c r="E910" s="2"/>
      <c r="G910" s="2"/>
      <c r="H910" s="2"/>
      <c r="I910" s="2"/>
      <c r="J910" s="2"/>
      <c r="K910" s="2"/>
      <c r="L910" s="2"/>
    </row>
    <row r="911" ht="14.25" customHeight="1">
      <c r="A911" s="2"/>
      <c r="C911" s="2"/>
      <c r="D911" s="2"/>
      <c r="E911" s="2"/>
      <c r="G911" s="2"/>
      <c r="H911" s="2"/>
      <c r="I911" s="2"/>
      <c r="J911" s="2"/>
      <c r="K911" s="2"/>
      <c r="L911" s="2"/>
    </row>
    <row r="912" ht="14.25" customHeight="1">
      <c r="A912" s="2"/>
      <c r="C912" s="2"/>
      <c r="D912" s="2"/>
      <c r="E912" s="2"/>
      <c r="G912" s="2"/>
      <c r="H912" s="2"/>
      <c r="I912" s="2"/>
      <c r="J912" s="2"/>
      <c r="K912" s="2"/>
      <c r="L912" s="2"/>
    </row>
    <row r="913" ht="14.25" customHeight="1">
      <c r="A913" s="2"/>
      <c r="C913" s="2"/>
      <c r="D913" s="2"/>
      <c r="E913" s="2"/>
      <c r="G913" s="2"/>
      <c r="H913" s="2"/>
      <c r="I913" s="2"/>
      <c r="J913" s="2"/>
      <c r="K913" s="2"/>
      <c r="L913" s="2"/>
    </row>
    <row r="914" ht="14.25" customHeight="1">
      <c r="A914" s="2"/>
      <c r="C914" s="2"/>
      <c r="D914" s="2"/>
      <c r="E914" s="2"/>
      <c r="G914" s="2"/>
      <c r="H914" s="2"/>
      <c r="I914" s="2"/>
      <c r="J914" s="2"/>
      <c r="K914" s="2"/>
      <c r="L914" s="2"/>
    </row>
    <row r="915" ht="14.25" customHeight="1">
      <c r="A915" s="2"/>
      <c r="C915" s="2"/>
      <c r="D915" s="2"/>
      <c r="E915" s="2"/>
      <c r="G915" s="2"/>
      <c r="H915" s="2"/>
      <c r="I915" s="2"/>
      <c r="J915" s="2"/>
      <c r="K915" s="2"/>
      <c r="L915" s="2"/>
    </row>
    <row r="916" ht="14.25" customHeight="1">
      <c r="A916" s="2"/>
      <c r="C916" s="2"/>
      <c r="D916" s="2"/>
      <c r="E916" s="2"/>
      <c r="G916" s="2"/>
      <c r="H916" s="2"/>
      <c r="I916" s="2"/>
      <c r="J916" s="2"/>
      <c r="K916" s="2"/>
      <c r="L916" s="2"/>
    </row>
    <row r="917" ht="14.25" customHeight="1">
      <c r="A917" s="2"/>
      <c r="C917" s="2"/>
      <c r="D917" s="2"/>
      <c r="E917" s="2"/>
      <c r="G917" s="2"/>
      <c r="H917" s="2"/>
      <c r="I917" s="2"/>
      <c r="J917" s="2"/>
      <c r="K917" s="2"/>
      <c r="L917" s="2"/>
    </row>
    <row r="918" ht="14.25" customHeight="1">
      <c r="A918" s="2"/>
      <c r="C918" s="2"/>
      <c r="D918" s="2"/>
      <c r="E918" s="2"/>
      <c r="G918" s="2"/>
      <c r="H918" s="2"/>
      <c r="I918" s="2"/>
      <c r="J918" s="2"/>
      <c r="K918" s="2"/>
      <c r="L918" s="2"/>
    </row>
    <row r="919" ht="14.25" customHeight="1">
      <c r="A919" s="2"/>
      <c r="C919" s="2"/>
      <c r="D919" s="2"/>
      <c r="E919" s="2"/>
      <c r="G919" s="2"/>
      <c r="H919" s="2"/>
      <c r="I919" s="2"/>
      <c r="J919" s="2"/>
      <c r="K919" s="2"/>
      <c r="L919" s="2"/>
    </row>
    <row r="920" ht="14.25" customHeight="1">
      <c r="A920" s="2"/>
      <c r="C920" s="2"/>
      <c r="D920" s="2"/>
      <c r="E920" s="2"/>
      <c r="G920" s="2"/>
      <c r="H920" s="2"/>
      <c r="I920" s="2"/>
      <c r="J920" s="2"/>
      <c r="K920" s="2"/>
      <c r="L920" s="2"/>
    </row>
    <row r="921" ht="14.25" customHeight="1">
      <c r="A921" s="2"/>
      <c r="C921" s="2"/>
      <c r="D921" s="2"/>
      <c r="E921" s="2"/>
      <c r="G921" s="2"/>
      <c r="H921" s="2"/>
      <c r="I921" s="2"/>
      <c r="J921" s="2"/>
      <c r="K921" s="2"/>
      <c r="L921" s="2"/>
    </row>
    <row r="922" ht="14.25" customHeight="1">
      <c r="A922" s="2"/>
      <c r="C922" s="2"/>
      <c r="D922" s="2"/>
      <c r="E922" s="2"/>
      <c r="G922" s="2"/>
      <c r="H922" s="2"/>
      <c r="I922" s="2"/>
      <c r="J922" s="2"/>
      <c r="K922" s="2"/>
      <c r="L922" s="2"/>
    </row>
    <row r="923" ht="14.25" customHeight="1">
      <c r="A923" s="2"/>
      <c r="C923" s="2"/>
      <c r="D923" s="2"/>
      <c r="E923" s="2"/>
      <c r="G923" s="2"/>
      <c r="H923" s="2"/>
      <c r="I923" s="2"/>
      <c r="J923" s="2"/>
      <c r="K923" s="2"/>
      <c r="L923" s="2"/>
    </row>
    <row r="924" ht="14.25" customHeight="1">
      <c r="A924" s="2"/>
      <c r="C924" s="2"/>
      <c r="D924" s="2"/>
      <c r="E924" s="2"/>
      <c r="G924" s="2"/>
      <c r="H924" s="2"/>
      <c r="I924" s="2"/>
      <c r="J924" s="2"/>
      <c r="K924" s="2"/>
      <c r="L924" s="2"/>
    </row>
    <row r="925" ht="14.25" customHeight="1">
      <c r="A925" s="2"/>
      <c r="C925" s="2"/>
      <c r="D925" s="2"/>
      <c r="E925" s="2"/>
      <c r="G925" s="2"/>
      <c r="H925" s="2"/>
      <c r="I925" s="2"/>
      <c r="J925" s="2"/>
      <c r="K925" s="2"/>
      <c r="L925" s="2"/>
    </row>
    <row r="926" ht="14.25" customHeight="1">
      <c r="A926" s="2"/>
      <c r="C926" s="2"/>
      <c r="D926" s="2"/>
      <c r="E926" s="2"/>
      <c r="G926" s="2"/>
      <c r="H926" s="2"/>
      <c r="I926" s="2"/>
      <c r="J926" s="2"/>
      <c r="K926" s="2"/>
      <c r="L926" s="2"/>
    </row>
    <row r="927" ht="14.25" customHeight="1">
      <c r="A927" s="2"/>
      <c r="C927" s="2"/>
      <c r="D927" s="2"/>
      <c r="E927" s="2"/>
      <c r="G927" s="2"/>
      <c r="H927" s="2"/>
      <c r="I927" s="2"/>
      <c r="J927" s="2"/>
      <c r="K927" s="2"/>
      <c r="L927" s="2"/>
    </row>
    <row r="928" ht="14.25" customHeight="1">
      <c r="A928" s="2"/>
      <c r="C928" s="2"/>
      <c r="D928" s="2"/>
      <c r="E928" s="2"/>
      <c r="G928" s="2"/>
      <c r="H928" s="2"/>
      <c r="I928" s="2"/>
      <c r="J928" s="2"/>
      <c r="K928" s="2"/>
      <c r="L928" s="2"/>
    </row>
    <row r="929" ht="14.25" customHeight="1">
      <c r="A929" s="2"/>
      <c r="C929" s="2"/>
      <c r="D929" s="2"/>
      <c r="E929" s="2"/>
      <c r="G929" s="2"/>
      <c r="H929" s="2"/>
      <c r="I929" s="2"/>
      <c r="J929" s="2"/>
      <c r="K929" s="2"/>
      <c r="L929" s="2"/>
    </row>
    <row r="930" ht="14.25" customHeight="1">
      <c r="A930" s="2"/>
      <c r="C930" s="2"/>
      <c r="D930" s="2"/>
      <c r="E930" s="2"/>
      <c r="G930" s="2"/>
      <c r="H930" s="2"/>
      <c r="I930" s="2"/>
      <c r="J930" s="2"/>
      <c r="K930" s="2"/>
      <c r="L930" s="2"/>
    </row>
    <row r="931" ht="14.25" customHeight="1">
      <c r="A931" s="2"/>
      <c r="C931" s="2"/>
      <c r="D931" s="2"/>
      <c r="E931" s="2"/>
      <c r="G931" s="2"/>
      <c r="H931" s="2"/>
      <c r="I931" s="2"/>
      <c r="J931" s="2"/>
      <c r="K931" s="2"/>
      <c r="L931" s="2"/>
    </row>
    <row r="932" ht="14.25" customHeight="1">
      <c r="A932" s="2"/>
      <c r="C932" s="2"/>
      <c r="D932" s="2"/>
      <c r="E932" s="2"/>
      <c r="G932" s="2"/>
      <c r="H932" s="2"/>
      <c r="I932" s="2"/>
      <c r="J932" s="2"/>
      <c r="K932" s="2"/>
      <c r="L932" s="2"/>
    </row>
    <row r="933" ht="14.25" customHeight="1">
      <c r="A933" s="2"/>
      <c r="C933" s="2"/>
      <c r="D933" s="2"/>
      <c r="E933" s="2"/>
      <c r="G933" s="2"/>
      <c r="H933" s="2"/>
      <c r="I933" s="2"/>
      <c r="J933" s="2"/>
      <c r="K933" s="2"/>
      <c r="L933" s="2"/>
    </row>
    <row r="934" ht="14.25" customHeight="1">
      <c r="A934" s="2"/>
      <c r="C934" s="2"/>
      <c r="D934" s="2"/>
      <c r="E934" s="2"/>
      <c r="G934" s="2"/>
      <c r="H934" s="2"/>
      <c r="I934" s="2"/>
      <c r="J934" s="2"/>
      <c r="K934" s="2"/>
      <c r="L934" s="2"/>
    </row>
    <row r="935" ht="14.25" customHeight="1">
      <c r="A935" s="2"/>
      <c r="C935" s="2"/>
      <c r="D935" s="2"/>
      <c r="E935" s="2"/>
      <c r="G935" s="2"/>
      <c r="H935" s="2"/>
      <c r="I935" s="2"/>
      <c r="J935" s="2"/>
      <c r="K935" s="2"/>
      <c r="L935" s="2"/>
    </row>
    <row r="936" ht="14.25" customHeight="1">
      <c r="A936" s="2"/>
      <c r="C936" s="2"/>
      <c r="D936" s="2"/>
      <c r="E936" s="2"/>
      <c r="G936" s="2"/>
      <c r="H936" s="2"/>
      <c r="I936" s="2"/>
      <c r="J936" s="2"/>
      <c r="K936" s="2"/>
      <c r="L936" s="2"/>
    </row>
    <row r="937" ht="14.25" customHeight="1">
      <c r="A937" s="2"/>
      <c r="C937" s="2"/>
      <c r="D937" s="2"/>
      <c r="E937" s="2"/>
      <c r="G937" s="2"/>
      <c r="H937" s="2"/>
      <c r="I937" s="2"/>
      <c r="J937" s="2"/>
      <c r="K937" s="2"/>
      <c r="L937" s="2"/>
    </row>
    <row r="938" ht="14.25" customHeight="1">
      <c r="A938" s="2"/>
      <c r="C938" s="2"/>
      <c r="D938" s="2"/>
      <c r="E938" s="2"/>
      <c r="G938" s="2"/>
      <c r="H938" s="2"/>
      <c r="I938" s="2"/>
      <c r="J938" s="2"/>
      <c r="K938" s="2"/>
      <c r="L938" s="2"/>
    </row>
    <row r="939" ht="14.25" customHeight="1">
      <c r="A939" s="2"/>
      <c r="C939" s="2"/>
      <c r="D939" s="2"/>
      <c r="E939" s="2"/>
      <c r="G939" s="2"/>
      <c r="H939" s="2"/>
      <c r="I939" s="2"/>
      <c r="J939" s="2"/>
      <c r="K939" s="2"/>
      <c r="L939" s="2"/>
    </row>
    <row r="940" ht="14.25" customHeight="1">
      <c r="A940" s="2"/>
      <c r="C940" s="2"/>
      <c r="D940" s="2"/>
      <c r="E940" s="2"/>
      <c r="G940" s="2"/>
      <c r="H940" s="2"/>
      <c r="I940" s="2"/>
      <c r="J940" s="2"/>
      <c r="K940" s="2"/>
      <c r="L940" s="2"/>
    </row>
    <row r="941" ht="14.25" customHeight="1">
      <c r="A941" s="2"/>
      <c r="C941" s="2"/>
      <c r="D941" s="2"/>
      <c r="E941" s="2"/>
      <c r="G941" s="2"/>
      <c r="H941" s="2"/>
      <c r="I941" s="2"/>
      <c r="J941" s="2"/>
      <c r="K941" s="2"/>
      <c r="L941" s="2"/>
    </row>
    <row r="942" ht="14.25" customHeight="1">
      <c r="A942" s="2"/>
      <c r="C942" s="2"/>
      <c r="D942" s="2"/>
      <c r="E942" s="2"/>
      <c r="G942" s="2"/>
      <c r="H942" s="2"/>
      <c r="I942" s="2"/>
      <c r="J942" s="2"/>
      <c r="K942" s="2"/>
      <c r="L942" s="2"/>
    </row>
    <row r="943" ht="14.25" customHeight="1">
      <c r="A943" s="2"/>
      <c r="C943" s="2"/>
      <c r="D943" s="2"/>
      <c r="E943" s="2"/>
      <c r="G943" s="2"/>
      <c r="H943" s="2"/>
      <c r="I943" s="2"/>
      <c r="J943" s="2"/>
      <c r="K943" s="2"/>
      <c r="L943" s="2"/>
    </row>
    <row r="944" ht="14.25" customHeight="1">
      <c r="A944" s="2"/>
      <c r="C944" s="2"/>
      <c r="D944" s="2"/>
      <c r="E944" s="2"/>
      <c r="G944" s="2"/>
      <c r="H944" s="2"/>
      <c r="I944" s="2"/>
      <c r="J944" s="2"/>
      <c r="K944" s="2"/>
      <c r="L944" s="2"/>
    </row>
    <row r="945" ht="14.25" customHeight="1">
      <c r="A945" s="2"/>
      <c r="C945" s="2"/>
      <c r="D945" s="2"/>
      <c r="E945" s="2"/>
      <c r="G945" s="2"/>
      <c r="H945" s="2"/>
      <c r="I945" s="2"/>
      <c r="J945" s="2"/>
      <c r="K945" s="2"/>
      <c r="L945" s="2"/>
    </row>
    <row r="946" ht="14.25" customHeight="1">
      <c r="A946" s="2"/>
      <c r="C946" s="2"/>
      <c r="D946" s="2"/>
      <c r="E946" s="2"/>
      <c r="G946" s="2"/>
      <c r="H946" s="2"/>
      <c r="I946" s="2"/>
      <c r="J946" s="2"/>
      <c r="K946" s="2"/>
      <c r="L946" s="2"/>
    </row>
    <row r="947" ht="14.25" customHeight="1">
      <c r="A947" s="2"/>
      <c r="C947" s="2"/>
      <c r="D947" s="2"/>
      <c r="E947" s="2"/>
      <c r="G947" s="2"/>
      <c r="H947" s="2"/>
      <c r="I947" s="2"/>
      <c r="J947" s="2"/>
      <c r="K947" s="2"/>
      <c r="L947" s="2"/>
    </row>
    <row r="948" ht="14.25" customHeight="1">
      <c r="A948" s="2"/>
      <c r="C948" s="2"/>
      <c r="D948" s="2"/>
      <c r="E948" s="2"/>
      <c r="G948" s="2"/>
      <c r="H948" s="2"/>
      <c r="I948" s="2"/>
      <c r="J948" s="2"/>
      <c r="K948" s="2"/>
      <c r="L948" s="2"/>
    </row>
    <row r="949" ht="14.25" customHeight="1">
      <c r="A949" s="2"/>
      <c r="C949" s="2"/>
      <c r="D949" s="2"/>
      <c r="E949" s="2"/>
      <c r="G949" s="2"/>
      <c r="H949" s="2"/>
      <c r="I949" s="2"/>
      <c r="J949" s="2"/>
      <c r="K949" s="2"/>
      <c r="L949" s="2"/>
    </row>
    <row r="950" ht="14.25" customHeight="1">
      <c r="A950" s="2"/>
      <c r="C950" s="2"/>
      <c r="D950" s="2"/>
      <c r="E950" s="2"/>
      <c r="G950" s="2"/>
      <c r="H950" s="2"/>
      <c r="I950" s="2"/>
      <c r="J950" s="2"/>
      <c r="K950" s="2"/>
      <c r="L950" s="2"/>
    </row>
    <row r="951" ht="14.25" customHeight="1">
      <c r="A951" s="2"/>
      <c r="C951" s="2"/>
      <c r="D951" s="2"/>
      <c r="E951" s="2"/>
      <c r="G951" s="2"/>
      <c r="H951" s="2"/>
      <c r="I951" s="2"/>
      <c r="J951" s="2"/>
      <c r="K951" s="2"/>
      <c r="L951" s="2"/>
    </row>
    <row r="952" ht="14.25" customHeight="1">
      <c r="A952" s="2"/>
      <c r="C952" s="2"/>
      <c r="D952" s="2"/>
      <c r="E952" s="2"/>
      <c r="G952" s="2"/>
      <c r="H952" s="2"/>
      <c r="I952" s="2"/>
      <c r="J952" s="2"/>
      <c r="K952" s="2"/>
      <c r="L952" s="2"/>
    </row>
    <row r="953" ht="14.25" customHeight="1">
      <c r="A953" s="2"/>
      <c r="C953" s="2"/>
      <c r="D953" s="2"/>
      <c r="E953" s="2"/>
      <c r="G953" s="2"/>
      <c r="H953" s="2"/>
      <c r="I953" s="2"/>
      <c r="J953" s="2"/>
      <c r="K953" s="2"/>
      <c r="L953" s="2"/>
    </row>
    <row r="954" ht="14.25" customHeight="1">
      <c r="A954" s="2"/>
      <c r="C954" s="2"/>
      <c r="D954" s="2"/>
      <c r="E954" s="2"/>
      <c r="G954" s="2"/>
      <c r="H954" s="2"/>
      <c r="I954" s="2"/>
      <c r="J954" s="2"/>
      <c r="K954" s="2"/>
      <c r="L954" s="2"/>
    </row>
    <row r="955" ht="14.25" customHeight="1">
      <c r="A955" s="2"/>
      <c r="C955" s="2"/>
      <c r="D955" s="2"/>
      <c r="E955" s="2"/>
      <c r="G955" s="2"/>
      <c r="H955" s="2"/>
      <c r="I955" s="2"/>
      <c r="J955" s="2"/>
      <c r="K955" s="2"/>
      <c r="L955" s="2"/>
    </row>
    <row r="956" ht="14.25" customHeight="1">
      <c r="A956" s="2"/>
      <c r="C956" s="2"/>
      <c r="D956" s="2"/>
      <c r="E956" s="2"/>
      <c r="G956" s="2"/>
      <c r="H956" s="2"/>
      <c r="I956" s="2"/>
      <c r="J956" s="2"/>
      <c r="K956" s="2"/>
      <c r="L956" s="2"/>
    </row>
    <row r="957" ht="14.25" customHeight="1">
      <c r="A957" s="2"/>
      <c r="C957" s="2"/>
      <c r="D957" s="2"/>
      <c r="E957" s="2"/>
      <c r="G957" s="2"/>
      <c r="H957" s="2"/>
      <c r="I957" s="2"/>
      <c r="J957" s="2"/>
      <c r="K957" s="2"/>
      <c r="L957" s="2"/>
    </row>
    <row r="958" ht="14.25" customHeight="1">
      <c r="A958" s="2"/>
      <c r="C958" s="2"/>
      <c r="D958" s="2"/>
      <c r="E958" s="2"/>
      <c r="G958" s="2"/>
      <c r="H958" s="2"/>
      <c r="I958" s="2"/>
      <c r="J958" s="2"/>
      <c r="K958" s="2"/>
      <c r="L958" s="2"/>
    </row>
    <row r="959" ht="14.25" customHeight="1">
      <c r="A959" s="2"/>
      <c r="C959" s="2"/>
      <c r="D959" s="2"/>
      <c r="E959" s="2"/>
      <c r="G959" s="2"/>
      <c r="H959" s="2"/>
      <c r="I959" s="2"/>
      <c r="J959" s="2"/>
      <c r="K959" s="2"/>
      <c r="L959" s="2"/>
    </row>
    <row r="960" ht="14.25" customHeight="1">
      <c r="A960" s="2"/>
      <c r="C960" s="2"/>
      <c r="D960" s="2"/>
      <c r="E960" s="2"/>
      <c r="G960" s="2"/>
      <c r="H960" s="2"/>
      <c r="I960" s="2"/>
      <c r="J960" s="2"/>
      <c r="K960" s="2"/>
      <c r="L960" s="2"/>
    </row>
    <row r="961" ht="14.25" customHeight="1">
      <c r="A961" s="2"/>
      <c r="C961" s="2"/>
      <c r="D961" s="2"/>
      <c r="E961" s="2"/>
      <c r="G961" s="2"/>
      <c r="H961" s="2"/>
      <c r="I961" s="2"/>
      <c r="J961" s="2"/>
      <c r="K961" s="2"/>
      <c r="L961" s="2"/>
    </row>
    <row r="962" ht="14.25" customHeight="1">
      <c r="A962" s="2"/>
      <c r="C962" s="2"/>
      <c r="D962" s="2"/>
      <c r="E962" s="2"/>
      <c r="G962" s="2"/>
      <c r="H962" s="2"/>
      <c r="I962" s="2"/>
      <c r="J962" s="2"/>
      <c r="K962" s="2"/>
      <c r="L962" s="2"/>
    </row>
    <row r="963" ht="14.25" customHeight="1">
      <c r="A963" s="2"/>
      <c r="C963" s="2"/>
      <c r="D963" s="2"/>
      <c r="E963" s="2"/>
      <c r="G963" s="2"/>
      <c r="H963" s="2"/>
      <c r="I963" s="2"/>
      <c r="J963" s="2"/>
      <c r="K963" s="2"/>
      <c r="L963" s="2"/>
    </row>
    <row r="964" ht="14.25" customHeight="1">
      <c r="A964" s="2"/>
      <c r="C964" s="2"/>
      <c r="D964" s="2"/>
      <c r="E964" s="2"/>
      <c r="G964" s="2"/>
      <c r="H964" s="2"/>
      <c r="I964" s="2"/>
      <c r="J964" s="2"/>
      <c r="K964" s="2"/>
      <c r="L964" s="2"/>
    </row>
    <row r="965" ht="14.25" customHeight="1">
      <c r="A965" s="2"/>
      <c r="C965" s="2"/>
      <c r="D965" s="2"/>
      <c r="E965" s="2"/>
      <c r="G965" s="2"/>
      <c r="H965" s="2"/>
      <c r="I965" s="2"/>
      <c r="J965" s="2"/>
      <c r="K965" s="2"/>
      <c r="L965" s="2"/>
    </row>
    <row r="966" ht="14.25" customHeight="1">
      <c r="A966" s="2"/>
      <c r="C966" s="2"/>
      <c r="D966" s="2"/>
      <c r="E966" s="2"/>
      <c r="G966" s="2"/>
      <c r="H966" s="2"/>
      <c r="I966" s="2"/>
      <c r="J966" s="2"/>
      <c r="K966" s="2"/>
      <c r="L966" s="2"/>
    </row>
    <row r="967" ht="14.25" customHeight="1">
      <c r="A967" s="2"/>
      <c r="C967" s="2"/>
      <c r="D967" s="2"/>
      <c r="E967" s="2"/>
      <c r="G967" s="2"/>
      <c r="H967" s="2"/>
      <c r="I967" s="2"/>
      <c r="J967" s="2"/>
      <c r="K967" s="2"/>
      <c r="L967" s="2"/>
    </row>
    <row r="968" ht="14.25" customHeight="1">
      <c r="A968" s="2"/>
      <c r="C968" s="2"/>
      <c r="D968" s="2"/>
      <c r="E968" s="2"/>
      <c r="G968" s="2"/>
      <c r="H968" s="2"/>
      <c r="I968" s="2"/>
      <c r="J968" s="2"/>
      <c r="K968" s="2"/>
      <c r="L968" s="2"/>
    </row>
    <row r="969" ht="14.25" customHeight="1">
      <c r="A969" s="2"/>
      <c r="C969" s="2"/>
      <c r="D969" s="2"/>
      <c r="E969" s="2"/>
      <c r="G969" s="2"/>
      <c r="H969" s="2"/>
      <c r="I969" s="2"/>
      <c r="J969" s="2"/>
      <c r="K969" s="2"/>
      <c r="L969" s="2"/>
    </row>
    <row r="970" ht="14.25" customHeight="1">
      <c r="A970" s="2"/>
      <c r="C970" s="2"/>
      <c r="D970" s="2"/>
      <c r="E970" s="2"/>
      <c r="G970" s="2"/>
      <c r="H970" s="2"/>
      <c r="I970" s="2"/>
      <c r="J970" s="2"/>
      <c r="K970" s="2"/>
      <c r="L970" s="2"/>
    </row>
    <row r="971" ht="14.25" customHeight="1">
      <c r="A971" s="2"/>
      <c r="C971" s="2"/>
      <c r="D971" s="2"/>
      <c r="E971" s="2"/>
      <c r="G971" s="2"/>
      <c r="H971" s="2"/>
      <c r="I971" s="2"/>
      <c r="J971" s="2"/>
      <c r="K971" s="2"/>
      <c r="L971" s="2"/>
    </row>
    <row r="972" ht="14.25" customHeight="1">
      <c r="A972" s="2"/>
      <c r="C972" s="2"/>
      <c r="D972" s="2"/>
      <c r="E972" s="2"/>
      <c r="G972" s="2"/>
      <c r="H972" s="2"/>
      <c r="I972" s="2"/>
      <c r="J972" s="2"/>
      <c r="K972" s="2"/>
      <c r="L972" s="2"/>
    </row>
    <row r="973" ht="14.25" customHeight="1">
      <c r="A973" s="2"/>
      <c r="C973" s="2"/>
      <c r="D973" s="2"/>
      <c r="E973" s="2"/>
      <c r="G973" s="2"/>
      <c r="H973" s="2"/>
      <c r="I973" s="2"/>
      <c r="J973" s="2"/>
      <c r="K973" s="2"/>
      <c r="L973" s="2"/>
    </row>
    <row r="974" ht="14.25" customHeight="1">
      <c r="A974" s="2"/>
      <c r="C974" s="2"/>
      <c r="D974" s="2"/>
      <c r="E974" s="2"/>
      <c r="G974" s="2"/>
      <c r="H974" s="2"/>
      <c r="I974" s="2"/>
      <c r="J974" s="2"/>
      <c r="K974" s="2"/>
      <c r="L974" s="2"/>
    </row>
    <row r="975" ht="14.25" customHeight="1">
      <c r="A975" s="2"/>
      <c r="C975" s="2"/>
      <c r="D975" s="2"/>
      <c r="E975" s="2"/>
      <c r="G975" s="2"/>
      <c r="H975" s="2"/>
      <c r="I975" s="2"/>
      <c r="J975" s="2"/>
      <c r="K975" s="2"/>
      <c r="L975" s="2"/>
    </row>
    <row r="976" ht="14.25" customHeight="1">
      <c r="A976" s="2"/>
      <c r="C976" s="2"/>
      <c r="D976" s="2"/>
      <c r="E976" s="2"/>
      <c r="G976" s="2"/>
      <c r="H976" s="2"/>
      <c r="I976" s="2"/>
      <c r="J976" s="2"/>
      <c r="K976" s="2"/>
      <c r="L976" s="2"/>
    </row>
    <row r="977" ht="14.25" customHeight="1">
      <c r="A977" s="2"/>
      <c r="C977" s="2"/>
      <c r="D977" s="2"/>
      <c r="E977" s="2"/>
      <c r="G977" s="2"/>
      <c r="H977" s="2"/>
      <c r="I977" s="2"/>
      <c r="J977" s="2"/>
      <c r="K977" s="2"/>
      <c r="L977" s="2"/>
    </row>
    <row r="978" ht="14.25" customHeight="1">
      <c r="A978" s="2"/>
      <c r="C978" s="2"/>
      <c r="D978" s="2"/>
      <c r="E978" s="2"/>
      <c r="G978" s="2"/>
      <c r="H978" s="2"/>
      <c r="I978" s="2"/>
      <c r="J978" s="2"/>
      <c r="K978" s="2"/>
      <c r="L978" s="2"/>
    </row>
    <row r="979" ht="14.25" customHeight="1">
      <c r="A979" s="2"/>
      <c r="C979" s="2"/>
      <c r="D979" s="2"/>
      <c r="E979" s="2"/>
      <c r="G979" s="2"/>
      <c r="H979" s="2"/>
      <c r="I979" s="2"/>
      <c r="J979" s="2"/>
      <c r="K979" s="2"/>
      <c r="L979" s="2"/>
    </row>
    <row r="980" ht="14.25" customHeight="1">
      <c r="A980" s="2"/>
      <c r="C980" s="2"/>
      <c r="D980" s="2"/>
      <c r="E980" s="2"/>
      <c r="G980" s="2"/>
      <c r="H980" s="2"/>
      <c r="I980" s="2"/>
      <c r="J980" s="2"/>
      <c r="K980" s="2"/>
      <c r="L980" s="2"/>
    </row>
    <row r="981" ht="14.25" customHeight="1">
      <c r="A981" s="2"/>
      <c r="C981" s="2"/>
      <c r="D981" s="2"/>
      <c r="E981" s="2"/>
      <c r="G981" s="2"/>
      <c r="H981" s="2"/>
      <c r="I981" s="2"/>
      <c r="J981" s="2"/>
      <c r="K981" s="2"/>
      <c r="L981" s="2"/>
    </row>
    <row r="982" ht="14.25" customHeight="1">
      <c r="A982" s="2"/>
      <c r="C982" s="2"/>
      <c r="D982" s="2"/>
      <c r="E982" s="2"/>
      <c r="G982" s="2"/>
      <c r="H982" s="2"/>
      <c r="I982" s="2"/>
      <c r="J982" s="2"/>
      <c r="K982" s="2"/>
      <c r="L982" s="2"/>
    </row>
    <row r="983" ht="14.25" customHeight="1">
      <c r="A983" s="2"/>
      <c r="C983" s="2"/>
      <c r="D983" s="2"/>
      <c r="E983" s="2"/>
      <c r="G983" s="2"/>
      <c r="H983" s="2"/>
      <c r="I983" s="2"/>
      <c r="J983" s="2"/>
      <c r="K983" s="2"/>
      <c r="L983" s="2"/>
    </row>
    <row r="984" ht="14.25" customHeight="1">
      <c r="A984" s="2"/>
      <c r="C984" s="2"/>
      <c r="D984" s="2"/>
      <c r="E984" s="2"/>
      <c r="G984" s="2"/>
      <c r="H984" s="2"/>
      <c r="I984" s="2"/>
      <c r="J984" s="2"/>
      <c r="K984" s="2"/>
      <c r="L984" s="2"/>
    </row>
    <row r="985" ht="14.25" customHeight="1">
      <c r="A985" s="2"/>
      <c r="C985" s="2"/>
      <c r="D985" s="2"/>
      <c r="E985" s="2"/>
      <c r="G985" s="2"/>
      <c r="H985" s="2"/>
      <c r="I985" s="2"/>
      <c r="J985" s="2"/>
      <c r="K985" s="2"/>
      <c r="L985" s="2"/>
    </row>
    <row r="986" ht="14.25" customHeight="1">
      <c r="A986" s="2"/>
      <c r="C986" s="2"/>
      <c r="D986" s="2"/>
      <c r="E986" s="2"/>
      <c r="G986" s="2"/>
      <c r="H986" s="2"/>
      <c r="I986" s="2"/>
      <c r="J986" s="2"/>
      <c r="K986" s="2"/>
      <c r="L986" s="2"/>
    </row>
    <row r="987" ht="14.25" customHeight="1">
      <c r="A987" s="2"/>
      <c r="C987" s="2"/>
      <c r="D987" s="2"/>
      <c r="E987" s="2"/>
      <c r="G987" s="2"/>
      <c r="H987" s="2"/>
      <c r="I987" s="2"/>
      <c r="J987" s="2"/>
      <c r="K987" s="2"/>
      <c r="L987" s="2"/>
    </row>
    <row r="988" ht="14.25" customHeight="1">
      <c r="A988" s="2"/>
      <c r="C988" s="2"/>
      <c r="D988" s="2"/>
      <c r="E988" s="2"/>
      <c r="G988" s="2"/>
      <c r="H988" s="2"/>
      <c r="I988" s="2"/>
      <c r="J988" s="2"/>
      <c r="K988" s="2"/>
      <c r="L988" s="2"/>
    </row>
    <row r="989" ht="14.25" customHeight="1">
      <c r="A989" s="2"/>
      <c r="C989" s="2"/>
      <c r="D989" s="2"/>
      <c r="E989" s="2"/>
      <c r="G989" s="2"/>
      <c r="H989" s="2"/>
      <c r="I989" s="2"/>
      <c r="J989" s="2"/>
      <c r="K989" s="2"/>
      <c r="L989" s="2"/>
    </row>
    <row r="990" ht="14.25" customHeight="1">
      <c r="A990" s="2"/>
      <c r="C990" s="2"/>
      <c r="D990" s="2"/>
      <c r="E990" s="2"/>
      <c r="G990" s="2"/>
      <c r="H990" s="2"/>
      <c r="I990" s="2"/>
      <c r="J990" s="2"/>
      <c r="K990" s="2"/>
      <c r="L990" s="2"/>
    </row>
    <row r="991" ht="14.25" customHeight="1">
      <c r="A991" s="2"/>
      <c r="C991" s="2"/>
      <c r="D991" s="2"/>
      <c r="E991" s="2"/>
      <c r="G991" s="2"/>
      <c r="H991" s="2"/>
      <c r="I991" s="2"/>
      <c r="J991" s="2"/>
      <c r="K991" s="2"/>
      <c r="L991" s="2"/>
    </row>
    <row r="992" ht="14.25" customHeight="1">
      <c r="A992" s="2"/>
      <c r="C992" s="2"/>
      <c r="D992" s="2"/>
      <c r="E992" s="2"/>
      <c r="G992" s="2"/>
      <c r="H992" s="2"/>
      <c r="I992" s="2"/>
      <c r="J992" s="2"/>
      <c r="K992" s="2"/>
      <c r="L992" s="2"/>
    </row>
    <row r="993" ht="14.25" customHeight="1">
      <c r="A993" s="2"/>
      <c r="C993" s="2"/>
      <c r="D993" s="2"/>
      <c r="E993" s="2"/>
      <c r="G993" s="2"/>
      <c r="H993" s="2"/>
      <c r="I993" s="2"/>
      <c r="J993" s="2"/>
      <c r="K993" s="2"/>
      <c r="L993" s="2"/>
    </row>
    <row r="994" ht="14.25" customHeight="1">
      <c r="A994" s="2"/>
      <c r="C994" s="2"/>
      <c r="D994" s="2"/>
      <c r="E994" s="2"/>
      <c r="G994" s="2"/>
      <c r="H994" s="2"/>
      <c r="I994" s="2"/>
      <c r="J994" s="2"/>
      <c r="K994" s="2"/>
      <c r="L994" s="2"/>
    </row>
    <row r="995" ht="14.25" customHeight="1">
      <c r="A995" s="2"/>
      <c r="C995" s="2"/>
      <c r="D995" s="2"/>
      <c r="E995" s="2"/>
      <c r="G995" s="2"/>
      <c r="H995" s="2"/>
      <c r="I995" s="2"/>
      <c r="J995" s="2"/>
      <c r="K995" s="2"/>
      <c r="L995" s="2"/>
    </row>
    <row r="996" ht="14.25" customHeight="1">
      <c r="A996" s="2"/>
      <c r="C996" s="2"/>
      <c r="D996" s="2"/>
      <c r="E996" s="2"/>
      <c r="G996" s="2"/>
      <c r="H996" s="2"/>
      <c r="I996" s="2"/>
      <c r="J996" s="2"/>
      <c r="K996" s="2"/>
      <c r="L996" s="2"/>
    </row>
    <row r="997" ht="14.25" customHeight="1">
      <c r="A997" s="2"/>
      <c r="C997" s="2"/>
      <c r="D997" s="2"/>
      <c r="E997" s="2"/>
      <c r="G997" s="2"/>
      <c r="H997" s="2"/>
      <c r="I997" s="2"/>
      <c r="J997" s="2"/>
      <c r="K997" s="2"/>
      <c r="L997" s="2"/>
    </row>
    <row r="998" ht="14.25" customHeight="1">
      <c r="A998" s="2"/>
      <c r="C998" s="2"/>
      <c r="D998" s="2"/>
      <c r="E998" s="2"/>
      <c r="G998" s="2"/>
      <c r="H998" s="2"/>
      <c r="I998" s="2"/>
      <c r="J998" s="2"/>
      <c r="K998" s="2"/>
      <c r="L998" s="2"/>
    </row>
    <row r="999" ht="14.25" customHeight="1">
      <c r="A999" s="2"/>
      <c r="C999" s="2"/>
      <c r="D999" s="2"/>
      <c r="E999" s="2"/>
      <c r="G999" s="2"/>
      <c r="H999" s="2"/>
      <c r="I999" s="2"/>
      <c r="J999" s="2"/>
      <c r="K999" s="2"/>
      <c r="L999" s="2"/>
    </row>
    <row r="1000" ht="14.25" customHeight="1">
      <c r="A1000" s="2"/>
      <c r="C1000" s="2"/>
      <c r="D1000" s="2"/>
      <c r="E1000" s="2"/>
      <c r="G1000" s="2"/>
      <c r="H1000" s="2"/>
      <c r="I1000" s="2"/>
      <c r="J1000" s="2"/>
      <c r="K1000" s="2"/>
      <c r="L1000" s="2"/>
    </row>
    <row r="1001" ht="14.25" customHeight="1">
      <c r="A1001" s="2"/>
      <c r="C1001" s="2"/>
      <c r="D1001" s="2"/>
      <c r="E1001" s="2"/>
      <c r="G1001" s="2"/>
      <c r="H1001" s="2"/>
      <c r="I1001" s="2"/>
      <c r="J1001" s="2"/>
      <c r="K1001" s="2"/>
      <c r="L1001" s="2"/>
    </row>
  </sheetData>
  <autoFilter ref="$A$23:$Z$465"/>
  <customSheetViews>
    <customSheetView guid="{6A7B1C99-4115-44ED-AA83-BC2DBFF7245A}" filter="1" showAutoFilter="1">
      <autoFilter ref="$A$23:$Z$465"/>
    </customSheetView>
  </customSheetViews>
  <mergeCells count="1">
    <mergeCell ref="G21:H21"/>
  </mergeCells>
  <hyperlinks>
    <hyperlink r:id="rId1" ref="I3"/>
    <hyperlink r:id="rId2" ref="H24"/>
    <hyperlink r:id="rId3" ref="H25"/>
    <hyperlink r:id="rId4" ref="H26"/>
    <hyperlink r:id="rId5" ref="H27"/>
    <hyperlink r:id="rId6" ref="H28"/>
    <hyperlink r:id="rId7" ref="H29"/>
    <hyperlink r:id="rId8" ref="H30"/>
    <hyperlink r:id="rId9" ref="H31"/>
    <hyperlink r:id="rId10" ref="H32"/>
    <hyperlink r:id="rId11" ref="H33"/>
    <hyperlink r:id="rId12" ref="H34"/>
    <hyperlink r:id="rId13" ref="H35"/>
    <hyperlink r:id="rId14" ref="H36"/>
    <hyperlink r:id="rId15" ref="H37"/>
    <hyperlink r:id="rId16" ref="H38"/>
    <hyperlink r:id="rId17" ref="H39"/>
    <hyperlink r:id="rId18" ref="H40"/>
    <hyperlink r:id="rId19" ref="H41"/>
    <hyperlink r:id="rId20" ref="H42"/>
    <hyperlink r:id="rId21" ref="H43"/>
    <hyperlink r:id="rId22" ref="H44"/>
    <hyperlink r:id="rId23" ref="H45"/>
    <hyperlink r:id="rId24" ref="H46"/>
    <hyperlink r:id="rId25" ref="H47"/>
    <hyperlink r:id="rId26" ref="H48"/>
    <hyperlink r:id="rId27" ref="H49"/>
    <hyperlink r:id="rId28" ref="H50"/>
    <hyperlink r:id="rId29" ref="H51"/>
    <hyperlink r:id="rId30" ref="H52"/>
    <hyperlink r:id="rId31" ref="H53"/>
    <hyperlink r:id="rId32" ref="H54"/>
    <hyperlink r:id="rId33" ref="H55"/>
    <hyperlink r:id="rId34" ref="H56"/>
    <hyperlink r:id="rId35" ref="H57"/>
    <hyperlink r:id="rId36" ref="H58"/>
    <hyperlink r:id="rId37" ref="H59"/>
    <hyperlink r:id="rId38" ref="H60"/>
    <hyperlink r:id="rId39" ref="H61"/>
    <hyperlink r:id="rId40" ref="H62"/>
    <hyperlink r:id="rId41" ref="H63"/>
    <hyperlink r:id="rId42" ref="H64"/>
    <hyperlink r:id="rId43" ref="H65"/>
    <hyperlink r:id="rId44" ref="H66"/>
    <hyperlink r:id="rId45" ref="H67"/>
    <hyperlink r:id="rId46" ref="H68"/>
    <hyperlink r:id="rId47" ref="H69"/>
    <hyperlink r:id="rId48" ref="H70"/>
    <hyperlink r:id="rId49" ref="H71"/>
    <hyperlink r:id="rId50" ref="H72"/>
    <hyperlink r:id="rId51" ref="H73"/>
    <hyperlink r:id="rId52" ref="H74"/>
    <hyperlink r:id="rId53" ref="H75"/>
    <hyperlink r:id="rId54" ref="H76"/>
    <hyperlink r:id="rId55" ref="H77"/>
    <hyperlink r:id="rId56" ref="H78"/>
    <hyperlink r:id="rId57" ref="H79"/>
    <hyperlink r:id="rId58" ref="H80"/>
    <hyperlink r:id="rId59" ref="H81"/>
    <hyperlink r:id="rId60" ref="H82"/>
    <hyperlink r:id="rId61" ref="H83"/>
    <hyperlink r:id="rId62" ref="H84"/>
    <hyperlink r:id="rId63" ref="H85"/>
    <hyperlink r:id="rId64" ref="H86"/>
    <hyperlink r:id="rId65" ref="H87"/>
    <hyperlink r:id="rId66" ref="H88"/>
    <hyperlink r:id="rId67" ref="H89"/>
    <hyperlink r:id="rId68" ref="H90"/>
    <hyperlink r:id="rId69" ref="H91"/>
    <hyperlink r:id="rId70" ref="H92"/>
    <hyperlink r:id="rId71" ref="H93"/>
    <hyperlink r:id="rId72" ref="H94"/>
    <hyperlink r:id="rId73" ref="H95"/>
    <hyperlink r:id="rId74" ref="H96"/>
    <hyperlink r:id="rId75" ref="H97"/>
    <hyperlink r:id="rId76" ref="H98"/>
    <hyperlink r:id="rId77" ref="H99"/>
    <hyperlink r:id="rId78" ref="H100"/>
    <hyperlink r:id="rId79" ref="H101"/>
    <hyperlink r:id="rId80" ref="H102"/>
    <hyperlink r:id="rId81" ref="H103"/>
    <hyperlink r:id="rId82" ref="H104"/>
    <hyperlink r:id="rId83" ref="H105"/>
    <hyperlink r:id="rId84" ref="H106"/>
    <hyperlink r:id="rId85" ref="H107"/>
    <hyperlink r:id="rId86" ref="H108"/>
    <hyperlink r:id="rId87" ref="H109"/>
    <hyperlink r:id="rId88" ref="H110"/>
    <hyperlink r:id="rId89" ref="H111"/>
    <hyperlink r:id="rId90" ref="H112"/>
    <hyperlink r:id="rId91" ref="H113"/>
    <hyperlink r:id="rId92" ref="H114"/>
    <hyperlink r:id="rId93" ref="H115"/>
    <hyperlink r:id="rId94" ref="H116"/>
    <hyperlink r:id="rId95" ref="H117"/>
    <hyperlink r:id="rId96" ref="H118"/>
    <hyperlink r:id="rId97" ref="H119"/>
    <hyperlink r:id="rId98" ref="H120"/>
    <hyperlink r:id="rId99" ref="H121"/>
    <hyperlink r:id="rId100" ref="H122"/>
    <hyperlink r:id="rId101" ref="H123"/>
    <hyperlink r:id="rId102" ref="H124"/>
    <hyperlink r:id="rId103" ref="H125"/>
    <hyperlink r:id="rId104" ref="H126"/>
    <hyperlink r:id="rId105" ref="H127"/>
    <hyperlink r:id="rId106" ref="H128"/>
    <hyperlink r:id="rId107" ref="H129"/>
    <hyperlink r:id="rId108" ref="H130"/>
    <hyperlink r:id="rId109" ref="H131"/>
    <hyperlink r:id="rId110" ref="H132"/>
    <hyperlink r:id="rId111" ref="H133"/>
    <hyperlink r:id="rId112" ref="H134"/>
    <hyperlink r:id="rId113" ref="H135"/>
    <hyperlink r:id="rId114" ref="H136"/>
    <hyperlink r:id="rId115" ref="H137"/>
    <hyperlink r:id="rId116" ref="H138"/>
    <hyperlink r:id="rId117" ref="H139"/>
    <hyperlink r:id="rId118" ref="H140"/>
    <hyperlink r:id="rId119" ref="H141"/>
    <hyperlink r:id="rId120" ref="H142"/>
    <hyperlink r:id="rId121" ref="H143"/>
    <hyperlink r:id="rId122" ref="H144"/>
    <hyperlink r:id="rId123" ref="H145"/>
    <hyperlink r:id="rId124" ref="H146"/>
    <hyperlink r:id="rId125" ref="H147"/>
    <hyperlink r:id="rId126" ref="H148"/>
    <hyperlink r:id="rId127" ref="H149"/>
    <hyperlink r:id="rId128" ref="H150"/>
    <hyperlink r:id="rId129" ref="H151"/>
    <hyperlink r:id="rId130" ref="H152"/>
    <hyperlink r:id="rId131" ref="H153"/>
    <hyperlink r:id="rId132" ref="H154"/>
    <hyperlink r:id="rId133" ref="H155"/>
    <hyperlink r:id="rId134" ref="H156"/>
    <hyperlink r:id="rId135" ref="H157"/>
    <hyperlink r:id="rId136" ref="H158"/>
    <hyperlink r:id="rId137" ref="H159"/>
    <hyperlink r:id="rId138" ref="H160"/>
    <hyperlink r:id="rId139" ref="H161"/>
    <hyperlink r:id="rId140" ref="H162"/>
    <hyperlink r:id="rId141" ref="H163"/>
    <hyperlink r:id="rId142" ref="H164"/>
    <hyperlink r:id="rId143" ref="H165"/>
    <hyperlink r:id="rId144" ref="H166"/>
    <hyperlink r:id="rId145" ref="H167"/>
    <hyperlink r:id="rId146" ref="H168"/>
    <hyperlink r:id="rId147" ref="H169"/>
    <hyperlink r:id="rId148" ref="H170"/>
    <hyperlink r:id="rId149" ref="H171"/>
    <hyperlink r:id="rId150" ref="H172"/>
    <hyperlink r:id="rId151" ref="H173"/>
    <hyperlink r:id="rId152" ref="H174"/>
    <hyperlink r:id="rId153" ref="H175"/>
    <hyperlink r:id="rId154" ref="H176"/>
    <hyperlink r:id="rId155" ref="H177"/>
    <hyperlink r:id="rId156" ref="H178"/>
    <hyperlink r:id="rId157" ref="H179"/>
    <hyperlink r:id="rId158" ref="H180"/>
    <hyperlink r:id="rId159" ref="H181"/>
    <hyperlink r:id="rId160" ref="H182"/>
    <hyperlink r:id="rId161" ref="H183"/>
    <hyperlink r:id="rId162" ref="H184"/>
    <hyperlink r:id="rId163" ref="H185"/>
    <hyperlink r:id="rId164" ref="H186"/>
    <hyperlink r:id="rId165" ref="H187"/>
    <hyperlink r:id="rId166" ref="H188"/>
    <hyperlink r:id="rId167" ref="H189"/>
    <hyperlink r:id="rId168" ref="H190"/>
    <hyperlink r:id="rId169" ref="H191"/>
    <hyperlink r:id="rId170" ref="H192"/>
    <hyperlink r:id="rId171" ref="H193"/>
    <hyperlink r:id="rId172" ref="H194"/>
    <hyperlink r:id="rId173" ref="H195"/>
    <hyperlink r:id="rId174" ref="H196"/>
    <hyperlink r:id="rId175" ref="H197"/>
    <hyperlink r:id="rId176" ref="H198"/>
    <hyperlink r:id="rId177" ref="H199"/>
    <hyperlink r:id="rId178" ref="H200"/>
    <hyperlink r:id="rId179" ref="H201"/>
    <hyperlink r:id="rId180" ref="H202"/>
    <hyperlink r:id="rId181" ref="H203"/>
    <hyperlink r:id="rId182" ref="H204"/>
    <hyperlink r:id="rId183" ref="H205"/>
    <hyperlink r:id="rId184" ref="H206"/>
    <hyperlink r:id="rId185" ref="H207"/>
    <hyperlink r:id="rId186" ref="H208"/>
    <hyperlink r:id="rId187" ref="H209"/>
    <hyperlink r:id="rId188" ref="H210"/>
    <hyperlink r:id="rId189" ref="H211"/>
    <hyperlink r:id="rId190" ref="H212"/>
    <hyperlink r:id="rId191" ref="H213"/>
    <hyperlink r:id="rId192" ref="H214"/>
    <hyperlink r:id="rId193" ref="H215"/>
    <hyperlink r:id="rId194" ref="H216"/>
    <hyperlink r:id="rId195" ref="H217"/>
    <hyperlink r:id="rId196" ref="H218"/>
    <hyperlink r:id="rId197" ref="H219"/>
    <hyperlink r:id="rId198" ref="H220"/>
    <hyperlink r:id="rId199" ref="H221"/>
    <hyperlink r:id="rId200" ref="H222"/>
    <hyperlink r:id="rId201" ref="H223"/>
    <hyperlink r:id="rId202" ref="H224"/>
    <hyperlink r:id="rId203" ref="H225"/>
    <hyperlink r:id="rId204" ref="H226"/>
    <hyperlink r:id="rId205" ref="H227"/>
    <hyperlink r:id="rId206" ref="H228"/>
    <hyperlink r:id="rId207" ref="H229"/>
    <hyperlink r:id="rId208" ref="H230"/>
    <hyperlink r:id="rId209" ref="H231"/>
    <hyperlink r:id="rId210" ref="H232"/>
    <hyperlink r:id="rId211" ref="H233"/>
    <hyperlink r:id="rId212" ref="H234"/>
    <hyperlink r:id="rId213" ref="H235"/>
    <hyperlink r:id="rId214" ref="H236"/>
    <hyperlink r:id="rId215" ref="H237"/>
    <hyperlink r:id="rId216" ref="H238"/>
    <hyperlink r:id="rId217" ref="H239"/>
    <hyperlink r:id="rId218" ref="H240"/>
    <hyperlink r:id="rId219" ref="H241"/>
    <hyperlink r:id="rId220" ref="H242"/>
    <hyperlink r:id="rId221" ref="H243"/>
    <hyperlink r:id="rId222" ref="H244"/>
    <hyperlink r:id="rId223" ref="H245"/>
    <hyperlink r:id="rId224" ref="H246"/>
    <hyperlink r:id="rId225" ref="H247"/>
    <hyperlink r:id="rId226" ref="H248"/>
    <hyperlink r:id="rId227" ref="H249"/>
    <hyperlink r:id="rId228" ref="H250"/>
    <hyperlink r:id="rId229" ref="H251"/>
    <hyperlink r:id="rId230" ref="H252"/>
    <hyperlink r:id="rId231" ref="H253"/>
    <hyperlink r:id="rId232" ref="H254"/>
    <hyperlink r:id="rId233" ref="H255"/>
    <hyperlink r:id="rId234" ref="H256"/>
    <hyperlink r:id="rId235" ref="H257"/>
    <hyperlink r:id="rId236" ref="H258"/>
    <hyperlink r:id="rId237" ref="H259"/>
    <hyperlink r:id="rId238" ref="H260"/>
    <hyperlink r:id="rId239" ref="H261"/>
    <hyperlink r:id="rId240" ref="H262"/>
    <hyperlink r:id="rId241" ref="H263"/>
    <hyperlink r:id="rId242" ref="H264"/>
    <hyperlink r:id="rId243" ref="H265"/>
    <hyperlink r:id="rId244" ref="H266"/>
    <hyperlink r:id="rId245" ref="H267"/>
    <hyperlink r:id="rId246" ref="H268"/>
    <hyperlink r:id="rId247" ref="H269"/>
    <hyperlink r:id="rId248" ref="H270"/>
    <hyperlink r:id="rId249" ref="H271"/>
    <hyperlink r:id="rId250" ref="H272"/>
    <hyperlink r:id="rId251" ref="H273"/>
    <hyperlink r:id="rId252" ref="H274"/>
    <hyperlink r:id="rId253" ref="H275"/>
    <hyperlink r:id="rId254" ref="H276"/>
    <hyperlink r:id="rId255" ref="H277"/>
    <hyperlink r:id="rId256" ref="H278"/>
    <hyperlink r:id="rId257" ref="H279"/>
    <hyperlink r:id="rId258" ref="H280"/>
    <hyperlink r:id="rId259" ref="H281"/>
    <hyperlink r:id="rId260" ref="H282"/>
    <hyperlink r:id="rId261" ref="H283"/>
    <hyperlink r:id="rId262" ref="H284"/>
    <hyperlink r:id="rId263" ref="H285"/>
    <hyperlink r:id="rId264" ref="H286"/>
    <hyperlink r:id="rId265" ref="H287"/>
    <hyperlink r:id="rId266" ref="H288"/>
    <hyperlink r:id="rId267" ref="H289"/>
    <hyperlink r:id="rId268" ref="H290"/>
    <hyperlink r:id="rId269" ref="H291"/>
    <hyperlink r:id="rId270" ref="H292"/>
    <hyperlink r:id="rId271" ref="H293"/>
    <hyperlink r:id="rId272" ref="H294"/>
    <hyperlink r:id="rId273" ref="H295"/>
    <hyperlink r:id="rId274" ref="H296"/>
    <hyperlink r:id="rId275" ref="H297"/>
    <hyperlink r:id="rId276" ref="H298"/>
    <hyperlink r:id="rId277" ref="H299"/>
    <hyperlink r:id="rId278" ref="H300"/>
    <hyperlink r:id="rId279" ref="H301"/>
    <hyperlink r:id="rId280" ref="H302"/>
    <hyperlink r:id="rId281" ref="H303"/>
    <hyperlink r:id="rId282" ref="H304"/>
    <hyperlink r:id="rId283" ref="H305"/>
    <hyperlink r:id="rId284" ref="H306"/>
    <hyperlink r:id="rId285" ref="H307"/>
    <hyperlink r:id="rId286" ref="H308"/>
    <hyperlink r:id="rId287" ref="H309"/>
    <hyperlink r:id="rId288" ref="H310"/>
    <hyperlink r:id="rId289" ref="H311"/>
    <hyperlink r:id="rId290" ref="H312"/>
    <hyperlink r:id="rId291" ref="H313"/>
    <hyperlink r:id="rId292" ref="H314"/>
    <hyperlink r:id="rId293" ref="H315"/>
    <hyperlink r:id="rId294" ref="H316"/>
    <hyperlink r:id="rId295" ref="H317"/>
    <hyperlink r:id="rId296" ref="H318"/>
    <hyperlink r:id="rId297" ref="H319"/>
    <hyperlink r:id="rId298" ref="H320"/>
    <hyperlink r:id="rId299" ref="H321"/>
    <hyperlink r:id="rId300" ref="H322"/>
    <hyperlink r:id="rId301" ref="H323"/>
    <hyperlink r:id="rId302" ref="H324"/>
    <hyperlink r:id="rId303" ref="H325"/>
    <hyperlink r:id="rId304" ref="H326"/>
    <hyperlink r:id="rId305" ref="H327"/>
    <hyperlink r:id="rId306" ref="H328"/>
    <hyperlink r:id="rId307" ref="H329"/>
    <hyperlink r:id="rId308" ref="H330"/>
    <hyperlink r:id="rId309" ref="H331"/>
    <hyperlink r:id="rId310" ref="H332"/>
    <hyperlink r:id="rId311" ref="H333"/>
    <hyperlink r:id="rId312" ref="H334"/>
    <hyperlink r:id="rId313" ref="H335"/>
    <hyperlink r:id="rId314" ref="H336"/>
    <hyperlink r:id="rId315" ref="H337"/>
    <hyperlink r:id="rId316" ref="H338"/>
    <hyperlink r:id="rId317" ref="H339"/>
    <hyperlink r:id="rId318" ref="H340"/>
    <hyperlink r:id="rId319" ref="H341"/>
    <hyperlink r:id="rId320" ref="H342"/>
    <hyperlink r:id="rId321" ref="H343"/>
    <hyperlink r:id="rId322" ref="H344"/>
    <hyperlink r:id="rId323" ref="H345"/>
    <hyperlink r:id="rId324" ref="H346"/>
    <hyperlink r:id="rId325" ref="H347"/>
    <hyperlink r:id="rId326" ref="H348"/>
    <hyperlink r:id="rId327" ref="H349"/>
    <hyperlink r:id="rId328" ref="H350"/>
    <hyperlink r:id="rId329" ref="H351"/>
    <hyperlink r:id="rId330" ref="H352"/>
    <hyperlink r:id="rId331" ref="H353"/>
    <hyperlink r:id="rId332" ref="H354"/>
    <hyperlink r:id="rId333" ref="H355"/>
    <hyperlink r:id="rId334" ref="H356"/>
    <hyperlink r:id="rId335" ref="H357"/>
    <hyperlink r:id="rId336" ref="H358"/>
    <hyperlink r:id="rId337" ref="H359"/>
    <hyperlink r:id="rId338" ref="H360"/>
    <hyperlink r:id="rId339" ref="H361"/>
    <hyperlink r:id="rId340" ref="H362"/>
    <hyperlink r:id="rId341" ref="H363"/>
    <hyperlink r:id="rId342" ref="H364"/>
    <hyperlink r:id="rId343" ref="H365"/>
    <hyperlink r:id="rId344" ref="H366"/>
    <hyperlink r:id="rId345" ref="H367"/>
    <hyperlink r:id="rId346" ref="H368"/>
    <hyperlink r:id="rId347" ref="H369"/>
    <hyperlink r:id="rId348" ref="H370"/>
    <hyperlink r:id="rId349" ref="H371"/>
    <hyperlink r:id="rId350" ref="H372"/>
    <hyperlink r:id="rId351" ref="H373"/>
    <hyperlink r:id="rId352" ref="H374"/>
    <hyperlink r:id="rId353" ref="H375"/>
    <hyperlink r:id="rId354" ref="H376"/>
    <hyperlink r:id="rId355" ref="H377"/>
    <hyperlink r:id="rId356" ref="H378"/>
    <hyperlink r:id="rId357" ref="H379"/>
    <hyperlink r:id="rId358" ref="H380"/>
    <hyperlink r:id="rId359" ref="H381"/>
    <hyperlink r:id="rId360" ref="H382"/>
    <hyperlink r:id="rId361" ref="H383"/>
    <hyperlink r:id="rId362" ref="H384"/>
    <hyperlink r:id="rId363" ref="H386"/>
    <hyperlink r:id="rId364" ref="H387"/>
    <hyperlink r:id="rId365" ref="H388"/>
    <hyperlink r:id="rId366" ref="H389"/>
    <hyperlink r:id="rId367" ref="H390"/>
    <hyperlink r:id="rId368" ref="H391"/>
    <hyperlink r:id="rId369" ref="H392"/>
    <hyperlink r:id="rId370" ref="H393"/>
    <hyperlink r:id="rId371" ref="H394"/>
    <hyperlink r:id="rId372" ref="H395"/>
    <hyperlink r:id="rId373" ref="H396"/>
    <hyperlink r:id="rId374" ref="H397"/>
    <hyperlink r:id="rId375" ref="H398"/>
    <hyperlink r:id="rId376" ref="H399"/>
    <hyperlink r:id="rId377" ref="H400"/>
    <hyperlink r:id="rId378" ref="H401"/>
    <hyperlink r:id="rId379" ref="H402"/>
    <hyperlink r:id="rId380" ref="H403"/>
    <hyperlink r:id="rId381" ref="H404"/>
    <hyperlink r:id="rId382" ref="H405"/>
    <hyperlink r:id="rId383" ref="H406"/>
    <hyperlink r:id="rId384" ref="H407"/>
    <hyperlink r:id="rId385" ref="H408"/>
    <hyperlink r:id="rId386" ref="H409"/>
    <hyperlink r:id="rId387" ref="H410"/>
    <hyperlink r:id="rId388" ref="H411"/>
    <hyperlink r:id="rId389" ref="H412"/>
    <hyperlink r:id="rId390" ref="H413"/>
    <hyperlink r:id="rId391" ref="H414"/>
    <hyperlink r:id="rId392" ref="H415"/>
    <hyperlink r:id="rId393" ref="H416"/>
    <hyperlink r:id="rId394" ref="H417"/>
    <hyperlink r:id="rId395" ref="H418"/>
    <hyperlink r:id="rId396" ref="H419"/>
    <hyperlink r:id="rId397" ref="H420"/>
    <hyperlink r:id="rId398" ref="H421"/>
    <hyperlink r:id="rId399" ref="H422"/>
    <hyperlink r:id="rId400" ref="H423"/>
    <hyperlink r:id="rId401" ref="H424"/>
    <hyperlink r:id="rId402" ref="H425"/>
    <hyperlink r:id="rId403" ref="H426"/>
    <hyperlink r:id="rId404" ref="H427"/>
    <hyperlink r:id="rId405" ref="H428"/>
    <hyperlink r:id="rId406" ref="H429"/>
    <hyperlink r:id="rId407" ref="H430"/>
    <hyperlink r:id="rId408" ref="H431"/>
    <hyperlink r:id="rId409" ref="H432"/>
    <hyperlink r:id="rId410" ref="H433"/>
    <hyperlink r:id="rId411" ref="H434"/>
    <hyperlink r:id="rId412" ref="H435"/>
    <hyperlink r:id="rId413" ref="H436"/>
    <hyperlink r:id="rId414" ref="H437"/>
    <hyperlink r:id="rId415" ref="H438"/>
    <hyperlink r:id="rId416" ref="H439"/>
    <hyperlink r:id="rId417" ref="H440"/>
    <hyperlink r:id="rId418" ref="H441"/>
    <hyperlink r:id="rId419" ref="H442"/>
    <hyperlink r:id="rId420" ref="H443"/>
    <hyperlink r:id="rId421" ref="H444"/>
    <hyperlink r:id="rId422" ref="H445"/>
    <hyperlink r:id="rId423" ref="H446"/>
    <hyperlink r:id="rId424" ref="H447"/>
    <hyperlink r:id="rId425" ref="H448"/>
    <hyperlink r:id="rId426" ref="H449"/>
    <hyperlink r:id="rId427" ref="H450"/>
    <hyperlink r:id="rId428" ref="H451"/>
    <hyperlink r:id="rId429" ref="H452"/>
    <hyperlink r:id="rId430" ref="H453"/>
    <hyperlink r:id="rId431" ref="H454"/>
    <hyperlink r:id="rId432" ref="H455"/>
    <hyperlink r:id="rId433" ref="H456"/>
    <hyperlink r:id="rId434" ref="H457"/>
    <hyperlink r:id="rId435" ref="H458"/>
    <hyperlink r:id="rId436" ref="H459"/>
    <hyperlink r:id="rId437" ref="H460"/>
    <hyperlink r:id="rId438" ref="H461"/>
    <hyperlink r:id="rId439" ref="H462"/>
    <hyperlink r:id="rId440" ref="H463"/>
    <hyperlink r:id="rId441" ref="H464"/>
    <hyperlink r:id="rId442" ref="H465"/>
  </hyperlinks>
  <drawing r:id="rId44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71"/>
    <col customWidth="1" min="2" max="2" width="7.0"/>
    <col customWidth="1" min="3" max="3" width="15.43"/>
    <col customWidth="1" min="4" max="4" width="14.57"/>
    <col customWidth="1" min="5" max="5" width="8.71"/>
    <col customWidth="1" min="6" max="6" width="19.0"/>
    <col customWidth="1" min="7" max="7" width="22.71"/>
    <col customWidth="1" min="8" max="8" width="46.57"/>
    <col customWidth="1" min="9" max="9" width="23.71"/>
    <col customWidth="1" min="10" max="10" width="11.43"/>
    <col customWidth="1" min="11" max="11" width="16.71"/>
    <col customWidth="1" min="12" max="26" width="8.71"/>
  </cols>
  <sheetData>
    <row r="1" ht="28.5" customHeight="1">
      <c r="A1" s="1" t="s">
        <v>627</v>
      </c>
      <c r="B1" s="2"/>
      <c r="C1" s="2"/>
      <c r="D1" s="2"/>
      <c r="G1" s="2"/>
      <c r="H1" s="2"/>
      <c r="I1" s="97"/>
      <c r="J1" s="2"/>
      <c r="K1" s="2"/>
    </row>
    <row r="2" ht="14.25" customHeight="1">
      <c r="A2" s="3" t="s">
        <v>1</v>
      </c>
      <c r="B2" s="2"/>
      <c r="C2" s="2"/>
      <c r="D2" s="2"/>
      <c r="G2" s="2"/>
      <c r="H2" s="98"/>
      <c r="I2" s="97"/>
      <c r="J2" s="2"/>
      <c r="K2" s="2"/>
    </row>
    <row r="3" ht="14.25" customHeight="1">
      <c r="A3" s="4" t="s">
        <v>2</v>
      </c>
      <c r="B3" s="2"/>
      <c r="C3" s="2"/>
      <c r="D3" s="2"/>
      <c r="G3" s="2"/>
      <c r="H3" s="2"/>
      <c r="I3" s="97"/>
      <c r="J3" s="2"/>
      <c r="K3" s="2"/>
    </row>
    <row r="4" ht="14.25" customHeight="1">
      <c r="B4" s="2"/>
      <c r="C4" s="2"/>
      <c r="D4" s="2"/>
      <c r="G4" s="2"/>
      <c r="H4" s="5" t="s">
        <v>3</v>
      </c>
      <c r="I4" s="99" t="s">
        <v>4</v>
      </c>
      <c r="J4" s="2"/>
      <c r="K4" s="2"/>
    </row>
    <row r="5" ht="14.25" customHeight="1">
      <c r="A5" s="7"/>
      <c r="B5" s="8" t="s">
        <v>5</v>
      </c>
      <c r="C5" s="8" t="s">
        <v>6</v>
      </c>
      <c r="D5" s="8" t="s">
        <v>7</v>
      </c>
      <c r="E5" s="8" t="s">
        <v>8</v>
      </c>
      <c r="F5" s="9" t="s">
        <v>9</v>
      </c>
      <c r="G5" s="2"/>
      <c r="H5" s="2"/>
      <c r="I5" s="97"/>
      <c r="J5" s="2"/>
      <c r="K5" s="2"/>
    </row>
    <row r="6" ht="14.25" customHeight="1">
      <c r="A6" s="100" t="s">
        <v>628</v>
      </c>
      <c r="B6" s="11">
        <f>COUNTIF($F$13:$F$263,"flat rob or flat matt")</f>
        <v>251</v>
      </c>
      <c r="C6" s="12">
        <f t="shared" ref="C6:D6" si="1">$B6-COUNTIFS($F$13:$F$263,"flat rob or flat matt",G$13:G$263,"")</f>
        <v>251</v>
      </c>
      <c r="D6" s="12">
        <f t="shared" si="1"/>
        <v>251</v>
      </c>
      <c r="E6" s="11">
        <f>+B6-D6</f>
        <v>0</v>
      </c>
      <c r="F6" s="13">
        <f>+D6/B6</f>
        <v>1</v>
      </c>
      <c r="G6" s="2"/>
      <c r="H6" s="2"/>
      <c r="I6" s="97"/>
      <c r="J6" s="2"/>
      <c r="K6" s="2"/>
    </row>
    <row r="7" ht="14.25" customHeight="1">
      <c r="A7" s="16"/>
      <c r="B7" s="11"/>
      <c r="C7" s="12"/>
      <c r="D7" s="12"/>
      <c r="E7" s="11"/>
      <c r="F7" s="13"/>
      <c r="G7" s="2"/>
      <c r="H7" s="2"/>
      <c r="I7" s="97"/>
      <c r="J7" s="2"/>
      <c r="K7" s="2"/>
    </row>
    <row r="8" ht="14.25" customHeight="1">
      <c r="A8" s="101"/>
      <c r="B8" s="33"/>
      <c r="C8" s="34"/>
      <c r="D8" s="34"/>
      <c r="E8" s="33"/>
      <c r="F8" s="35"/>
      <c r="G8" s="2"/>
      <c r="H8" s="2"/>
      <c r="I8" s="97"/>
      <c r="J8" s="2"/>
      <c r="K8" s="2"/>
    </row>
    <row r="9" ht="14.25" customHeight="1">
      <c r="A9" s="36" t="s">
        <v>5</v>
      </c>
      <c r="B9" s="37">
        <f t="shared" ref="B9:F9" si="2">SUM(B6:B8)</f>
        <v>251</v>
      </c>
      <c r="C9" s="37">
        <f t="shared" si="2"/>
        <v>251</v>
      </c>
      <c r="D9" s="37">
        <f t="shared" si="2"/>
        <v>251</v>
      </c>
      <c r="E9" s="37">
        <f t="shared" si="2"/>
        <v>0</v>
      </c>
      <c r="F9" s="38">
        <f t="shared" si="2"/>
        <v>1</v>
      </c>
      <c r="G9" s="2"/>
      <c r="H9" s="2"/>
      <c r="I9" s="97"/>
      <c r="J9" s="2"/>
      <c r="K9" s="2"/>
    </row>
    <row r="10" ht="14.25" customHeight="1">
      <c r="B10" s="2"/>
      <c r="C10" s="27">
        <v>251.0</v>
      </c>
      <c r="D10" s="27">
        <v>251.0</v>
      </c>
      <c r="G10" s="2"/>
      <c r="H10" s="102" t="s">
        <v>629</v>
      </c>
      <c r="I10" s="97"/>
      <c r="J10" s="2"/>
      <c r="K10" s="2"/>
    </row>
    <row r="11" ht="14.25" customHeight="1">
      <c r="B11" s="2"/>
      <c r="C11" s="27"/>
      <c r="D11" s="27"/>
      <c r="G11" s="2"/>
      <c r="H11" s="2"/>
      <c r="I11" s="97"/>
      <c r="J11" s="2"/>
      <c r="K11" s="2"/>
    </row>
    <row r="12" ht="14.25" customHeight="1">
      <c r="A12" s="41" t="s">
        <v>33</v>
      </c>
      <c r="B12" s="42" t="s">
        <v>34</v>
      </c>
      <c r="C12" s="42" t="s">
        <v>35</v>
      </c>
      <c r="D12" s="42" t="s">
        <v>36</v>
      </c>
      <c r="E12" s="42" t="s">
        <v>37</v>
      </c>
      <c r="F12" s="42" t="s">
        <v>38</v>
      </c>
      <c r="G12" s="42" t="s">
        <v>39</v>
      </c>
      <c r="H12" s="42" t="s">
        <v>40</v>
      </c>
      <c r="I12" s="42" t="s">
        <v>41</v>
      </c>
      <c r="J12" s="42" t="s">
        <v>42</v>
      </c>
      <c r="K12" s="44" t="s">
        <v>43</v>
      </c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4.25" customHeight="1">
      <c r="A13" s="46">
        <v>1.0</v>
      </c>
      <c r="B13" s="47">
        <v>1.0</v>
      </c>
      <c r="C13" s="103">
        <v>39.0418669115726</v>
      </c>
      <c r="D13" s="103">
        <v>-94.5830719473503</v>
      </c>
      <c r="E13" s="104" t="s">
        <v>628</v>
      </c>
      <c r="F13" s="105" t="s">
        <v>630</v>
      </c>
      <c r="G13" s="105" t="s">
        <v>45</v>
      </c>
      <c r="H13" s="106" t="s">
        <v>631</v>
      </c>
      <c r="I13" s="105" t="s">
        <v>628</v>
      </c>
      <c r="J13" s="47">
        <f t="shared" ref="J13:J263" si="3">COUNTIF(G$13:G$263,G13)</f>
        <v>38</v>
      </c>
      <c r="K13" s="107"/>
    </row>
    <row r="14" ht="14.25" customHeight="1">
      <c r="A14" s="53">
        <v>1.0</v>
      </c>
      <c r="B14" s="54">
        <v>2.0</v>
      </c>
      <c r="C14" s="108">
        <v>39.0418669114264</v>
      </c>
      <c r="D14" s="108">
        <v>-94.5828868912736</v>
      </c>
      <c r="E14" s="69" t="s">
        <v>628</v>
      </c>
      <c r="F14" s="105" t="s">
        <v>630</v>
      </c>
      <c r="G14" s="109" t="s">
        <v>550</v>
      </c>
      <c r="H14" s="110" t="s">
        <v>632</v>
      </c>
      <c r="I14" s="109" t="s">
        <v>628</v>
      </c>
      <c r="J14" s="47">
        <f t="shared" si="3"/>
        <v>3</v>
      </c>
      <c r="K14" s="111"/>
    </row>
    <row r="15" ht="14.25" customHeight="1">
      <c r="A15" s="53">
        <v>1.0</v>
      </c>
      <c r="B15" s="54">
        <v>3.0</v>
      </c>
      <c r="C15" s="108">
        <v>39.0418669112802</v>
      </c>
      <c r="D15" s="108">
        <v>-94.5827018351969</v>
      </c>
      <c r="E15" s="69" t="s">
        <v>628</v>
      </c>
      <c r="F15" s="105" t="s">
        <v>630</v>
      </c>
      <c r="G15" s="109" t="s">
        <v>58</v>
      </c>
      <c r="H15" s="110" t="s">
        <v>633</v>
      </c>
      <c r="I15" s="109" t="s">
        <v>628</v>
      </c>
      <c r="J15" s="47">
        <f t="shared" si="3"/>
        <v>4</v>
      </c>
      <c r="K15" s="111"/>
    </row>
    <row r="16" ht="14.25" customHeight="1">
      <c r="A16" s="53">
        <v>1.0</v>
      </c>
      <c r="B16" s="54">
        <v>4.0</v>
      </c>
      <c r="C16" s="108">
        <v>39.041866911134</v>
      </c>
      <c r="D16" s="108">
        <v>-94.5825167791202</v>
      </c>
      <c r="E16" s="69" t="s">
        <v>628</v>
      </c>
      <c r="F16" s="105" t="s">
        <v>630</v>
      </c>
      <c r="G16" s="109" t="s">
        <v>45</v>
      </c>
      <c r="H16" s="110" t="s">
        <v>634</v>
      </c>
      <c r="I16" s="109" t="s">
        <v>628</v>
      </c>
      <c r="J16" s="47">
        <f t="shared" si="3"/>
        <v>38</v>
      </c>
      <c r="K16" s="111"/>
    </row>
    <row r="17" ht="14.25" customHeight="1">
      <c r="A17" s="53">
        <v>1.0</v>
      </c>
      <c r="B17" s="54">
        <v>5.0</v>
      </c>
      <c r="C17" s="108">
        <v>39.0418669109878</v>
      </c>
      <c r="D17" s="108">
        <v>-94.5823317230435</v>
      </c>
      <c r="E17" s="69" t="s">
        <v>628</v>
      </c>
      <c r="F17" s="105" t="s">
        <v>630</v>
      </c>
      <c r="G17" s="109" t="s">
        <v>635</v>
      </c>
      <c r="H17" s="110" t="s">
        <v>636</v>
      </c>
      <c r="I17" s="109" t="s">
        <v>637</v>
      </c>
      <c r="J17" s="47">
        <f t="shared" si="3"/>
        <v>8</v>
      </c>
      <c r="K17" s="111"/>
    </row>
    <row r="18" ht="14.25" customHeight="1">
      <c r="A18" s="53">
        <v>1.0</v>
      </c>
      <c r="B18" s="54">
        <v>6.0</v>
      </c>
      <c r="C18" s="108">
        <v>39.0418669108416</v>
      </c>
      <c r="D18" s="108">
        <v>-94.5821466669668</v>
      </c>
      <c r="E18" s="69" t="s">
        <v>628</v>
      </c>
      <c r="F18" s="105" t="s">
        <v>630</v>
      </c>
      <c r="G18" s="109" t="s">
        <v>165</v>
      </c>
      <c r="H18" s="110" t="s">
        <v>638</v>
      </c>
      <c r="I18" s="109" t="s">
        <v>628</v>
      </c>
      <c r="J18" s="47">
        <f t="shared" si="3"/>
        <v>2</v>
      </c>
      <c r="K18" s="111"/>
    </row>
    <row r="19" ht="14.25" customHeight="1">
      <c r="A19" s="53">
        <v>1.0</v>
      </c>
      <c r="B19" s="54">
        <v>7.0</v>
      </c>
      <c r="C19" s="108">
        <v>39.0418669106954</v>
      </c>
      <c r="D19" s="108">
        <v>-94.5819616108901</v>
      </c>
      <c r="E19" s="69" t="s">
        <v>628</v>
      </c>
      <c r="F19" s="105" t="s">
        <v>630</v>
      </c>
      <c r="G19" s="109" t="s">
        <v>45</v>
      </c>
      <c r="H19" s="110" t="s">
        <v>639</v>
      </c>
      <c r="I19" s="109" t="s">
        <v>628</v>
      </c>
      <c r="J19" s="47">
        <f t="shared" si="3"/>
        <v>38</v>
      </c>
      <c r="K19" s="111"/>
    </row>
    <row r="20" ht="14.25" customHeight="1">
      <c r="A20" s="53">
        <v>1.0</v>
      </c>
      <c r="B20" s="54">
        <v>8.0</v>
      </c>
      <c r="C20" s="108">
        <v>39.0418669105492</v>
      </c>
      <c r="D20" s="108">
        <v>-94.5817765548134</v>
      </c>
      <c r="E20" s="69" t="s">
        <v>628</v>
      </c>
      <c r="F20" s="105" t="s">
        <v>630</v>
      </c>
      <c r="G20" s="109" t="s">
        <v>58</v>
      </c>
      <c r="H20" s="110" t="s">
        <v>640</v>
      </c>
      <c r="I20" s="109" t="s">
        <v>628</v>
      </c>
      <c r="J20" s="47">
        <f t="shared" si="3"/>
        <v>4</v>
      </c>
      <c r="K20" s="111"/>
    </row>
    <row r="21" ht="14.25" customHeight="1">
      <c r="A21" s="53">
        <v>1.0</v>
      </c>
      <c r="B21" s="54">
        <v>9.0</v>
      </c>
      <c r="C21" s="108">
        <v>39.041866910403</v>
      </c>
      <c r="D21" s="108">
        <v>-94.5815914987367</v>
      </c>
      <c r="E21" s="69" t="s">
        <v>628</v>
      </c>
      <c r="F21" s="105" t="s">
        <v>630</v>
      </c>
      <c r="G21" s="109" t="s">
        <v>136</v>
      </c>
      <c r="H21" s="110" t="s">
        <v>641</v>
      </c>
      <c r="I21" s="109" t="s">
        <v>628</v>
      </c>
      <c r="J21" s="47">
        <f t="shared" si="3"/>
        <v>4</v>
      </c>
      <c r="K21" s="111"/>
    </row>
    <row r="22" ht="14.25" customHeight="1">
      <c r="A22" s="53">
        <v>1.0</v>
      </c>
      <c r="B22" s="54">
        <v>10.0</v>
      </c>
      <c r="C22" s="108">
        <v>39.0418669102567</v>
      </c>
      <c r="D22" s="108">
        <v>-94.58140644266</v>
      </c>
      <c r="E22" s="69" t="s">
        <v>628</v>
      </c>
      <c r="F22" s="105" t="s">
        <v>630</v>
      </c>
      <c r="G22" s="109" t="s">
        <v>642</v>
      </c>
      <c r="H22" s="110" t="s">
        <v>643</v>
      </c>
      <c r="I22" s="109" t="s">
        <v>637</v>
      </c>
      <c r="J22" s="47">
        <f t="shared" si="3"/>
        <v>4</v>
      </c>
      <c r="K22" s="111"/>
    </row>
    <row r="23" ht="14.25" customHeight="1">
      <c r="A23" s="53">
        <v>1.0</v>
      </c>
      <c r="B23" s="54">
        <v>11.0</v>
      </c>
      <c r="C23" s="108">
        <v>39.0418669101105</v>
      </c>
      <c r="D23" s="108">
        <v>-94.5812213865833</v>
      </c>
      <c r="E23" s="69" t="s">
        <v>628</v>
      </c>
      <c r="F23" s="105" t="s">
        <v>630</v>
      </c>
      <c r="G23" s="109" t="s">
        <v>635</v>
      </c>
      <c r="H23" s="110" t="s">
        <v>644</v>
      </c>
      <c r="I23" s="109" t="s">
        <v>645</v>
      </c>
      <c r="J23" s="47">
        <f t="shared" si="3"/>
        <v>8</v>
      </c>
      <c r="K23" s="111"/>
    </row>
    <row r="24" ht="14.25" customHeight="1">
      <c r="A24" s="53">
        <v>1.0</v>
      </c>
      <c r="B24" s="54">
        <v>12.0</v>
      </c>
      <c r="C24" s="108">
        <v>39.0418669099643</v>
      </c>
      <c r="D24" s="108">
        <v>-94.5810363305066</v>
      </c>
      <c r="E24" s="69" t="s">
        <v>628</v>
      </c>
      <c r="F24" s="105" t="s">
        <v>630</v>
      </c>
      <c r="G24" s="109" t="s">
        <v>181</v>
      </c>
      <c r="H24" s="110" t="s">
        <v>646</v>
      </c>
      <c r="I24" s="109" t="s">
        <v>647</v>
      </c>
      <c r="J24" s="47">
        <f t="shared" si="3"/>
        <v>2</v>
      </c>
      <c r="K24" s="111"/>
    </row>
    <row r="25" ht="14.25" customHeight="1">
      <c r="A25" s="53">
        <v>1.0</v>
      </c>
      <c r="B25" s="54">
        <v>13.0</v>
      </c>
      <c r="C25" s="108">
        <v>39.0418669098181</v>
      </c>
      <c r="D25" s="108">
        <v>-94.5808512744299</v>
      </c>
      <c r="E25" s="69" t="s">
        <v>628</v>
      </c>
      <c r="F25" s="105" t="s">
        <v>630</v>
      </c>
      <c r="G25" s="109" t="s">
        <v>45</v>
      </c>
      <c r="H25" s="110" t="s">
        <v>648</v>
      </c>
      <c r="I25" s="109" t="s">
        <v>628</v>
      </c>
      <c r="J25" s="47">
        <f t="shared" si="3"/>
        <v>38</v>
      </c>
      <c r="K25" s="111"/>
    </row>
    <row r="26" ht="14.25" customHeight="1">
      <c r="A26" s="53">
        <v>1.0</v>
      </c>
      <c r="B26" s="54">
        <v>14.0</v>
      </c>
      <c r="C26" s="108">
        <v>39.0418669096719</v>
      </c>
      <c r="D26" s="108">
        <v>-94.5806662183532</v>
      </c>
      <c r="E26" s="69" t="s">
        <v>628</v>
      </c>
      <c r="F26" s="105" t="s">
        <v>630</v>
      </c>
      <c r="G26" s="109" t="s">
        <v>635</v>
      </c>
      <c r="H26" s="110" t="s">
        <v>649</v>
      </c>
      <c r="I26" s="109" t="s">
        <v>637</v>
      </c>
      <c r="J26" s="47">
        <f t="shared" si="3"/>
        <v>8</v>
      </c>
      <c r="K26" s="111"/>
    </row>
    <row r="27" ht="14.25" customHeight="1">
      <c r="A27" s="53">
        <v>1.0</v>
      </c>
      <c r="B27" s="54">
        <v>15.0</v>
      </c>
      <c r="C27" s="108">
        <v>39.0418669095257</v>
      </c>
      <c r="D27" s="108">
        <v>-94.5804811622765</v>
      </c>
      <c r="E27" s="69" t="s">
        <v>628</v>
      </c>
      <c r="F27" s="105" t="s">
        <v>630</v>
      </c>
      <c r="G27" s="109" t="s">
        <v>642</v>
      </c>
      <c r="H27" s="110" t="s">
        <v>650</v>
      </c>
      <c r="I27" s="109" t="s">
        <v>637</v>
      </c>
      <c r="J27" s="47">
        <f t="shared" si="3"/>
        <v>4</v>
      </c>
      <c r="K27" s="111"/>
    </row>
    <row r="28" ht="14.25" customHeight="1">
      <c r="A28" s="53">
        <v>1.0</v>
      </c>
      <c r="B28" s="54">
        <v>16.0</v>
      </c>
      <c r="C28" s="108">
        <v>39.0418669093795</v>
      </c>
      <c r="D28" s="108">
        <v>-94.5802961061998</v>
      </c>
      <c r="E28" s="69" t="s">
        <v>628</v>
      </c>
      <c r="F28" s="105" t="s">
        <v>630</v>
      </c>
      <c r="G28" s="109" t="s">
        <v>45</v>
      </c>
      <c r="H28" s="110" t="s">
        <v>651</v>
      </c>
      <c r="I28" s="109" t="s">
        <v>628</v>
      </c>
      <c r="J28" s="47">
        <f t="shared" si="3"/>
        <v>38</v>
      </c>
      <c r="K28" s="111"/>
    </row>
    <row r="29" ht="14.25" customHeight="1">
      <c r="A29" s="53">
        <v>1.0</v>
      </c>
      <c r="B29" s="54">
        <v>17.0</v>
      </c>
      <c r="C29" s="108">
        <v>39.0418669092333</v>
      </c>
      <c r="D29" s="108">
        <v>-94.5801110501231</v>
      </c>
      <c r="E29" s="69" t="s">
        <v>628</v>
      </c>
      <c r="F29" s="105" t="s">
        <v>630</v>
      </c>
      <c r="G29" s="109" t="s">
        <v>635</v>
      </c>
      <c r="H29" s="110" t="s">
        <v>652</v>
      </c>
      <c r="I29" s="109" t="s">
        <v>637</v>
      </c>
      <c r="J29" s="47">
        <f t="shared" si="3"/>
        <v>8</v>
      </c>
      <c r="K29" s="111"/>
    </row>
    <row r="30" ht="14.25" customHeight="1">
      <c r="A30" s="53">
        <v>2.0</v>
      </c>
      <c r="B30" s="54">
        <v>1.0</v>
      </c>
      <c r="C30" s="108">
        <v>39.0417231811271</v>
      </c>
      <c r="D30" s="108">
        <v>-94.583071951868</v>
      </c>
      <c r="E30" s="69" t="s">
        <v>628</v>
      </c>
      <c r="F30" s="105" t="s">
        <v>630</v>
      </c>
      <c r="G30" s="109" t="s">
        <v>157</v>
      </c>
      <c r="H30" s="110" t="s">
        <v>653</v>
      </c>
      <c r="I30" s="109" t="s">
        <v>628</v>
      </c>
      <c r="J30" s="47">
        <f t="shared" si="3"/>
        <v>8</v>
      </c>
      <c r="K30" s="111"/>
    </row>
    <row r="31" ht="14.25" customHeight="1">
      <c r="A31" s="53">
        <v>2.0</v>
      </c>
      <c r="B31" s="54">
        <v>7.0</v>
      </c>
      <c r="C31" s="108">
        <v>39.0417231802499</v>
      </c>
      <c r="D31" s="108">
        <v>-94.5819616176667</v>
      </c>
      <c r="E31" s="69" t="s">
        <v>628</v>
      </c>
      <c r="F31" s="105" t="s">
        <v>630</v>
      </c>
      <c r="G31" s="109" t="s">
        <v>157</v>
      </c>
      <c r="H31" s="110" t="s">
        <v>654</v>
      </c>
      <c r="I31" s="109" t="s">
        <v>628</v>
      </c>
      <c r="J31" s="47">
        <f t="shared" si="3"/>
        <v>8</v>
      </c>
      <c r="K31" s="111"/>
    </row>
    <row r="32" ht="14.25" customHeight="1">
      <c r="A32" s="53">
        <v>2.0</v>
      </c>
      <c r="B32" s="54">
        <v>8.0</v>
      </c>
      <c r="C32" s="108">
        <v>39.0417231801037</v>
      </c>
      <c r="D32" s="108">
        <v>-94.5817765619665</v>
      </c>
      <c r="E32" s="69" t="s">
        <v>628</v>
      </c>
      <c r="F32" s="105" t="s">
        <v>630</v>
      </c>
      <c r="G32" s="109" t="s">
        <v>77</v>
      </c>
      <c r="H32" s="112" t="s">
        <v>655</v>
      </c>
      <c r="I32" s="109" t="s">
        <v>656</v>
      </c>
      <c r="J32" s="47">
        <f t="shared" si="3"/>
        <v>1</v>
      </c>
      <c r="K32" s="111"/>
    </row>
    <row r="33" ht="14.25" customHeight="1">
      <c r="A33" s="53">
        <v>2.0</v>
      </c>
      <c r="B33" s="54">
        <v>9.0</v>
      </c>
      <c r="C33" s="108">
        <v>39.0417231799574</v>
      </c>
      <c r="D33" s="108">
        <v>-94.5815915062663</v>
      </c>
      <c r="E33" s="69" t="s">
        <v>628</v>
      </c>
      <c r="F33" s="105" t="s">
        <v>630</v>
      </c>
      <c r="G33" s="109" t="s">
        <v>541</v>
      </c>
      <c r="H33" s="110" t="s">
        <v>89</v>
      </c>
      <c r="I33" s="109" t="s">
        <v>628</v>
      </c>
      <c r="J33" s="47">
        <f t="shared" si="3"/>
        <v>8</v>
      </c>
      <c r="K33" s="111"/>
    </row>
    <row r="34" ht="14.25" customHeight="1">
      <c r="A34" s="53">
        <v>2.0</v>
      </c>
      <c r="B34" s="54">
        <v>17.0</v>
      </c>
      <c r="C34" s="108">
        <v>39.0417231787878</v>
      </c>
      <c r="D34" s="108">
        <v>-94.5801110606646</v>
      </c>
      <c r="E34" s="69" t="s">
        <v>628</v>
      </c>
      <c r="F34" s="105" t="s">
        <v>630</v>
      </c>
      <c r="G34" s="109" t="s">
        <v>127</v>
      </c>
      <c r="H34" s="110" t="s">
        <v>657</v>
      </c>
      <c r="I34" s="109" t="s">
        <v>628</v>
      </c>
      <c r="J34" s="47">
        <f t="shared" si="3"/>
        <v>2</v>
      </c>
      <c r="K34" s="111"/>
    </row>
    <row r="35" ht="14.25" customHeight="1">
      <c r="A35" s="53">
        <v>3.0</v>
      </c>
      <c r="B35" s="54">
        <v>1.0</v>
      </c>
      <c r="C35" s="108">
        <v>39.0415794506817</v>
      </c>
      <c r="D35" s="108">
        <v>-94.583071956386</v>
      </c>
      <c r="E35" s="69" t="s">
        <v>628</v>
      </c>
      <c r="F35" s="105" t="s">
        <v>630</v>
      </c>
      <c r="G35" s="109" t="s">
        <v>106</v>
      </c>
      <c r="H35" s="110" t="s">
        <v>658</v>
      </c>
      <c r="I35" s="109" t="s">
        <v>628</v>
      </c>
      <c r="J35" s="47">
        <f t="shared" si="3"/>
        <v>2</v>
      </c>
      <c r="K35" s="111"/>
    </row>
    <row r="36" ht="14.25" customHeight="1">
      <c r="A36" s="53">
        <v>3.0</v>
      </c>
      <c r="B36" s="54">
        <v>6.0</v>
      </c>
      <c r="C36" s="108">
        <v>39.0415794499506</v>
      </c>
      <c r="D36" s="108">
        <v>-94.5821466797672</v>
      </c>
      <c r="E36" s="69" t="s">
        <v>628</v>
      </c>
      <c r="F36" s="105" t="s">
        <v>630</v>
      </c>
      <c r="G36" s="109" t="s">
        <v>659</v>
      </c>
      <c r="H36" s="110" t="s">
        <v>660</v>
      </c>
      <c r="I36" s="109" t="s">
        <v>661</v>
      </c>
      <c r="J36" s="47">
        <f t="shared" si="3"/>
        <v>2</v>
      </c>
      <c r="K36" s="111"/>
    </row>
    <row r="37" ht="14.25" customHeight="1">
      <c r="A37" s="53">
        <v>3.0</v>
      </c>
      <c r="B37" s="54">
        <v>7.0</v>
      </c>
      <c r="C37" s="108">
        <v>39.0415794498044</v>
      </c>
      <c r="D37" s="108">
        <v>-94.5819616244435</v>
      </c>
      <c r="E37" s="69" t="s">
        <v>628</v>
      </c>
      <c r="F37" s="105" t="s">
        <v>630</v>
      </c>
      <c r="G37" s="109" t="s">
        <v>642</v>
      </c>
      <c r="H37" s="110" t="s">
        <v>662</v>
      </c>
      <c r="I37" s="109" t="s">
        <v>628</v>
      </c>
      <c r="J37" s="47">
        <f t="shared" si="3"/>
        <v>4</v>
      </c>
      <c r="K37" s="111"/>
    </row>
    <row r="38" ht="14.25" customHeight="1">
      <c r="A38" s="53">
        <v>3.0</v>
      </c>
      <c r="B38" s="54">
        <v>8.0</v>
      </c>
      <c r="C38" s="108">
        <v>39.0415794496582</v>
      </c>
      <c r="D38" s="108">
        <v>-94.5817765691198</v>
      </c>
      <c r="E38" s="69" t="s">
        <v>628</v>
      </c>
      <c r="F38" s="105" t="s">
        <v>630</v>
      </c>
      <c r="G38" s="109" t="s">
        <v>179</v>
      </c>
      <c r="H38" s="110" t="s">
        <v>663</v>
      </c>
      <c r="I38" s="109" t="s">
        <v>628</v>
      </c>
      <c r="J38" s="47">
        <f t="shared" si="3"/>
        <v>4</v>
      </c>
      <c r="K38" s="111"/>
    </row>
    <row r="39" ht="14.25" customHeight="1">
      <c r="A39" s="53">
        <v>3.0</v>
      </c>
      <c r="B39" s="54">
        <v>9.0</v>
      </c>
      <c r="C39" s="108">
        <v>39.041579449512</v>
      </c>
      <c r="D39" s="108">
        <v>-94.581591513796</v>
      </c>
      <c r="E39" s="69" t="s">
        <v>628</v>
      </c>
      <c r="F39" s="105" t="s">
        <v>630</v>
      </c>
      <c r="G39" s="109" t="s">
        <v>664</v>
      </c>
      <c r="H39" s="110" t="s">
        <v>665</v>
      </c>
      <c r="I39" s="109" t="s">
        <v>628</v>
      </c>
      <c r="J39" s="47">
        <f t="shared" si="3"/>
        <v>1</v>
      </c>
      <c r="K39" s="111"/>
    </row>
    <row r="40" ht="14.25" customHeight="1">
      <c r="A40" s="53">
        <v>3.0</v>
      </c>
      <c r="B40" s="54">
        <v>10.0</v>
      </c>
      <c r="C40" s="108">
        <v>39.0415794493658</v>
      </c>
      <c r="D40" s="108">
        <v>-94.5814064584723</v>
      </c>
      <c r="E40" s="69" t="s">
        <v>628</v>
      </c>
      <c r="F40" s="105" t="s">
        <v>630</v>
      </c>
      <c r="G40" s="109" t="s">
        <v>541</v>
      </c>
      <c r="H40" s="110" t="s">
        <v>666</v>
      </c>
      <c r="I40" s="109" t="s">
        <v>628</v>
      </c>
      <c r="J40" s="47">
        <f t="shared" si="3"/>
        <v>8</v>
      </c>
      <c r="K40" s="111"/>
    </row>
    <row r="41" ht="14.25" customHeight="1">
      <c r="A41" s="53">
        <v>3.0</v>
      </c>
      <c r="B41" s="54">
        <v>17.0</v>
      </c>
      <c r="C41" s="108">
        <v>39.0415794483424</v>
      </c>
      <c r="D41" s="108">
        <v>-94.5801110712061</v>
      </c>
      <c r="E41" s="69" t="s">
        <v>628</v>
      </c>
      <c r="F41" s="105" t="s">
        <v>630</v>
      </c>
      <c r="G41" s="109" t="s">
        <v>51</v>
      </c>
      <c r="H41" s="110" t="s">
        <v>667</v>
      </c>
      <c r="I41" s="109" t="s">
        <v>628</v>
      </c>
      <c r="J41" s="47">
        <f t="shared" si="3"/>
        <v>4</v>
      </c>
      <c r="K41" s="111"/>
    </row>
    <row r="42" ht="14.25" customHeight="1">
      <c r="A42" s="53">
        <v>4.0</v>
      </c>
      <c r="B42" s="54">
        <v>1.0</v>
      </c>
      <c r="C42" s="108">
        <v>39.0414357202364</v>
      </c>
      <c r="D42" s="108">
        <v>-94.5830719609036</v>
      </c>
      <c r="E42" s="69" t="s">
        <v>628</v>
      </c>
      <c r="F42" s="105" t="s">
        <v>630</v>
      </c>
      <c r="G42" s="109" t="s">
        <v>45</v>
      </c>
      <c r="H42" s="110" t="s">
        <v>668</v>
      </c>
      <c r="I42" s="109" t="s">
        <v>628</v>
      </c>
      <c r="J42" s="47">
        <f t="shared" si="3"/>
        <v>38</v>
      </c>
      <c r="K42" s="111"/>
    </row>
    <row r="43" ht="14.25" customHeight="1">
      <c r="A43" s="53">
        <v>4.0</v>
      </c>
      <c r="B43" s="54">
        <v>6.0</v>
      </c>
      <c r="C43" s="108">
        <v>39.0414357195054</v>
      </c>
      <c r="D43" s="108">
        <v>-94.5821466861673</v>
      </c>
      <c r="E43" s="69" t="s">
        <v>628</v>
      </c>
      <c r="F43" s="105" t="s">
        <v>630</v>
      </c>
      <c r="G43" s="109" t="s">
        <v>106</v>
      </c>
      <c r="H43" s="110" t="s">
        <v>669</v>
      </c>
      <c r="I43" s="109" t="s">
        <v>628</v>
      </c>
      <c r="J43" s="47">
        <f t="shared" si="3"/>
        <v>2</v>
      </c>
      <c r="K43" s="111"/>
    </row>
    <row r="44" ht="14.25" customHeight="1">
      <c r="A44" s="53">
        <v>4.0</v>
      </c>
      <c r="B44" s="54">
        <v>7.0</v>
      </c>
      <c r="C44" s="108">
        <v>39.0414357193592</v>
      </c>
      <c r="D44" s="108">
        <v>-94.5819616312201</v>
      </c>
      <c r="E44" s="69" t="s">
        <v>628</v>
      </c>
      <c r="F44" s="105" t="s">
        <v>630</v>
      </c>
      <c r="G44" s="109" t="s">
        <v>238</v>
      </c>
      <c r="H44" s="110" t="s">
        <v>670</v>
      </c>
      <c r="I44" s="109" t="s">
        <v>628</v>
      </c>
      <c r="J44" s="47">
        <f t="shared" si="3"/>
        <v>8</v>
      </c>
      <c r="K44" s="111"/>
    </row>
    <row r="45" ht="14.25" customHeight="1">
      <c r="A45" s="53">
        <v>4.0</v>
      </c>
      <c r="B45" s="54">
        <v>8.0</v>
      </c>
      <c r="C45" s="108">
        <v>39.041435719213</v>
      </c>
      <c r="D45" s="108">
        <v>-94.5817765762728</v>
      </c>
      <c r="E45" s="69" t="s">
        <v>628</v>
      </c>
      <c r="F45" s="105" t="s">
        <v>630</v>
      </c>
      <c r="G45" s="109" t="s">
        <v>45</v>
      </c>
      <c r="H45" s="110" t="s">
        <v>671</v>
      </c>
      <c r="I45" s="109" t="s">
        <v>628</v>
      </c>
      <c r="J45" s="47">
        <f t="shared" si="3"/>
        <v>38</v>
      </c>
      <c r="K45" s="111"/>
    </row>
    <row r="46" ht="14.25" customHeight="1">
      <c r="A46" s="53">
        <v>4.0</v>
      </c>
      <c r="B46" s="54">
        <v>9.0</v>
      </c>
      <c r="C46" s="108">
        <v>39.0414357190668</v>
      </c>
      <c r="D46" s="108">
        <v>-94.5815915213256</v>
      </c>
      <c r="E46" s="69" t="s">
        <v>628</v>
      </c>
      <c r="F46" s="105" t="s">
        <v>630</v>
      </c>
      <c r="G46" s="109" t="s">
        <v>160</v>
      </c>
      <c r="H46" s="110" t="s">
        <v>672</v>
      </c>
      <c r="I46" s="109" t="s">
        <v>628</v>
      </c>
      <c r="J46" s="47">
        <f t="shared" si="3"/>
        <v>19</v>
      </c>
      <c r="K46" s="111"/>
    </row>
    <row r="47" ht="14.25" customHeight="1">
      <c r="A47" s="53">
        <v>4.0</v>
      </c>
      <c r="B47" s="54">
        <v>10.0</v>
      </c>
      <c r="C47" s="108">
        <v>39.0414357189205</v>
      </c>
      <c r="D47" s="108">
        <v>-94.5814064663783</v>
      </c>
      <c r="E47" s="69" t="s">
        <v>628</v>
      </c>
      <c r="F47" s="105" t="s">
        <v>630</v>
      </c>
      <c r="G47" s="109" t="s">
        <v>74</v>
      </c>
      <c r="H47" s="110" t="s">
        <v>673</v>
      </c>
      <c r="I47" s="109" t="s">
        <v>628</v>
      </c>
      <c r="J47" s="47">
        <f t="shared" si="3"/>
        <v>11</v>
      </c>
      <c r="K47" s="111"/>
    </row>
    <row r="48" ht="14.25" customHeight="1">
      <c r="A48" s="53">
        <v>4.0</v>
      </c>
      <c r="B48" s="54">
        <v>11.0</v>
      </c>
      <c r="C48" s="108">
        <v>39.0414357187743</v>
      </c>
      <c r="D48" s="108">
        <v>-94.5812214114311</v>
      </c>
      <c r="E48" s="69" t="s">
        <v>628</v>
      </c>
      <c r="F48" s="105" t="s">
        <v>630</v>
      </c>
      <c r="G48" s="109" t="s">
        <v>45</v>
      </c>
      <c r="H48" s="110" t="s">
        <v>674</v>
      </c>
      <c r="I48" s="109" t="s">
        <v>628</v>
      </c>
      <c r="J48" s="47">
        <f t="shared" si="3"/>
        <v>38</v>
      </c>
      <c r="K48" s="111"/>
    </row>
    <row r="49" ht="14.25" customHeight="1">
      <c r="A49" s="53">
        <v>4.0</v>
      </c>
      <c r="B49" s="54">
        <v>17.0</v>
      </c>
      <c r="C49" s="108">
        <v>39.0414357178971</v>
      </c>
      <c r="D49" s="108">
        <v>-94.5801110817475</v>
      </c>
      <c r="E49" s="69" t="s">
        <v>628</v>
      </c>
      <c r="F49" s="105" t="s">
        <v>630</v>
      </c>
      <c r="G49" s="109" t="s">
        <v>642</v>
      </c>
      <c r="H49" s="110" t="s">
        <v>675</v>
      </c>
      <c r="I49" s="109" t="s">
        <v>628</v>
      </c>
      <c r="J49" s="47">
        <f t="shared" si="3"/>
        <v>4</v>
      </c>
      <c r="K49" s="111"/>
    </row>
    <row r="50" ht="14.25" customHeight="1">
      <c r="A50" s="53">
        <v>5.0</v>
      </c>
      <c r="B50" s="54">
        <v>1.0</v>
      </c>
      <c r="C50" s="108">
        <v>39.0412919897909</v>
      </c>
      <c r="D50" s="108">
        <v>-94.5830719654211</v>
      </c>
      <c r="E50" s="69" t="s">
        <v>628</v>
      </c>
      <c r="F50" s="105" t="s">
        <v>630</v>
      </c>
      <c r="G50" s="109" t="s">
        <v>541</v>
      </c>
      <c r="H50" s="110" t="s">
        <v>676</v>
      </c>
      <c r="I50" s="109" t="s">
        <v>628</v>
      </c>
      <c r="J50" s="47">
        <f t="shared" si="3"/>
        <v>8</v>
      </c>
      <c r="K50" s="111"/>
    </row>
    <row r="51" ht="14.25" customHeight="1">
      <c r="A51" s="53">
        <v>5.0</v>
      </c>
      <c r="B51" s="54">
        <v>6.0</v>
      </c>
      <c r="C51" s="108">
        <v>39.0412919890599</v>
      </c>
      <c r="D51" s="108">
        <v>-94.5821466925671</v>
      </c>
      <c r="E51" s="69" t="s">
        <v>628</v>
      </c>
      <c r="F51" s="105" t="s">
        <v>630</v>
      </c>
      <c r="G51" s="109" t="s">
        <v>677</v>
      </c>
      <c r="H51" s="110" t="s">
        <v>678</v>
      </c>
      <c r="I51" s="109" t="s">
        <v>628</v>
      </c>
      <c r="J51" s="47">
        <f t="shared" si="3"/>
        <v>6</v>
      </c>
      <c r="K51" s="111"/>
    </row>
    <row r="52" ht="14.25" customHeight="1">
      <c r="A52" s="53">
        <v>5.0</v>
      </c>
      <c r="B52" s="54">
        <v>7.0</v>
      </c>
      <c r="C52" s="108">
        <v>39.0412919889137</v>
      </c>
      <c r="D52" s="108">
        <v>-94.5819616379963</v>
      </c>
      <c r="E52" s="69" t="s">
        <v>628</v>
      </c>
      <c r="F52" s="105" t="s">
        <v>630</v>
      </c>
      <c r="G52" s="109" t="s">
        <v>209</v>
      </c>
      <c r="H52" s="110" t="s">
        <v>679</v>
      </c>
      <c r="I52" s="109" t="s">
        <v>628</v>
      </c>
      <c r="J52" s="47">
        <f t="shared" si="3"/>
        <v>1</v>
      </c>
      <c r="K52" s="111"/>
    </row>
    <row r="53" ht="14.25" customHeight="1">
      <c r="A53" s="53">
        <v>5.0</v>
      </c>
      <c r="B53" s="54">
        <v>8.0</v>
      </c>
      <c r="C53" s="108">
        <v>39.0412919887675</v>
      </c>
      <c r="D53" s="108">
        <v>-94.5817765834255</v>
      </c>
      <c r="E53" s="69" t="s">
        <v>628</v>
      </c>
      <c r="F53" s="105" t="s">
        <v>630</v>
      </c>
      <c r="G53" s="109" t="s">
        <v>680</v>
      </c>
      <c r="H53" s="110" t="s">
        <v>681</v>
      </c>
      <c r="I53" s="109" t="s">
        <v>628</v>
      </c>
      <c r="J53" s="47">
        <f t="shared" si="3"/>
        <v>2</v>
      </c>
      <c r="K53" s="111"/>
    </row>
    <row r="54" ht="14.25" customHeight="1">
      <c r="A54" s="53">
        <v>5.0</v>
      </c>
      <c r="B54" s="54">
        <v>9.0</v>
      </c>
      <c r="C54" s="108">
        <v>39.0412919886213</v>
      </c>
      <c r="D54" s="108">
        <v>-94.5815915288546</v>
      </c>
      <c r="E54" s="69" t="s">
        <v>628</v>
      </c>
      <c r="F54" s="105" t="s">
        <v>630</v>
      </c>
      <c r="G54" s="109" t="s">
        <v>682</v>
      </c>
      <c r="H54" s="110" t="s">
        <v>683</v>
      </c>
      <c r="I54" s="109" t="s">
        <v>628</v>
      </c>
      <c r="J54" s="47">
        <f t="shared" si="3"/>
        <v>1</v>
      </c>
      <c r="K54" s="111"/>
    </row>
    <row r="55" ht="14.25" customHeight="1">
      <c r="A55" s="53">
        <v>5.0</v>
      </c>
      <c r="B55" s="54">
        <v>10.0</v>
      </c>
      <c r="C55" s="108">
        <v>39.0412919884751</v>
      </c>
      <c r="D55" s="108">
        <v>-94.5814064742838</v>
      </c>
      <c r="E55" s="69" t="s">
        <v>628</v>
      </c>
      <c r="F55" s="105" t="s">
        <v>630</v>
      </c>
      <c r="G55" s="113" t="s">
        <v>677</v>
      </c>
      <c r="H55" s="114" t="s">
        <v>684</v>
      </c>
      <c r="I55" s="113" t="s">
        <v>628</v>
      </c>
      <c r="J55" s="47">
        <f t="shared" si="3"/>
        <v>6</v>
      </c>
      <c r="K55" s="111"/>
    </row>
    <row r="56" ht="14.25" customHeight="1">
      <c r="A56" s="53">
        <v>5.0</v>
      </c>
      <c r="B56" s="54">
        <v>11.0</v>
      </c>
      <c r="C56" s="108">
        <v>39.0412919883289</v>
      </c>
      <c r="D56" s="108">
        <v>-94.581221419713</v>
      </c>
      <c r="E56" s="69" t="s">
        <v>628</v>
      </c>
      <c r="F56" s="105" t="s">
        <v>630</v>
      </c>
      <c r="G56" s="109" t="s">
        <v>246</v>
      </c>
      <c r="H56" s="110" t="s">
        <v>685</v>
      </c>
      <c r="I56" s="109" t="s">
        <v>637</v>
      </c>
      <c r="J56" s="47">
        <f t="shared" si="3"/>
        <v>1</v>
      </c>
      <c r="K56" s="111"/>
    </row>
    <row r="57" ht="14.25" customHeight="1">
      <c r="A57" s="53">
        <v>5.0</v>
      </c>
      <c r="B57" s="54">
        <v>12.0</v>
      </c>
      <c r="C57" s="108">
        <v>39.0412919881827</v>
      </c>
      <c r="D57" s="108">
        <v>-94.5810363651422</v>
      </c>
      <c r="E57" s="69" t="s">
        <v>628</v>
      </c>
      <c r="F57" s="105" t="s">
        <v>630</v>
      </c>
      <c r="G57" s="109" t="s">
        <v>165</v>
      </c>
      <c r="H57" s="110" t="s">
        <v>686</v>
      </c>
      <c r="I57" s="109" t="s">
        <v>628</v>
      </c>
      <c r="J57" s="47">
        <f t="shared" si="3"/>
        <v>2</v>
      </c>
      <c r="K57" s="111"/>
    </row>
    <row r="58" ht="14.25" customHeight="1">
      <c r="A58" s="53">
        <v>5.0</v>
      </c>
      <c r="B58" s="54">
        <v>17.0</v>
      </c>
      <c r="C58" s="108">
        <v>39.0412919874517</v>
      </c>
      <c r="D58" s="108">
        <v>-94.5801110922884</v>
      </c>
      <c r="E58" s="69" t="s">
        <v>628</v>
      </c>
      <c r="F58" s="105" t="s">
        <v>630</v>
      </c>
      <c r="G58" s="109" t="s">
        <v>127</v>
      </c>
      <c r="H58" s="110" t="s">
        <v>687</v>
      </c>
      <c r="I58" s="109" t="s">
        <v>628</v>
      </c>
      <c r="J58" s="47">
        <f t="shared" si="3"/>
        <v>2</v>
      </c>
      <c r="K58" s="111"/>
    </row>
    <row r="59" ht="14.25" customHeight="1">
      <c r="A59" s="53">
        <v>6.0</v>
      </c>
      <c r="B59" s="54">
        <v>1.0</v>
      </c>
      <c r="C59" s="108">
        <v>39.0411482593454</v>
      </c>
      <c r="D59" s="108">
        <v>-94.5830719699391</v>
      </c>
      <c r="E59" s="69" t="s">
        <v>628</v>
      </c>
      <c r="F59" s="105" t="s">
        <v>630</v>
      </c>
      <c r="G59" s="109" t="s">
        <v>157</v>
      </c>
      <c r="H59" s="110" t="s">
        <v>688</v>
      </c>
      <c r="I59" s="109" t="s">
        <v>628</v>
      </c>
      <c r="J59" s="47">
        <f t="shared" si="3"/>
        <v>8</v>
      </c>
      <c r="K59" s="111"/>
    </row>
    <row r="60" ht="14.25" customHeight="1">
      <c r="A60" s="53">
        <v>6.0</v>
      </c>
      <c r="B60" s="54">
        <v>7.0</v>
      </c>
      <c r="C60" s="108">
        <v>39.0411482584682</v>
      </c>
      <c r="D60" s="108">
        <v>-94.5819616447734</v>
      </c>
      <c r="E60" s="69" t="s">
        <v>628</v>
      </c>
      <c r="F60" s="105" t="s">
        <v>630</v>
      </c>
      <c r="G60" s="109" t="s">
        <v>157</v>
      </c>
      <c r="H60" s="110" t="s">
        <v>689</v>
      </c>
      <c r="I60" s="109" t="s">
        <v>628</v>
      </c>
      <c r="J60" s="47">
        <f t="shared" si="3"/>
        <v>8</v>
      </c>
      <c r="K60" s="111"/>
    </row>
    <row r="61" ht="14.25" customHeight="1">
      <c r="A61" s="53">
        <v>6.0</v>
      </c>
      <c r="B61" s="54">
        <v>8.0</v>
      </c>
      <c r="C61" s="108">
        <v>39.041148258322</v>
      </c>
      <c r="D61" s="108">
        <v>-94.581776590579</v>
      </c>
      <c r="E61" s="69" t="s">
        <v>628</v>
      </c>
      <c r="F61" s="105" t="s">
        <v>630</v>
      </c>
      <c r="G61" s="109" t="s">
        <v>88</v>
      </c>
      <c r="H61" s="110" t="s">
        <v>690</v>
      </c>
      <c r="I61" s="108"/>
      <c r="J61" s="47">
        <f t="shared" si="3"/>
        <v>8</v>
      </c>
      <c r="K61" s="111"/>
    </row>
    <row r="62" ht="14.25" customHeight="1">
      <c r="A62" s="53">
        <v>6.0</v>
      </c>
      <c r="B62" s="54">
        <v>9.0</v>
      </c>
      <c r="C62" s="108">
        <v>39.0411482581758</v>
      </c>
      <c r="D62" s="108">
        <v>-94.5815915363847</v>
      </c>
      <c r="E62" s="69" t="s">
        <v>628</v>
      </c>
      <c r="F62" s="105" t="s">
        <v>630</v>
      </c>
      <c r="G62" s="109" t="s">
        <v>659</v>
      </c>
      <c r="H62" s="110" t="s">
        <v>691</v>
      </c>
      <c r="I62" s="109" t="s">
        <v>661</v>
      </c>
      <c r="J62" s="47">
        <f t="shared" si="3"/>
        <v>2</v>
      </c>
      <c r="K62" s="111"/>
    </row>
    <row r="63" ht="14.25" customHeight="1">
      <c r="A63" s="53">
        <v>6.0</v>
      </c>
      <c r="B63" s="54">
        <v>10.0</v>
      </c>
      <c r="C63" s="108">
        <v>39.0411482580296</v>
      </c>
      <c r="D63" s="108">
        <v>-94.5814064821904</v>
      </c>
      <c r="E63" s="69" t="s">
        <v>628</v>
      </c>
      <c r="F63" s="105" t="s">
        <v>630</v>
      </c>
      <c r="G63" s="109" t="s">
        <v>179</v>
      </c>
      <c r="H63" s="110" t="s">
        <v>692</v>
      </c>
      <c r="I63" s="108"/>
      <c r="J63" s="47">
        <f t="shared" si="3"/>
        <v>4</v>
      </c>
      <c r="K63" s="111"/>
    </row>
    <row r="64" ht="14.25" customHeight="1">
      <c r="A64" s="53">
        <v>6.0</v>
      </c>
      <c r="B64" s="54">
        <v>17.0</v>
      </c>
      <c r="C64" s="108">
        <v>39.0411482570062</v>
      </c>
      <c r="D64" s="108">
        <v>-94.5801111028303</v>
      </c>
      <c r="E64" s="69" t="s">
        <v>628</v>
      </c>
      <c r="F64" s="105" t="s">
        <v>630</v>
      </c>
      <c r="G64" s="109" t="s">
        <v>160</v>
      </c>
      <c r="H64" s="110" t="s">
        <v>693</v>
      </c>
      <c r="I64" s="108"/>
      <c r="J64" s="47">
        <f t="shared" si="3"/>
        <v>19</v>
      </c>
      <c r="K64" s="111"/>
    </row>
    <row r="65" ht="14.25" customHeight="1">
      <c r="A65" s="53">
        <v>7.0</v>
      </c>
      <c r="B65" s="54">
        <v>1.0</v>
      </c>
      <c r="C65" s="108">
        <v>39.0410045289</v>
      </c>
      <c r="D65" s="108">
        <v>-94.5830719744566</v>
      </c>
      <c r="E65" s="69" t="s">
        <v>628</v>
      </c>
      <c r="F65" s="105" t="s">
        <v>630</v>
      </c>
      <c r="G65" s="109" t="s">
        <v>45</v>
      </c>
      <c r="H65" s="110" t="s">
        <v>694</v>
      </c>
      <c r="I65" s="109" t="s">
        <v>628</v>
      </c>
      <c r="J65" s="47">
        <f t="shared" si="3"/>
        <v>38</v>
      </c>
      <c r="K65" s="111"/>
    </row>
    <row r="66" ht="14.25" customHeight="1">
      <c r="A66" s="53">
        <v>7.0</v>
      </c>
      <c r="B66" s="54">
        <v>8.0</v>
      </c>
      <c r="C66" s="108">
        <v>39.0410045278766</v>
      </c>
      <c r="D66" s="108">
        <v>-94.5817765977316</v>
      </c>
      <c r="E66" s="69" t="s">
        <v>628</v>
      </c>
      <c r="F66" s="105" t="s">
        <v>630</v>
      </c>
      <c r="G66" s="109" t="s">
        <v>45</v>
      </c>
      <c r="H66" s="110" t="s">
        <v>695</v>
      </c>
      <c r="I66" s="109" t="s">
        <v>628</v>
      </c>
      <c r="J66" s="47">
        <f t="shared" si="3"/>
        <v>38</v>
      </c>
      <c r="K66" s="111"/>
    </row>
    <row r="67" ht="14.25" customHeight="1">
      <c r="A67" s="53">
        <v>7.0</v>
      </c>
      <c r="B67" s="54">
        <v>9.0</v>
      </c>
      <c r="C67" s="108">
        <v>39.0410045277304</v>
      </c>
      <c r="D67" s="108">
        <v>-94.5815915439137</v>
      </c>
      <c r="E67" s="69" t="s">
        <v>628</v>
      </c>
      <c r="F67" s="105" t="s">
        <v>630</v>
      </c>
      <c r="G67" s="109" t="s">
        <v>74</v>
      </c>
      <c r="H67" s="110" t="s">
        <v>696</v>
      </c>
      <c r="I67" s="109" t="s">
        <v>628</v>
      </c>
      <c r="J67" s="47">
        <f t="shared" si="3"/>
        <v>11</v>
      </c>
      <c r="K67" s="111"/>
    </row>
    <row r="68" ht="14.25" customHeight="1">
      <c r="A68" s="53">
        <v>7.0</v>
      </c>
      <c r="B68" s="54">
        <v>10.0</v>
      </c>
      <c r="C68" s="108">
        <v>39.0410045275842</v>
      </c>
      <c r="D68" s="108">
        <v>-94.5814064900959</v>
      </c>
      <c r="E68" s="69" t="s">
        <v>628</v>
      </c>
      <c r="F68" s="105" t="s">
        <v>630</v>
      </c>
      <c r="G68" s="109" t="s">
        <v>697</v>
      </c>
      <c r="H68" s="110" t="s">
        <v>698</v>
      </c>
      <c r="I68" s="109" t="s">
        <v>628</v>
      </c>
      <c r="J68" s="47">
        <f t="shared" si="3"/>
        <v>4</v>
      </c>
      <c r="K68" s="111"/>
    </row>
    <row r="69" ht="14.25" customHeight="1">
      <c r="A69" s="53">
        <v>7.0</v>
      </c>
      <c r="B69" s="54">
        <v>17.0</v>
      </c>
      <c r="C69" s="108">
        <v>39.0410045265608</v>
      </c>
      <c r="D69" s="108">
        <v>-94.580111113371</v>
      </c>
      <c r="E69" s="69" t="s">
        <v>628</v>
      </c>
      <c r="F69" s="105" t="s">
        <v>630</v>
      </c>
      <c r="G69" s="109" t="s">
        <v>541</v>
      </c>
      <c r="H69" s="110" t="s">
        <v>690</v>
      </c>
      <c r="I69" s="109" t="s">
        <v>628</v>
      </c>
      <c r="J69" s="47">
        <f t="shared" si="3"/>
        <v>8</v>
      </c>
      <c r="K69" s="111"/>
    </row>
    <row r="70" ht="14.25" customHeight="1">
      <c r="A70" s="53">
        <v>8.0</v>
      </c>
      <c r="B70" s="54">
        <v>1.0</v>
      </c>
      <c r="C70" s="108">
        <v>39.0408607984545</v>
      </c>
      <c r="D70" s="108">
        <v>-94.5830719789742</v>
      </c>
      <c r="E70" s="69" t="s">
        <v>628</v>
      </c>
      <c r="F70" s="105" t="s">
        <v>630</v>
      </c>
      <c r="G70" s="109" t="s">
        <v>160</v>
      </c>
      <c r="H70" s="110" t="s">
        <v>699</v>
      </c>
      <c r="I70" s="109" t="s">
        <v>628</v>
      </c>
      <c r="J70" s="47">
        <f t="shared" si="3"/>
        <v>19</v>
      </c>
      <c r="K70" s="111"/>
    </row>
    <row r="71" ht="14.25" customHeight="1">
      <c r="A71" s="53">
        <v>8.0</v>
      </c>
      <c r="B71" s="54">
        <v>7.0</v>
      </c>
      <c r="C71" s="108">
        <v>39.0408607975773</v>
      </c>
      <c r="D71" s="108">
        <v>-94.5819616583259</v>
      </c>
      <c r="E71" s="69" t="s">
        <v>628</v>
      </c>
      <c r="F71" s="105" t="s">
        <v>630</v>
      </c>
      <c r="G71" s="109" t="s">
        <v>160</v>
      </c>
      <c r="H71" s="110" t="s">
        <v>700</v>
      </c>
      <c r="I71" s="109" t="s">
        <v>628</v>
      </c>
      <c r="J71" s="47">
        <f t="shared" si="3"/>
        <v>19</v>
      </c>
      <c r="K71" s="111"/>
    </row>
    <row r="72" ht="14.25" customHeight="1">
      <c r="A72" s="53">
        <v>8.0</v>
      </c>
      <c r="B72" s="54">
        <v>8.0</v>
      </c>
      <c r="C72" s="108">
        <v>39.0408607974311</v>
      </c>
      <c r="D72" s="108">
        <v>-94.5817766048845</v>
      </c>
      <c r="E72" s="69" t="s">
        <v>628</v>
      </c>
      <c r="F72" s="105" t="s">
        <v>630</v>
      </c>
      <c r="G72" s="109" t="s">
        <v>680</v>
      </c>
      <c r="H72" s="110" t="s">
        <v>701</v>
      </c>
      <c r="I72" s="108"/>
      <c r="J72" s="47">
        <f t="shared" si="3"/>
        <v>2</v>
      </c>
      <c r="K72" s="111"/>
    </row>
    <row r="73" ht="14.25" customHeight="1">
      <c r="A73" s="53">
        <v>8.0</v>
      </c>
      <c r="B73" s="54">
        <v>9.0</v>
      </c>
      <c r="C73" s="108">
        <v>39.0408607972849</v>
      </c>
      <c r="D73" s="108">
        <v>-94.5815915514431</v>
      </c>
      <c r="E73" s="69" t="s">
        <v>628</v>
      </c>
      <c r="F73" s="105" t="s">
        <v>630</v>
      </c>
      <c r="G73" s="109" t="s">
        <v>702</v>
      </c>
      <c r="H73" s="110" t="s">
        <v>703</v>
      </c>
      <c r="I73" s="108"/>
      <c r="J73" s="47">
        <f t="shared" si="3"/>
        <v>1</v>
      </c>
      <c r="K73" s="111"/>
    </row>
    <row r="74" ht="14.25" customHeight="1">
      <c r="A74" s="53">
        <v>8.0</v>
      </c>
      <c r="B74" s="54">
        <v>10.0</v>
      </c>
      <c r="C74" s="108">
        <v>39.0408607971387</v>
      </c>
      <c r="D74" s="108">
        <v>-94.5814064980018</v>
      </c>
      <c r="E74" s="69" t="s">
        <v>628</v>
      </c>
      <c r="F74" s="105" t="s">
        <v>630</v>
      </c>
      <c r="G74" s="109" t="s">
        <v>704</v>
      </c>
      <c r="H74" s="110" t="s">
        <v>705</v>
      </c>
      <c r="I74" s="109" t="s">
        <v>628</v>
      </c>
      <c r="J74" s="47">
        <f t="shared" si="3"/>
        <v>1</v>
      </c>
      <c r="K74" s="111"/>
    </row>
    <row r="75" ht="14.25" customHeight="1">
      <c r="A75" s="53">
        <v>8.0</v>
      </c>
      <c r="B75" s="54">
        <v>11.0</v>
      </c>
      <c r="C75" s="108">
        <v>39.0408607969925</v>
      </c>
      <c r="D75" s="108">
        <v>-94.5812214445604</v>
      </c>
      <c r="E75" s="69" t="s">
        <v>628</v>
      </c>
      <c r="F75" s="105" t="s">
        <v>630</v>
      </c>
      <c r="G75" s="109" t="s">
        <v>541</v>
      </c>
      <c r="H75" s="110" t="s">
        <v>706</v>
      </c>
      <c r="I75" s="109" t="s">
        <v>628</v>
      </c>
      <c r="J75" s="47">
        <f t="shared" si="3"/>
        <v>8</v>
      </c>
      <c r="K75" s="111"/>
    </row>
    <row r="76" ht="14.25" customHeight="1">
      <c r="A76" s="53">
        <v>8.0</v>
      </c>
      <c r="B76" s="54">
        <v>17.0</v>
      </c>
      <c r="C76" s="108">
        <v>39.0408607961153</v>
      </c>
      <c r="D76" s="108">
        <v>-94.5801111239122</v>
      </c>
      <c r="E76" s="69" t="s">
        <v>628</v>
      </c>
      <c r="F76" s="105" t="s">
        <v>630</v>
      </c>
      <c r="G76" s="109" t="s">
        <v>51</v>
      </c>
      <c r="H76" s="110" t="s">
        <v>707</v>
      </c>
      <c r="I76" s="109" t="s">
        <v>628</v>
      </c>
      <c r="J76" s="47">
        <f t="shared" si="3"/>
        <v>4</v>
      </c>
      <c r="K76" s="111"/>
    </row>
    <row r="77" ht="14.25" customHeight="1">
      <c r="A77" s="53">
        <v>9.0</v>
      </c>
      <c r="B77" s="54">
        <v>1.0</v>
      </c>
      <c r="C77" s="108">
        <v>39.0407170680091</v>
      </c>
      <c r="D77" s="108">
        <v>-94.5830719834918</v>
      </c>
      <c r="E77" s="69" t="s">
        <v>628</v>
      </c>
      <c r="F77" s="105" t="s">
        <v>630</v>
      </c>
      <c r="G77" s="109" t="s">
        <v>677</v>
      </c>
      <c r="H77" s="110" t="s">
        <v>708</v>
      </c>
      <c r="I77" s="109" t="s">
        <v>628</v>
      </c>
      <c r="J77" s="47">
        <f t="shared" si="3"/>
        <v>6</v>
      </c>
      <c r="K77" s="111"/>
    </row>
    <row r="78" ht="14.25" customHeight="1">
      <c r="A78" s="53">
        <v>9.0</v>
      </c>
      <c r="B78" s="54">
        <v>5.0</v>
      </c>
      <c r="C78" s="108">
        <v>39.0407170674242</v>
      </c>
      <c r="D78" s="108">
        <v>-94.5823317712322</v>
      </c>
      <c r="E78" s="69" t="s">
        <v>628</v>
      </c>
      <c r="F78" s="105" t="s">
        <v>630</v>
      </c>
      <c r="G78" s="109" t="s">
        <v>709</v>
      </c>
      <c r="H78" s="110" t="s">
        <v>710</v>
      </c>
      <c r="I78" s="109"/>
      <c r="J78" s="47">
        <f t="shared" si="3"/>
        <v>3</v>
      </c>
      <c r="L78" s="115"/>
    </row>
    <row r="79" ht="14.25" customHeight="1">
      <c r="A79" s="53">
        <v>9.0</v>
      </c>
      <c r="B79" s="54">
        <v>6.0</v>
      </c>
      <c r="C79" s="108">
        <v>39.0407170672781</v>
      </c>
      <c r="D79" s="108">
        <v>-94.5821467181673</v>
      </c>
      <c r="E79" s="69" t="s">
        <v>628</v>
      </c>
      <c r="F79" s="105" t="s">
        <v>630</v>
      </c>
      <c r="G79" s="109" t="s">
        <v>213</v>
      </c>
      <c r="H79" s="110" t="s">
        <v>711</v>
      </c>
      <c r="I79" s="109" t="s">
        <v>637</v>
      </c>
      <c r="J79" s="47">
        <f t="shared" si="3"/>
        <v>5</v>
      </c>
      <c r="K79" s="111"/>
    </row>
    <row r="80" ht="14.25" customHeight="1">
      <c r="A80" s="53">
        <v>9.0</v>
      </c>
      <c r="B80" s="54">
        <v>7.0</v>
      </c>
      <c r="C80" s="108">
        <v>39.0407170671319</v>
      </c>
      <c r="D80" s="108">
        <v>-94.5819616651024</v>
      </c>
      <c r="E80" s="69" t="s">
        <v>628</v>
      </c>
      <c r="F80" s="105" t="s">
        <v>630</v>
      </c>
      <c r="G80" s="109" t="s">
        <v>342</v>
      </c>
      <c r="H80" s="110" t="s">
        <v>712</v>
      </c>
      <c r="I80" s="108"/>
      <c r="J80" s="47">
        <f t="shared" si="3"/>
        <v>1</v>
      </c>
      <c r="K80" s="111"/>
    </row>
    <row r="81" ht="14.25" customHeight="1">
      <c r="A81" s="53">
        <v>9.0</v>
      </c>
      <c r="B81" s="54">
        <v>8.0</v>
      </c>
      <c r="C81" s="108">
        <v>39.0407170669857</v>
      </c>
      <c r="D81" s="108">
        <v>-94.5817766120375</v>
      </c>
      <c r="E81" s="69" t="s">
        <v>628</v>
      </c>
      <c r="F81" s="105" t="s">
        <v>630</v>
      </c>
      <c r="G81" s="109" t="s">
        <v>713</v>
      </c>
      <c r="H81" s="110" t="s">
        <v>714</v>
      </c>
      <c r="I81" s="109" t="s">
        <v>628</v>
      </c>
      <c r="J81" s="47">
        <f t="shared" si="3"/>
        <v>2</v>
      </c>
      <c r="K81" s="111"/>
    </row>
    <row r="82" ht="14.25" customHeight="1">
      <c r="A82" s="53">
        <v>9.0</v>
      </c>
      <c r="B82" s="54">
        <v>9.0</v>
      </c>
      <c r="C82" s="108">
        <v>39.0407170668395</v>
      </c>
      <c r="D82" s="108">
        <v>-94.5815915589726</v>
      </c>
      <c r="E82" s="69" t="s">
        <v>628</v>
      </c>
      <c r="F82" s="105" t="s">
        <v>630</v>
      </c>
      <c r="G82" s="109" t="s">
        <v>213</v>
      </c>
      <c r="H82" s="110" t="s">
        <v>715</v>
      </c>
      <c r="I82" s="109" t="s">
        <v>637</v>
      </c>
      <c r="J82" s="47">
        <f t="shared" si="3"/>
        <v>5</v>
      </c>
      <c r="K82" s="111"/>
    </row>
    <row r="83" ht="14.25" customHeight="1">
      <c r="A83" s="53">
        <v>9.0</v>
      </c>
      <c r="B83" s="54">
        <v>10.0</v>
      </c>
      <c r="C83" s="108">
        <v>39.0407170666933</v>
      </c>
      <c r="D83" s="108">
        <v>-94.5814065059077</v>
      </c>
      <c r="E83" s="69" t="s">
        <v>628</v>
      </c>
      <c r="F83" s="105" t="s">
        <v>630</v>
      </c>
      <c r="G83" s="109" t="s">
        <v>716</v>
      </c>
      <c r="H83" s="110" t="s">
        <v>717</v>
      </c>
      <c r="I83" s="109" t="s">
        <v>628</v>
      </c>
      <c r="J83" s="47">
        <f t="shared" si="3"/>
        <v>3</v>
      </c>
      <c r="K83" s="111"/>
    </row>
    <row r="84" ht="14.25" customHeight="1">
      <c r="A84" s="53">
        <v>9.0</v>
      </c>
      <c r="B84" s="54">
        <v>11.0</v>
      </c>
      <c r="C84" s="108">
        <v>39.0407170665471</v>
      </c>
      <c r="D84" s="108">
        <v>-94.5812214528427</v>
      </c>
      <c r="E84" s="69" t="s">
        <v>628</v>
      </c>
      <c r="F84" s="105" t="s">
        <v>630</v>
      </c>
      <c r="G84" s="109" t="s">
        <v>301</v>
      </c>
      <c r="H84" s="110" t="s">
        <v>718</v>
      </c>
      <c r="I84" s="109" t="s">
        <v>628</v>
      </c>
      <c r="J84" s="47">
        <f t="shared" si="3"/>
        <v>1</v>
      </c>
      <c r="K84" s="111"/>
    </row>
    <row r="85" ht="14.25" customHeight="1">
      <c r="A85" s="53">
        <v>9.0</v>
      </c>
      <c r="B85" s="54">
        <v>12.0</v>
      </c>
      <c r="C85" s="108">
        <v>39.0407170664009</v>
      </c>
      <c r="D85" s="108">
        <v>-94.5810363997778</v>
      </c>
      <c r="E85" s="69" t="s">
        <v>628</v>
      </c>
      <c r="F85" s="105" t="s">
        <v>630</v>
      </c>
      <c r="G85" s="109" t="s">
        <v>213</v>
      </c>
      <c r="H85" s="110" t="s">
        <v>719</v>
      </c>
      <c r="I85" s="109" t="s">
        <v>637</v>
      </c>
      <c r="J85" s="47">
        <f t="shared" si="3"/>
        <v>5</v>
      </c>
      <c r="K85" s="111"/>
    </row>
    <row r="86" ht="14.25" customHeight="1">
      <c r="A86" s="53">
        <v>9.0</v>
      </c>
      <c r="B86" s="54">
        <v>13.0</v>
      </c>
      <c r="C86" s="108">
        <v>39.0407170662547</v>
      </c>
      <c r="D86" s="108">
        <v>-94.5808513467129</v>
      </c>
      <c r="E86" s="69" t="s">
        <v>628</v>
      </c>
      <c r="F86" s="105" t="s">
        <v>630</v>
      </c>
      <c r="G86" s="109" t="s">
        <v>709</v>
      </c>
      <c r="H86" s="110" t="s">
        <v>720</v>
      </c>
      <c r="I86" s="108"/>
      <c r="J86" s="47">
        <f t="shared" si="3"/>
        <v>3</v>
      </c>
      <c r="K86" s="111"/>
    </row>
    <row r="87" ht="14.25" customHeight="1">
      <c r="A87" s="53">
        <v>9.0</v>
      </c>
      <c r="B87" s="54">
        <v>17.0</v>
      </c>
      <c r="C87" s="108">
        <v>39.0407170656699</v>
      </c>
      <c r="D87" s="108">
        <v>-94.5801111344533</v>
      </c>
      <c r="E87" s="69" t="s">
        <v>628</v>
      </c>
      <c r="F87" s="105" t="s">
        <v>630</v>
      </c>
      <c r="G87" s="109" t="s">
        <v>396</v>
      </c>
      <c r="H87" s="110" t="s">
        <v>721</v>
      </c>
      <c r="I87" s="109" t="s">
        <v>628</v>
      </c>
      <c r="J87" s="47">
        <f t="shared" si="3"/>
        <v>11</v>
      </c>
      <c r="K87" s="111"/>
    </row>
    <row r="88" ht="14.25" customHeight="1">
      <c r="A88" s="53">
        <v>10.0</v>
      </c>
      <c r="B88" s="54">
        <v>1.0</v>
      </c>
      <c r="C88" s="108">
        <v>39.0405733375636</v>
      </c>
      <c r="D88" s="108">
        <v>-94.5830719880095</v>
      </c>
      <c r="E88" s="69" t="s">
        <v>628</v>
      </c>
      <c r="F88" s="105" t="s">
        <v>630</v>
      </c>
      <c r="G88" s="109" t="s">
        <v>45</v>
      </c>
      <c r="H88" s="110" t="s">
        <v>722</v>
      </c>
      <c r="I88" s="109" t="s">
        <v>628</v>
      </c>
      <c r="J88" s="47">
        <f t="shared" si="3"/>
        <v>38</v>
      </c>
      <c r="K88" s="111"/>
    </row>
    <row r="89" ht="14.25" customHeight="1">
      <c r="A89" s="53">
        <v>10.0</v>
      </c>
      <c r="B89" s="54">
        <v>3.0</v>
      </c>
      <c r="C89" s="108">
        <v>39.0405733372712</v>
      </c>
      <c r="D89" s="108">
        <v>-94.5827018826327</v>
      </c>
      <c r="E89" s="69" t="s">
        <v>628</v>
      </c>
      <c r="F89" s="105" t="s">
        <v>630</v>
      </c>
      <c r="G89" s="109" t="s">
        <v>541</v>
      </c>
      <c r="H89" s="110" t="s">
        <v>723</v>
      </c>
      <c r="I89" s="109" t="s">
        <v>628</v>
      </c>
      <c r="J89" s="47">
        <f t="shared" si="3"/>
        <v>8</v>
      </c>
      <c r="K89" s="111"/>
    </row>
    <row r="90" ht="14.25" customHeight="1">
      <c r="A90" s="53">
        <v>10.0</v>
      </c>
      <c r="B90" s="54">
        <v>4.0</v>
      </c>
      <c r="C90" s="108">
        <v>39.040573337125</v>
      </c>
      <c r="D90" s="108">
        <v>-94.5825168299442</v>
      </c>
      <c r="E90" s="69" t="s">
        <v>628</v>
      </c>
      <c r="F90" s="105" t="s">
        <v>630</v>
      </c>
      <c r="G90" s="109" t="s">
        <v>45</v>
      </c>
      <c r="H90" s="110" t="s">
        <v>724</v>
      </c>
      <c r="I90" s="109" t="s">
        <v>628</v>
      </c>
      <c r="J90" s="47">
        <f t="shared" si="3"/>
        <v>38</v>
      </c>
      <c r="K90" s="111"/>
    </row>
    <row r="91" ht="14.25" customHeight="1">
      <c r="A91" s="53">
        <v>10.0</v>
      </c>
      <c r="B91" s="54">
        <v>5.0</v>
      </c>
      <c r="C91" s="108">
        <v>39.0405733369788</v>
      </c>
      <c r="D91" s="108">
        <v>-94.5823317772558</v>
      </c>
      <c r="E91" s="69" t="s">
        <v>628</v>
      </c>
      <c r="F91" s="105" t="s">
        <v>630</v>
      </c>
      <c r="G91" s="109" t="s">
        <v>74</v>
      </c>
      <c r="H91" s="110" t="s">
        <v>725</v>
      </c>
      <c r="I91" s="109" t="s">
        <v>628</v>
      </c>
      <c r="J91" s="47">
        <f t="shared" si="3"/>
        <v>11</v>
      </c>
      <c r="K91" s="111"/>
    </row>
    <row r="92" ht="14.25" customHeight="1">
      <c r="A92" s="53">
        <v>10.0</v>
      </c>
      <c r="B92" s="54">
        <v>6.0</v>
      </c>
      <c r="C92" s="108">
        <v>39.0405733368326</v>
      </c>
      <c r="D92" s="108">
        <v>-94.5821467245674</v>
      </c>
      <c r="E92" s="69" t="s">
        <v>628</v>
      </c>
      <c r="F92" s="105" t="s">
        <v>630</v>
      </c>
      <c r="G92" s="109" t="s">
        <v>677</v>
      </c>
      <c r="H92" s="110" t="s">
        <v>726</v>
      </c>
      <c r="I92" s="109" t="s">
        <v>628</v>
      </c>
      <c r="J92" s="47">
        <f t="shared" si="3"/>
        <v>6</v>
      </c>
      <c r="K92" s="111"/>
    </row>
    <row r="93" ht="14.25" customHeight="1">
      <c r="A93" s="53">
        <v>10.0</v>
      </c>
      <c r="B93" s="54">
        <v>7.0</v>
      </c>
      <c r="C93" s="108">
        <v>39.0405733366864</v>
      </c>
      <c r="D93" s="108">
        <v>-94.5819616718789</v>
      </c>
      <c r="E93" s="69" t="s">
        <v>628</v>
      </c>
      <c r="F93" s="105" t="s">
        <v>630</v>
      </c>
      <c r="G93" s="109" t="s">
        <v>45</v>
      </c>
      <c r="H93" s="110" t="s">
        <v>727</v>
      </c>
      <c r="I93" s="109" t="s">
        <v>628</v>
      </c>
      <c r="J93" s="47">
        <f t="shared" si="3"/>
        <v>38</v>
      </c>
      <c r="K93" s="111"/>
    </row>
    <row r="94" ht="14.25" customHeight="1">
      <c r="A94" s="53">
        <v>10.0</v>
      </c>
      <c r="B94" s="54">
        <v>8.0</v>
      </c>
      <c r="C94" s="108">
        <v>39.0405733365402</v>
      </c>
      <c r="D94" s="108">
        <v>-94.5817766191905</v>
      </c>
      <c r="E94" s="69" t="s">
        <v>628</v>
      </c>
      <c r="F94" s="105" t="s">
        <v>630</v>
      </c>
      <c r="G94" s="109" t="s">
        <v>635</v>
      </c>
      <c r="H94" s="110" t="s">
        <v>728</v>
      </c>
      <c r="I94" s="109" t="s">
        <v>637</v>
      </c>
      <c r="J94" s="47">
        <f t="shared" si="3"/>
        <v>8</v>
      </c>
      <c r="K94" s="111"/>
    </row>
    <row r="95" ht="14.25" customHeight="1">
      <c r="A95" s="53">
        <v>10.0</v>
      </c>
      <c r="B95" s="54">
        <v>9.0</v>
      </c>
      <c r="C95" s="108">
        <v>39.040573336394</v>
      </c>
      <c r="D95" s="108">
        <v>-94.581591566502</v>
      </c>
      <c r="E95" s="69" t="s">
        <v>628</v>
      </c>
      <c r="F95" s="105" t="s">
        <v>630</v>
      </c>
      <c r="G95" s="109" t="s">
        <v>74</v>
      </c>
      <c r="H95" s="110" t="s">
        <v>729</v>
      </c>
      <c r="I95" s="109" t="s">
        <v>628</v>
      </c>
      <c r="J95" s="47">
        <f t="shared" si="3"/>
        <v>11</v>
      </c>
      <c r="K95" s="111"/>
    </row>
    <row r="96" ht="14.25" customHeight="1">
      <c r="A96" s="53">
        <v>10.0</v>
      </c>
      <c r="B96" s="54">
        <v>10.0</v>
      </c>
      <c r="C96" s="108">
        <v>39.0405733362478</v>
      </c>
      <c r="D96" s="108">
        <v>-94.5814065138136</v>
      </c>
      <c r="E96" s="69" t="s">
        <v>628</v>
      </c>
      <c r="F96" s="105" t="s">
        <v>630</v>
      </c>
      <c r="G96" s="109" t="s">
        <v>45</v>
      </c>
      <c r="H96" s="110" t="s">
        <v>730</v>
      </c>
      <c r="I96" s="109" t="s">
        <v>628</v>
      </c>
      <c r="J96" s="47">
        <f t="shared" si="3"/>
        <v>38</v>
      </c>
      <c r="K96" s="111"/>
    </row>
    <row r="97" ht="14.25" customHeight="1">
      <c r="A97" s="53">
        <v>10.0</v>
      </c>
      <c r="B97" s="54">
        <v>11.0</v>
      </c>
      <c r="C97" s="108">
        <v>39.0405733361016</v>
      </c>
      <c r="D97" s="108">
        <v>-94.5812214611252</v>
      </c>
      <c r="E97" s="69" t="s">
        <v>628</v>
      </c>
      <c r="F97" s="105" t="s">
        <v>630</v>
      </c>
      <c r="G97" s="109" t="s">
        <v>635</v>
      </c>
      <c r="H97" s="110" t="s">
        <v>731</v>
      </c>
      <c r="I97" s="109" t="s">
        <v>628</v>
      </c>
      <c r="J97" s="47">
        <f t="shared" si="3"/>
        <v>8</v>
      </c>
      <c r="K97" s="111"/>
    </row>
    <row r="98" ht="14.25" customHeight="1">
      <c r="A98" s="53">
        <v>10.0</v>
      </c>
      <c r="B98" s="54">
        <v>12.0</v>
      </c>
      <c r="C98" s="108">
        <v>39.0405733359554</v>
      </c>
      <c r="D98" s="108">
        <v>-94.5810364084367</v>
      </c>
      <c r="E98" s="69" t="s">
        <v>628</v>
      </c>
      <c r="F98" s="105" t="s">
        <v>630</v>
      </c>
      <c r="G98" s="109" t="s">
        <v>238</v>
      </c>
      <c r="H98" s="110" t="s">
        <v>732</v>
      </c>
      <c r="I98" s="109" t="s">
        <v>628</v>
      </c>
      <c r="J98" s="47">
        <f t="shared" si="3"/>
        <v>8</v>
      </c>
      <c r="K98" s="111"/>
    </row>
    <row r="99" ht="14.25" customHeight="1">
      <c r="A99" s="53">
        <v>10.0</v>
      </c>
      <c r="B99" s="54">
        <v>13.0</v>
      </c>
      <c r="C99" s="108">
        <v>39.0405733358092</v>
      </c>
      <c r="D99" s="108">
        <v>-94.5808513557483</v>
      </c>
      <c r="E99" s="69" t="s">
        <v>628</v>
      </c>
      <c r="F99" s="105" t="s">
        <v>630</v>
      </c>
      <c r="G99" s="109" t="s">
        <v>45</v>
      </c>
      <c r="H99" s="110" t="s">
        <v>733</v>
      </c>
      <c r="I99" s="109" t="s">
        <v>628</v>
      </c>
      <c r="J99" s="47">
        <f t="shared" si="3"/>
        <v>38</v>
      </c>
      <c r="K99" s="111"/>
    </row>
    <row r="100" ht="14.25" customHeight="1">
      <c r="A100" s="53">
        <v>10.0</v>
      </c>
      <c r="B100" s="54">
        <v>14.0</v>
      </c>
      <c r="C100" s="108">
        <v>39.040573335663</v>
      </c>
      <c r="D100" s="108">
        <v>-94.5806663030599</v>
      </c>
      <c r="E100" s="69" t="s">
        <v>628</v>
      </c>
      <c r="F100" s="105" t="s">
        <v>630</v>
      </c>
      <c r="G100" s="109" t="s">
        <v>635</v>
      </c>
      <c r="H100" s="110" t="s">
        <v>734</v>
      </c>
      <c r="I100" s="109" t="s">
        <v>628</v>
      </c>
      <c r="J100" s="47">
        <f t="shared" si="3"/>
        <v>8</v>
      </c>
      <c r="K100" s="111"/>
    </row>
    <row r="101" ht="14.25" customHeight="1">
      <c r="A101" s="53">
        <v>10.0</v>
      </c>
      <c r="B101" s="54">
        <v>15.0</v>
      </c>
      <c r="C101" s="108">
        <v>39.0405733355168</v>
      </c>
      <c r="D101" s="108">
        <v>-94.5804812503714</v>
      </c>
      <c r="E101" s="69" t="s">
        <v>628</v>
      </c>
      <c r="F101" s="105" t="s">
        <v>630</v>
      </c>
      <c r="G101" s="116" t="s">
        <v>181</v>
      </c>
      <c r="H101" s="117" t="s">
        <v>735</v>
      </c>
      <c r="I101" s="116" t="s">
        <v>637</v>
      </c>
      <c r="J101" s="47">
        <f t="shared" si="3"/>
        <v>2</v>
      </c>
      <c r="K101" s="111"/>
    </row>
    <row r="102" ht="14.25" customHeight="1">
      <c r="A102" s="53">
        <v>10.0</v>
      </c>
      <c r="B102" s="54">
        <v>17.0</v>
      </c>
      <c r="C102" s="108">
        <v>39.0405733352244</v>
      </c>
      <c r="D102" s="108">
        <v>-94.5801111449945</v>
      </c>
      <c r="E102" s="69" t="s">
        <v>628</v>
      </c>
      <c r="F102" s="105" t="s">
        <v>630</v>
      </c>
      <c r="G102" s="116" t="s">
        <v>635</v>
      </c>
      <c r="H102" s="117" t="s">
        <v>736</v>
      </c>
      <c r="I102" s="116" t="s">
        <v>628</v>
      </c>
      <c r="J102" s="47">
        <f t="shared" si="3"/>
        <v>8</v>
      </c>
      <c r="K102" s="111"/>
    </row>
    <row r="103" ht="14.25" customHeight="1">
      <c r="A103" s="53">
        <v>11.0</v>
      </c>
      <c r="B103" s="54">
        <v>1.0</v>
      </c>
      <c r="C103" s="108">
        <v>39.0404296071182</v>
      </c>
      <c r="D103" s="108">
        <v>-94.5830719925272</v>
      </c>
      <c r="E103" s="69" t="s">
        <v>628</v>
      </c>
      <c r="F103" s="105" t="s">
        <v>630</v>
      </c>
      <c r="G103" s="109" t="s">
        <v>160</v>
      </c>
      <c r="H103" s="110" t="s">
        <v>737</v>
      </c>
      <c r="I103" s="108"/>
      <c r="J103" s="47">
        <f t="shared" si="3"/>
        <v>19</v>
      </c>
      <c r="K103" s="111"/>
    </row>
    <row r="104" ht="14.25" customHeight="1">
      <c r="A104" s="53">
        <v>11.0</v>
      </c>
      <c r="B104" s="54">
        <v>2.0</v>
      </c>
      <c r="C104" s="108">
        <v>39.040429606972</v>
      </c>
      <c r="D104" s="108">
        <v>-94.5828869402151</v>
      </c>
      <c r="E104" s="69" t="s">
        <v>628</v>
      </c>
      <c r="F104" s="105" t="s">
        <v>630</v>
      </c>
      <c r="G104" s="109" t="s">
        <v>74</v>
      </c>
      <c r="H104" s="110" t="s">
        <v>738</v>
      </c>
      <c r="I104" s="109" t="s">
        <v>628</v>
      </c>
      <c r="J104" s="47">
        <f t="shared" si="3"/>
        <v>11</v>
      </c>
      <c r="K104" s="111"/>
    </row>
    <row r="105" ht="14.25" customHeight="1">
      <c r="A105" s="53">
        <v>11.0</v>
      </c>
      <c r="B105" s="54">
        <v>3.0</v>
      </c>
      <c r="C105" s="108">
        <v>39.0404296068258</v>
      </c>
      <c r="D105" s="108">
        <v>-94.5827018879032</v>
      </c>
      <c r="E105" s="69" t="s">
        <v>628</v>
      </c>
      <c r="F105" s="105" t="s">
        <v>630</v>
      </c>
      <c r="G105" s="113" t="s">
        <v>157</v>
      </c>
      <c r="H105" s="114" t="s">
        <v>739</v>
      </c>
      <c r="I105" s="113" t="s">
        <v>628</v>
      </c>
      <c r="J105" s="47">
        <f t="shared" si="3"/>
        <v>8</v>
      </c>
      <c r="K105" s="111"/>
    </row>
    <row r="106" ht="14.25" customHeight="1">
      <c r="A106" s="53">
        <v>11.0</v>
      </c>
      <c r="B106" s="54">
        <v>4.0</v>
      </c>
      <c r="C106" s="108">
        <v>39.0404296066796</v>
      </c>
      <c r="D106" s="108">
        <v>-94.5825168355912</v>
      </c>
      <c r="E106" s="69" t="s">
        <v>628</v>
      </c>
      <c r="F106" s="105" t="s">
        <v>630</v>
      </c>
      <c r="G106" s="109" t="s">
        <v>697</v>
      </c>
      <c r="H106" s="110" t="s">
        <v>740</v>
      </c>
      <c r="I106" s="109" t="s">
        <v>628</v>
      </c>
      <c r="J106" s="47">
        <f t="shared" si="3"/>
        <v>4</v>
      </c>
      <c r="K106" s="111"/>
    </row>
    <row r="107" ht="14.25" customHeight="1">
      <c r="A107" s="53">
        <v>11.0</v>
      </c>
      <c r="B107" s="54">
        <v>5.0</v>
      </c>
      <c r="C107" s="108">
        <v>39.0404296065334</v>
      </c>
      <c r="D107" s="108">
        <v>-94.5823317832793</v>
      </c>
      <c r="E107" s="69" t="s">
        <v>628</v>
      </c>
      <c r="F107" s="105" t="s">
        <v>630</v>
      </c>
      <c r="G107" s="109" t="s">
        <v>741</v>
      </c>
      <c r="H107" s="110" t="s">
        <v>742</v>
      </c>
      <c r="I107" s="109" t="s">
        <v>628</v>
      </c>
      <c r="J107" s="47">
        <f t="shared" si="3"/>
        <v>2</v>
      </c>
      <c r="K107" s="111"/>
    </row>
    <row r="108" ht="14.25" customHeight="1">
      <c r="A108" s="53">
        <v>11.0</v>
      </c>
      <c r="B108" s="54">
        <v>6.0</v>
      </c>
      <c r="C108" s="108">
        <v>39.0404296063872</v>
      </c>
      <c r="D108" s="108">
        <v>-94.5821467309673</v>
      </c>
      <c r="E108" s="69" t="s">
        <v>628</v>
      </c>
      <c r="F108" s="105" t="s">
        <v>630</v>
      </c>
      <c r="G108" s="109" t="s">
        <v>743</v>
      </c>
      <c r="H108" s="110" t="s">
        <v>744</v>
      </c>
      <c r="I108" s="109" t="s">
        <v>628</v>
      </c>
      <c r="J108" s="47">
        <f t="shared" si="3"/>
        <v>2</v>
      </c>
      <c r="K108" s="111"/>
      <c r="L108" s="75"/>
    </row>
    <row r="109" ht="14.25" customHeight="1">
      <c r="A109" s="53">
        <v>11.0</v>
      </c>
      <c r="B109" s="54">
        <v>7.0</v>
      </c>
      <c r="C109" s="108">
        <v>39.040429606241</v>
      </c>
      <c r="D109" s="108">
        <v>-94.5819616786553</v>
      </c>
      <c r="E109" s="69" t="s">
        <v>628</v>
      </c>
      <c r="F109" s="105" t="s">
        <v>630</v>
      </c>
      <c r="G109" s="109" t="s">
        <v>745</v>
      </c>
      <c r="H109" s="110" t="s">
        <v>746</v>
      </c>
      <c r="I109" s="109" t="s">
        <v>628</v>
      </c>
      <c r="J109" s="47">
        <f t="shared" si="3"/>
        <v>2</v>
      </c>
      <c r="K109" s="111"/>
    </row>
    <row r="110" ht="14.25" customHeight="1">
      <c r="A110" s="53">
        <v>11.0</v>
      </c>
      <c r="B110" s="54">
        <v>8.0</v>
      </c>
      <c r="C110" s="108">
        <v>39.0404296060948</v>
      </c>
      <c r="D110" s="108">
        <v>-94.5817766263434</v>
      </c>
      <c r="E110" s="69" t="s">
        <v>628</v>
      </c>
      <c r="F110" s="105" t="s">
        <v>630</v>
      </c>
      <c r="G110" s="109" t="s">
        <v>409</v>
      </c>
      <c r="H110" s="110" t="s">
        <v>747</v>
      </c>
      <c r="I110" s="109" t="s">
        <v>637</v>
      </c>
      <c r="J110" s="47">
        <f t="shared" si="3"/>
        <v>5</v>
      </c>
      <c r="K110" s="111"/>
    </row>
    <row r="111" ht="14.25" customHeight="1">
      <c r="A111" s="53">
        <v>11.0</v>
      </c>
      <c r="B111" s="54">
        <v>9.0</v>
      </c>
      <c r="C111" s="108">
        <v>39.0404296059486</v>
      </c>
      <c r="D111" s="108">
        <v>-94.5815915740314</v>
      </c>
      <c r="E111" s="69" t="s">
        <v>628</v>
      </c>
      <c r="F111" s="105" t="s">
        <v>630</v>
      </c>
      <c r="G111" s="109" t="s">
        <v>541</v>
      </c>
      <c r="H111" s="110" t="s">
        <v>748</v>
      </c>
      <c r="I111" s="109" t="s">
        <v>628</v>
      </c>
      <c r="J111" s="47">
        <f t="shared" si="3"/>
        <v>8</v>
      </c>
      <c r="K111" s="111"/>
    </row>
    <row r="112" ht="14.25" customHeight="1">
      <c r="A112" s="53">
        <v>11.0</v>
      </c>
      <c r="B112" s="54">
        <v>10.0</v>
      </c>
      <c r="C112" s="108">
        <v>39.0404296058024</v>
      </c>
      <c r="D112" s="108">
        <v>-94.5814065217194</v>
      </c>
      <c r="E112" s="69" t="s">
        <v>628</v>
      </c>
      <c r="F112" s="105" t="s">
        <v>630</v>
      </c>
      <c r="G112" s="109" t="s">
        <v>749</v>
      </c>
      <c r="H112" s="110" t="s">
        <v>750</v>
      </c>
      <c r="I112" s="109" t="s">
        <v>628</v>
      </c>
      <c r="J112" s="47">
        <f t="shared" si="3"/>
        <v>3</v>
      </c>
      <c r="K112" s="111"/>
    </row>
    <row r="113" ht="14.25" customHeight="1">
      <c r="A113" s="53">
        <v>11.0</v>
      </c>
      <c r="B113" s="54">
        <v>11.0</v>
      </c>
      <c r="C113" s="108">
        <v>39.0404296056562</v>
      </c>
      <c r="D113" s="108">
        <v>-94.5812214694075</v>
      </c>
      <c r="E113" s="69" t="s">
        <v>628</v>
      </c>
      <c r="F113" s="105" t="s">
        <v>630</v>
      </c>
      <c r="G113" s="109" t="s">
        <v>409</v>
      </c>
      <c r="H113" s="110" t="s">
        <v>751</v>
      </c>
      <c r="I113" s="109" t="s">
        <v>637</v>
      </c>
      <c r="J113" s="47">
        <f t="shared" si="3"/>
        <v>5</v>
      </c>
      <c r="K113" s="111"/>
    </row>
    <row r="114" ht="14.25" customHeight="1">
      <c r="A114" s="53">
        <v>11.0</v>
      </c>
      <c r="B114" s="54">
        <v>12.0</v>
      </c>
      <c r="C114" s="108">
        <v>39.04042960551</v>
      </c>
      <c r="D114" s="108">
        <v>-94.5810364170955</v>
      </c>
      <c r="E114" s="69" t="s">
        <v>628</v>
      </c>
      <c r="F114" s="105" t="s">
        <v>630</v>
      </c>
      <c r="G114" s="109" t="s">
        <v>74</v>
      </c>
      <c r="H114" s="110" t="s">
        <v>752</v>
      </c>
      <c r="I114" s="109" t="s">
        <v>628</v>
      </c>
      <c r="J114" s="47">
        <f t="shared" si="3"/>
        <v>11</v>
      </c>
      <c r="K114" s="111"/>
    </row>
    <row r="115" ht="14.25" customHeight="1">
      <c r="A115" s="53">
        <v>11.0</v>
      </c>
      <c r="B115" s="54">
        <v>13.0</v>
      </c>
      <c r="C115" s="108">
        <v>39.0404296053638</v>
      </c>
      <c r="D115" s="108">
        <v>-94.5808513647836</v>
      </c>
      <c r="E115" s="69" t="s">
        <v>628</v>
      </c>
      <c r="F115" s="105" t="s">
        <v>630</v>
      </c>
      <c r="G115" s="109" t="s">
        <v>749</v>
      </c>
      <c r="H115" s="110" t="s">
        <v>753</v>
      </c>
      <c r="I115" s="109" t="s">
        <v>628</v>
      </c>
      <c r="J115" s="47">
        <f t="shared" si="3"/>
        <v>3</v>
      </c>
      <c r="K115" s="111"/>
    </row>
    <row r="116" ht="14.25" customHeight="1">
      <c r="A116" s="53">
        <v>11.0</v>
      </c>
      <c r="B116" s="54">
        <v>14.0</v>
      </c>
      <c r="C116" s="108">
        <v>39.0404296052176</v>
      </c>
      <c r="D116" s="108">
        <v>-94.5806663124716</v>
      </c>
      <c r="E116" s="69" t="s">
        <v>628</v>
      </c>
      <c r="F116" s="105" t="s">
        <v>630</v>
      </c>
      <c r="G116" s="109" t="s">
        <v>409</v>
      </c>
      <c r="H116" s="110" t="s">
        <v>754</v>
      </c>
      <c r="I116" s="109" t="s">
        <v>637</v>
      </c>
      <c r="J116" s="47">
        <f t="shared" si="3"/>
        <v>5</v>
      </c>
      <c r="K116" s="111"/>
    </row>
    <row r="117" ht="14.25" customHeight="1">
      <c r="A117" s="53">
        <v>11.0</v>
      </c>
      <c r="B117" s="54">
        <v>15.0</v>
      </c>
      <c r="C117" s="108">
        <v>39.0404296050714</v>
      </c>
      <c r="D117" s="108">
        <v>-94.5804812601596</v>
      </c>
      <c r="E117" s="69" t="s">
        <v>628</v>
      </c>
      <c r="F117" s="105" t="s">
        <v>630</v>
      </c>
      <c r="G117" s="118" t="s">
        <v>71</v>
      </c>
      <c r="H117" s="119" t="s">
        <v>755</v>
      </c>
      <c r="I117" s="118" t="s">
        <v>637</v>
      </c>
      <c r="J117" s="47">
        <f t="shared" si="3"/>
        <v>2</v>
      </c>
      <c r="K117" s="111"/>
    </row>
    <row r="118" ht="14.25" customHeight="1">
      <c r="A118" s="53">
        <v>11.0</v>
      </c>
      <c r="B118" s="54">
        <v>16.0</v>
      </c>
      <c r="C118" s="108">
        <v>39.0404296049252</v>
      </c>
      <c r="D118" s="108">
        <v>-94.5802962078477</v>
      </c>
      <c r="E118" s="69" t="s">
        <v>628</v>
      </c>
      <c r="F118" s="105" t="s">
        <v>630</v>
      </c>
      <c r="G118" s="113" t="s">
        <v>756</v>
      </c>
      <c r="H118" s="114" t="s">
        <v>757</v>
      </c>
      <c r="I118" s="113" t="s">
        <v>628</v>
      </c>
      <c r="J118" s="47">
        <f t="shared" si="3"/>
        <v>4</v>
      </c>
      <c r="K118" s="111"/>
    </row>
    <row r="119" ht="14.25" customHeight="1">
      <c r="A119" s="53">
        <v>11.0</v>
      </c>
      <c r="B119" s="54">
        <v>17.0</v>
      </c>
      <c r="C119" s="108">
        <v>39.040429604779</v>
      </c>
      <c r="D119" s="108">
        <v>-94.5801111555357</v>
      </c>
      <c r="E119" s="69" t="s">
        <v>628</v>
      </c>
      <c r="F119" s="105" t="s">
        <v>630</v>
      </c>
      <c r="G119" s="116" t="s">
        <v>409</v>
      </c>
      <c r="H119" s="117" t="s">
        <v>758</v>
      </c>
      <c r="I119" s="116" t="s">
        <v>645</v>
      </c>
      <c r="J119" s="47">
        <f t="shared" si="3"/>
        <v>5</v>
      </c>
      <c r="K119" s="111"/>
    </row>
    <row r="120" ht="14.25" customHeight="1">
      <c r="A120" s="53">
        <v>12.0</v>
      </c>
      <c r="B120" s="54">
        <v>1.0</v>
      </c>
      <c r="C120" s="108">
        <v>39.0402858766727</v>
      </c>
      <c r="D120" s="108">
        <v>-94.5830719970442</v>
      </c>
      <c r="E120" s="69" t="s">
        <v>628</v>
      </c>
      <c r="F120" s="105" t="s">
        <v>630</v>
      </c>
      <c r="G120" s="109" t="s">
        <v>709</v>
      </c>
      <c r="H120" s="110" t="s">
        <v>759</v>
      </c>
      <c r="I120" s="108"/>
      <c r="J120" s="47">
        <f t="shared" si="3"/>
        <v>3</v>
      </c>
      <c r="K120" s="111"/>
    </row>
    <row r="121" ht="14.25" customHeight="1">
      <c r="A121" s="53">
        <v>12.0</v>
      </c>
      <c r="B121" s="54">
        <v>2.0</v>
      </c>
      <c r="C121" s="108">
        <v>39.0402858765265</v>
      </c>
      <c r="D121" s="108">
        <v>-94.5828869451087</v>
      </c>
      <c r="E121" s="69" t="s">
        <v>628</v>
      </c>
      <c r="F121" s="105" t="s">
        <v>630</v>
      </c>
      <c r="G121" s="113" t="s">
        <v>756</v>
      </c>
      <c r="H121" s="114" t="s">
        <v>760</v>
      </c>
      <c r="I121" s="113" t="s">
        <v>628</v>
      </c>
      <c r="J121" s="47">
        <f t="shared" si="3"/>
        <v>4</v>
      </c>
      <c r="K121" s="111"/>
    </row>
    <row r="122" ht="14.25" customHeight="1">
      <c r="A122" s="53">
        <v>12.0</v>
      </c>
      <c r="B122" s="54">
        <v>3.0</v>
      </c>
      <c r="C122" s="108">
        <v>39.0402858763803</v>
      </c>
      <c r="D122" s="108">
        <v>-94.5827018931731</v>
      </c>
      <c r="E122" s="69" t="s">
        <v>628</v>
      </c>
      <c r="F122" s="105" t="s">
        <v>630</v>
      </c>
      <c r="G122" s="109" t="s">
        <v>409</v>
      </c>
      <c r="H122" s="110" t="s">
        <v>761</v>
      </c>
      <c r="I122" s="109" t="s">
        <v>645</v>
      </c>
      <c r="J122" s="47">
        <f t="shared" si="3"/>
        <v>5</v>
      </c>
      <c r="K122" s="111"/>
    </row>
    <row r="123" ht="14.25" customHeight="1">
      <c r="A123" s="53">
        <v>12.0</v>
      </c>
      <c r="B123" s="54">
        <v>4.0</v>
      </c>
      <c r="C123" s="108">
        <v>39.0402858762341</v>
      </c>
      <c r="D123" s="108">
        <v>-94.5825168412376</v>
      </c>
      <c r="E123" s="69" t="s">
        <v>628</v>
      </c>
      <c r="F123" s="105" t="s">
        <v>630</v>
      </c>
      <c r="G123" s="120" t="s">
        <v>762</v>
      </c>
      <c r="H123" s="110" t="s">
        <v>763</v>
      </c>
      <c r="I123" s="120" t="s">
        <v>764</v>
      </c>
      <c r="J123" s="47">
        <f t="shared" si="3"/>
        <v>1</v>
      </c>
      <c r="K123" s="111"/>
    </row>
    <row r="124" ht="14.25" customHeight="1">
      <c r="A124" s="53">
        <v>12.0</v>
      </c>
      <c r="B124" s="54">
        <v>7.0</v>
      </c>
      <c r="C124" s="108">
        <v>39.0402858757955</v>
      </c>
      <c r="D124" s="108">
        <v>-94.581961685431</v>
      </c>
      <c r="E124" s="69" t="s">
        <v>628</v>
      </c>
      <c r="F124" s="105" t="s">
        <v>630</v>
      </c>
      <c r="G124" s="109" t="s">
        <v>697</v>
      </c>
      <c r="H124" s="110" t="s">
        <v>765</v>
      </c>
      <c r="I124" s="109" t="s">
        <v>637</v>
      </c>
      <c r="J124" s="47">
        <f t="shared" si="3"/>
        <v>4</v>
      </c>
      <c r="K124" s="111"/>
    </row>
    <row r="125" ht="14.25" customHeight="1">
      <c r="A125" s="53">
        <v>12.0</v>
      </c>
      <c r="B125" s="54">
        <v>8.0</v>
      </c>
      <c r="C125" s="108">
        <v>39.0402858756493</v>
      </c>
      <c r="D125" s="108">
        <v>-94.5817766334955</v>
      </c>
      <c r="E125" s="69" t="s">
        <v>628</v>
      </c>
      <c r="F125" s="105" t="s">
        <v>630</v>
      </c>
      <c r="G125" s="109" t="s">
        <v>396</v>
      </c>
      <c r="H125" s="110" t="s">
        <v>766</v>
      </c>
      <c r="I125" s="109" t="s">
        <v>628</v>
      </c>
      <c r="J125" s="47">
        <f t="shared" si="3"/>
        <v>11</v>
      </c>
      <c r="K125" s="111"/>
    </row>
    <row r="126" ht="14.25" customHeight="1">
      <c r="A126" s="53">
        <v>12.0</v>
      </c>
      <c r="B126" s="54">
        <v>9.0</v>
      </c>
      <c r="C126" s="108">
        <v>39.0402858755031</v>
      </c>
      <c r="D126" s="108">
        <v>-94.58159158156</v>
      </c>
      <c r="E126" s="69" t="s">
        <v>628</v>
      </c>
      <c r="F126" s="105" t="s">
        <v>630</v>
      </c>
      <c r="G126" s="113" t="s">
        <v>756</v>
      </c>
      <c r="H126" s="114" t="s">
        <v>767</v>
      </c>
      <c r="I126" s="113" t="s">
        <v>637</v>
      </c>
      <c r="J126" s="47">
        <f t="shared" si="3"/>
        <v>4</v>
      </c>
      <c r="K126" s="111"/>
    </row>
    <row r="127" ht="14.25" customHeight="1">
      <c r="A127" s="53">
        <v>12.0</v>
      </c>
      <c r="B127" s="54">
        <v>10.0</v>
      </c>
      <c r="C127" s="108">
        <v>39.0402858753569</v>
      </c>
      <c r="D127" s="108">
        <v>-94.5814065296244</v>
      </c>
      <c r="E127" s="69" t="s">
        <v>628</v>
      </c>
      <c r="F127" s="105" t="s">
        <v>630</v>
      </c>
      <c r="G127" s="109" t="s">
        <v>745</v>
      </c>
      <c r="H127" s="110" t="s">
        <v>768</v>
      </c>
      <c r="I127" s="108"/>
      <c r="J127" s="47">
        <f t="shared" si="3"/>
        <v>2</v>
      </c>
      <c r="K127" s="111"/>
    </row>
    <row r="128" ht="14.25" customHeight="1">
      <c r="A128" s="53">
        <v>12.0</v>
      </c>
      <c r="B128" s="54">
        <v>11.0</v>
      </c>
      <c r="C128" s="108">
        <v>39.0402858752107</v>
      </c>
      <c r="D128" s="108">
        <v>-94.5812214776889</v>
      </c>
      <c r="E128" s="69" t="s">
        <v>628</v>
      </c>
      <c r="F128" s="105" t="s">
        <v>630</v>
      </c>
      <c r="G128" s="109" t="s">
        <v>160</v>
      </c>
      <c r="H128" s="110" t="s">
        <v>769</v>
      </c>
      <c r="I128" s="109" t="s">
        <v>628</v>
      </c>
      <c r="J128" s="47">
        <f t="shared" si="3"/>
        <v>19</v>
      </c>
      <c r="K128" s="111"/>
    </row>
    <row r="129" ht="14.25" customHeight="1">
      <c r="A129" s="53">
        <v>12.0</v>
      </c>
      <c r="B129" s="54">
        <v>14.0</v>
      </c>
      <c r="C129" s="108">
        <v>39.0402858747721</v>
      </c>
      <c r="D129" s="108">
        <v>-94.5806663218823</v>
      </c>
      <c r="E129" s="69" t="s">
        <v>628</v>
      </c>
      <c r="F129" s="105" t="s">
        <v>630</v>
      </c>
      <c r="G129" s="109" t="s">
        <v>396</v>
      </c>
      <c r="H129" s="110" t="s">
        <v>770</v>
      </c>
      <c r="I129" s="109" t="s">
        <v>628</v>
      </c>
      <c r="J129" s="47">
        <f t="shared" si="3"/>
        <v>11</v>
      </c>
      <c r="K129" s="111"/>
    </row>
    <row r="130" ht="14.25" customHeight="1">
      <c r="A130" s="53">
        <v>12.0</v>
      </c>
      <c r="B130" s="54">
        <v>15.0</v>
      </c>
      <c r="C130" s="108">
        <v>39.040285874626</v>
      </c>
      <c r="D130" s="108">
        <v>-94.5804812699468</v>
      </c>
      <c r="E130" s="69" t="s">
        <v>628</v>
      </c>
      <c r="F130" s="105" t="s">
        <v>630</v>
      </c>
      <c r="G130" s="121" t="s">
        <v>771</v>
      </c>
      <c r="H130" s="121" t="s">
        <v>771</v>
      </c>
      <c r="I130" s="121" t="s">
        <v>772</v>
      </c>
      <c r="J130" s="47">
        <f t="shared" si="3"/>
        <v>2</v>
      </c>
      <c r="K130" s="111"/>
    </row>
    <row r="131" ht="14.25" customHeight="1">
      <c r="A131" s="53">
        <v>12.0</v>
      </c>
      <c r="B131" s="54">
        <v>16.0</v>
      </c>
      <c r="C131" s="108">
        <v>39.0402858744798</v>
      </c>
      <c r="D131" s="108">
        <v>-94.5802962180112</v>
      </c>
      <c r="E131" s="69" t="s">
        <v>628</v>
      </c>
      <c r="F131" s="105" t="s">
        <v>630</v>
      </c>
      <c r="G131" s="116" t="s">
        <v>160</v>
      </c>
      <c r="H131" s="117" t="s">
        <v>773</v>
      </c>
      <c r="I131" s="116" t="s">
        <v>628</v>
      </c>
      <c r="J131" s="47">
        <f t="shared" si="3"/>
        <v>19</v>
      </c>
      <c r="K131" s="111"/>
    </row>
    <row r="132" ht="14.25" customHeight="1">
      <c r="A132" s="53">
        <v>12.0</v>
      </c>
      <c r="B132" s="54">
        <v>17.0</v>
      </c>
      <c r="C132" s="108">
        <v>39.0402858743336</v>
      </c>
      <c r="D132" s="108">
        <v>-94.5801111660757</v>
      </c>
      <c r="E132" s="69" t="s">
        <v>628</v>
      </c>
      <c r="F132" s="105" t="s">
        <v>630</v>
      </c>
      <c r="G132" s="116" t="s">
        <v>396</v>
      </c>
      <c r="H132" s="117" t="s">
        <v>774</v>
      </c>
      <c r="I132" s="116" t="s">
        <v>628</v>
      </c>
      <c r="J132" s="47">
        <f t="shared" si="3"/>
        <v>11</v>
      </c>
      <c r="K132" s="111"/>
    </row>
    <row r="133" ht="14.25" customHeight="1">
      <c r="A133" s="53">
        <v>13.0</v>
      </c>
      <c r="B133" s="54">
        <v>1.0</v>
      </c>
      <c r="C133" s="108">
        <v>39.0401421462272</v>
      </c>
      <c r="D133" s="108">
        <v>-94.5830720015619</v>
      </c>
      <c r="E133" s="69" t="s">
        <v>628</v>
      </c>
      <c r="F133" s="105" t="s">
        <v>630</v>
      </c>
      <c r="G133" s="109" t="s">
        <v>45</v>
      </c>
      <c r="H133" s="110" t="s">
        <v>775</v>
      </c>
      <c r="I133" s="109" t="s">
        <v>628</v>
      </c>
      <c r="J133" s="47">
        <f t="shared" si="3"/>
        <v>38</v>
      </c>
      <c r="K133" s="111"/>
    </row>
    <row r="134" ht="14.25" customHeight="1">
      <c r="A134" s="53">
        <v>13.0</v>
      </c>
      <c r="B134" s="54">
        <v>7.0</v>
      </c>
      <c r="C134" s="108">
        <v>39.0401421453501</v>
      </c>
      <c r="D134" s="108">
        <v>-94.5819616922075</v>
      </c>
      <c r="E134" s="69" t="s">
        <v>628</v>
      </c>
      <c r="F134" s="105" t="s">
        <v>630</v>
      </c>
      <c r="G134" s="109" t="s">
        <v>45</v>
      </c>
      <c r="H134" s="110" t="s">
        <v>776</v>
      </c>
      <c r="I134" s="109" t="s">
        <v>628</v>
      </c>
      <c r="J134" s="47">
        <f t="shared" si="3"/>
        <v>38</v>
      </c>
      <c r="K134" s="111"/>
    </row>
    <row r="135" ht="14.25" customHeight="1">
      <c r="A135" s="53">
        <v>13.0</v>
      </c>
      <c r="B135" s="54">
        <v>8.0</v>
      </c>
      <c r="C135" s="108">
        <v>39.0401421452039</v>
      </c>
      <c r="D135" s="108">
        <v>-94.5817766406484</v>
      </c>
      <c r="E135" s="69" t="s">
        <v>628</v>
      </c>
      <c r="F135" s="105" t="s">
        <v>630</v>
      </c>
      <c r="G135" s="113" t="s">
        <v>160</v>
      </c>
      <c r="H135" s="114" t="s">
        <v>777</v>
      </c>
      <c r="I135" s="113" t="s">
        <v>637</v>
      </c>
      <c r="J135" s="47">
        <f t="shared" si="3"/>
        <v>19</v>
      </c>
      <c r="K135" s="111"/>
    </row>
    <row r="136" ht="14.25" customHeight="1">
      <c r="A136" s="53">
        <v>13.0</v>
      </c>
      <c r="B136" s="54">
        <v>9.0</v>
      </c>
      <c r="C136" s="108">
        <v>39.0401421450577</v>
      </c>
      <c r="D136" s="108">
        <v>-94.5815915890893</v>
      </c>
      <c r="E136" s="69" t="s">
        <v>628</v>
      </c>
      <c r="F136" s="105" t="s">
        <v>630</v>
      </c>
      <c r="G136" s="109" t="s">
        <v>71</v>
      </c>
      <c r="H136" s="110" t="s">
        <v>778</v>
      </c>
      <c r="I136" s="109" t="s">
        <v>779</v>
      </c>
      <c r="J136" s="47">
        <f t="shared" si="3"/>
        <v>2</v>
      </c>
      <c r="K136" s="111"/>
    </row>
    <row r="137" ht="14.25" customHeight="1">
      <c r="A137" s="53">
        <v>13.0</v>
      </c>
      <c r="B137" s="54">
        <v>10.0</v>
      </c>
      <c r="C137" s="108">
        <v>39.0401421449115</v>
      </c>
      <c r="D137" s="108">
        <v>-94.5814065375303</v>
      </c>
      <c r="E137" s="69" t="s">
        <v>628</v>
      </c>
      <c r="F137" s="105" t="s">
        <v>630</v>
      </c>
      <c r="G137" s="109" t="s">
        <v>238</v>
      </c>
      <c r="H137" s="110" t="s">
        <v>780</v>
      </c>
      <c r="I137" s="108"/>
      <c r="J137" s="47">
        <f t="shared" si="3"/>
        <v>8</v>
      </c>
      <c r="K137" s="111"/>
    </row>
    <row r="138" ht="14.25" customHeight="1">
      <c r="A138" s="53">
        <v>13.0</v>
      </c>
      <c r="B138" s="54">
        <v>11.0</v>
      </c>
      <c r="C138" s="108">
        <v>39.0401421447653</v>
      </c>
      <c r="D138" s="108">
        <v>-94.5812214859712</v>
      </c>
      <c r="E138" s="69" t="s">
        <v>628</v>
      </c>
      <c r="F138" s="105" t="s">
        <v>630</v>
      </c>
      <c r="G138" s="109" t="s">
        <v>45</v>
      </c>
      <c r="H138" s="110" t="s">
        <v>781</v>
      </c>
      <c r="I138" s="109" t="s">
        <v>628</v>
      </c>
      <c r="J138" s="47">
        <f t="shared" si="3"/>
        <v>38</v>
      </c>
      <c r="K138" s="111"/>
    </row>
    <row r="139" ht="14.25" customHeight="1">
      <c r="A139" s="53">
        <v>13.0</v>
      </c>
      <c r="B139" s="54">
        <v>17.0</v>
      </c>
      <c r="C139" s="108">
        <v>39.0401421438881</v>
      </c>
      <c r="D139" s="108">
        <v>-94.5801111766168</v>
      </c>
      <c r="E139" s="69" t="s">
        <v>628</v>
      </c>
      <c r="F139" s="105" t="s">
        <v>630</v>
      </c>
      <c r="G139" s="109" t="s">
        <v>45</v>
      </c>
      <c r="H139" s="110" t="s">
        <v>782</v>
      </c>
      <c r="I139" s="109" t="s">
        <v>628</v>
      </c>
      <c r="J139" s="47">
        <f t="shared" si="3"/>
        <v>38</v>
      </c>
      <c r="K139" s="111"/>
    </row>
    <row r="140" ht="14.25" customHeight="1">
      <c r="A140" s="53">
        <v>14.0</v>
      </c>
      <c r="B140" s="54">
        <v>1.0</v>
      </c>
      <c r="C140" s="108">
        <v>39.0399984157818</v>
      </c>
      <c r="D140" s="108">
        <v>-94.5830720060793</v>
      </c>
      <c r="E140" s="69" t="s">
        <v>628</v>
      </c>
      <c r="F140" s="105" t="s">
        <v>630</v>
      </c>
      <c r="G140" s="109" t="s">
        <v>697</v>
      </c>
      <c r="H140" s="110" t="s">
        <v>783</v>
      </c>
      <c r="I140" s="109" t="s">
        <v>637</v>
      </c>
      <c r="J140" s="47">
        <f t="shared" si="3"/>
        <v>4</v>
      </c>
      <c r="K140" s="111"/>
    </row>
    <row r="141" ht="14.25" customHeight="1">
      <c r="A141" s="53">
        <v>14.0</v>
      </c>
      <c r="B141" s="54">
        <v>7.0</v>
      </c>
      <c r="C141" s="108">
        <v>39.0399984149046</v>
      </c>
      <c r="D141" s="108">
        <v>-94.5819616989835</v>
      </c>
      <c r="E141" s="69" t="s">
        <v>628</v>
      </c>
      <c r="F141" s="105" t="s">
        <v>630</v>
      </c>
      <c r="G141" s="109" t="s">
        <v>784</v>
      </c>
      <c r="H141" s="110" t="s">
        <v>785</v>
      </c>
      <c r="I141" s="108"/>
      <c r="J141" s="47">
        <f t="shared" si="3"/>
        <v>4</v>
      </c>
      <c r="K141" s="111"/>
    </row>
    <row r="142" ht="14.25" customHeight="1">
      <c r="A142" s="53">
        <v>14.0</v>
      </c>
      <c r="B142" s="54">
        <v>8.0</v>
      </c>
      <c r="C142" s="108">
        <v>39.0399984147584</v>
      </c>
      <c r="D142" s="108">
        <v>-94.5817766478009</v>
      </c>
      <c r="E142" s="69" t="s">
        <v>628</v>
      </c>
      <c r="F142" s="105" t="s">
        <v>630</v>
      </c>
      <c r="G142" s="109" t="s">
        <v>405</v>
      </c>
      <c r="H142" s="110" t="s">
        <v>786</v>
      </c>
      <c r="I142" s="109" t="s">
        <v>637</v>
      </c>
      <c r="J142" s="47">
        <f t="shared" si="3"/>
        <v>18</v>
      </c>
      <c r="K142" s="111"/>
    </row>
    <row r="143" ht="14.25" customHeight="1">
      <c r="A143" s="53">
        <v>14.0</v>
      </c>
      <c r="B143" s="54">
        <v>9.0</v>
      </c>
      <c r="C143" s="108">
        <v>39.0399984146122</v>
      </c>
      <c r="D143" s="108">
        <v>-94.5815915966183</v>
      </c>
      <c r="E143" s="69" t="s">
        <v>628</v>
      </c>
      <c r="F143" s="105" t="s">
        <v>630</v>
      </c>
      <c r="G143" s="109" t="s">
        <v>136</v>
      </c>
      <c r="H143" s="110" t="s">
        <v>787</v>
      </c>
      <c r="I143" s="108"/>
      <c r="J143" s="47">
        <f t="shared" si="3"/>
        <v>4</v>
      </c>
      <c r="K143" s="111"/>
    </row>
    <row r="144" ht="14.25" customHeight="1">
      <c r="A144" s="53">
        <v>14.0</v>
      </c>
      <c r="B144" s="54">
        <v>10.0</v>
      </c>
      <c r="C144" s="108">
        <v>39.039998414466</v>
      </c>
      <c r="D144" s="108">
        <v>-94.5814065454357</v>
      </c>
      <c r="E144" s="69" t="s">
        <v>628</v>
      </c>
      <c r="F144" s="105" t="s">
        <v>630</v>
      </c>
      <c r="G144" s="109" t="s">
        <v>329</v>
      </c>
      <c r="H144" s="110" t="s">
        <v>788</v>
      </c>
      <c r="I144" s="108"/>
      <c r="J144" s="47">
        <f t="shared" si="3"/>
        <v>1</v>
      </c>
      <c r="K144" s="111"/>
    </row>
    <row r="145" ht="14.25" customHeight="1">
      <c r="A145" s="53">
        <v>14.0</v>
      </c>
      <c r="B145" s="54">
        <v>11.0</v>
      </c>
      <c r="C145" s="108">
        <v>39.0399984143198</v>
      </c>
      <c r="D145" s="108">
        <v>-94.5812214942531</v>
      </c>
      <c r="E145" s="69" t="s">
        <v>628</v>
      </c>
      <c r="F145" s="105" t="s">
        <v>630</v>
      </c>
      <c r="G145" s="109" t="s">
        <v>405</v>
      </c>
      <c r="H145" s="110" t="s">
        <v>789</v>
      </c>
      <c r="I145" s="109" t="s">
        <v>637</v>
      </c>
      <c r="J145" s="47">
        <f t="shared" si="3"/>
        <v>18</v>
      </c>
      <c r="K145" s="111"/>
    </row>
    <row r="146" ht="14.25" customHeight="1">
      <c r="A146" s="53">
        <v>14.0</v>
      </c>
      <c r="B146" s="54">
        <v>17.0</v>
      </c>
      <c r="C146" s="108">
        <v>39.0399984134426</v>
      </c>
      <c r="D146" s="108">
        <v>-94.5801111871575</v>
      </c>
      <c r="E146" s="69" t="s">
        <v>628</v>
      </c>
      <c r="F146" s="105" t="s">
        <v>630</v>
      </c>
      <c r="G146" s="109" t="s">
        <v>405</v>
      </c>
      <c r="H146" s="110" t="s">
        <v>790</v>
      </c>
      <c r="I146" s="109" t="s">
        <v>637</v>
      </c>
      <c r="J146" s="47">
        <f t="shared" si="3"/>
        <v>18</v>
      </c>
      <c r="K146" s="111"/>
    </row>
    <row r="147" ht="14.25" customHeight="1">
      <c r="A147" s="53">
        <v>15.0</v>
      </c>
      <c r="B147" s="54">
        <v>1.0</v>
      </c>
      <c r="C147" s="108">
        <v>39.0398546853363</v>
      </c>
      <c r="D147" s="108">
        <v>-94.5830720105966</v>
      </c>
      <c r="E147" s="69" t="s">
        <v>628</v>
      </c>
      <c r="F147" s="105" t="s">
        <v>630</v>
      </c>
      <c r="G147" s="109" t="s">
        <v>405</v>
      </c>
      <c r="H147" s="110" t="s">
        <v>791</v>
      </c>
      <c r="I147" s="109" t="s">
        <v>637</v>
      </c>
      <c r="J147" s="47">
        <f t="shared" si="3"/>
        <v>18</v>
      </c>
      <c r="K147" s="111"/>
    </row>
    <row r="148" ht="14.25" customHeight="1">
      <c r="A148" s="53">
        <v>15.0</v>
      </c>
      <c r="B148" s="54">
        <v>7.0</v>
      </c>
      <c r="C148" s="108">
        <v>39.0398546844592</v>
      </c>
      <c r="D148" s="108">
        <v>-94.5819617057595</v>
      </c>
      <c r="E148" s="69" t="s">
        <v>628</v>
      </c>
      <c r="F148" s="105" t="s">
        <v>630</v>
      </c>
      <c r="G148" s="109" t="s">
        <v>792</v>
      </c>
      <c r="H148" s="110" t="s">
        <v>793</v>
      </c>
      <c r="I148" s="109" t="s">
        <v>628</v>
      </c>
      <c r="J148" s="47">
        <f t="shared" si="3"/>
        <v>1</v>
      </c>
      <c r="K148" s="111"/>
    </row>
    <row r="149" ht="14.25" customHeight="1">
      <c r="A149" s="53">
        <v>15.0</v>
      </c>
      <c r="B149" s="54">
        <v>8.0</v>
      </c>
      <c r="C149" s="108">
        <v>39.039854684313</v>
      </c>
      <c r="D149" s="108">
        <v>-94.5817766549533</v>
      </c>
      <c r="E149" s="69" t="s">
        <v>628</v>
      </c>
      <c r="F149" s="105" t="s">
        <v>630</v>
      </c>
      <c r="G149" s="109" t="s">
        <v>157</v>
      </c>
      <c r="H149" s="110" t="s">
        <v>794</v>
      </c>
      <c r="I149" s="109" t="s">
        <v>628</v>
      </c>
      <c r="J149" s="47">
        <f t="shared" si="3"/>
        <v>8</v>
      </c>
      <c r="K149" s="111"/>
    </row>
    <row r="150" ht="14.25" customHeight="1">
      <c r="A150" s="53">
        <v>15.0</v>
      </c>
      <c r="B150" s="54">
        <v>9.0</v>
      </c>
      <c r="C150" s="108">
        <v>39.0398546841668</v>
      </c>
      <c r="D150" s="108">
        <v>-94.5815916041472</v>
      </c>
      <c r="E150" s="69" t="s">
        <v>628</v>
      </c>
      <c r="F150" s="105" t="s">
        <v>630</v>
      </c>
      <c r="G150" s="109" t="s">
        <v>203</v>
      </c>
      <c r="H150" s="122" t="s">
        <v>795</v>
      </c>
      <c r="I150" s="108"/>
      <c r="J150" s="47">
        <f t="shared" si="3"/>
        <v>3</v>
      </c>
      <c r="K150" s="111"/>
    </row>
    <row r="151" ht="14.25" customHeight="1">
      <c r="A151" s="53">
        <v>15.0</v>
      </c>
      <c r="B151" s="54">
        <v>10.0</v>
      </c>
      <c r="C151" s="108">
        <v>39.0398546840206</v>
      </c>
      <c r="D151" s="108">
        <v>-94.581406553341</v>
      </c>
      <c r="E151" s="69" t="s">
        <v>628</v>
      </c>
      <c r="F151" s="105" t="s">
        <v>630</v>
      </c>
      <c r="G151" s="109" t="s">
        <v>48</v>
      </c>
      <c r="H151" s="110" t="s">
        <v>796</v>
      </c>
      <c r="I151" s="109" t="s">
        <v>797</v>
      </c>
      <c r="J151" s="47">
        <f t="shared" si="3"/>
        <v>3</v>
      </c>
      <c r="K151" s="111"/>
    </row>
    <row r="152" ht="14.25" customHeight="1">
      <c r="A152" s="53">
        <v>15.0</v>
      </c>
      <c r="B152" s="54">
        <v>11.0</v>
      </c>
      <c r="C152" s="108">
        <v>39.0398546838744</v>
      </c>
      <c r="D152" s="108">
        <v>-94.5812215025348</v>
      </c>
      <c r="E152" s="69" t="s">
        <v>628</v>
      </c>
      <c r="F152" s="105" t="s">
        <v>630</v>
      </c>
      <c r="G152" s="109" t="s">
        <v>157</v>
      </c>
      <c r="H152" s="110" t="s">
        <v>798</v>
      </c>
      <c r="I152" s="109" t="s">
        <v>799</v>
      </c>
      <c r="J152" s="47">
        <f t="shared" si="3"/>
        <v>8</v>
      </c>
      <c r="K152" s="111"/>
    </row>
    <row r="153" ht="14.25" customHeight="1">
      <c r="A153" s="53">
        <v>15.0</v>
      </c>
      <c r="B153" s="54">
        <v>17.0</v>
      </c>
      <c r="C153" s="108">
        <v>39.0398546829972</v>
      </c>
      <c r="D153" s="108">
        <v>-94.5801111976977</v>
      </c>
      <c r="E153" s="69" t="s">
        <v>628</v>
      </c>
      <c r="F153" s="105" t="s">
        <v>630</v>
      </c>
      <c r="G153" s="109" t="s">
        <v>396</v>
      </c>
      <c r="H153" s="110" t="s">
        <v>800</v>
      </c>
      <c r="I153" s="109" t="s">
        <v>628</v>
      </c>
      <c r="J153" s="47">
        <f t="shared" si="3"/>
        <v>11</v>
      </c>
      <c r="K153" s="111"/>
    </row>
    <row r="154" ht="14.25" customHeight="1">
      <c r="A154" s="53">
        <v>16.0</v>
      </c>
      <c r="B154" s="54">
        <v>1.0</v>
      </c>
      <c r="C154" s="108">
        <v>39.0397109548909</v>
      </c>
      <c r="D154" s="108">
        <v>-94.5830720151137</v>
      </c>
      <c r="E154" s="69" t="s">
        <v>628</v>
      </c>
      <c r="F154" s="105" t="s">
        <v>630</v>
      </c>
      <c r="G154" s="109" t="s">
        <v>157</v>
      </c>
      <c r="H154" s="110" t="s">
        <v>801</v>
      </c>
      <c r="I154" s="109" t="s">
        <v>799</v>
      </c>
      <c r="J154" s="47">
        <f t="shared" si="3"/>
        <v>8</v>
      </c>
      <c r="K154" s="111"/>
    </row>
    <row r="155" ht="14.25" customHeight="1">
      <c r="A155" s="53">
        <v>16.0</v>
      </c>
      <c r="B155" s="54">
        <v>7.0</v>
      </c>
      <c r="C155" s="108">
        <v>39.0397109540137</v>
      </c>
      <c r="D155" s="108">
        <v>-94.5819617125353</v>
      </c>
      <c r="E155" s="69" t="s">
        <v>628</v>
      </c>
      <c r="F155" s="105" t="s">
        <v>630</v>
      </c>
      <c r="G155" s="109" t="s">
        <v>802</v>
      </c>
      <c r="H155" s="110" t="s">
        <v>803</v>
      </c>
      <c r="I155" s="109" t="s">
        <v>797</v>
      </c>
      <c r="J155" s="47">
        <f t="shared" si="3"/>
        <v>4</v>
      </c>
      <c r="K155" s="111"/>
    </row>
    <row r="156" ht="14.25" customHeight="1">
      <c r="A156" s="53">
        <v>16.0</v>
      </c>
      <c r="B156" s="54">
        <v>8.0</v>
      </c>
      <c r="C156" s="108">
        <v>39.0397109538675</v>
      </c>
      <c r="D156" s="108">
        <v>-94.5817766621055</v>
      </c>
      <c r="E156" s="69" t="s">
        <v>628</v>
      </c>
      <c r="F156" s="105" t="s">
        <v>630</v>
      </c>
      <c r="G156" s="109" t="s">
        <v>396</v>
      </c>
      <c r="H156" s="110" t="s">
        <v>804</v>
      </c>
      <c r="I156" s="109" t="s">
        <v>628</v>
      </c>
      <c r="J156" s="47">
        <f t="shared" si="3"/>
        <v>11</v>
      </c>
      <c r="K156" s="111"/>
    </row>
    <row r="157" ht="14.25" customHeight="1">
      <c r="A157" s="53">
        <v>16.0</v>
      </c>
      <c r="B157" s="54">
        <v>9.0</v>
      </c>
      <c r="C157" s="108">
        <v>39.0397109537213</v>
      </c>
      <c r="D157" s="108">
        <v>-94.5815916116757</v>
      </c>
      <c r="E157" s="69" t="s">
        <v>628</v>
      </c>
      <c r="F157" s="105" t="s">
        <v>630</v>
      </c>
      <c r="G157" s="109" t="s">
        <v>805</v>
      </c>
      <c r="H157" s="110" t="s">
        <v>806</v>
      </c>
      <c r="I157" s="109" t="s">
        <v>628</v>
      </c>
      <c r="J157" s="47">
        <f t="shared" si="3"/>
        <v>2</v>
      </c>
      <c r="K157" s="111"/>
    </row>
    <row r="158" ht="14.25" customHeight="1">
      <c r="A158" s="53">
        <v>16.0</v>
      </c>
      <c r="B158" s="54">
        <v>10.0</v>
      </c>
      <c r="C158" s="108">
        <v>39.0397109535751</v>
      </c>
      <c r="D158" s="108">
        <v>-94.581406561246</v>
      </c>
      <c r="E158" s="69" t="s">
        <v>628</v>
      </c>
      <c r="F158" s="105" t="s">
        <v>630</v>
      </c>
      <c r="G158" s="109" t="s">
        <v>807</v>
      </c>
      <c r="H158" s="110" t="s">
        <v>808</v>
      </c>
      <c r="I158" s="109" t="s">
        <v>637</v>
      </c>
      <c r="J158" s="47">
        <f t="shared" si="3"/>
        <v>2</v>
      </c>
      <c r="K158" s="111"/>
    </row>
    <row r="159" ht="14.25" customHeight="1">
      <c r="A159" s="53">
        <v>16.0</v>
      </c>
      <c r="B159" s="54">
        <v>11.0</v>
      </c>
      <c r="C159" s="108">
        <v>39.0397109534289</v>
      </c>
      <c r="D159" s="108">
        <v>-94.5812215108163</v>
      </c>
      <c r="E159" s="69" t="s">
        <v>628</v>
      </c>
      <c r="F159" s="105" t="s">
        <v>630</v>
      </c>
      <c r="G159" s="113" t="s">
        <v>238</v>
      </c>
      <c r="H159" s="110" t="s">
        <v>809</v>
      </c>
      <c r="I159" s="109" t="s">
        <v>637</v>
      </c>
      <c r="J159" s="47">
        <f t="shared" si="3"/>
        <v>8</v>
      </c>
      <c r="K159" s="111"/>
    </row>
    <row r="160" ht="14.25" customHeight="1">
      <c r="A160" s="53">
        <v>16.0</v>
      </c>
      <c r="B160" s="54">
        <v>17.0</v>
      </c>
      <c r="C160" s="108">
        <v>39.0397109525517</v>
      </c>
      <c r="D160" s="108">
        <v>-94.5801112082378</v>
      </c>
      <c r="E160" s="69" t="s">
        <v>628</v>
      </c>
      <c r="F160" s="105" t="s">
        <v>630</v>
      </c>
      <c r="G160" s="113" t="s">
        <v>756</v>
      </c>
      <c r="H160" s="110" t="s">
        <v>810</v>
      </c>
      <c r="I160" s="109" t="s">
        <v>637</v>
      </c>
      <c r="J160" s="47">
        <f t="shared" si="3"/>
        <v>4</v>
      </c>
      <c r="K160" s="111"/>
    </row>
    <row r="161" ht="14.25" customHeight="1">
      <c r="A161" s="53">
        <v>17.0</v>
      </c>
      <c r="B161" s="54">
        <v>1.0</v>
      </c>
      <c r="C161" s="108">
        <v>39.0395672244454</v>
      </c>
      <c r="D161" s="108">
        <v>-94.5830720196313</v>
      </c>
      <c r="E161" s="69" t="s">
        <v>628</v>
      </c>
      <c r="F161" s="105" t="s">
        <v>630</v>
      </c>
      <c r="G161" s="109" t="s">
        <v>45</v>
      </c>
      <c r="H161" s="110" t="s">
        <v>811</v>
      </c>
      <c r="I161" s="109" t="s">
        <v>628</v>
      </c>
      <c r="J161" s="47">
        <f t="shared" si="3"/>
        <v>38</v>
      </c>
      <c r="K161" s="111"/>
    </row>
    <row r="162" ht="14.25" customHeight="1">
      <c r="A162" s="53">
        <v>17.0</v>
      </c>
      <c r="B162" s="54">
        <v>6.0</v>
      </c>
      <c r="C162" s="108">
        <v>39.0395672237144</v>
      </c>
      <c r="D162" s="108">
        <v>-94.5821467693649</v>
      </c>
      <c r="E162" s="69" t="s">
        <v>628</v>
      </c>
      <c r="F162" s="105" t="s">
        <v>630</v>
      </c>
      <c r="G162" s="109" t="s">
        <v>45</v>
      </c>
      <c r="H162" s="110" t="s">
        <v>812</v>
      </c>
      <c r="I162" s="109" t="s">
        <v>628</v>
      </c>
      <c r="J162" s="47">
        <f t="shared" si="3"/>
        <v>38</v>
      </c>
      <c r="K162" s="111"/>
    </row>
    <row r="163" ht="14.25" customHeight="1">
      <c r="A163" s="53">
        <v>17.0</v>
      </c>
      <c r="B163" s="54">
        <v>7.0</v>
      </c>
      <c r="C163" s="108">
        <v>39.0395672235682</v>
      </c>
      <c r="D163" s="108">
        <v>-94.5819617193116</v>
      </c>
      <c r="E163" s="69" t="s">
        <v>628</v>
      </c>
      <c r="F163" s="105" t="s">
        <v>630</v>
      </c>
      <c r="G163" s="109" t="s">
        <v>405</v>
      </c>
      <c r="H163" s="110" t="s">
        <v>813</v>
      </c>
      <c r="I163" s="109" t="s">
        <v>637</v>
      </c>
      <c r="J163" s="47">
        <f t="shared" si="3"/>
        <v>18</v>
      </c>
      <c r="K163" s="111"/>
    </row>
    <row r="164" ht="14.25" customHeight="1">
      <c r="A164" s="53">
        <v>17.0</v>
      </c>
      <c r="B164" s="54">
        <v>8.0</v>
      </c>
      <c r="C164" s="108">
        <v>39.039567223422</v>
      </c>
      <c r="D164" s="108">
        <v>-94.5817766692583</v>
      </c>
      <c r="E164" s="69" t="s">
        <v>628</v>
      </c>
      <c r="F164" s="105" t="s">
        <v>630</v>
      </c>
      <c r="G164" s="109" t="s">
        <v>160</v>
      </c>
      <c r="H164" s="110" t="s">
        <v>814</v>
      </c>
      <c r="I164" s="109" t="s">
        <v>628</v>
      </c>
      <c r="J164" s="47">
        <f t="shared" si="3"/>
        <v>19</v>
      </c>
      <c r="K164" s="111"/>
    </row>
    <row r="165" ht="14.25" customHeight="1">
      <c r="A165" s="53">
        <v>17.0</v>
      </c>
      <c r="B165" s="54">
        <v>9.0</v>
      </c>
      <c r="C165" s="108">
        <v>39.0395672232758</v>
      </c>
      <c r="D165" s="108">
        <v>-94.581591619205</v>
      </c>
      <c r="E165" s="69" t="s">
        <v>628</v>
      </c>
      <c r="F165" s="105" t="s">
        <v>630</v>
      </c>
      <c r="G165" s="109" t="s">
        <v>45</v>
      </c>
      <c r="H165" s="110" t="s">
        <v>815</v>
      </c>
      <c r="I165" s="109" t="s">
        <v>628</v>
      </c>
      <c r="J165" s="47">
        <f t="shared" si="3"/>
        <v>38</v>
      </c>
      <c r="K165" s="111"/>
    </row>
    <row r="166" ht="14.25" customHeight="1">
      <c r="A166" s="53">
        <v>17.0</v>
      </c>
      <c r="B166" s="54">
        <v>10.0</v>
      </c>
      <c r="C166" s="108">
        <v>39.0395672231296</v>
      </c>
      <c r="D166" s="108">
        <v>-94.5814065691517</v>
      </c>
      <c r="E166" s="69" t="s">
        <v>628</v>
      </c>
      <c r="F166" s="105" t="s">
        <v>630</v>
      </c>
      <c r="G166" s="109" t="s">
        <v>405</v>
      </c>
      <c r="H166" s="110" t="s">
        <v>816</v>
      </c>
      <c r="I166" s="109" t="s">
        <v>637</v>
      </c>
      <c r="J166" s="47">
        <f t="shared" si="3"/>
        <v>18</v>
      </c>
      <c r="K166" s="111"/>
    </row>
    <row r="167" ht="14.25" customHeight="1">
      <c r="A167" s="53">
        <v>17.0</v>
      </c>
      <c r="B167" s="54">
        <v>11.0</v>
      </c>
      <c r="C167" s="108">
        <v>39.0395672229835</v>
      </c>
      <c r="D167" s="108">
        <v>-94.5812215190984</v>
      </c>
      <c r="E167" s="69" t="s">
        <v>628</v>
      </c>
      <c r="F167" s="105" t="s">
        <v>630</v>
      </c>
      <c r="G167" s="109" t="s">
        <v>160</v>
      </c>
      <c r="H167" s="110" t="s">
        <v>817</v>
      </c>
      <c r="I167" s="109" t="s">
        <v>628</v>
      </c>
      <c r="J167" s="47">
        <f t="shared" si="3"/>
        <v>19</v>
      </c>
      <c r="K167" s="111"/>
    </row>
    <row r="168" ht="14.25" customHeight="1">
      <c r="A168" s="53">
        <v>17.0</v>
      </c>
      <c r="B168" s="54">
        <v>12.0</v>
      </c>
      <c r="C168" s="108">
        <v>39.0395672228373</v>
      </c>
      <c r="D168" s="108">
        <v>-94.5810364690451</v>
      </c>
      <c r="E168" s="69" t="s">
        <v>628</v>
      </c>
      <c r="F168" s="105" t="s">
        <v>630</v>
      </c>
      <c r="G168" s="109" t="s">
        <v>45</v>
      </c>
      <c r="H168" s="110" t="s">
        <v>818</v>
      </c>
      <c r="I168" s="109" t="s">
        <v>628</v>
      </c>
      <c r="J168" s="47">
        <f t="shared" si="3"/>
        <v>38</v>
      </c>
      <c r="K168" s="111"/>
    </row>
    <row r="169" ht="14.25" customHeight="1">
      <c r="A169" s="53">
        <v>17.0</v>
      </c>
      <c r="B169" s="54">
        <v>17.0</v>
      </c>
      <c r="C169" s="108">
        <v>39.0395672221063</v>
      </c>
      <c r="D169" s="108">
        <v>-94.5801112187787</v>
      </c>
      <c r="E169" s="69" t="s">
        <v>628</v>
      </c>
      <c r="F169" s="105" t="s">
        <v>630</v>
      </c>
      <c r="G169" s="109" t="s">
        <v>45</v>
      </c>
      <c r="H169" s="110" t="s">
        <v>819</v>
      </c>
      <c r="I169" s="109" t="s">
        <v>628</v>
      </c>
      <c r="J169" s="47">
        <f t="shared" si="3"/>
        <v>38</v>
      </c>
      <c r="K169" s="111"/>
    </row>
    <row r="170" ht="14.25" customHeight="1">
      <c r="A170" s="53">
        <v>18.0</v>
      </c>
      <c r="B170" s="54">
        <v>1.0</v>
      </c>
      <c r="C170" s="108">
        <v>39.039423494</v>
      </c>
      <c r="D170" s="108">
        <v>-94.5830720241486</v>
      </c>
      <c r="E170" s="69" t="s">
        <v>628</v>
      </c>
      <c r="F170" s="105" t="s">
        <v>630</v>
      </c>
      <c r="G170" s="109" t="s">
        <v>238</v>
      </c>
      <c r="H170" s="110" t="s">
        <v>820</v>
      </c>
      <c r="I170" s="109" t="s">
        <v>628</v>
      </c>
      <c r="J170" s="47">
        <f t="shared" si="3"/>
        <v>8</v>
      </c>
      <c r="K170" s="111"/>
    </row>
    <row r="171" ht="14.25" customHeight="1">
      <c r="A171" s="53">
        <v>18.0</v>
      </c>
      <c r="B171" s="54">
        <v>6.0</v>
      </c>
      <c r="C171" s="108">
        <v>39.039423493269</v>
      </c>
      <c r="D171" s="108">
        <v>-94.5821467757645</v>
      </c>
      <c r="E171" s="69" t="s">
        <v>628</v>
      </c>
      <c r="F171" s="105" t="s">
        <v>630</v>
      </c>
      <c r="G171" s="109" t="s">
        <v>213</v>
      </c>
      <c r="H171" s="110" t="s">
        <v>821</v>
      </c>
      <c r="I171" s="109" t="s">
        <v>628</v>
      </c>
      <c r="J171" s="47">
        <f t="shared" si="3"/>
        <v>5</v>
      </c>
      <c r="K171" s="111"/>
    </row>
    <row r="172" ht="14.25" customHeight="1">
      <c r="A172" s="53">
        <v>18.0</v>
      </c>
      <c r="B172" s="54">
        <v>7.0</v>
      </c>
      <c r="C172" s="108">
        <v>39.0394234931228</v>
      </c>
      <c r="D172" s="108">
        <v>-94.5819617260876</v>
      </c>
      <c r="E172" s="69" t="s">
        <v>628</v>
      </c>
      <c r="F172" s="105" t="s">
        <v>630</v>
      </c>
      <c r="G172" s="109" t="s">
        <v>749</v>
      </c>
      <c r="H172" s="110" t="s">
        <v>822</v>
      </c>
      <c r="I172" s="109" t="s">
        <v>637</v>
      </c>
      <c r="J172" s="47">
        <f t="shared" si="3"/>
        <v>3</v>
      </c>
      <c r="K172" s="111"/>
    </row>
    <row r="173" ht="14.25" customHeight="1">
      <c r="A173" s="53">
        <v>18.0</v>
      </c>
      <c r="B173" s="54">
        <v>8.0</v>
      </c>
      <c r="C173" s="108">
        <v>39.0394234929766</v>
      </c>
      <c r="D173" s="108">
        <v>-94.5817766764108</v>
      </c>
      <c r="E173" s="69" t="s">
        <v>628</v>
      </c>
      <c r="F173" s="105" t="s">
        <v>630</v>
      </c>
      <c r="G173" s="109" t="s">
        <v>203</v>
      </c>
      <c r="H173" s="110" t="s">
        <v>823</v>
      </c>
      <c r="I173" s="109" t="s">
        <v>628</v>
      </c>
      <c r="J173" s="47">
        <f t="shared" si="3"/>
        <v>3</v>
      </c>
      <c r="K173" s="111"/>
    </row>
    <row r="174" ht="14.25" customHeight="1">
      <c r="A174" s="53">
        <v>18.0</v>
      </c>
      <c r="B174" s="54">
        <v>9.0</v>
      </c>
      <c r="C174" s="108">
        <v>39.0394234928304</v>
      </c>
      <c r="D174" s="108">
        <v>-94.581591626734</v>
      </c>
      <c r="E174" s="69" t="s">
        <v>628</v>
      </c>
      <c r="F174" s="105" t="s">
        <v>630</v>
      </c>
      <c r="G174" s="109" t="s">
        <v>213</v>
      </c>
      <c r="H174" s="110" t="s">
        <v>824</v>
      </c>
      <c r="I174" s="109" t="s">
        <v>628</v>
      </c>
      <c r="J174" s="47">
        <f t="shared" si="3"/>
        <v>5</v>
      </c>
      <c r="K174" s="111"/>
    </row>
    <row r="175" ht="14.25" customHeight="1">
      <c r="A175" s="53">
        <v>18.0</v>
      </c>
      <c r="B175" s="54">
        <v>10.0</v>
      </c>
      <c r="C175" s="108">
        <v>39.0394234926842</v>
      </c>
      <c r="D175" s="108">
        <v>-94.5814065770572</v>
      </c>
      <c r="E175" s="69" t="s">
        <v>628</v>
      </c>
      <c r="F175" s="105" t="s">
        <v>630</v>
      </c>
      <c r="G175" s="109" t="s">
        <v>48</v>
      </c>
      <c r="H175" s="110" t="s">
        <v>825</v>
      </c>
      <c r="I175" s="109" t="s">
        <v>797</v>
      </c>
      <c r="J175" s="47">
        <f t="shared" si="3"/>
        <v>3</v>
      </c>
      <c r="K175" s="111"/>
    </row>
    <row r="176" ht="14.25" customHeight="1">
      <c r="A176" s="53">
        <v>18.0</v>
      </c>
      <c r="B176" s="54">
        <v>11.0</v>
      </c>
      <c r="C176" s="108">
        <v>39.039423492538</v>
      </c>
      <c r="D176" s="108">
        <v>-94.5812215273804</v>
      </c>
      <c r="E176" s="69" t="s">
        <v>628</v>
      </c>
      <c r="F176" s="105" t="s">
        <v>630</v>
      </c>
      <c r="G176" s="109" t="s">
        <v>802</v>
      </c>
      <c r="H176" s="110" t="s">
        <v>826</v>
      </c>
      <c r="I176" s="109" t="s">
        <v>797</v>
      </c>
      <c r="J176" s="47">
        <f t="shared" si="3"/>
        <v>4</v>
      </c>
      <c r="K176" s="111"/>
    </row>
    <row r="177" ht="14.25" customHeight="1">
      <c r="A177" s="53">
        <v>18.0</v>
      </c>
      <c r="B177" s="54">
        <v>12.0</v>
      </c>
      <c r="C177" s="108">
        <v>39.0394234923918</v>
      </c>
      <c r="D177" s="108">
        <v>-94.5810364777036</v>
      </c>
      <c r="E177" s="69" t="s">
        <v>628</v>
      </c>
      <c r="F177" s="105" t="s">
        <v>630</v>
      </c>
      <c r="G177" s="109" t="s">
        <v>352</v>
      </c>
      <c r="H177" s="110" t="s">
        <v>827</v>
      </c>
      <c r="I177" s="108"/>
      <c r="J177" s="47">
        <f t="shared" si="3"/>
        <v>3</v>
      </c>
      <c r="K177" s="111"/>
    </row>
    <row r="178" ht="14.25" customHeight="1">
      <c r="A178" s="53">
        <v>18.0</v>
      </c>
      <c r="B178" s="54">
        <v>17.0</v>
      </c>
      <c r="C178" s="108">
        <v>39.0394234916608</v>
      </c>
      <c r="D178" s="108">
        <v>-94.5801112293195</v>
      </c>
      <c r="E178" s="69" t="s">
        <v>628</v>
      </c>
      <c r="F178" s="105" t="s">
        <v>630</v>
      </c>
      <c r="G178" s="109" t="s">
        <v>405</v>
      </c>
      <c r="H178" s="110" t="s">
        <v>828</v>
      </c>
      <c r="I178" s="109" t="s">
        <v>637</v>
      </c>
      <c r="J178" s="47">
        <f t="shared" si="3"/>
        <v>18</v>
      </c>
      <c r="K178" s="111"/>
    </row>
    <row r="179" ht="14.25" customHeight="1">
      <c r="A179" s="53">
        <v>19.0</v>
      </c>
      <c r="B179" s="54">
        <v>1.0</v>
      </c>
      <c r="C179" s="108">
        <v>39.0392797635545</v>
      </c>
      <c r="D179" s="108">
        <v>-94.583072028666</v>
      </c>
      <c r="E179" s="69" t="s">
        <v>628</v>
      </c>
      <c r="F179" s="105" t="s">
        <v>630</v>
      </c>
      <c r="G179" s="109" t="s">
        <v>405</v>
      </c>
      <c r="H179" s="110" t="s">
        <v>829</v>
      </c>
      <c r="I179" s="109" t="s">
        <v>637</v>
      </c>
      <c r="J179" s="47">
        <f t="shared" si="3"/>
        <v>18</v>
      </c>
      <c r="K179" s="111"/>
    </row>
    <row r="180" ht="14.25" customHeight="1">
      <c r="A180" s="53">
        <v>19.0</v>
      </c>
      <c r="B180" s="54">
        <v>5.0</v>
      </c>
      <c r="C180" s="108">
        <v>39.0392797629697</v>
      </c>
      <c r="D180" s="108">
        <v>-94.5823318314644</v>
      </c>
      <c r="E180" s="69" t="s">
        <v>628</v>
      </c>
      <c r="F180" s="105" t="s">
        <v>630</v>
      </c>
      <c r="G180" s="109" t="s">
        <v>741</v>
      </c>
      <c r="H180" s="110" t="s">
        <v>830</v>
      </c>
      <c r="I180" s="109" t="s">
        <v>628</v>
      </c>
      <c r="J180" s="47">
        <f t="shared" si="3"/>
        <v>2</v>
      </c>
      <c r="K180" s="111"/>
    </row>
    <row r="181" ht="14.25" customHeight="1">
      <c r="A181" s="53">
        <v>19.0</v>
      </c>
      <c r="B181" s="54">
        <v>6.0</v>
      </c>
      <c r="C181" s="108">
        <v>39.0392797628235</v>
      </c>
      <c r="D181" s="108">
        <v>-94.582146782164</v>
      </c>
      <c r="E181" s="69" t="s">
        <v>628</v>
      </c>
      <c r="F181" s="105" t="s">
        <v>630</v>
      </c>
      <c r="G181" s="113" t="s">
        <v>716</v>
      </c>
      <c r="H181" s="110" t="s">
        <v>831</v>
      </c>
      <c r="I181" s="109" t="s">
        <v>628</v>
      </c>
      <c r="J181" s="47">
        <f t="shared" si="3"/>
        <v>3</v>
      </c>
      <c r="K181" s="111"/>
    </row>
    <row r="182" ht="14.25" customHeight="1">
      <c r="A182" s="53">
        <v>19.0</v>
      </c>
      <c r="B182" s="54">
        <v>7.0</v>
      </c>
      <c r="C182" s="108">
        <v>39.0392797626773</v>
      </c>
      <c r="D182" s="108">
        <v>-94.5819617328636</v>
      </c>
      <c r="E182" s="69" t="s">
        <v>628</v>
      </c>
      <c r="F182" s="105" t="s">
        <v>630</v>
      </c>
      <c r="G182" s="109" t="s">
        <v>396</v>
      </c>
      <c r="H182" s="110" t="s">
        <v>832</v>
      </c>
      <c r="I182" s="109" t="s">
        <v>637</v>
      </c>
      <c r="J182" s="47">
        <f t="shared" si="3"/>
        <v>11</v>
      </c>
      <c r="K182" s="111"/>
    </row>
    <row r="183" ht="14.25" customHeight="1">
      <c r="A183" s="53">
        <v>19.0</v>
      </c>
      <c r="B183" s="54">
        <v>8.0</v>
      </c>
      <c r="C183" s="108">
        <v>39.0392797625311</v>
      </c>
      <c r="D183" s="108">
        <v>-94.5817766835632</v>
      </c>
      <c r="E183" s="69" t="s">
        <v>628</v>
      </c>
      <c r="F183" s="105" t="s">
        <v>630</v>
      </c>
      <c r="G183" s="109" t="s">
        <v>833</v>
      </c>
      <c r="H183" s="110" t="s">
        <v>834</v>
      </c>
      <c r="I183" s="109" t="s">
        <v>628</v>
      </c>
      <c r="J183" s="47">
        <f t="shared" si="3"/>
        <v>2</v>
      </c>
      <c r="K183" s="111"/>
    </row>
    <row r="184" ht="14.25" customHeight="1">
      <c r="A184" s="53">
        <v>19.0</v>
      </c>
      <c r="B184" s="54">
        <v>10.0</v>
      </c>
      <c r="C184" s="108">
        <v>39.0392797622387</v>
      </c>
      <c r="D184" s="108">
        <v>-94.5814065849624</v>
      </c>
      <c r="E184" s="69" t="s">
        <v>628</v>
      </c>
      <c r="F184" s="105" t="s">
        <v>630</v>
      </c>
      <c r="G184" s="113" t="s">
        <v>716</v>
      </c>
      <c r="H184" s="110" t="s">
        <v>831</v>
      </c>
      <c r="I184" s="109" t="s">
        <v>637</v>
      </c>
      <c r="J184" s="47">
        <f t="shared" si="3"/>
        <v>3</v>
      </c>
      <c r="K184" s="111"/>
    </row>
    <row r="185" ht="14.25" customHeight="1">
      <c r="A185" s="53">
        <v>19.0</v>
      </c>
      <c r="B185" s="54">
        <v>11.0</v>
      </c>
      <c r="C185" s="108">
        <v>39.0392797620925</v>
      </c>
      <c r="D185" s="108">
        <v>-94.581221535662</v>
      </c>
      <c r="E185" s="69" t="s">
        <v>628</v>
      </c>
      <c r="F185" s="105" t="s">
        <v>630</v>
      </c>
      <c r="G185" s="109" t="s">
        <v>58</v>
      </c>
      <c r="H185" s="110" t="s">
        <v>835</v>
      </c>
      <c r="I185" s="109" t="s">
        <v>628</v>
      </c>
      <c r="J185" s="47">
        <f t="shared" si="3"/>
        <v>4</v>
      </c>
      <c r="K185" s="111"/>
    </row>
    <row r="186" ht="14.25" customHeight="1">
      <c r="A186" s="53">
        <v>19.0</v>
      </c>
      <c r="B186" s="54">
        <v>12.0</v>
      </c>
      <c r="C186" s="108">
        <v>39.0392797619463</v>
      </c>
      <c r="D186" s="108">
        <v>-94.5810364863616</v>
      </c>
      <c r="E186" s="69" t="s">
        <v>628</v>
      </c>
      <c r="F186" s="105" t="s">
        <v>630</v>
      </c>
      <c r="G186" s="109" t="s">
        <v>833</v>
      </c>
      <c r="H186" s="110" t="s">
        <v>836</v>
      </c>
      <c r="I186" s="108"/>
      <c r="J186" s="47">
        <f t="shared" si="3"/>
        <v>2</v>
      </c>
      <c r="K186" s="111"/>
    </row>
    <row r="187" ht="14.25" customHeight="1">
      <c r="A187" s="53">
        <v>19.0</v>
      </c>
      <c r="B187" s="54">
        <v>13.0</v>
      </c>
      <c r="C187" s="108">
        <v>39.0392797618001</v>
      </c>
      <c r="D187" s="108">
        <v>-94.5808514370612</v>
      </c>
      <c r="E187" s="69" t="s">
        <v>628</v>
      </c>
      <c r="F187" s="105" t="s">
        <v>630</v>
      </c>
      <c r="G187" s="109" t="s">
        <v>405</v>
      </c>
      <c r="H187" s="110" t="s">
        <v>837</v>
      </c>
      <c r="I187" s="109" t="s">
        <v>637</v>
      </c>
      <c r="J187" s="47">
        <f t="shared" si="3"/>
        <v>18</v>
      </c>
      <c r="K187" s="111"/>
    </row>
    <row r="188" ht="14.25" customHeight="1">
      <c r="A188" s="53">
        <v>19.0</v>
      </c>
      <c r="B188" s="54">
        <v>17.0</v>
      </c>
      <c r="C188" s="108">
        <v>39.0392797612154</v>
      </c>
      <c r="D188" s="108">
        <v>-94.5801112398596</v>
      </c>
      <c r="E188" s="69" t="s">
        <v>628</v>
      </c>
      <c r="F188" s="105" t="s">
        <v>630</v>
      </c>
      <c r="G188" s="109" t="s">
        <v>136</v>
      </c>
      <c r="H188" s="110" t="s">
        <v>838</v>
      </c>
      <c r="I188" s="108"/>
      <c r="J188" s="47">
        <f t="shared" si="3"/>
        <v>4</v>
      </c>
      <c r="K188" s="111"/>
    </row>
    <row r="189" ht="14.25" customHeight="1">
      <c r="A189" s="53">
        <v>20.0</v>
      </c>
      <c r="B189" s="54">
        <v>1.0</v>
      </c>
      <c r="C189" s="108">
        <v>39.039136033109</v>
      </c>
      <c r="D189" s="108">
        <v>-94.583072033183</v>
      </c>
      <c r="E189" s="69" t="s">
        <v>628</v>
      </c>
      <c r="F189" s="105" t="s">
        <v>630</v>
      </c>
      <c r="G189" s="109" t="s">
        <v>45</v>
      </c>
      <c r="H189" s="110" t="s">
        <v>839</v>
      </c>
      <c r="I189" s="109" t="s">
        <v>628</v>
      </c>
      <c r="J189" s="47">
        <f t="shared" si="3"/>
        <v>38</v>
      </c>
      <c r="K189" s="111"/>
    </row>
    <row r="190" ht="14.25" customHeight="1">
      <c r="A190" s="53">
        <v>20.0</v>
      </c>
      <c r="B190" s="54">
        <v>4.0</v>
      </c>
      <c r="C190" s="108">
        <v>39.0391360326705</v>
      </c>
      <c r="D190" s="108">
        <v>-94.5825168864111</v>
      </c>
      <c r="E190" s="69" t="s">
        <v>628</v>
      </c>
      <c r="F190" s="105" t="s">
        <v>630</v>
      </c>
      <c r="G190" s="109" t="s">
        <v>45</v>
      </c>
      <c r="H190" s="110" t="s">
        <v>840</v>
      </c>
      <c r="I190" s="109" t="s">
        <v>628</v>
      </c>
      <c r="J190" s="47">
        <f t="shared" si="3"/>
        <v>38</v>
      </c>
      <c r="K190" s="111"/>
    </row>
    <row r="191" ht="14.25" customHeight="1">
      <c r="A191" s="53">
        <v>20.0</v>
      </c>
      <c r="B191" s="54">
        <v>5.0</v>
      </c>
      <c r="C191" s="108">
        <v>39.0391360325243</v>
      </c>
      <c r="D191" s="108">
        <v>-94.5823318374871</v>
      </c>
      <c r="E191" s="69" t="s">
        <v>628</v>
      </c>
      <c r="F191" s="105" t="s">
        <v>630</v>
      </c>
      <c r="G191" s="109" t="s">
        <v>405</v>
      </c>
      <c r="H191" s="110" t="s">
        <v>841</v>
      </c>
      <c r="I191" s="109" t="s">
        <v>637</v>
      </c>
      <c r="J191" s="47">
        <f t="shared" si="3"/>
        <v>18</v>
      </c>
      <c r="K191" s="111"/>
    </row>
    <row r="192" ht="14.25" customHeight="1">
      <c r="A192" s="53">
        <v>20.0</v>
      </c>
      <c r="B192" s="54">
        <v>6.0</v>
      </c>
      <c r="C192" s="108">
        <v>39.0391360323781</v>
      </c>
      <c r="D192" s="108">
        <v>-94.5821467885631</v>
      </c>
      <c r="E192" s="69" t="s">
        <v>628</v>
      </c>
      <c r="F192" s="105" t="s">
        <v>630</v>
      </c>
      <c r="G192" s="109" t="s">
        <v>160</v>
      </c>
      <c r="H192" s="110" t="s">
        <v>842</v>
      </c>
      <c r="I192" s="109" t="s">
        <v>628</v>
      </c>
      <c r="J192" s="47">
        <f t="shared" si="3"/>
        <v>19</v>
      </c>
      <c r="K192" s="111"/>
    </row>
    <row r="193" ht="14.25" customHeight="1">
      <c r="A193" s="53">
        <v>20.0</v>
      </c>
      <c r="B193" s="54">
        <v>7.0</v>
      </c>
      <c r="C193" s="108">
        <v>39.0391360322319</v>
      </c>
      <c r="D193" s="108">
        <v>-94.5819617396391</v>
      </c>
      <c r="E193" s="69" t="s">
        <v>628</v>
      </c>
      <c r="F193" s="105" t="s">
        <v>630</v>
      </c>
      <c r="G193" s="109" t="s">
        <v>45</v>
      </c>
      <c r="H193" s="110" t="s">
        <v>843</v>
      </c>
      <c r="I193" s="109" t="s">
        <v>628</v>
      </c>
      <c r="J193" s="47">
        <f t="shared" si="3"/>
        <v>38</v>
      </c>
      <c r="K193" s="111"/>
    </row>
    <row r="194" ht="14.25" customHeight="1">
      <c r="A194" s="53">
        <v>20.0</v>
      </c>
      <c r="B194" s="54">
        <v>8.0</v>
      </c>
      <c r="C194" s="108">
        <v>39.0391360320857</v>
      </c>
      <c r="D194" s="108">
        <v>-94.5817766907151</v>
      </c>
      <c r="E194" s="69" t="s">
        <v>628</v>
      </c>
      <c r="F194" s="105" t="s">
        <v>630</v>
      </c>
      <c r="G194" s="109" t="s">
        <v>405</v>
      </c>
      <c r="H194" s="110" t="s">
        <v>844</v>
      </c>
      <c r="I194" s="109" t="s">
        <v>637</v>
      </c>
      <c r="J194" s="47">
        <f t="shared" si="3"/>
        <v>18</v>
      </c>
      <c r="K194" s="111"/>
    </row>
    <row r="195" ht="14.25" customHeight="1">
      <c r="A195" s="53">
        <v>20.0</v>
      </c>
      <c r="B195" s="54">
        <v>10.0</v>
      </c>
      <c r="C195" s="108">
        <v>39.0391360317933</v>
      </c>
      <c r="D195" s="108">
        <v>-94.5814065928672</v>
      </c>
      <c r="E195" s="69" t="s">
        <v>628</v>
      </c>
      <c r="F195" s="105" t="s">
        <v>630</v>
      </c>
      <c r="G195" s="109" t="s">
        <v>160</v>
      </c>
      <c r="H195" s="110" t="s">
        <v>845</v>
      </c>
      <c r="I195" s="109" t="s">
        <v>628</v>
      </c>
      <c r="J195" s="47">
        <f t="shared" si="3"/>
        <v>19</v>
      </c>
      <c r="K195" s="111"/>
    </row>
    <row r="196" ht="14.25" customHeight="1">
      <c r="A196" s="53">
        <v>20.0</v>
      </c>
      <c r="B196" s="54">
        <v>11.0</v>
      </c>
      <c r="C196" s="108">
        <v>39.0391360316471</v>
      </c>
      <c r="D196" s="108">
        <v>-94.5812215439432</v>
      </c>
      <c r="E196" s="69" t="s">
        <v>628</v>
      </c>
      <c r="F196" s="105" t="s">
        <v>630</v>
      </c>
      <c r="G196" s="109" t="s">
        <v>45</v>
      </c>
      <c r="H196" s="110" t="s">
        <v>846</v>
      </c>
      <c r="I196" s="109" t="s">
        <v>628</v>
      </c>
      <c r="J196" s="47">
        <f t="shared" si="3"/>
        <v>38</v>
      </c>
      <c r="K196" s="111"/>
    </row>
    <row r="197" ht="14.25" customHeight="1">
      <c r="A197" s="53">
        <v>20.0</v>
      </c>
      <c r="B197" s="54">
        <v>12.0</v>
      </c>
      <c r="C197" s="108">
        <v>39.0391360315009</v>
      </c>
      <c r="D197" s="108">
        <v>-94.5810364950192</v>
      </c>
      <c r="E197" s="69" t="s">
        <v>628</v>
      </c>
      <c r="F197" s="105" t="s">
        <v>630</v>
      </c>
      <c r="G197" s="109" t="s">
        <v>179</v>
      </c>
      <c r="H197" s="110" t="s">
        <v>847</v>
      </c>
      <c r="I197" s="108"/>
      <c r="J197" s="47">
        <f t="shared" si="3"/>
        <v>4</v>
      </c>
      <c r="K197" s="111"/>
    </row>
    <row r="198" ht="14.25" customHeight="1">
      <c r="A198" s="53">
        <v>20.0</v>
      </c>
      <c r="B198" s="54">
        <v>13.0</v>
      </c>
      <c r="C198" s="108">
        <v>39.0391360313547</v>
      </c>
      <c r="D198" s="108">
        <v>-94.5808514460952</v>
      </c>
      <c r="E198" s="69" t="s">
        <v>628</v>
      </c>
      <c r="F198" s="105" t="s">
        <v>630</v>
      </c>
      <c r="G198" s="109" t="s">
        <v>160</v>
      </c>
      <c r="H198" s="110" t="s">
        <v>848</v>
      </c>
      <c r="I198" s="109" t="s">
        <v>628</v>
      </c>
      <c r="J198" s="47">
        <f t="shared" si="3"/>
        <v>19</v>
      </c>
      <c r="K198" s="111"/>
    </row>
    <row r="199" ht="14.25" customHeight="1">
      <c r="A199" s="53">
        <v>20.0</v>
      </c>
      <c r="B199" s="54">
        <v>14.0</v>
      </c>
      <c r="C199" s="108">
        <v>39.0391360312085</v>
      </c>
      <c r="D199" s="108">
        <v>-94.5806663971712</v>
      </c>
      <c r="E199" s="69" t="s">
        <v>628</v>
      </c>
      <c r="F199" s="105" t="s">
        <v>630</v>
      </c>
      <c r="G199" s="109" t="s">
        <v>45</v>
      </c>
      <c r="H199" s="110" t="s">
        <v>849</v>
      </c>
      <c r="I199" s="109" t="s">
        <v>628</v>
      </c>
      <c r="J199" s="47">
        <f t="shared" si="3"/>
        <v>38</v>
      </c>
      <c r="K199" s="111"/>
    </row>
    <row r="200" ht="14.25" customHeight="1">
      <c r="A200" s="53">
        <v>20.0</v>
      </c>
      <c r="B200" s="54">
        <v>17.0</v>
      </c>
      <c r="C200" s="108">
        <v>39.0391360307699</v>
      </c>
      <c r="D200" s="108">
        <v>-94.5801112503993</v>
      </c>
      <c r="E200" s="69" t="s">
        <v>628</v>
      </c>
      <c r="F200" s="105" t="s">
        <v>630</v>
      </c>
      <c r="G200" s="109" t="s">
        <v>45</v>
      </c>
      <c r="H200" s="110" t="s">
        <v>850</v>
      </c>
      <c r="I200" s="109" t="s">
        <v>628</v>
      </c>
      <c r="J200" s="47">
        <f t="shared" si="3"/>
        <v>38</v>
      </c>
      <c r="K200" s="111"/>
    </row>
    <row r="201" ht="14.25" customHeight="1">
      <c r="A201" s="53">
        <v>21.0</v>
      </c>
      <c r="B201" s="54">
        <v>1.0</v>
      </c>
      <c r="C201" s="108">
        <v>39.0389923026636</v>
      </c>
      <c r="D201" s="108">
        <v>-94.5830720377001</v>
      </c>
      <c r="E201" s="69" t="s">
        <v>628</v>
      </c>
      <c r="F201" s="105" t="s">
        <v>630</v>
      </c>
      <c r="G201" s="109" t="s">
        <v>48</v>
      </c>
      <c r="H201" s="110" t="s">
        <v>851</v>
      </c>
      <c r="I201" s="109" t="s">
        <v>797</v>
      </c>
      <c r="J201" s="47">
        <f t="shared" si="3"/>
        <v>3</v>
      </c>
      <c r="K201" s="111"/>
    </row>
    <row r="202" ht="14.25" customHeight="1">
      <c r="A202" s="53">
        <v>21.0</v>
      </c>
      <c r="B202" s="54">
        <v>4.0</v>
      </c>
      <c r="C202" s="108">
        <v>39.038992302225</v>
      </c>
      <c r="D202" s="108">
        <v>-94.5825168920575</v>
      </c>
      <c r="E202" s="69" t="s">
        <v>628</v>
      </c>
      <c r="F202" s="105" t="s">
        <v>630</v>
      </c>
      <c r="G202" s="109" t="s">
        <v>802</v>
      </c>
      <c r="H202" s="110" t="s">
        <v>852</v>
      </c>
      <c r="I202" s="109" t="s">
        <v>797</v>
      </c>
      <c r="J202" s="47">
        <f t="shared" si="3"/>
        <v>4</v>
      </c>
      <c r="K202" s="111"/>
    </row>
    <row r="203" ht="14.25" customHeight="1">
      <c r="A203" s="53">
        <v>21.0</v>
      </c>
      <c r="B203" s="54">
        <v>5.0</v>
      </c>
      <c r="C203" s="108">
        <v>39.0389923020788</v>
      </c>
      <c r="D203" s="108">
        <v>-94.58233184351</v>
      </c>
      <c r="E203" s="69" t="s">
        <v>628</v>
      </c>
      <c r="F203" s="105" t="s">
        <v>630</v>
      </c>
      <c r="G203" s="109" t="s">
        <v>599</v>
      </c>
      <c r="H203" s="110" t="s">
        <v>853</v>
      </c>
      <c r="I203" s="109" t="s">
        <v>637</v>
      </c>
      <c r="J203" s="47">
        <f t="shared" si="3"/>
        <v>2</v>
      </c>
      <c r="K203" s="111"/>
    </row>
    <row r="204" ht="14.25" customHeight="1">
      <c r="A204" s="53">
        <v>21.0</v>
      </c>
      <c r="B204" s="54">
        <v>6.0</v>
      </c>
      <c r="C204" s="108">
        <v>39.0389923019326</v>
      </c>
      <c r="D204" s="108">
        <v>-94.5821467949625</v>
      </c>
      <c r="E204" s="69" t="s">
        <v>628</v>
      </c>
      <c r="F204" s="105" t="s">
        <v>630</v>
      </c>
      <c r="G204" s="109" t="s">
        <v>713</v>
      </c>
      <c r="H204" s="110" t="s">
        <v>854</v>
      </c>
      <c r="I204" s="109" t="s">
        <v>637</v>
      </c>
      <c r="J204" s="47">
        <f t="shared" si="3"/>
        <v>2</v>
      </c>
      <c r="K204" s="111"/>
    </row>
    <row r="205" ht="14.25" customHeight="1">
      <c r="A205" s="53">
        <v>21.0</v>
      </c>
      <c r="B205" s="54">
        <v>7.0</v>
      </c>
      <c r="C205" s="108">
        <v>39.0389923017864</v>
      </c>
      <c r="D205" s="108">
        <v>-94.581961746415</v>
      </c>
      <c r="E205" s="69" t="s">
        <v>628</v>
      </c>
      <c r="F205" s="105" t="s">
        <v>630</v>
      </c>
      <c r="G205" s="109" t="s">
        <v>238</v>
      </c>
      <c r="H205" s="110" t="s">
        <v>855</v>
      </c>
      <c r="I205" s="109" t="s">
        <v>628</v>
      </c>
      <c r="J205" s="47">
        <f t="shared" si="3"/>
        <v>8</v>
      </c>
      <c r="K205" s="111"/>
    </row>
    <row r="206" ht="14.25" customHeight="1">
      <c r="A206" s="53">
        <v>21.0</v>
      </c>
      <c r="B206" s="54">
        <v>11.0</v>
      </c>
      <c r="C206" s="108">
        <v>39.0389923012016</v>
      </c>
      <c r="D206" s="108">
        <v>-94.581221552225</v>
      </c>
      <c r="E206" s="69" t="s">
        <v>628</v>
      </c>
      <c r="F206" s="105" t="s">
        <v>630</v>
      </c>
      <c r="G206" s="109" t="s">
        <v>51</v>
      </c>
      <c r="H206" s="110" t="s">
        <v>856</v>
      </c>
      <c r="I206" s="108"/>
      <c r="J206" s="47">
        <f t="shared" si="3"/>
        <v>4</v>
      </c>
      <c r="K206" s="111"/>
    </row>
    <row r="207" ht="14.25" customHeight="1">
      <c r="A207" s="53">
        <v>21.0</v>
      </c>
      <c r="B207" s="54">
        <v>12.0</v>
      </c>
      <c r="C207" s="108">
        <v>39.0389923010554</v>
      </c>
      <c r="D207" s="108">
        <v>-94.5810365036775</v>
      </c>
      <c r="E207" s="69" t="s">
        <v>628</v>
      </c>
      <c r="F207" s="105" t="s">
        <v>630</v>
      </c>
      <c r="G207" s="109" t="s">
        <v>396</v>
      </c>
      <c r="H207" s="110" t="s">
        <v>857</v>
      </c>
      <c r="I207" s="108"/>
      <c r="J207" s="47">
        <f t="shared" si="3"/>
        <v>11</v>
      </c>
      <c r="K207" s="111"/>
    </row>
    <row r="208" ht="14.25" customHeight="1">
      <c r="A208" s="53">
        <v>21.0</v>
      </c>
      <c r="B208" s="54">
        <v>13.0</v>
      </c>
      <c r="C208" s="108">
        <v>39.0389923009092</v>
      </c>
      <c r="D208" s="108">
        <v>-94.5808514551299</v>
      </c>
      <c r="E208" s="69" t="s">
        <v>628</v>
      </c>
      <c r="F208" s="105" t="s">
        <v>630</v>
      </c>
      <c r="G208" s="109" t="s">
        <v>550</v>
      </c>
      <c r="H208" s="110" t="s">
        <v>858</v>
      </c>
      <c r="I208" s="109" t="s">
        <v>859</v>
      </c>
      <c r="J208" s="47">
        <f t="shared" si="3"/>
        <v>3</v>
      </c>
      <c r="K208" s="111"/>
    </row>
    <row r="209" ht="14.25" customHeight="1">
      <c r="A209" s="53">
        <v>21.0</v>
      </c>
      <c r="B209" s="54">
        <v>14.0</v>
      </c>
      <c r="C209" s="108">
        <v>39.038992300763</v>
      </c>
      <c r="D209" s="108">
        <v>-94.5806664065824</v>
      </c>
      <c r="E209" s="69" t="s">
        <v>628</v>
      </c>
      <c r="F209" s="105" t="s">
        <v>630</v>
      </c>
      <c r="G209" s="123" t="s">
        <v>771</v>
      </c>
      <c r="H209" s="123" t="s">
        <v>771</v>
      </c>
      <c r="I209" s="124"/>
      <c r="J209" s="47">
        <f t="shared" si="3"/>
        <v>2</v>
      </c>
      <c r="K209" s="111"/>
    </row>
    <row r="210" ht="14.25" customHeight="1">
      <c r="A210" s="53">
        <v>21.0</v>
      </c>
      <c r="B210" s="54">
        <v>17.0</v>
      </c>
      <c r="C210" s="108">
        <v>39.0389923003245</v>
      </c>
      <c r="D210" s="108">
        <v>-94.5801112609397</v>
      </c>
      <c r="E210" s="69" t="s">
        <v>628</v>
      </c>
      <c r="F210" s="105" t="s">
        <v>630</v>
      </c>
      <c r="G210" s="109" t="s">
        <v>405</v>
      </c>
      <c r="H210" s="110" t="s">
        <v>860</v>
      </c>
      <c r="I210" s="109" t="s">
        <v>637</v>
      </c>
      <c r="J210" s="47">
        <f t="shared" si="3"/>
        <v>18</v>
      </c>
      <c r="K210" s="111"/>
    </row>
    <row r="211" ht="14.25" customHeight="1">
      <c r="A211" s="53">
        <v>22.0</v>
      </c>
      <c r="B211" s="54">
        <v>1.0</v>
      </c>
      <c r="C211" s="108">
        <v>39.0388485722183</v>
      </c>
      <c r="D211" s="108">
        <v>-94.5830720422172</v>
      </c>
      <c r="E211" s="69" t="s">
        <v>628</v>
      </c>
      <c r="F211" s="105" t="s">
        <v>630</v>
      </c>
      <c r="G211" s="109" t="s">
        <v>405</v>
      </c>
      <c r="H211" s="110" t="s">
        <v>861</v>
      </c>
      <c r="I211" s="109" t="s">
        <v>637</v>
      </c>
      <c r="J211" s="47">
        <f t="shared" si="3"/>
        <v>18</v>
      </c>
      <c r="K211" s="111"/>
    </row>
    <row r="212" ht="14.25" customHeight="1">
      <c r="A212" s="53">
        <v>22.0</v>
      </c>
      <c r="B212" s="54">
        <v>2.0</v>
      </c>
      <c r="C212" s="108">
        <v>39.0388485720721</v>
      </c>
      <c r="D212" s="108">
        <v>-94.5828869940461</v>
      </c>
      <c r="E212" s="69" t="s">
        <v>628</v>
      </c>
      <c r="F212" s="105" t="s">
        <v>630</v>
      </c>
      <c r="G212" s="109" t="s">
        <v>862</v>
      </c>
      <c r="H212" s="110" t="s">
        <v>863</v>
      </c>
      <c r="I212" s="108"/>
      <c r="J212" s="47">
        <f t="shared" si="3"/>
        <v>2</v>
      </c>
      <c r="K212" s="111"/>
    </row>
    <row r="213" ht="14.25" customHeight="1">
      <c r="A213" s="53">
        <v>22.0</v>
      </c>
      <c r="B213" s="54">
        <v>3.0</v>
      </c>
      <c r="C213" s="108">
        <v>39.0388485719259</v>
      </c>
      <c r="D213" s="108">
        <v>-94.582701945875</v>
      </c>
      <c r="E213" s="69" t="s">
        <v>628</v>
      </c>
      <c r="F213" s="105" t="s">
        <v>630</v>
      </c>
      <c r="G213" s="109" t="s">
        <v>352</v>
      </c>
      <c r="H213" s="110" t="s">
        <v>864</v>
      </c>
      <c r="I213" s="108"/>
      <c r="J213" s="47">
        <f t="shared" si="3"/>
        <v>3</v>
      </c>
      <c r="K213" s="111"/>
    </row>
    <row r="214" ht="14.25" customHeight="1">
      <c r="A214" s="53">
        <v>22.0</v>
      </c>
      <c r="B214" s="54">
        <v>4.0</v>
      </c>
      <c r="C214" s="108">
        <v>39.0388485717797</v>
      </c>
      <c r="D214" s="108">
        <v>-94.5825168977039</v>
      </c>
      <c r="E214" s="69" t="s">
        <v>628</v>
      </c>
      <c r="F214" s="105" t="s">
        <v>630</v>
      </c>
      <c r="G214" s="109" t="s">
        <v>396</v>
      </c>
      <c r="H214" s="110" t="s">
        <v>865</v>
      </c>
      <c r="I214" s="109" t="s">
        <v>628</v>
      </c>
      <c r="J214" s="47">
        <f t="shared" si="3"/>
        <v>11</v>
      </c>
      <c r="K214" s="111"/>
    </row>
    <row r="215" ht="14.25" customHeight="1">
      <c r="A215" s="53">
        <v>22.0</v>
      </c>
      <c r="B215" s="54">
        <v>5.0</v>
      </c>
      <c r="C215" s="108">
        <v>39.0388485716335</v>
      </c>
      <c r="D215" s="108">
        <v>-94.5823318495328</v>
      </c>
      <c r="E215" s="69" t="s">
        <v>628</v>
      </c>
      <c r="F215" s="105" t="s">
        <v>630</v>
      </c>
      <c r="G215" s="109" t="s">
        <v>58</v>
      </c>
      <c r="H215" s="110" t="s">
        <v>866</v>
      </c>
      <c r="I215" s="109" t="s">
        <v>859</v>
      </c>
      <c r="J215" s="47">
        <f t="shared" si="3"/>
        <v>4</v>
      </c>
      <c r="K215" s="111"/>
    </row>
    <row r="216" ht="14.25" customHeight="1">
      <c r="A216" s="53">
        <v>22.0</v>
      </c>
      <c r="B216" s="54">
        <v>6.0</v>
      </c>
      <c r="C216" s="108">
        <v>39.0388485714874</v>
      </c>
      <c r="D216" s="108">
        <v>-94.5821468013616</v>
      </c>
      <c r="E216" s="69" t="s">
        <v>628</v>
      </c>
      <c r="F216" s="105" t="s">
        <v>630</v>
      </c>
      <c r="G216" s="109" t="s">
        <v>550</v>
      </c>
      <c r="H216" s="110" t="s">
        <v>867</v>
      </c>
      <c r="I216" s="108"/>
      <c r="J216" s="47">
        <f t="shared" si="3"/>
        <v>3</v>
      </c>
      <c r="K216" s="111"/>
    </row>
    <row r="217" ht="14.25" customHeight="1">
      <c r="A217" s="53">
        <v>22.0</v>
      </c>
      <c r="B217" s="54">
        <v>12.0</v>
      </c>
      <c r="C217" s="108">
        <v>39.0388485706102</v>
      </c>
      <c r="D217" s="108">
        <v>-94.5810365123347</v>
      </c>
      <c r="E217" s="69" t="s">
        <v>628</v>
      </c>
      <c r="F217" s="105" t="s">
        <v>630</v>
      </c>
      <c r="G217" s="109" t="s">
        <v>405</v>
      </c>
      <c r="H217" s="110" t="s">
        <v>868</v>
      </c>
      <c r="I217" s="109" t="s">
        <v>637</v>
      </c>
      <c r="J217" s="47">
        <f t="shared" si="3"/>
        <v>18</v>
      </c>
      <c r="K217" s="111"/>
    </row>
    <row r="218" ht="14.25" customHeight="1">
      <c r="A218" s="53">
        <v>22.0</v>
      </c>
      <c r="B218" s="54">
        <v>13.0</v>
      </c>
      <c r="C218" s="108">
        <v>39.0388485704641</v>
      </c>
      <c r="D218" s="108">
        <v>-94.5808514641636</v>
      </c>
      <c r="E218" s="69" t="s">
        <v>628</v>
      </c>
      <c r="F218" s="105" t="s">
        <v>630</v>
      </c>
      <c r="G218" s="109" t="s">
        <v>203</v>
      </c>
      <c r="H218" s="110" t="s">
        <v>869</v>
      </c>
      <c r="I218" s="108"/>
      <c r="J218" s="47">
        <f t="shared" si="3"/>
        <v>3</v>
      </c>
      <c r="K218" s="111"/>
    </row>
    <row r="219" ht="14.25" customHeight="1">
      <c r="A219" s="53">
        <v>22.0</v>
      </c>
      <c r="B219" s="54">
        <v>14.0</v>
      </c>
      <c r="C219" s="108">
        <v>39.0388485703179</v>
      </c>
      <c r="D219" s="108">
        <v>-94.5806664159924</v>
      </c>
      <c r="E219" s="69" t="s">
        <v>628</v>
      </c>
      <c r="F219" s="105" t="s">
        <v>630</v>
      </c>
      <c r="G219" s="109" t="s">
        <v>51</v>
      </c>
      <c r="H219" s="110" t="s">
        <v>870</v>
      </c>
      <c r="I219" s="109" t="s">
        <v>628</v>
      </c>
      <c r="J219" s="47">
        <f t="shared" si="3"/>
        <v>4</v>
      </c>
      <c r="K219" s="111"/>
    </row>
    <row r="220" ht="14.25" customHeight="1">
      <c r="A220" s="53">
        <v>22.0</v>
      </c>
      <c r="B220" s="54">
        <v>15.0</v>
      </c>
      <c r="C220" s="108">
        <v>39.0388485701717</v>
      </c>
      <c r="D220" s="108">
        <v>-94.5804813678213</v>
      </c>
      <c r="E220" s="69" t="s">
        <v>628</v>
      </c>
      <c r="F220" s="105" t="s">
        <v>630</v>
      </c>
      <c r="G220" s="109" t="s">
        <v>871</v>
      </c>
      <c r="H220" s="110" t="s">
        <v>872</v>
      </c>
      <c r="I220" s="109" t="s">
        <v>628</v>
      </c>
      <c r="J220" s="47">
        <f t="shared" si="3"/>
        <v>1</v>
      </c>
      <c r="K220" s="111"/>
    </row>
    <row r="221" ht="14.25" customHeight="1">
      <c r="A221" s="53">
        <v>22.0</v>
      </c>
      <c r="B221" s="54">
        <v>16.0</v>
      </c>
      <c r="C221" s="108">
        <v>39.0388485700255</v>
      </c>
      <c r="D221" s="108">
        <v>-94.5802963196501</v>
      </c>
      <c r="E221" s="69" t="s">
        <v>628</v>
      </c>
      <c r="F221" s="105" t="s">
        <v>630</v>
      </c>
      <c r="G221" s="109" t="s">
        <v>677</v>
      </c>
      <c r="H221" s="110" t="s">
        <v>873</v>
      </c>
      <c r="I221" s="109" t="s">
        <v>628</v>
      </c>
      <c r="J221" s="47">
        <f t="shared" si="3"/>
        <v>6</v>
      </c>
      <c r="K221" s="111"/>
    </row>
    <row r="222" ht="14.25" customHeight="1">
      <c r="A222" s="53">
        <v>22.0</v>
      </c>
      <c r="B222" s="54">
        <v>17.0</v>
      </c>
      <c r="C222" s="108">
        <v>39.0388485698793</v>
      </c>
      <c r="D222" s="108">
        <v>-94.580111271479</v>
      </c>
      <c r="E222" s="69" t="s">
        <v>628</v>
      </c>
      <c r="F222" s="105" t="s">
        <v>630</v>
      </c>
      <c r="G222" s="109" t="s">
        <v>802</v>
      </c>
      <c r="H222" s="110" t="s">
        <v>874</v>
      </c>
      <c r="I222" s="109" t="s">
        <v>797</v>
      </c>
      <c r="J222" s="47">
        <f t="shared" si="3"/>
        <v>4</v>
      </c>
      <c r="K222" s="111"/>
    </row>
    <row r="223" ht="14.25" customHeight="1">
      <c r="A223" s="53">
        <v>23.0</v>
      </c>
      <c r="B223" s="54">
        <v>1.0</v>
      </c>
      <c r="C223" s="108">
        <v>39.0387048417728</v>
      </c>
      <c r="D223" s="108">
        <v>-94.5830720467347</v>
      </c>
      <c r="E223" s="69" t="s">
        <v>628</v>
      </c>
      <c r="F223" s="105" t="s">
        <v>630</v>
      </c>
      <c r="G223" s="109" t="s">
        <v>45</v>
      </c>
      <c r="H223" s="110" t="s">
        <v>875</v>
      </c>
      <c r="I223" s="109" t="s">
        <v>628</v>
      </c>
      <c r="J223" s="47">
        <f t="shared" si="3"/>
        <v>38</v>
      </c>
      <c r="K223" s="111"/>
    </row>
    <row r="224" ht="14.25" customHeight="1">
      <c r="A224" s="53">
        <v>23.0</v>
      </c>
      <c r="B224" s="54">
        <v>2.0</v>
      </c>
      <c r="C224" s="108">
        <v>39.0387048416266</v>
      </c>
      <c r="D224" s="108">
        <v>-94.58288699894</v>
      </c>
      <c r="E224" s="69" t="s">
        <v>628</v>
      </c>
      <c r="F224" s="105" t="s">
        <v>630</v>
      </c>
      <c r="G224" s="109" t="s">
        <v>160</v>
      </c>
      <c r="H224" s="110" t="s">
        <v>876</v>
      </c>
      <c r="I224" s="109" t="s">
        <v>628</v>
      </c>
      <c r="J224" s="47">
        <f t="shared" si="3"/>
        <v>19</v>
      </c>
      <c r="K224" s="111"/>
    </row>
    <row r="225" ht="14.25" customHeight="1">
      <c r="A225" s="53">
        <v>23.0</v>
      </c>
      <c r="B225" s="54">
        <v>3.0</v>
      </c>
      <c r="C225" s="108">
        <v>39.0387048414804</v>
      </c>
      <c r="D225" s="108">
        <v>-94.5827019511454</v>
      </c>
      <c r="E225" s="69" t="s">
        <v>628</v>
      </c>
      <c r="F225" s="105" t="s">
        <v>630</v>
      </c>
      <c r="G225" s="109" t="s">
        <v>238</v>
      </c>
      <c r="H225" s="110" t="s">
        <v>877</v>
      </c>
      <c r="I225" s="113" t="s">
        <v>628</v>
      </c>
      <c r="J225" s="47">
        <f t="shared" si="3"/>
        <v>8</v>
      </c>
      <c r="K225" s="111"/>
    </row>
    <row r="226" ht="14.25" customHeight="1">
      <c r="A226" s="53">
        <v>23.0</v>
      </c>
      <c r="B226" s="54">
        <v>4.0</v>
      </c>
      <c r="C226" s="108">
        <v>39.0387048413342</v>
      </c>
      <c r="D226" s="108">
        <v>-94.5825169033507</v>
      </c>
      <c r="E226" s="69" t="s">
        <v>628</v>
      </c>
      <c r="F226" s="105" t="s">
        <v>630</v>
      </c>
      <c r="G226" s="109" t="s">
        <v>405</v>
      </c>
      <c r="H226" s="110" t="s">
        <v>878</v>
      </c>
      <c r="I226" s="109" t="s">
        <v>637</v>
      </c>
      <c r="J226" s="47">
        <f t="shared" si="3"/>
        <v>18</v>
      </c>
      <c r="K226" s="111"/>
    </row>
    <row r="227" ht="14.25" customHeight="1">
      <c r="A227" s="53">
        <v>23.0</v>
      </c>
      <c r="B227" s="54">
        <v>5.0</v>
      </c>
      <c r="C227" s="108">
        <v>39.038704841188</v>
      </c>
      <c r="D227" s="108">
        <v>-94.582331855556</v>
      </c>
      <c r="E227" s="69" t="s">
        <v>628</v>
      </c>
      <c r="F227" s="105" t="s">
        <v>630</v>
      </c>
      <c r="G227" s="109" t="s">
        <v>45</v>
      </c>
      <c r="H227" s="110" t="s">
        <v>879</v>
      </c>
      <c r="I227" s="109" t="s">
        <v>628</v>
      </c>
      <c r="J227" s="47">
        <f t="shared" si="3"/>
        <v>38</v>
      </c>
      <c r="K227" s="111"/>
    </row>
    <row r="228" ht="14.25" customHeight="1">
      <c r="A228" s="53">
        <v>23.0</v>
      </c>
      <c r="B228" s="54">
        <v>6.0</v>
      </c>
      <c r="C228" s="108">
        <v>39.0387048410418</v>
      </c>
      <c r="D228" s="108">
        <v>-94.5821468077613</v>
      </c>
      <c r="E228" s="69" t="s">
        <v>628</v>
      </c>
      <c r="F228" s="105" t="s">
        <v>630</v>
      </c>
      <c r="G228" s="109" t="s">
        <v>677</v>
      </c>
      <c r="H228" s="110" t="s">
        <v>880</v>
      </c>
      <c r="I228" s="109" t="s">
        <v>628</v>
      </c>
      <c r="J228" s="47">
        <f t="shared" si="3"/>
        <v>6</v>
      </c>
      <c r="K228" s="111"/>
    </row>
    <row r="229" ht="14.25" customHeight="1">
      <c r="A229" s="53">
        <v>23.0</v>
      </c>
      <c r="B229" s="54">
        <v>12.0</v>
      </c>
      <c r="C229" s="108">
        <v>39.0387048401647</v>
      </c>
      <c r="D229" s="108">
        <v>-94.5810365209933</v>
      </c>
      <c r="E229" s="69" t="s">
        <v>628</v>
      </c>
      <c r="F229" s="105" t="s">
        <v>630</v>
      </c>
      <c r="G229" s="109" t="s">
        <v>160</v>
      </c>
      <c r="H229" s="110" t="s">
        <v>881</v>
      </c>
      <c r="I229" s="109" t="s">
        <v>628</v>
      </c>
      <c r="J229" s="47">
        <f t="shared" si="3"/>
        <v>19</v>
      </c>
      <c r="K229" s="111"/>
    </row>
    <row r="230" ht="14.25" customHeight="1">
      <c r="A230" s="53">
        <v>23.0</v>
      </c>
      <c r="B230" s="54">
        <v>13.0</v>
      </c>
      <c r="C230" s="108">
        <v>39.0387048400185</v>
      </c>
      <c r="D230" s="108">
        <v>-94.5808514731986</v>
      </c>
      <c r="E230" s="69" t="s">
        <v>628</v>
      </c>
      <c r="F230" s="105" t="s">
        <v>630</v>
      </c>
      <c r="G230" s="109" t="s">
        <v>45</v>
      </c>
      <c r="H230" s="110" t="s">
        <v>882</v>
      </c>
      <c r="I230" s="109" t="s">
        <v>628</v>
      </c>
      <c r="J230" s="47">
        <f t="shared" si="3"/>
        <v>38</v>
      </c>
      <c r="K230" s="111"/>
    </row>
    <row r="231" ht="14.25" customHeight="1">
      <c r="A231" s="53">
        <v>23.0</v>
      </c>
      <c r="B231" s="54">
        <v>14.0</v>
      </c>
      <c r="C231" s="108">
        <v>39.0387048398724</v>
      </c>
      <c r="D231" s="108">
        <v>-94.5806664254039</v>
      </c>
      <c r="E231" s="69" t="s">
        <v>628</v>
      </c>
      <c r="F231" s="105" t="s">
        <v>630</v>
      </c>
      <c r="G231" s="109" t="s">
        <v>599</v>
      </c>
      <c r="H231" s="110" t="s">
        <v>883</v>
      </c>
      <c r="I231" s="109" t="s">
        <v>637</v>
      </c>
      <c r="J231" s="47">
        <f t="shared" si="3"/>
        <v>2</v>
      </c>
      <c r="K231" s="111"/>
    </row>
    <row r="232" ht="14.25" customHeight="1">
      <c r="A232" s="53">
        <v>23.0</v>
      </c>
      <c r="B232" s="54">
        <v>15.0</v>
      </c>
      <c r="C232" s="108">
        <v>39.0387048397262</v>
      </c>
      <c r="D232" s="108">
        <v>-94.5804813776093</v>
      </c>
      <c r="E232" s="69" t="s">
        <v>628</v>
      </c>
      <c r="F232" s="105" t="s">
        <v>630</v>
      </c>
      <c r="G232" s="109" t="s">
        <v>238</v>
      </c>
      <c r="H232" s="110" t="s">
        <v>884</v>
      </c>
      <c r="I232" s="109" t="s">
        <v>637</v>
      </c>
      <c r="J232" s="47">
        <f t="shared" si="3"/>
        <v>8</v>
      </c>
      <c r="K232" s="111"/>
    </row>
    <row r="233" ht="14.25" customHeight="1">
      <c r="A233" s="53">
        <v>23.0</v>
      </c>
      <c r="B233" s="54">
        <v>16.0</v>
      </c>
      <c r="C233" s="108">
        <v>39.03870483958</v>
      </c>
      <c r="D233" s="108">
        <v>-94.5802963298146</v>
      </c>
      <c r="E233" s="69" t="s">
        <v>628</v>
      </c>
      <c r="F233" s="105" t="s">
        <v>630</v>
      </c>
      <c r="G233" s="109" t="s">
        <v>45</v>
      </c>
      <c r="H233" s="110" t="s">
        <v>885</v>
      </c>
      <c r="I233" s="109" t="s">
        <v>628</v>
      </c>
      <c r="J233" s="47">
        <f t="shared" si="3"/>
        <v>38</v>
      </c>
      <c r="K233" s="111"/>
    </row>
    <row r="234" ht="14.25" customHeight="1">
      <c r="A234" s="53">
        <v>23.0</v>
      </c>
      <c r="B234" s="54">
        <v>17.0</v>
      </c>
      <c r="C234" s="108">
        <v>39.0387048394338</v>
      </c>
      <c r="D234" s="108">
        <v>-94.5801112820199</v>
      </c>
      <c r="E234" s="69" t="s">
        <v>628</v>
      </c>
      <c r="F234" s="105" t="s">
        <v>630</v>
      </c>
      <c r="G234" s="109" t="s">
        <v>458</v>
      </c>
      <c r="H234" s="110" t="s">
        <v>886</v>
      </c>
      <c r="I234" s="109" t="s">
        <v>628</v>
      </c>
      <c r="J234" s="47">
        <f t="shared" si="3"/>
        <v>1</v>
      </c>
      <c r="K234" s="111"/>
    </row>
    <row r="235" ht="14.25" customHeight="1">
      <c r="A235" s="53">
        <v>24.0</v>
      </c>
      <c r="B235" s="54">
        <v>1.0</v>
      </c>
      <c r="C235" s="108">
        <v>39.0385611113273</v>
      </c>
      <c r="D235" s="108">
        <v>-94.5830720512517</v>
      </c>
      <c r="E235" s="69" t="s">
        <v>628</v>
      </c>
      <c r="F235" s="105" t="s">
        <v>630</v>
      </c>
      <c r="G235" s="109" t="s">
        <v>805</v>
      </c>
      <c r="H235" s="110" t="s">
        <v>887</v>
      </c>
      <c r="I235" s="109" t="s">
        <v>637</v>
      </c>
      <c r="J235" s="47">
        <f t="shared" si="3"/>
        <v>2</v>
      </c>
      <c r="K235" s="111"/>
    </row>
    <row r="236" ht="14.25" customHeight="1">
      <c r="A236" s="53">
        <v>24.0</v>
      </c>
      <c r="B236" s="54">
        <v>2.0</v>
      </c>
      <c r="C236" s="108">
        <v>39.0385611111811</v>
      </c>
      <c r="D236" s="108">
        <v>-94.5828870038334</v>
      </c>
      <c r="E236" s="69" t="s">
        <v>628</v>
      </c>
      <c r="F236" s="105" t="s">
        <v>630</v>
      </c>
      <c r="G236" s="109" t="s">
        <v>807</v>
      </c>
      <c r="H236" s="110" t="s">
        <v>888</v>
      </c>
      <c r="I236" s="109" t="s">
        <v>628</v>
      </c>
      <c r="J236" s="47">
        <f t="shared" si="3"/>
        <v>2</v>
      </c>
      <c r="K236" s="111"/>
    </row>
    <row r="237" ht="14.25" customHeight="1">
      <c r="A237" s="53">
        <v>24.0</v>
      </c>
      <c r="B237" s="54">
        <v>3.0</v>
      </c>
      <c r="C237" s="108">
        <v>39.0385611110349</v>
      </c>
      <c r="D237" s="108">
        <v>-94.5827019564152</v>
      </c>
      <c r="E237" s="69" t="s">
        <v>628</v>
      </c>
      <c r="F237" s="105" t="s">
        <v>630</v>
      </c>
      <c r="G237" s="109" t="s">
        <v>889</v>
      </c>
      <c r="H237" s="110" t="s">
        <v>890</v>
      </c>
      <c r="I237" s="109" t="s">
        <v>799</v>
      </c>
      <c r="J237" s="47">
        <f t="shared" si="3"/>
        <v>2</v>
      </c>
      <c r="K237" s="111"/>
    </row>
    <row r="238" ht="14.25" customHeight="1">
      <c r="A238" s="53">
        <v>24.0</v>
      </c>
      <c r="B238" s="54">
        <v>4.0</v>
      </c>
      <c r="C238" s="108">
        <v>39.0385611108888</v>
      </c>
      <c r="D238" s="108">
        <v>-94.5825169089969</v>
      </c>
      <c r="E238" s="69" t="s">
        <v>628</v>
      </c>
      <c r="F238" s="105" t="s">
        <v>630</v>
      </c>
      <c r="G238" s="109" t="s">
        <v>891</v>
      </c>
      <c r="H238" s="110" t="s">
        <v>892</v>
      </c>
      <c r="I238" s="109" t="s">
        <v>893</v>
      </c>
      <c r="J238" s="47">
        <f t="shared" si="3"/>
        <v>1</v>
      </c>
      <c r="K238" s="111"/>
    </row>
    <row r="239" ht="14.25" customHeight="1">
      <c r="A239" s="53">
        <v>24.0</v>
      </c>
      <c r="B239" s="54">
        <v>5.0</v>
      </c>
      <c r="C239" s="108">
        <v>39.0385611107426</v>
      </c>
      <c r="D239" s="108">
        <v>-94.5823318615787</v>
      </c>
      <c r="E239" s="69" t="s">
        <v>628</v>
      </c>
      <c r="F239" s="105" t="s">
        <v>630</v>
      </c>
      <c r="G239" s="109" t="s">
        <v>894</v>
      </c>
      <c r="H239" s="110" t="s">
        <v>895</v>
      </c>
      <c r="I239" s="109" t="s">
        <v>628</v>
      </c>
      <c r="J239" s="47">
        <f t="shared" si="3"/>
        <v>1</v>
      </c>
      <c r="K239" s="111"/>
    </row>
    <row r="240" ht="14.25" customHeight="1">
      <c r="A240" s="53">
        <v>24.0</v>
      </c>
      <c r="B240" s="54">
        <v>13.0</v>
      </c>
      <c r="C240" s="108">
        <v>39.0385611095731</v>
      </c>
      <c r="D240" s="108">
        <v>-94.5808514822326</v>
      </c>
      <c r="E240" s="69" t="s">
        <v>628</v>
      </c>
      <c r="F240" s="105" t="s">
        <v>630</v>
      </c>
      <c r="G240" s="109" t="s">
        <v>889</v>
      </c>
      <c r="H240" s="110" t="s">
        <v>896</v>
      </c>
      <c r="I240" s="109" t="s">
        <v>628</v>
      </c>
      <c r="J240" s="47">
        <f t="shared" si="3"/>
        <v>2</v>
      </c>
      <c r="K240" s="111"/>
    </row>
    <row r="241" ht="14.25" customHeight="1">
      <c r="A241" s="53">
        <v>24.0</v>
      </c>
      <c r="B241" s="54">
        <v>14.0</v>
      </c>
      <c r="C241" s="108">
        <v>39.0385611094269</v>
      </c>
      <c r="D241" s="108">
        <v>-94.5806664348144</v>
      </c>
      <c r="E241" s="69" t="s">
        <v>628</v>
      </c>
      <c r="F241" s="105" t="s">
        <v>630</v>
      </c>
      <c r="G241" s="109" t="s">
        <v>897</v>
      </c>
      <c r="H241" s="110" t="s">
        <v>898</v>
      </c>
      <c r="I241" s="109" t="s">
        <v>628</v>
      </c>
      <c r="J241" s="47">
        <f t="shared" si="3"/>
        <v>1</v>
      </c>
      <c r="K241" s="111"/>
    </row>
    <row r="242" ht="14.25" customHeight="1">
      <c r="A242" s="53">
        <v>24.0</v>
      </c>
      <c r="B242" s="54">
        <v>15.0</v>
      </c>
      <c r="C242" s="108">
        <v>39.0385611092807</v>
      </c>
      <c r="D242" s="108">
        <v>-94.5804813873961</v>
      </c>
      <c r="E242" s="69" t="s">
        <v>628</v>
      </c>
      <c r="F242" s="105" t="s">
        <v>630</v>
      </c>
      <c r="G242" s="109" t="s">
        <v>405</v>
      </c>
      <c r="H242" s="110" t="s">
        <v>899</v>
      </c>
      <c r="I242" s="109" t="s">
        <v>637</v>
      </c>
      <c r="J242" s="47">
        <f t="shared" si="3"/>
        <v>18</v>
      </c>
      <c r="K242" s="111"/>
    </row>
    <row r="243" ht="14.25" customHeight="1">
      <c r="A243" s="53">
        <v>24.0</v>
      </c>
      <c r="B243" s="54">
        <v>16.0</v>
      </c>
      <c r="C243" s="108">
        <v>39.0385611091345</v>
      </c>
      <c r="D243" s="108">
        <v>-94.5802963399779</v>
      </c>
      <c r="E243" s="69" t="s">
        <v>628</v>
      </c>
      <c r="F243" s="105" t="s">
        <v>630</v>
      </c>
      <c r="G243" s="109" t="s">
        <v>862</v>
      </c>
      <c r="H243" s="110" t="s">
        <v>900</v>
      </c>
      <c r="I243" s="108"/>
      <c r="J243" s="47">
        <f t="shared" si="3"/>
        <v>2</v>
      </c>
      <c r="K243" s="111"/>
    </row>
    <row r="244" ht="14.25" customHeight="1">
      <c r="A244" s="53">
        <v>24.0</v>
      </c>
      <c r="B244" s="54">
        <v>17.0</v>
      </c>
      <c r="C244" s="108">
        <v>39.0385611089884</v>
      </c>
      <c r="D244" s="108">
        <v>-94.5801112925596</v>
      </c>
      <c r="E244" s="69" t="s">
        <v>628</v>
      </c>
      <c r="F244" s="105" t="s">
        <v>630</v>
      </c>
      <c r="G244" s="109" t="s">
        <v>352</v>
      </c>
      <c r="H244" s="110" t="s">
        <v>901</v>
      </c>
      <c r="I244" s="109" t="s">
        <v>628</v>
      </c>
      <c r="J244" s="47">
        <f t="shared" si="3"/>
        <v>3</v>
      </c>
      <c r="K244" s="111"/>
    </row>
    <row r="245" ht="14.25" customHeight="1">
      <c r="A245" s="53">
        <v>25.0</v>
      </c>
      <c r="B245" s="54">
        <v>1.0</v>
      </c>
      <c r="C245" s="108">
        <v>39.0384173808819</v>
      </c>
      <c r="D245" s="108">
        <v>-94.5830720557688</v>
      </c>
      <c r="E245" s="69" t="s">
        <v>628</v>
      </c>
      <c r="F245" s="105" t="s">
        <v>630</v>
      </c>
      <c r="G245" s="109" t="s">
        <v>405</v>
      </c>
      <c r="H245" s="110" t="s">
        <v>902</v>
      </c>
      <c r="I245" s="109" t="s">
        <v>637</v>
      </c>
      <c r="J245" s="47">
        <f t="shared" si="3"/>
        <v>18</v>
      </c>
      <c r="K245" s="111"/>
    </row>
    <row r="246" ht="14.25" customHeight="1">
      <c r="A246" s="53">
        <v>25.0</v>
      </c>
      <c r="B246" s="54">
        <v>17.0</v>
      </c>
      <c r="C246" s="108">
        <v>39.0384173785429</v>
      </c>
      <c r="D246" s="108">
        <v>-94.5801113030993</v>
      </c>
      <c r="E246" s="69" t="s">
        <v>628</v>
      </c>
      <c r="F246" s="105" t="s">
        <v>630</v>
      </c>
      <c r="G246" s="109" t="s">
        <v>160</v>
      </c>
      <c r="H246" s="110" t="s">
        <v>903</v>
      </c>
      <c r="I246" s="109" t="s">
        <v>637</v>
      </c>
      <c r="J246" s="47">
        <f t="shared" si="3"/>
        <v>19</v>
      </c>
      <c r="K246" s="111"/>
    </row>
    <row r="247" ht="14.25" customHeight="1">
      <c r="A247" s="53">
        <v>26.0</v>
      </c>
      <c r="B247" s="54">
        <v>1.0</v>
      </c>
      <c r="C247" s="108">
        <v>39.0382736504364</v>
      </c>
      <c r="D247" s="108">
        <v>-94.5830720602857</v>
      </c>
      <c r="E247" s="69" t="s">
        <v>628</v>
      </c>
      <c r="F247" s="105" t="s">
        <v>630</v>
      </c>
      <c r="G247" s="109" t="s">
        <v>396</v>
      </c>
      <c r="H247" s="110" t="s">
        <v>904</v>
      </c>
      <c r="I247" s="109" t="s">
        <v>628</v>
      </c>
      <c r="J247" s="47">
        <f t="shared" si="3"/>
        <v>11</v>
      </c>
      <c r="K247" s="111"/>
    </row>
    <row r="248" ht="14.25" customHeight="1">
      <c r="A248" s="53">
        <v>26.0</v>
      </c>
      <c r="B248" s="54">
        <v>2.0</v>
      </c>
      <c r="C248" s="108">
        <v>39.0382736502903</v>
      </c>
      <c r="D248" s="108">
        <v>-94.5828870136203</v>
      </c>
      <c r="E248" s="69" t="s">
        <v>628</v>
      </c>
      <c r="F248" s="105" t="s">
        <v>630</v>
      </c>
      <c r="G248" s="109" t="s">
        <v>45</v>
      </c>
      <c r="H248" s="110" t="s">
        <v>905</v>
      </c>
      <c r="I248" s="109" t="s">
        <v>628</v>
      </c>
      <c r="J248" s="47">
        <f t="shared" si="3"/>
        <v>38</v>
      </c>
      <c r="K248" s="111"/>
    </row>
    <row r="249" ht="14.25" customHeight="1">
      <c r="A249" s="53">
        <v>26.0</v>
      </c>
      <c r="B249" s="54">
        <v>3.0</v>
      </c>
      <c r="C249" s="108">
        <v>39.0382736501441</v>
      </c>
      <c r="D249" s="108">
        <v>-94.5827019669549</v>
      </c>
      <c r="E249" s="69" t="s">
        <v>628</v>
      </c>
      <c r="F249" s="105" t="s">
        <v>630</v>
      </c>
      <c r="G249" s="109" t="s">
        <v>74</v>
      </c>
      <c r="H249" s="110" t="s">
        <v>906</v>
      </c>
      <c r="I249" s="108"/>
      <c r="J249" s="47">
        <f t="shared" si="3"/>
        <v>11</v>
      </c>
      <c r="K249" s="111"/>
    </row>
    <row r="250" ht="14.25" customHeight="1">
      <c r="A250" s="53">
        <v>26.0</v>
      </c>
      <c r="B250" s="54">
        <v>4.0</v>
      </c>
      <c r="C250" s="108">
        <v>39.0382736499979</v>
      </c>
      <c r="D250" s="108">
        <v>-94.5825169202894</v>
      </c>
      <c r="E250" s="69" t="s">
        <v>628</v>
      </c>
      <c r="F250" s="105" t="s">
        <v>630</v>
      </c>
      <c r="G250" s="109" t="s">
        <v>405</v>
      </c>
      <c r="H250" s="110" t="s">
        <v>907</v>
      </c>
      <c r="I250" s="109" t="s">
        <v>637</v>
      </c>
      <c r="J250" s="47">
        <f t="shared" si="3"/>
        <v>18</v>
      </c>
      <c r="K250" s="111"/>
    </row>
    <row r="251" ht="14.25" customHeight="1">
      <c r="A251" s="53">
        <v>26.0</v>
      </c>
      <c r="B251" s="54">
        <v>5.0</v>
      </c>
      <c r="C251" s="108">
        <v>39.0382736498517</v>
      </c>
      <c r="D251" s="108">
        <v>-94.582331873624</v>
      </c>
      <c r="E251" s="69" t="s">
        <v>628</v>
      </c>
      <c r="F251" s="105" t="s">
        <v>630</v>
      </c>
      <c r="G251" s="109" t="s">
        <v>45</v>
      </c>
      <c r="H251" s="110" t="s">
        <v>908</v>
      </c>
      <c r="I251" s="109" t="s">
        <v>628</v>
      </c>
      <c r="J251" s="47">
        <f t="shared" si="3"/>
        <v>38</v>
      </c>
      <c r="K251" s="111"/>
    </row>
    <row r="252" ht="14.25" customHeight="1">
      <c r="A252" s="53">
        <v>26.0</v>
      </c>
      <c r="B252" s="54">
        <v>6.0</v>
      </c>
      <c r="C252" s="108">
        <v>39.0382736497055</v>
      </c>
      <c r="D252" s="108">
        <v>-94.5821468269586</v>
      </c>
      <c r="E252" s="69" t="s">
        <v>628</v>
      </c>
      <c r="F252" s="105" t="s">
        <v>630</v>
      </c>
      <c r="G252" s="109" t="s">
        <v>160</v>
      </c>
      <c r="H252" s="110" t="s">
        <v>909</v>
      </c>
      <c r="I252" s="108"/>
      <c r="J252" s="47">
        <f t="shared" si="3"/>
        <v>19</v>
      </c>
      <c r="K252" s="111"/>
    </row>
    <row r="253" ht="14.25" customHeight="1">
      <c r="A253" s="53">
        <v>26.0</v>
      </c>
      <c r="B253" s="54">
        <v>7.0</v>
      </c>
      <c r="C253" s="108">
        <v>39.0382736495594</v>
      </c>
      <c r="D253" s="108">
        <v>-94.5819617802932</v>
      </c>
      <c r="E253" s="69" t="s">
        <v>628</v>
      </c>
      <c r="F253" s="105" t="s">
        <v>630</v>
      </c>
      <c r="G253" s="109" t="s">
        <v>74</v>
      </c>
      <c r="H253" s="110" t="s">
        <v>910</v>
      </c>
      <c r="I253" s="109" t="s">
        <v>628</v>
      </c>
      <c r="J253" s="47">
        <f t="shared" si="3"/>
        <v>11</v>
      </c>
      <c r="K253" s="111"/>
    </row>
    <row r="254" ht="14.25" customHeight="1">
      <c r="A254" s="53">
        <v>26.0</v>
      </c>
      <c r="B254" s="54">
        <v>8.0</v>
      </c>
      <c r="C254" s="108">
        <v>39.0382736494132</v>
      </c>
      <c r="D254" s="108">
        <v>-94.5817767336278</v>
      </c>
      <c r="E254" s="69" t="s">
        <v>628</v>
      </c>
      <c r="F254" s="105" t="s">
        <v>630</v>
      </c>
      <c r="G254" s="109" t="s">
        <v>45</v>
      </c>
      <c r="H254" s="110" t="s">
        <v>911</v>
      </c>
      <c r="I254" s="109" t="s">
        <v>628</v>
      </c>
      <c r="J254" s="47">
        <f t="shared" si="3"/>
        <v>38</v>
      </c>
      <c r="K254" s="111"/>
    </row>
    <row r="255" ht="14.25" customHeight="1">
      <c r="A255" s="53">
        <v>26.0</v>
      </c>
      <c r="B255" s="54">
        <v>9.0</v>
      </c>
      <c r="C255" s="108">
        <v>39.038273649267</v>
      </c>
      <c r="D255" s="108">
        <v>-94.5815916869623</v>
      </c>
      <c r="E255" s="69" t="s">
        <v>628</v>
      </c>
      <c r="F255" s="105" t="s">
        <v>630</v>
      </c>
      <c r="G255" s="109" t="s">
        <v>160</v>
      </c>
      <c r="H255" s="110" t="s">
        <v>912</v>
      </c>
      <c r="I255" s="108"/>
      <c r="J255" s="47">
        <f t="shared" si="3"/>
        <v>19</v>
      </c>
      <c r="K255" s="111"/>
    </row>
    <row r="256" ht="14.25" customHeight="1">
      <c r="A256" s="53">
        <v>26.0</v>
      </c>
      <c r="B256" s="54">
        <v>10.0</v>
      </c>
      <c r="C256" s="108">
        <v>39.0382736491208</v>
      </c>
      <c r="D256" s="108">
        <v>-94.5814066402969</v>
      </c>
      <c r="E256" s="69" t="s">
        <v>628</v>
      </c>
      <c r="F256" s="105" t="s">
        <v>630</v>
      </c>
      <c r="G256" s="109" t="s">
        <v>74</v>
      </c>
      <c r="H256" s="110" t="s">
        <v>913</v>
      </c>
      <c r="I256" s="109" t="s">
        <v>628</v>
      </c>
      <c r="J256" s="47">
        <f t="shared" si="3"/>
        <v>11</v>
      </c>
      <c r="K256" s="111"/>
    </row>
    <row r="257" ht="14.25" customHeight="1">
      <c r="A257" s="53">
        <v>26.0</v>
      </c>
      <c r="B257" s="54">
        <v>11.0</v>
      </c>
      <c r="C257" s="108">
        <v>39.0382736489746</v>
      </c>
      <c r="D257" s="108">
        <v>-94.5812215936315</v>
      </c>
      <c r="E257" s="69" t="s">
        <v>628</v>
      </c>
      <c r="F257" s="105" t="s">
        <v>630</v>
      </c>
      <c r="G257" s="109" t="s">
        <v>45</v>
      </c>
      <c r="H257" s="110" t="s">
        <v>914</v>
      </c>
      <c r="I257" s="109" t="s">
        <v>628</v>
      </c>
      <c r="J257" s="47">
        <f t="shared" si="3"/>
        <v>38</v>
      </c>
      <c r="K257" s="111"/>
    </row>
    <row r="258" ht="14.25" customHeight="1">
      <c r="A258" s="53">
        <v>26.0</v>
      </c>
      <c r="B258" s="54">
        <v>12.0</v>
      </c>
      <c r="C258" s="108">
        <v>39.0382736488284</v>
      </c>
      <c r="D258" s="108">
        <v>-94.5810365469661</v>
      </c>
      <c r="E258" s="69" t="s">
        <v>628</v>
      </c>
      <c r="F258" s="105" t="s">
        <v>630</v>
      </c>
      <c r="G258" s="109" t="s">
        <v>160</v>
      </c>
      <c r="H258" s="110" t="s">
        <v>915</v>
      </c>
      <c r="I258" s="108"/>
      <c r="J258" s="47">
        <f t="shared" si="3"/>
        <v>19</v>
      </c>
      <c r="K258" s="111"/>
    </row>
    <row r="259" ht="14.25" customHeight="1">
      <c r="A259" s="53">
        <v>26.0</v>
      </c>
      <c r="B259" s="54">
        <v>13.0</v>
      </c>
      <c r="C259" s="108">
        <v>39.0382736486822</v>
      </c>
      <c r="D259" s="108">
        <v>-94.5808515003007</v>
      </c>
      <c r="E259" s="69" t="s">
        <v>628</v>
      </c>
      <c r="F259" s="105" t="s">
        <v>630</v>
      </c>
      <c r="G259" s="109" t="s">
        <v>74</v>
      </c>
      <c r="H259" s="110" t="s">
        <v>916</v>
      </c>
      <c r="I259" s="109" t="s">
        <v>628</v>
      </c>
      <c r="J259" s="47">
        <f t="shared" si="3"/>
        <v>11</v>
      </c>
      <c r="K259" s="111"/>
    </row>
    <row r="260" ht="14.25" customHeight="1">
      <c r="A260" s="53">
        <v>26.0</v>
      </c>
      <c r="B260" s="54">
        <v>14.0</v>
      </c>
      <c r="C260" s="108">
        <v>39.038273648536</v>
      </c>
      <c r="D260" s="108">
        <v>-94.5806664536353</v>
      </c>
      <c r="E260" s="69" t="s">
        <v>628</v>
      </c>
      <c r="F260" s="105" t="s">
        <v>630</v>
      </c>
      <c r="G260" s="109" t="s">
        <v>136</v>
      </c>
      <c r="H260" s="110" t="s">
        <v>917</v>
      </c>
      <c r="I260" s="109" t="s">
        <v>645</v>
      </c>
      <c r="J260" s="47">
        <f t="shared" si="3"/>
        <v>4</v>
      </c>
      <c r="K260" s="111"/>
    </row>
    <row r="261" ht="14.25" customHeight="1">
      <c r="A261" s="53">
        <v>26.0</v>
      </c>
      <c r="B261" s="54">
        <v>15.0</v>
      </c>
      <c r="C261" s="108">
        <v>39.0382736483899</v>
      </c>
      <c r="D261" s="108">
        <v>-94.5804814069699</v>
      </c>
      <c r="E261" s="69" t="s">
        <v>628</v>
      </c>
      <c r="F261" s="105" t="s">
        <v>630</v>
      </c>
      <c r="G261" s="109" t="s">
        <v>743</v>
      </c>
      <c r="H261" s="110" t="s">
        <v>918</v>
      </c>
      <c r="I261" s="109" t="s">
        <v>645</v>
      </c>
      <c r="J261" s="47">
        <f t="shared" si="3"/>
        <v>2</v>
      </c>
      <c r="K261" s="111"/>
    </row>
    <row r="262" ht="14.25" customHeight="1">
      <c r="A262" s="53">
        <v>26.0</v>
      </c>
      <c r="B262" s="54">
        <v>16.0</v>
      </c>
      <c r="C262" s="108">
        <v>39.0382736482437</v>
      </c>
      <c r="D262" s="108">
        <v>-94.5802963603044</v>
      </c>
      <c r="E262" s="69" t="s">
        <v>628</v>
      </c>
      <c r="F262" s="105" t="s">
        <v>630</v>
      </c>
      <c r="G262" s="109" t="s">
        <v>74</v>
      </c>
      <c r="H262" s="110" t="s">
        <v>919</v>
      </c>
      <c r="I262" s="109" t="s">
        <v>628</v>
      </c>
      <c r="J262" s="47">
        <f t="shared" si="3"/>
        <v>11</v>
      </c>
      <c r="K262" s="111"/>
    </row>
    <row r="263" ht="14.25" customHeight="1">
      <c r="A263" s="90">
        <v>26.0</v>
      </c>
      <c r="B263" s="91">
        <v>17.0</v>
      </c>
      <c r="C263" s="125">
        <v>39.0382736480975</v>
      </c>
      <c r="D263" s="125">
        <v>-94.580111313639</v>
      </c>
      <c r="E263" s="126" t="s">
        <v>628</v>
      </c>
      <c r="F263" s="127" t="s">
        <v>630</v>
      </c>
      <c r="G263" s="127" t="s">
        <v>396</v>
      </c>
      <c r="H263" s="128" t="s">
        <v>920</v>
      </c>
      <c r="I263" s="127" t="s">
        <v>628</v>
      </c>
      <c r="J263" s="91">
        <f t="shared" si="3"/>
        <v>11</v>
      </c>
      <c r="K263" s="129"/>
    </row>
    <row r="264" ht="14.25" customHeight="1">
      <c r="B264" s="2"/>
      <c r="C264" s="2"/>
      <c r="D264" s="2"/>
      <c r="G264" s="2"/>
      <c r="H264" s="2"/>
      <c r="I264" s="97"/>
      <c r="J264" s="2"/>
      <c r="K264" s="2"/>
    </row>
    <row r="265" ht="14.25" customHeight="1">
      <c r="A265" s="2" t="s">
        <v>625</v>
      </c>
      <c r="B265" s="2"/>
      <c r="C265" s="2"/>
      <c r="D265" s="2"/>
      <c r="G265" s="2"/>
      <c r="H265" s="2"/>
      <c r="I265" s="97"/>
      <c r="J265" s="2"/>
      <c r="K265" s="2"/>
    </row>
    <row r="266" ht="14.25" customHeight="1">
      <c r="A266" s="2" t="s">
        <v>626</v>
      </c>
      <c r="B266" s="2">
        <v>39.0397829490936</v>
      </c>
      <c r="C266" s="2">
        <v>-94.5798336270378</v>
      </c>
      <c r="D266" s="2">
        <v>15.0</v>
      </c>
      <c r="E266" s="2">
        <v>12.0</v>
      </c>
      <c r="F266" s="2">
        <v>90.0</v>
      </c>
      <c r="G266" s="2">
        <v>0.0</v>
      </c>
      <c r="H266" s="2">
        <v>40.0</v>
      </c>
      <c r="I266" s="97">
        <v>17.0</v>
      </c>
      <c r="J266" s="2"/>
      <c r="K266" s="2"/>
    </row>
    <row r="267" ht="14.25" customHeight="1">
      <c r="B267" s="2"/>
      <c r="C267" s="2"/>
      <c r="D267" s="2"/>
      <c r="G267" s="2"/>
      <c r="H267" s="2"/>
      <c r="I267" s="97"/>
      <c r="J267" s="2"/>
      <c r="K267" s="2"/>
    </row>
    <row r="268" ht="14.25" customHeight="1">
      <c r="B268" s="2"/>
      <c r="C268" s="2"/>
      <c r="D268" s="2"/>
      <c r="G268" s="2"/>
      <c r="H268" s="2"/>
      <c r="I268" s="97"/>
      <c r="J268" s="2"/>
      <c r="K268" s="2"/>
    </row>
    <row r="269" ht="14.25" customHeight="1">
      <c r="B269" s="2"/>
      <c r="C269" s="2"/>
      <c r="D269" s="2"/>
      <c r="G269" s="2"/>
      <c r="H269" s="2"/>
      <c r="I269" s="97"/>
      <c r="J269" s="2"/>
      <c r="K269" s="2"/>
    </row>
    <row r="270" ht="14.25" customHeight="1">
      <c r="B270" s="2"/>
      <c r="C270" s="2"/>
      <c r="D270" s="2"/>
      <c r="G270" s="2"/>
      <c r="H270" s="2"/>
      <c r="I270" s="97"/>
      <c r="J270" s="2"/>
      <c r="K270" s="2"/>
    </row>
    <row r="271" ht="14.25" customHeight="1">
      <c r="B271" s="2"/>
      <c r="C271" s="2"/>
      <c r="D271" s="2"/>
      <c r="G271" s="2"/>
      <c r="H271" s="2"/>
      <c r="I271" s="97"/>
      <c r="J271" s="2"/>
      <c r="K271" s="2"/>
    </row>
    <row r="272" ht="14.25" customHeight="1">
      <c r="B272" s="2"/>
      <c r="C272" s="2"/>
      <c r="D272" s="2"/>
      <c r="G272" s="2"/>
      <c r="H272" s="2"/>
      <c r="I272" s="97"/>
      <c r="J272" s="2"/>
      <c r="K272" s="2"/>
    </row>
    <row r="273" ht="14.25" customHeight="1">
      <c r="B273" s="2"/>
      <c r="C273" s="2"/>
      <c r="D273" s="2"/>
      <c r="G273" s="2"/>
      <c r="H273" s="2"/>
      <c r="I273" s="97"/>
      <c r="J273" s="2"/>
      <c r="K273" s="2"/>
    </row>
    <row r="274" ht="14.25" customHeight="1">
      <c r="B274" s="2"/>
      <c r="C274" s="2"/>
      <c r="D274" s="2"/>
      <c r="G274" s="2"/>
      <c r="H274" s="2"/>
      <c r="I274" s="97"/>
      <c r="J274" s="2"/>
      <c r="K274" s="2"/>
    </row>
    <row r="275" ht="14.25" customHeight="1">
      <c r="B275" s="2"/>
      <c r="C275" s="2"/>
      <c r="D275" s="2"/>
      <c r="G275" s="2"/>
      <c r="H275" s="2"/>
      <c r="I275" s="97"/>
      <c r="J275" s="2"/>
      <c r="K275" s="2"/>
    </row>
    <row r="276" ht="14.25" customHeight="1">
      <c r="B276" s="2"/>
      <c r="C276" s="2"/>
      <c r="D276" s="2"/>
      <c r="G276" s="2"/>
      <c r="H276" s="2"/>
      <c r="I276" s="97"/>
      <c r="J276" s="2"/>
      <c r="K276" s="2"/>
    </row>
    <row r="277" ht="14.25" customHeight="1">
      <c r="B277" s="2"/>
      <c r="C277" s="2"/>
      <c r="D277" s="2"/>
      <c r="G277" s="2"/>
      <c r="H277" s="2"/>
      <c r="I277" s="97"/>
      <c r="J277" s="2"/>
      <c r="K277" s="2"/>
    </row>
    <row r="278" ht="14.25" customHeight="1">
      <c r="B278" s="2"/>
      <c r="C278" s="2"/>
      <c r="D278" s="2"/>
      <c r="G278" s="2"/>
      <c r="H278" s="2"/>
      <c r="I278" s="97"/>
      <c r="J278" s="2"/>
      <c r="K278" s="2"/>
    </row>
    <row r="279" ht="14.25" customHeight="1">
      <c r="B279" s="2"/>
      <c r="C279" s="2"/>
      <c r="D279" s="2"/>
      <c r="G279" s="2"/>
      <c r="H279" s="2"/>
      <c r="I279" s="97"/>
      <c r="J279" s="2"/>
      <c r="K279" s="2"/>
    </row>
    <row r="280" ht="14.25" customHeight="1">
      <c r="B280" s="2"/>
      <c r="C280" s="2"/>
      <c r="D280" s="2"/>
      <c r="G280" s="2"/>
      <c r="H280" s="2"/>
      <c r="I280" s="97"/>
      <c r="J280" s="2"/>
      <c r="K280" s="2"/>
    </row>
    <row r="281" ht="14.25" customHeight="1">
      <c r="B281" s="2"/>
      <c r="C281" s="2"/>
      <c r="D281" s="2"/>
      <c r="G281" s="2"/>
      <c r="H281" s="2"/>
      <c r="I281" s="97"/>
      <c r="J281" s="2"/>
      <c r="K281" s="2"/>
    </row>
    <row r="282" ht="14.25" customHeight="1">
      <c r="B282" s="2"/>
      <c r="C282" s="2"/>
      <c r="D282" s="2"/>
      <c r="G282" s="2"/>
      <c r="H282" s="2"/>
      <c r="I282" s="97"/>
      <c r="J282" s="2"/>
      <c r="K282" s="2"/>
    </row>
    <row r="283" ht="14.25" customHeight="1">
      <c r="B283" s="2"/>
      <c r="C283" s="2"/>
      <c r="D283" s="2"/>
      <c r="G283" s="2"/>
      <c r="H283" s="2"/>
      <c r="I283" s="97"/>
      <c r="J283" s="2"/>
      <c r="K283" s="2"/>
    </row>
    <row r="284" ht="14.25" customHeight="1">
      <c r="B284" s="2"/>
      <c r="C284" s="2"/>
      <c r="D284" s="2"/>
      <c r="G284" s="2"/>
      <c r="H284" s="2"/>
      <c r="I284" s="97"/>
      <c r="J284" s="2"/>
      <c r="K284" s="2"/>
    </row>
    <row r="285" ht="14.25" customHeight="1">
      <c r="B285" s="2"/>
      <c r="C285" s="2"/>
      <c r="D285" s="2"/>
      <c r="G285" s="2"/>
      <c r="H285" s="2"/>
      <c r="I285" s="97"/>
      <c r="J285" s="2"/>
      <c r="K285" s="2"/>
    </row>
    <row r="286" ht="14.25" customHeight="1">
      <c r="B286" s="2"/>
      <c r="C286" s="2"/>
      <c r="D286" s="2"/>
      <c r="G286" s="2"/>
      <c r="H286" s="2"/>
      <c r="I286" s="97"/>
      <c r="J286" s="2"/>
      <c r="K286" s="2"/>
    </row>
    <row r="287" ht="14.25" customHeight="1">
      <c r="B287" s="2"/>
      <c r="C287" s="2"/>
      <c r="D287" s="2"/>
      <c r="G287" s="2"/>
      <c r="H287" s="2"/>
      <c r="I287" s="97"/>
      <c r="J287" s="2"/>
      <c r="K287" s="2"/>
    </row>
    <row r="288" ht="14.25" customHeight="1">
      <c r="B288" s="2"/>
      <c r="C288" s="2"/>
      <c r="D288" s="2"/>
      <c r="G288" s="2"/>
      <c r="H288" s="2"/>
      <c r="I288" s="97"/>
      <c r="J288" s="2"/>
      <c r="K288" s="2"/>
    </row>
    <row r="289" ht="14.25" customHeight="1">
      <c r="B289" s="2"/>
      <c r="C289" s="2"/>
      <c r="D289" s="2"/>
      <c r="G289" s="2"/>
      <c r="H289" s="2"/>
      <c r="I289" s="97"/>
      <c r="J289" s="2"/>
      <c r="K289" s="2"/>
    </row>
    <row r="290" ht="14.25" customHeight="1">
      <c r="B290" s="2"/>
      <c r="C290" s="2"/>
      <c r="D290" s="2"/>
      <c r="G290" s="2"/>
      <c r="H290" s="2"/>
      <c r="I290" s="97"/>
      <c r="J290" s="2"/>
      <c r="K290" s="2"/>
    </row>
    <row r="291" ht="14.25" customHeight="1">
      <c r="B291" s="2"/>
      <c r="C291" s="2"/>
      <c r="D291" s="2"/>
      <c r="G291" s="2"/>
      <c r="H291" s="2"/>
      <c r="I291" s="97"/>
      <c r="J291" s="2"/>
      <c r="K291" s="2"/>
    </row>
    <row r="292" ht="14.25" customHeight="1">
      <c r="B292" s="2"/>
      <c r="C292" s="2"/>
      <c r="D292" s="2"/>
      <c r="G292" s="2"/>
      <c r="H292" s="2"/>
      <c r="I292" s="97"/>
      <c r="J292" s="2"/>
      <c r="K292" s="2"/>
    </row>
    <row r="293" ht="14.25" customHeight="1">
      <c r="B293" s="2"/>
      <c r="C293" s="2"/>
      <c r="D293" s="2"/>
      <c r="G293" s="2"/>
      <c r="H293" s="2"/>
      <c r="I293" s="97"/>
      <c r="J293" s="2"/>
      <c r="K293" s="2"/>
    </row>
    <row r="294" ht="14.25" customHeight="1">
      <c r="B294" s="2"/>
      <c r="C294" s="2"/>
      <c r="D294" s="2"/>
      <c r="G294" s="2"/>
      <c r="H294" s="2"/>
      <c r="I294" s="97"/>
      <c r="J294" s="2"/>
      <c r="K294" s="2"/>
    </row>
    <row r="295" ht="14.25" customHeight="1">
      <c r="B295" s="2"/>
      <c r="C295" s="2"/>
      <c r="D295" s="2"/>
      <c r="G295" s="2"/>
      <c r="H295" s="2"/>
      <c r="I295" s="97"/>
      <c r="J295" s="2"/>
      <c r="K295" s="2"/>
    </row>
    <row r="296" ht="14.25" customHeight="1">
      <c r="B296" s="2"/>
      <c r="C296" s="2"/>
      <c r="D296" s="2"/>
      <c r="G296" s="2"/>
      <c r="H296" s="2"/>
      <c r="I296" s="97"/>
      <c r="J296" s="2"/>
      <c r="K296" s="2"/>
    </row>
    <row r="297" ht="14.25" customHeight="1">
      <c r="B297" s="2"/>
      <c r="C297" s="2"/>
      <c r="D297" s="2"/>
      <c r="G297" s="2"/>
      <c r="H297" s="2"/>
      <c r="I297" s="97"/>
      <c r="J297" s="2"/>
      <c r="K297" s="2"/>
    </row>
    <row r="298" ht="14.25" customHeight="1">
      <c r="B298" s="2"/>
      <c r="C298" s="2"/>
      <c r="D298" s="2"/>
      <c r="G298" s="2"/>
      <c r="H298" s="2"/>
      <c r="I298" s="97"/>
      <c r="J298" s="2"/>
      <c r="K298" s="2"/>
    </row>
    <row r="299" ht="14.25" customHeight="1">
      <c r="B299" s="2"/>
      <c r="C299" s="2"/>
      <c r="D299" s="2"/>
      <c r="G299" s="2"/>
      <c r="H299" s="2"/>
      <c r="I299" s="97"/>
      <c r="J299" s="2"/>
      <c r="K299" s="2"/>
    </row>
    <row r="300" ht="14.25" customHeight="1">
      <c r="B300" s="2"/>
      <c r="C300" s="2"/>
      <c r="D300" s="2"/>
      <c r="G300" s="2"/>
      <c r="H300" s="2"/>
      <c r="I300" s="97"/>
      <c r="J300" s="2"/>
      <c r="K300" s="2"/>
    </row>
    <row r="301" ht="14.25" customHeight="1">
      <c r="B301" s="2"/>
      <c r="C301" s="2"/>
      <c r="D301" s="2"/>
      <c r="G301" s="2"/>
      <c r="H301" s="2"/>
      <c r="I301" s="97"/>
      <c r="J301" s="2"/>
      <c r="K301" s="2"/>
    </row>
    <row r="302" ht="14.25" customHeight="1">
      <c r="B302" s="2"/>
      <c r="C302" s="2"/>
      <c r="D302" s="2"/>
      <c r="G302" s="2"/>
      <c r="H302" s="2"/>
      <c r="I302" s="97"/>
      <c r="J302" s="2"/>
      <c r="K302" s="2"/>
    </row>
    <row r="303" ht="14.25" customHeight="1">
      <c r="B303" s="2"/>
      <c r="C303" s="2"/>
      <c r="D303" s="2"/>
      <c r="G303" s="2"/>
      <c r="H303" s="2"/>
      <c r="I303" s="97"/>
      <c r="J303" s="2"/>
      <c r="K303" s="2"/>
    </row>
    <row r="304" ht="14.25" customHeight="1">
      <c r="B304" s="2"/>
      <c r="C304" s="2"/>
      <c r="D304" s="2"/>
      <c r="G304" s="2"/>
      <c r="H304" s="2"/>
      <c r="I304" s="97"/>
      <c r="J304" s="2"/>
      <c r="K304" s="2"/>
    </row>
    <row r="305" ht="14.25" customHeight="1">
      <c r="B305" s="2"/>
      <c r="C305" s="2"/>
      <c r="D305" s="2"/>
      <c r="G305" s="2"/>
      <c r="H305" s="2"/>
      <c r="I305" s="97"/>
      <c r="J305" s="2"/>
      <c r="K305" s="2"/>
    </row>
    <row r="306" ht="14.25" customHeight="1">
      <c r="B306" s="2"/>
      <c r="C306" s="2"/>
      <c r="D306" s="2"/>
      <c r="G306" s="2"/>
      <c r="H306" s="2"/>
      <c r="I306" s="97"/>
      <c r="J306" s="2"/>
      <c r="K306" s="2"/>
    </row>
    <row r="307" ht="14.25" customHeight="1">
      <c r="B307" s="2"/>
      <c r="C307" s="2"/>
      <c r="D307" s="2"/>
      <c r="G307" s="2"/>
      <c r="H307" s="2"/>
      <c r="I307" s="97"/>
      <c r="J307" s="2"/>
      <c r="K307" s="2"/>
    </row>
    <row r="308" ht="14.25" customHeight="1">
      <c r="B308" s="2"/>
      <c r="C308" s="2"/>
      <c r="D308" s="2"/>
      <c r="G308" s="2"/>
      <c r="H308" s="2"/>
      <c r="I308" s="97"/>
      <c r="J308" s="2"/>
      <c r="K308" s="2"/>
    </row>
    <row r="309" ht="14.25" customHeight="1">
      <c r="B309" s="2"/>
      <c r="C309" s="2"/>
      <c r="D309" s="2"/>
      <c r="G309" s="2"/>
      <c r="H309" s="2"/>
      <c r="I309" s="97"/>
      <c r="J309" s="2"/>
      <c r="K309" s="2"/>
    </row>
    <row r="310" ht="14.25" customHeight="1">
      <c r="B310" s="2"/>
      <c r="C310" s="2"/>
      <c r="D310" s="2"/>
      <c r="G310" s="2"/>
      <c r="H310" s="2"/>
      <c r="I310" s="97"/>
      <c r="J310" s="2"/>
      <c r="K310" s="2"/>
    </row>
    <row r="311" ht="14.25" customHeight="1">
      <c r="B311" s="2"/>
      <c r="C311" s="2"/>
      <c r="D311" s="2"/>
      <c r="G311" s="2"/>
      <c r="H311" s="2"/>
      <c r="I311" s="97"/>
      <c r="J311" s="2"/>
      <c r="K311" s="2"/>
    </row>
    <row r="312" ht="14.25" customHeight="1">
      <c r="B312" s="2"/>
      <c r="C312" s="2"/>
      <c r="D312" s="2"/>
      <c r="G312" s="2"/>
      <c r="H312" s="2"/>
      <c r="I312" s="97"/>
      <c r="J312" s="2"/>
      <c r="K312" s="2"/>
    </row>
    <row r="313" ht="14.25" customHeight="1">
      <c r="B313" s="2"/>
      <c r="C313" s="2"/>
      <c r="D313" s="2"/>
      <c r="G313" s="2"/>
      <c r="H313" s="2"/>
      <c r="I313" s="97"/>
      <c r="J313" s="2"/>
      <c r="K313" s="2"/>
    </row>
    <row r="314" ht="14.25" customHeight="1">
      <c r="B314" s="2"/>
      <c r="C314" s="2"/>
      <c r="D314" s="2"/>
      <c r="G314" s="2"/>
      <c r="H314" s="2"/>
      <c r="I314" s="97"/>
      <c r="J314" s="2"/>
      <c r="K314" s="2"/>
    </row>
    <row r="315" ht="14.25" customHeight="1">
      <c r="B315" s="2"/>
      <c r="C315" s="2"/>
      <c r="D315" s="2"/>
      <c r="G315" s="2"/>
      <c r="H315" s="2"/>
      <c r="I315" s="97"/>
      <c r="J315" s="2"/>
      <c r="K315" s="2"/>
    </row>
    <row r="316" ht="14.25" customHeight="1">
      <c r="B316" s="2"/>
      <c r="C316" s="2"/>
      <c r="D316" s="2"/>
      <c r="G316" s="2"/>
      <c r="H316" s="2"/>
      <c r="I316" s="97"/>
      <c r="J316" s="2"/>
      <c r="K316" s="2"/>
    </row>
    <row r="317" ht="14.25" customHeight="1">
      <c r="B317" s="2"/>
      <c r="C317" s="2"/>
      <c r="D317" s="2"/>
      <c r="G317" s="2"/>
      <c r="H317" s="2"/>
      <c r="I317" s="97"/>
      <c r="J317" s="2"/>
      <c r="K317" s="2"/>
    </row>
    <row r="318" ht="14.25" customHeight="1">
      <c r="B318" s="2"/>
      <c r="C318" s="2"/>
      <c r="D318" s="2"/>
      <c r="G318" s="2"/>
      <c r="H318" s="2"/>
      <c r="I318" s="97"/>
      <c r="J318" s="2"/>
      <c r="K318" s="2"/>
    </row>
    <row r="319" ht="14.25" customHeight="1">
      <c r="B319" s="2"/>
      <c r="C319" s="2"/>
      <c r="D319" s="2"/>
      <c r="G319" s="2"/>
      <c r="H319" s="2"/>
      <c r="I319" s="97"/>
      <c r="J319" s="2"/>
      <c r="K319" s="2"/>
    </row>
    <row r="320" ht="14.25" customHeight="1">
      <c r="B320" s="2"/>
      <c r="C320" s="2"/>
      <c r="D320" s="2"/>
      <c r="G320" s="2"/>
      <c r="H320" s="2"/>
      <c r="I320" s="97"/>
      <c r="J320" s="2"/>
      <c r="K320" s="2"/>
    </row>
    <row r="321" ht="14.25" customHeight="1">
      <c r="B321" s="2"/>
      <c r="C321" s="2"/>
      <c r="D321" s="2"/>
      <c r="G321" s="2"/>
      <c r="H321" s="2"/>
      <c r="I321" s="97"/>
      <c r="J321" s="2"/>
      <c r="K321" s="2"/>
    </row>
    <row r="322" ht="14.25" customHeight="1">
      <c r="B322" s="2"/>
      <c r="C322" s="2"/>
      <c r="D322" s="2"/>
      <c r="G322" s="2"/>
      <c r="H322" s="2"/>
      <c r="I322" s="97"/>
      <c r="J322" s="2"/>
      <c r="K322" s="2"/>
    </row>
    <row r="323" ht="14.25" customHeight="1">
      <c r="B323" s="2"/>
      <c r="C323" s="2"/>
      <c r="D323" s="2"/>
      <c r="G323" s="2"/>
      <c r="H323" s="2"/>
      <c r="I323" s="97"/>
      <c r="J323" s="2"/>
      <c r="K323" s="2"/>
    </row>
    <row r="324" ht="14.25" customHeight="1">
      <c r="B324" s="2"/>
      <c r="C324" s="2"/>
      <c r="D324" s="2"/>
      <c r="G324" s="2"/>
      <c r="H324" s="2"/>
      <c r="I324" s="97"/>
      <c r="J324" s="2"/>
      <c r="K324" s="2"/>
    </row>
    <row r="325" ht="14.25" customHeight="1">
      <c r="B325" s="2"/>
      <c r="C325" s="2"/>
      <c r="D325" s="2"/>
      <c r="G325" s="2"/>
      <c r="H325" s="2"/>
      <c r="I325" s="97"/>
      <c r="J325" s="2"/>
      <c r="K325" s="2"/>
    </row>
    <row r="326" ht="14.25" customHeight="1">
      <c r="B326" s="2"/>
      <c r="C326" s="2"/>
      <c r="D326" s="2"/>
      <c r="G326" s="2"/>
      <c r="H326" s="2"/>
      <c r="I326" s="97"/>
      <c r="J326" s="2"/>
      <c r="K326" s="2"/>
    </row>
    <row r="327" ht="14.25" customHeight="1">
      <c r="B327" s="2"/>
      <c r="C327" s="2"/>
      <c r="D327" s="2"/>
      <c r="G327" s="2"/>
      <c r="H327" s="2"/>
      <c r="I327" s="97"/>
      <c r="J327" s="2"/>
      <c r="K327" s="2"/>
    </row>
    <row r="328" ht="14.25" customHeight="1">
      <c r="B328" s="2"/>
      <c r="C328" s="2"/>
      <c r="D328" s="2"/>
      <c r="G328" s="2"/>
      <c r="H328" s="2"/>
      <c r="I328" s="97"/>
      <c r="J328" s="2"/>
      <c r="K328" s="2"/>
    </row>
    <row r="329" ht="14.25" customHeight="1">
      <c r="B329" s="2"/>
      <c r="C329" s="2"/>
      <c r="D329" s="2"/>
      <c r="G329" s="2"/>
      <c r="H329" s="2"/>
      <c r="I329" s="97"/>
      <c r="J329" s="2"/>
      <c r="K329" s="2"/>
    </row>
    <row r="330" ht="14.25" customHeight="1">
      <c r="B330" s="2"/>
      <c r="C330" s="2"/>
      <c r="D330" s="2"/>
      <c r="G330" s="2"/>
      <c r="H330" s="2"/>
      <c r="I330" s="97"/>
      <c r="J330" s="2"/>
      <c r="K330" s="2"/>
    </row>
    <row r="331" ht="14.25" customHeight="1">
      <c r="B331" s="2"/>
      <c r="C331" s="2"/>
      <c r="D331" s="2"/>
      <c r="G331" s="2"/>
      <c r="H331" s="2"/>
      <c r="I331" s="97"/>
      <c r="J331" s="2"/>
      <c r="K331" s="2"/>
    </row>
    <row r="332" ht="14.25" customHeight="1">
      <c r="B332" s="2"/>
      <c r="C332" s="2"/>
      <c r="D332" s="2"/>
      <c r="G332" s="2"/>
      <c r="H332" s="2"/>
      <c r="I332" s="97"/>
      <c r="J332" s="2"/>
      <c r="K332" s="2"/>
    </row>
    <row r="333" ht="14.25" customHeight="1">
      <c r="B333" s="2"/>
      <c r="C333" s="2"/>
      <c r="D333" s="2"/>
      <c r="G333" s="2"/>
      <c r="H333" s="2"/>
      <c r="I333" s="97"/>
      <c r="J333" s="2"/>
      <c r="K333" s="2"/>
    </row>
    <row r="334" ht="14.25" customHeight="1">
      <c r="B334" s="2"/>
      <c r="C334" s="2"/>
      <c r="D334" s="2"/>
      <c r="G334" s="2"/>
      <c r="H334" s="2"/>
      <c r="I334" s="97"/>
      <c r="J334" s="2"/>
      <c r="K334" s="2"/>
    </row>
    <row r="335" ht="14.25" customHeight="1">
      <c r="B335" s="2"/>
      <c r="C335" s="2"/>
      <c r="D335" s="2"/>
      <c r="G335" s="2"/>
      <c r="H335" s="2"/>
      <c r="I335" s="97"/>
      <c r="J335" s="2"/>
      <c r="K335" s="2"/>
    </row>
    <row r="336" ht="14.25" customHeight="1">
      <c r="B336" s="2"/>
      <c r="C336" s="2"/>
      <c r="D336" s="2"/>
      <c r="G336" s="2"/>
      <c r="H336" s="2"/>
      <c r="I336" s="97"/>
      <c r="J336" s="2"/>
      <c r="K336" s="2"/>
    </row>
    <row r="337" ht="14.25" customHeight="1">
      <c r="B337" s="2"/>
      <c r="C337" s="2"/>
      <c r="D337" s="2"/>
      <c r="G337" s="2"/>
      <c r="H337" s="2"/>
      <c r="I337" s="97"/>
      <c r="J337" s="2"/>
      <c r="K337" s="2"/>
    </row>
    <row r="338" ht="14.25" customHeight="1">
      <c r="B338" s="2"/>
      <c r="C338" s="2"/>
      <c r="D338" s="2"/>
      <c r="G338" s="2"/>
      <c r="H338" s="2"/>
      <c r="I338" s="97"/>
      <c r="J338" s="2"/>
      <c r="K338" s="2"/>
    </row>
    <row r="339" ht="14.25" customHeight="1">
      <c r="B339" s="2"/>
      <c r="C339" s="2"/>
      <c r="D339" s="2"/>
      <c r="G339" s="2"/>
      <c r="H339" s="2"/>
      <c r="I339" s="97"/>
      <c r="J339" s="2"/>
      <c r="K339" s="2"/>
    </row>
    <row r="340" ht="14.25" customHeight="1">
      <c r="B340" s="2"/>
      <c r="C340" s="2"/>
      <c r="D340" s="2"/>
      <c r="G340" s="2"/>
      <c r="H340" s="2"/>
      <c r="I340" s="97"/>
      <c r="J340" s="2"/>
      <c r="K340" s="2"/>
    </row>
    <row r="341" ht="14.25" customHeight="1">
      <c r="B341" s="2"/>
      <c r="C341" s="2"/>
      <c r="D341" s="2"/>
      <c r="G341" s="2"/>
      <c r="H341" s="2"/>
      <c r="I341" s="97"/>
      <c r="J341" s="2"/>
      <c r="K341" s="2"/>
    </row>
    <row r="342" ht="14.25" customHeight="1">
      <c r="B342" s="2"/>
      <c r="C342" s="2"/>
      <c r="D342" s="2"/>
      <c r="G342" s="2"/>
      <c r="H342" s="2"/>
      <c r="I342" s="97"/>
      <c r="J342" s="2"/>
      <c r="K342" s="2"/>
    </row>
    <row r="343" ht="14.25" customHeight="1">
      <c r="B343" s="2"/>
      <c r="C343" s="2"/>
      <c r="D343" s="2"/>
      <c r="G343" s="2"/>
      <c r="H343" s="2"/>
      <c r="I343" s="97"/>
      <c r="J343" s="2"/>
      <c r="K343" s="2"/>
    </row>
    <row r="344" ht="14.25" customHeight="1">
      <c r="B344" s="2"/>
      <c r="C344" s="2"/>
      <c r="D344" s="2"/>
      <c r="G344" s="2"/>
      <c r="H344" s="2"/>
      <c r="I344" s="97"/>
      <c r="J344" s="2"/>
      <c r="K344" s="2"/>
    </row>
    <row r="345" ht="14.25" customHeight="1">
      <c r="B345" s="2"/>
      <c r="C345" s="2"/>
      <c r="D345" s="2"/>
      <c r="G345" s="2"/>
      <c r="H345" s="2"/>
      <c r="I345" s="97"/>
      <c r="J345" s="2"/>
      <c r="K345" s="2"/>
    </row>
    <row r="346" ht="14.25" customHeight="1">
      <c r="B346" s="2"/>
      <c r="C346" s="2"/>
      <c r="D346" s="2"/>
      <c r="G346" s="2"/>
      <c r="H346" s="2"/>
      <c r="I346" s="97"/>
      <c r="J346" s="2"/>
      <c r="K346" s="2"/>
    </row>
    <row r="347" ht="14.25" customHeight="1">
      <c r="B347" s="2"/>
      <c r="C347" s="2"/>
      <c r="D347" s="2"/>
      <c r="G347" s="2"/>
      <c r="H347" s="2"/>
      <c r="I347" s="97"/>
      <c r="J347" s="2"/>
      <c r="K347" s="2"/>
    </row>
    <row r="348" ht="14.25" customHeight="1">
      <c r="B348" s="2"/>
      <c r="C348" s="2"/>
      <c r="D348" s="2"/>
      <c r="G348" s="2"/>
      <c r="H348" s="2"/>
      <c r="I348" s="97"/>
      <c r="J348" s="2"/>
      <c r="K348" s="2"/>
    </row>
    <row r="349" ht="14.25" customHeight="1">
      <c r="B349" s="2"/>
      <c r="C349" s="2"/>
      <c r="D349" s="2"/>
      <c r="G349" s="2"/>
      <c r="H349" s="2"/>
      <c r="I349" s="97"/>
      <c r="J349" s="2"/>
      <c r="K349" s="2"/>
    </row>
    <row r="350" ht="14.25" customHeight="1">
      <c r="B350" s="2"/>
      <c r="C350" s="2"/>
      <c r="D350" s="2"/>
      <c r="G350" s="2"/>
      <c r="H350" s="2"/>
      <c r="I350" s="97"/>
      <c r="J350" s="2"/>
      <c r="K350" s="2"/>
    </row>
    <row r="351" ht="14.25" customHeight="1">
      <c r="B351" s="2"/>
      <c r="C351" s="2"/>
      <c r="D351" s="2"/>
      <c r="G351" s="2"/>
      <c r="H351" s="2"/>
      <c r="I351" s="97"/>
      <c r="J351" s="2"/>
      <c r="K351" s="2"/>
    </row>
    <row r="352" ht="14.25" customHeight="1">
      <c r="B352" s="2"/>
      <c r="C352" s="2"/>
      <c r="D352" s="2"/>
      <c r="G352" s="2"/>
      <c r="H352" s="2"/>
      <c r="I352" s="97"/>
      <c r="J352" s="2"/>
      <c r="K352" s="2"/>
    </row>
    <row r="353" ht="14.25" customHeight="1">
      <c r="B353" s="2"/>
      <c r="C353" s="2"/>
      <c r="D353" s="2"/>
      <c r="G353" s="2"/>
      <c r="H353" s="2"/>
      <c r="I353" s="97"/>
      <c r="J353" s="2"/>
      <c r="K353" s="2"/>
    </row>
    <row r="354" ht="14.25" customHeight="1">
      <c r="B354" s="2"/>
      <c r="C354" s="2"/>
      <c r="D354" s="2"/>
      <c r="G354" s="2"/>
      <c r="H354" s="2"/>
      <c r="I354" s="97"/>
      <c r="J354" s="2"/>
      <c r="K354" s="2"/>
    </row>
    <row r="355" ht="14.25" customHeight="1">
      <c r="B355" s="2"/>
      <c r="C355" s="2"/>
      <c r="D355" s="2"/>
      <c r="G355" s="2"/>
      <c r="H355" s="2"/>
      <c r="I355" s="97"/>
      <c r="J355" s="2"/>
      <c r="K355" s="2"/>
    </row>
    <row r="356" ht="14.25" customHeight="1">
      <c r="B356" s="2"/>
      <c r="C356" s="2"/>
      <c r="D356" s="2"/>
      <c r="G356" s="2"/>
      <c r="H356" s="2"/>
      <c r="I356" s="97"/>
      <c r="J356" s="2"/>
      <c r="K356" s="2"/>
    </row>
    <row r="357" ht="14.25" customHeight="1">
      <c r="B357" s="2"/>
      <c r="C357" s="2"/>
      <c r="D357" s="2"/>
      <c r="G357" s="2"/>
      <c r="H357" s="2"/>
      <c r="I357" s="97"/>
      <c r="J357" s="2"/>
      <c r="K357" s="2"/>
    </row>
    <row r="358" ht="14.25" customHeight="1">
      <c r="B358" s="2"/>
      <c r="C358" s="2"/>
      <c r="D358" s="2"/>
      <c r="G358" s="2"/>
      <c r="H358" s="2"/>
      <c r="I358" s="97"/>
      <c r="J358" s="2"/>
      <c r="K358" s="2"/>
    </row>
    <row r="359" ht="14.25" customHeight="1">
      <c r="B359" s="2"/>
      <c r="C359" s="2"/>
      <c r="D359" s="2"/>
      <c r="G359" s="2"/>
      <c r="H359" s="2"/>
      <c r="I359" s="97"/>
      <c r="J359" s="2"/>
      <c r="K359" s="2"/>
    </row>
    <row r="360" ht="14.25" customHeight="1">
      <c r="B360" s="2"/>
      <c r="C360" s="2"/>
      <c r="D360" s="2"/>
      <c r="G360" s="2"/>
      <c r="H360" s="2"/>
      <c r="I360" s="97"/>
      <c r="J360" s="2"/>
      <c r="K360" s="2"/>
    </row>
    <row r="361" ht="14.25" customHeight="1">
      <c r="B361" s="2"/>
      <c r="C361" s="2"/>
      <c r="D361" s="2"/>
      <c r="G361" s="2"/>
      <c r="H361" s="2"/>
      <c r="I361" s="97"/>
      <c r="J361" s="2"/>
      <c r="K361" s="2"/>
    </row>
    <row r="362" ht="14.25" customHeight="1">
      <c r="B362" s="2"/>
      <c r="C362" s="2"/>
      <c r="D362" s="2"/>
      <c r="G362" s="2"/>
      <c r="H362" s="2"/>
      <c r="I362" s="97"/>
      <c r="J362" s="2"/>
      <c r="K362" s="2"/>
    </row>
    <row r="363" ht="14.25" customHeight="1">
      <c r="B363" s="2"/>
      <c r="C363" s="2"/>
      <c r="D363" s="2"/>
      <c r="G363" s="2"/>
      <c r="H363" s="2"/>
      <c r="I363" s="97"/>
      <c r="J363" s="2"/>
      <c r="K363" s="2"/>
    </row>
    <row r="364" ht="14.25" customHeight="1">
      <c r="B364" s="2"/>
      <c r="C364" s="2"/>
      <c r="D364" s="2"/>
      <c r="G364" s="2"/>
      <c r="H364" s="2"/>
      <c r="I364" s="97"/>
      <c r="J364" s="2"/>
      <c r="K364" s="2"/>
    </row>
    <row r="365" ht="14.25" customHeight="1">
      <c r="B365" s="2"/>
      <c r="C365" s="2"/>
      <c r="D365" s="2"/>
      <c r="G365" s="2"/>
      <c r="H365" s="2"/>
      <c r="I365" s="97"/>
      <c r="J365" s="2"/>
      <c r="K365" s="2"/>
    </row>
    <row r="366" ht="14.25" customHeight="1">
      <c r="B366" s="2"/>
      <c r="C366" s="2"/>
      <c r="D366" s="2"/>
      <c r="G366" s="2"/>
      <c r="H366" s="2"/>
      <c r="I366" s="97"/>
      <c r="J366" s="2"/>
      <c r="K366" s="2"/>
    </row>
    <row r="367" ht="14.25" customHeight="1">
      <c r="B367" s="2"/>
      <c r="C367" s="2"/>
      <c r="D367" s="2"/>
      <c r="G367" s="2"/>
      <c r="H367" s="2"/>
      <c r="I367" s="97"/>
      <c r="J367" s="2"/>
      <c r="K367" s="2"/>
    </row>
    <row r="368" ht="14.25" customHeight="1">
      <c r="B368" s="2"/>
      <c r="C368" s="2"/>
      <c r="D368" s="2"/>
      <c r="G368" s="2"/>
      <c r="H368" s="2"/>
      <c r="I368" s="97"/>
      <c r="J368" s="2"/>
      <c r="K368" s="2"/>
    </row>
    <row r="369" ht="14.25" customHeight="1">
      <c r="B369" s="2"/>
      <c r="C369" s="2"/>
      <c r="D369" s="2"/>
      <c r="G369" s="2"/>
      <c r="H369" s="2"/>
      <c r="I369" s="97"/>
      <c r="J369" s="2"/>
      <c r="K369" s="2"/>
    </row>
    <row r="370" ht="14.25" customHeight="1">
      <c r="B370" s="2"/>
      <c r="C370" s="2"/>
      <c r="D370" s="2"/>
      <c r="G370" s="2"/>
      <c r="H370" s="2"/>
      <c r="I370" s="97"/>
      <c r="J370" s="2"/>
      <c r="K370" s="2"/>
    </row>
    <row r="371" ht="14.25" customHeight="1">
      <c r="B371" s="2"/>
      <c r="C371" s="2"/>
      <c r="D371" s="2"/>
      <c r="G371" s="2"/>
      <c r="H371" s="2"/>
      <c r="I371" s="97"/>
      <c r="J371" s="2"/>
      <c r="K371" s="2"/>
    </row>
    <row r="372" ht="14.25" customHeight="1">
      <c r="B372" s="2"/>
      <c r="C372" s="2"/>
      <c r="D372" s="2"/>
      <c r="G372" s="2"/>
      <c r="H372" s="2"/>
      <c r="I372" s="97"/>
      <c r="J372" s="2"/>
      <c r="K372" s="2"/>
    </row>
    <row r="373" ht="14.25" customHeight="1">
      <c r="B373" s="2"/>
      <c r="C373" s="2"/>
      <c r="D373" s="2"/>
      <c r="G373" s="2"/>
      <c r="H373" s="2"/>
      <c r="I373" s="97"/>
      <c r="J373" s="2"/>
      <c r="K373" s="2"/>
    </row>
    <row r="374" ht="14.25" customHeight="1">
      <c r="B374" s="2"/>
      <c r="C374" s="2"/>
      <c r="D374" s="2"/>
      <c r="G374" s="2"/>
      <c r="H374" s="2"/>
      <c r="I374" s="97"/>
      <c r="J374" s="2"/>
      <c r="K374" s="2"/>
    </row>
    <row r="375" ht="14.25" customHeight="1">
      <c r="B375" s="2"/>
      <c r="C375" s="2"/>
      <c r="D375" s="2"/>
      <c r="G375" s="2"/>
      <c r="H375" s="2"/>
      <c r="I375" s="97"/>
      <c r="J375" s="2"/>
      <c r="K375" s="2"/>
    </row>
    <row r="376" ht="14.25" customHeight="1">
      <c r="B376" s="2"/>
      <c r="C376" s="2"/>
      <c r="D376" s="2"/>
      <c r="G376" s="2"/>
      <c r="H376" s="2"/>
      <c r="I376" s="97"/>
      <c r="J376" s="2"/>
      <c r="K376" s="2"/>
    </row>
    <row r="377" ht="14.25" customHeight="1">
      <c r="B377" s="2"/>
      <c r="C377" s="2"/>
      <c r="D377" s="2"/>
      <c r="G377" s="2"/>
      <c r="H377" s="2"/>
      <c r="I377" s="97"/>
      <c r="J377" s="2"/>
      <c r="K377" s="2"/>
    </row>
    <row r="378" ht="14.25" customHeight="1">
      <c r="B378" s="2"/>
      <c r="C378" s="2"/>
      <c r="D378" s="2"/>
      <c r="G378" s="2"/>
      <c r="H378" s="2"/>
      <c r="I378" s="97"/>
      <c r="J378" s="2"/>
      <c r="K378" s="2"/>
    </row>
    <row r="379" ht="14.25" customHeight="1">
      <c r="B379" s="2"/>
      <c r="C379" s="2"/>
      <c r="D379" s="2"/>
      <c r="G379" s="2"/>
      <c r="H379" s="2"/>
      <c r="I379" s="97"/>
      <c r="J379" s="2"/>
      <c r="K379" s="2"/>
    </row>
    <row r="380" ht="14.25" customHeight="1">
      <c r="B380" s="2"/>
      <c r="C380" s="2"/>
      <c r="D380" s="2"/>
      <c r="G380" s="2"/>
      <c r="H380" s="2"/>
      <c r="I380" s="97"/>
      <c r="J380" s="2"/>
      <c r="K380" s="2"/>
    </row>
    <row r="381" ht="14.25" customHeight="1">
      <c r="B381" s="2"/>
      <c r="C381" s="2"/>
      <c r="D381" s="2"/>
      <c r="G381" s="2"/>
      <c r="H381" s="2"/>
      <c r="I381" s="97"/>
      <c r="J381" s="2"/>
      <c r="K381" s="2"/>
    </row>
    <row r="382" ht="14.25" customHeight="1">
      <c r="B382" s="2"/>
      <c r="C382" s="2"/>
      <c r="D382" s="2"/>
      <c r="G382" s="2"/>
      <c r="H382" s="2"/>
      <c r="I382" s="97"/>
      <c r="J382" s="2"/>
      <c r="K382" s="2"/>
    </row>
    <row r="383" ht="14.25" customHeight="1">
      <c r="B383" s="2"/>
      <c r="C383" s="2"/>
      <c r="D383" s="2"/>
      <c r="G383" s="2"/>
      <c r="H383" s="2"/>
      <c r="I383" s="97"/>
      <c r="J383" s="2"/>
      <c r="K383" s="2"/>
    </row>
    <row r="384" ht="14.25" customHeight="1">
      <c r="B384" s="2"/>
      <c r="C384" s="2"/>
      <c r="D384" s="2"/>
      <c r="G384" s="2"/>
      <c r="H384" s="2"/>
      <c r="I384" s="97"/>
      <c r="J384" s="2"/>
      <c r="K384" s="2"/>
    </row>
    <row r="385" ht="14.25" customHeight="1">
      <c r="B385" s="2"/>
      <c r="C385" s="2"/>
      <c r="D385" s="2"/>
      <c r="G385" s="2"/>
      <c r="H385" s="2"/>
      <c r="I385" s="97"/>
      <c r="J385" s="2"/>
      <c r="K385" s="2"/>
    </row>
    <row r="386" ht="14.25" customHeight="1">
      <c r="B386" s="2"/>
      <c r="C386" s="2"/>
      <c r="D386" s="2"/>
      <c r="G386" s="2"/>
      <c r="H386" s="2"/>
      <c r="I386" s="97"/>
      <c r="J386" s="2"/>
      <c r="K386" s="2"/>
    </row>
    <row r="387" ht="14.25" customHeight="1">
      <c r="B387" s="2"/>
      <c r="C387" s="2"/>
      <c r="D387" s="2"/>
      <c r="G387" s="2"/>
      <c r="H387" s="2"/>
      <c r="I387" s="97"/>
      <c r="J387" s="2"/>
      <c r="K387" s="2"/>
    </row>
    <row r="388" ht="14.25" customHeight="1">
      <c r="B388" s="2"/>
      <c r="C388" s="2"/>
      <c r="D388" s="2"/>
      <c r="G388" s="2"/>
      <c r="H388" s="2"/>
      <c r="I388" s="97"/>
      <c r="J388" s="2"/>
      <c r="K388" s="2"/>
    </row>
    <row r="389" ht="14.25" customHeight="1">
      <c r="B389" s="2"/>
      <c r="C389" s="2"/>
      <c r="D389" s="2"/>
      <c r="G389" s="2"/>
      <c r="H389" s="2"/>
      <c r="I389" s="97"/>
      <c r="J389" s="2"/>
      <c r="K389" s="2"/>
    </row>
    <row r="390" ht="14.25" customHeight="1">
      <c r="B390" s="2"/>
      <c r="C390" s="2"/>
      <c r="D390" s="2"/>
      <c r="G390" s="2"/>
      <c r="H390" s="2"/>
      <c r="I390" s="97"/>
      <c r="J390" s="2"/>
      <c r="K390" s="2"/>
    </row>
    <row r="391" ht="14.25" customHeight="1">
      <c r="B391" s="2"/>
      <c r="C391" s="2"/>
      <c r="D391" s="2"/>
      <c r="G391" s="2"/>
      <c r="H391" s="2"/>
      <c r="I391" s="97"/>
      <c r="J391" s="2"/>
      <c r="K391" s="2"/>
    </row>
    <row r="392" ht="14.25" customHeight="1">
      <c r="B392" s="2"/>
      <c r="C392" s="2"/>
      <c r="D392" s="2"/>
      <c r="G392" s="2"/>
      <c r="H392" s="2"/>
      <c r="I392" s="97"/>
      <c r="J392" s="2"/>
      <c r="K392" s="2"/>
    </row>
    <row r="393" ht="14.25" customHeight="1">
      <c r="B393" s="2"/>
      <c r="C393" s="2"/>
      <c r="D393" s="2"/>
      <c r="G393" s="2"/>
      <c r="H393" s="2"/>
      <c r="I393" s="97"/>
      <c r="J393" s="2"/>
      <c r="K393" s="2"/>
    </row>
    <row r="394" ht="14.25" customHeight="1">
      <c r="B394" s="2"/>
      <c r="C394" s="2"/>
      <c r="D394" s="2"/>
      <c r="G394" s="2"/>
      <c r="H394" s="2"/>
      <c r="I394" s="97"/>
      <c r="J394" s="2"/>
      <c r="K394" s="2"/>
    </row>
    <row r="395" ht="14.25" customHeight="1">
      <c r="B395" s="2"/>
      <c r="C395" s="2"/>
      <c r="D395" s="2"/>
      <c r="G395" s="2"/>
      <c r="H395" s="2"/>
      <c r="I395" s="97"/>
      <c r="J395" s="2"/>
      <c r="K395" s="2"/>
    </row>
    <row r="396" ht="14.25" customHeight="1">
      <c r="B396" s="2"/>
      <c r="C396" s="2"/>
      <c r="D396" s="2"/>
      <c r="G396" s="2"/>
      <c r="H396" s="2"/>
      <c r="I396" s="97"/>
      <c r="J396" s="2"/>
      <c r="K396" s="2"/>
    </row>
    <row r="397" ht="14.25" customHeight="1">
      <c r="B397" s="2"/>
      <c r="C397" s="2"/>
      <c r="D397" s="2"/>
      <c r="G397" s="2"/>
      <c r="H397" s="2"/>
      <c r="I397" s="97"/>
      <c r="J397" s="2"/>
      <c r="K397" s="2"/>
    </row>
    <row r="398" ht="14.25" customHeight="1">
      <c r="B398" s="2"/>
      <c r="C398" s="2"/>
      <c r="D398" s="2"/>
      <c r="G398" s="2"/>
      <c r="H398" s="2"/>
      <c r="I398" s="97"/>
      <c r="J398" s="2"/>
      <c r="K398" s="2"/>
    </row>
    <row r="399" ht="14.25" customHeight="1">
      <c r="B399" s="2"/>
      <c r="C399" s="2"/>
      <c r="D399" s="2"/>
      <c r="G399" s="2"/>
      <c r="H399" s="2"/>
      <c r="I399" s="97"/>
      <c r="J399" s="2"/>
      <c r="K399" s="2"/>
    </row>
    <row r="400" ht="14.25" customHeight="1">
      <c r="B400" s="2"/>
      <c r="C400" s="2"/>
      <c r="D400" s="2"/>
      <c r="G400" s="2"/>
      <c r="H400" s="2"/>
      <c r="I400" s="97"/>
      <c r="J400" s="2"/>
      <c r="K400" s="2"/>
    </row>
    <row r="401" ht="14.25" customHeight="1">
      <c r="B401" s="2"/>
      <c r="C401" s="2"/>
      <c r="D401" s="2"/>
      <c r="G401" s="2"/>
      <c r="H401" s="2"/>
      <c r="I401" s="97"/>
      <c r="J401" s="2"/>
      <c r="K401" s="2"/>
    </row>
    <row r="402" ht="14.25" customHeight="1">
      <c r="B402" s="2"/>
      <c r="C402" s="2"/>
      <c r="D402" s="2"/>
      <c r="G402" s="2"/>
      <c r="H402" s="2"/>
      <c r="I402" s="97"/>
      <c r="J402" s="2"/>
      <c r="K402" s="2"/>
    </row>
    <row r="403" ht="14.25" customHeight="1">
      <c r="B403" s="2"/>
      <c r="C403" s="2"/>
      <c r="D403" s="2"/>
      <c r="G403" s="2"/>
      <c r="H403" s="2"/>
      <c r="I403" s="97"/>
      <c r="J403" s="2"/>
      <c r="K403" s="2"/>
    </row>
    <row r="404" ht="14.25" customHeight="1">
      <c r="B404" s="2"/>
      <c r="C404" s="2"/>
      <c r="D404" s="2"/>
      <c r="G404" s="2"/>
      <c r="H404" s="2"/>
      <c r="I404" s="97"/>
      <c r="J404" s="2"/>
      <c r="K404" s="2"/>
    </row>
    <row r="405" ht="14.25" customHeight="1">
      <c r="B405" s="2"/>
      <c r="C405" s="2"/>
      <c r="D405" s="2"/>
      <c r="G405" s="2"/>
      <c r="H405" s="2"/>
      <c r="I405" s="97"/>
      <c r="J405" s="2"/>
      <c r="K405" s="2"/>
    </row>
    <row r="406" ht="14.25" customHeight="1">
      <c r="B406" s="2"/>
      <c r="C406" s="2"/>
      <c r="D406" s="2"/>
      <c r="G406" s="2"/>
      <c r="H406" s="2"/>
      <c r="I406" s="97"/>
      <c r="J406" s="2"/>
      <c r="K406" s="2"/>
    </row>
    <row r="407" ht="14.25" customHeight="1">
      <c r="B407" s="2"/>
      <c r="C407" s="2"/>
      <c r="D407" s="2"/>
      <c r="G407" s="2"/>
      <c r="H407" s="2"/>
      <c r="I407" s="97"/>
      <c r="J407" s="2"/>
      <c r="K407" s="2"/>
    </row>
    <row r="408" ht="14.25" customHeight="1">
      <c r="B408" s="2"/>
      <c r="C408" s="2"/>
      <c r="D408" s="2"/>
      <c r="G408" s="2"/>
      <c r="H408" s="2"/>
      <c r="I408" s="97"/>
      <c r="J408" s="2"/>
      <c r="K408" s="2"/>
    </row>
    <row r="409" ht="14.25" customHeight="1">
      <c r="B409" s="2"/>
      <c r="C409" s="2"/>
      <c r="D409" s="2"/>
      <c r="G409" s="2"/>
      <c r="H409" s="2"/>
      <c r="I409" s="97"/>
      <c r="J409" s="2"/>
      <c r="K409" s="2"/>
    </row>
    <row r="410" ht="14.25" customHeight="1">
      <c r="B410" s="2"/>
      <c r="C410" s="2"/>
      <c r="D410" s="2"/>
      <c r="G410" s="2"/>
      <c r="H410" s="2"/>
      <c r="I410" s="97"/>
      <c r="J410" s="2"/>
      <c r="K410" s="2"/>
    </row>
    <row r="411" ht="14.25" customHeight="1">
      <c r="B411" s="2"/>
      <c r="C411" s="2"/>
      <c r="D411" s="2"/>
      <c r="G411" s="2"/>
      <c r="H411" s="2"/>
      <c r="I411" s="97"/>
      <c r="J411" s="2"/>
      <c r="K411" s="2"/>
    </row>
    <row r="412" ht="14.25" customHeight="1">
      <c r="B412" s="2"/>
      <c r="C412" s="2"/>
      <c r="D412" s="2"/>
      <c r="G412" s="2"/>
      <c r="H412" s="2"/>
      <c r="I412" s="97"/>
      <c r="J412" s="2"/>
      <c r="K412" s="2"/>
    </row>
    <row r="413" ht="14.25" customHeight="1">
      <c r="B413" s="2"/>
      <c r="C413" s="2"/>
      <c r="D413" s="2"/>
      <c r="G413" s="2"/>
      <c r="H413" s="2"/>
      <c r="I413" s="97"/>
      <c r="J413" s="2"/>
      <c r="K413" s="2"/>
    </row>
    <row r="414" ht="14.25" customHeight="1">
      <c r="B414" s="2"/>
      <c r="C414" s="2"/>
      <c r="D414" s="2"/>
      <c r="G414" s="2"/>
      <c r="H414" s="2"/>
      <c r="I414" s="97"/>
      <c r="J414" s="2"/>
      <c r="K414" s="2"/>
    </row>
    <row r="415" ht="14.25" customHeight="1">
      <c r="B415" s="2"/>
      <c r="C415" s="2"/>
      <c r="D415" s="2"/>
      <c r="G415" s="2"/>
      <c r="H415" s="2"/>
      <c r="I415" s="97"/>
      <c r="J415" s="2"/>
      <c r="K415" s="2"/>
    </row>
    <row r="416" ht="14.25" customHeight="1">
      <c r="B416" s="2"/>
      <c r="C416" s="2"/>
      <c r="D416" s="2"/>
      <c r="G416" s="2"/>
      <c r="H416" s="2"/>
      <c r="I416" s="97"/>
      <c r="J416" s="2"/>
      <c r="K416" s="2"/>
    </row>
    <row r="417" ht="14.25" customHeight="1">
      <c r="B417" s="2"/>
      <c r="C417" s="2"/>
      <c r="D417" s="2"/>
      <c r="G417" s="2"/>
      <c r="H417" s="2"/>
      <c r="I417" s="97"/>
      <c r="J417" s="2"/>
      <c r="K417" s="2"/>
    </row>
    <row r="418" ht="14.25" customHeight="1">
      <c r="B418" s="2"/>
      <c r="C418" s="2"/>
      <c r="D418" s="2"/>
      <c r="G418" s="2"/>
      <c r="H418" s="2"/>
      <c r="I418" s="97"/>
      <c r="J418" s="2"/>
      <c r="K418" s="2"/>
    </row>
    <row r="419" ht="14.25" customHeight="1">
      <c r="B419" s="2"/>
      <c r="C419" s="2"/>
      <c r="D419" s="2"/>
      <c r="G419" s="2"/>
      <c r="H419" s="2"/>
      <c r="I419" s="97"/>
      <c r="J419" s="2"/>
      <c r="K419" s="2"/>
    </row>
    <row r="420" ht="14.25" customHeight="1">
      <c r="B420" s="2"/>
      <c r="C420" s="2"/>
      <c r="D420" s="2"/>
      <c r="G420" s="2"/>
      <c r="H420" s="2"/>
      <c r="I420" s="97"/>
      <c r="J420" s="2"/>
      <c r="K420" s="2"/>
    </row>
    <row r="421" ht="14.25" customHeight="1">
      <c r="B421" s="2"/>
      <c r="C421" s="2"/>
      <c r="D421" s="2"/>
      <c r="G421" s="2"/>
      <c r="H421" s="2"/>
      <c r="I421" s="97"/>
      <c r="J421" s="2"/>
      <c r="K421" s="2"/>
    </row>
    <row r="422" ht="14.25" customHeight="1">
      <c r="B422" s="2"/>
      <c r="C422" s="2"/>
      <c r="D422" s="2"/>
      <c r="G422" s="2"/>
      <c r="H422" s="2"/>
      <c r="I422" s="97"/>
      <c r="J422" s="2"/>
      <c r="K422" s="2"/>
    </row>
    <row r="423" ht="14.25" customHeight="1">
      <c r="B423" s="2"/>
      <c r="C423" s="2"/>
      <c r="D423" s="2"/>
      <c r="G423" s="2"/>
      <c r="H423" s="2"/>
      <c r="I423" s="97"/>
      <c r="J423" s="2"/>
      <c r="K423" s="2"/>
    </row>
    <row r="424" ht="14.25" customHeight="1">
      <c r="B424" s="2"/>
      <c r="C424" s="2"/>
      <c r="D424" s="2"/>
      <c r="G424" s="2"/>
      <c r="H424" s="2"/>
      <c r="I424" s="97"/>
      <c r="J424" s="2"/>
      <c r="K424" s="2"/>
    </row>
    <row r="425" ht="14.25" customHeight="1">
      <c r="B425" s="2"/>
      <c r="C425" s="2"/>
      <c r="D425" s="2"/>
      <c r="G425" s="2"/>
      <c r="H425" s="2"/>
      <c r="I425" s="97"/>
      <c r="J425" s="2"/>
      <c r="K425" s="2"/>
    </row>
    <row r="426" ht="14.25" customHeight="1">
      <c r="B426" s="2"/>
      <c r="C426" s="2"/>
      <c r="D426" s="2"/>
      <c r="G426" s="2"/>
      <c r="H426" s="2"/>
      <c r="I426" s="97"/>
      <c r="J426" s="2"/>
      <c r="K426" s="2"/>
    </row>
    <row r="427" ht="14.25" customHeight="1">
      <c r="B427" s="2"/>
      <c r="C427" s="2"/>
      <c r="D427" s="2"/>
      <c r="G427" s="2"/>
      <c r="H427" s="2"/>
      <c r="I427" s="97"/>
      <c r="J427" s="2"/>
      <c r="K427" s="2"/>
    </row>
    <row r="428" ht="14.25" customHeight="1">
      <c r="B428" s="2"/>
      <c r="C428" s="2"/>
      <c r="D428" s="2"/>
      <c r="G428" s="2"/>
      <c r="H428" s="2"/>
      <c r="I428" s="97"/>
      <c r="J428" s="2"/>
      <c r="K428" s="2"/>
    </row>
    <row r="429" ht="14.25" customHeight="1">
      <c r="B429" s="2"/>
      <c r="C429" s="2"/>
      <c r="D429" s="2"/>
      <c r="G429" s="2"/>
      <c r="H429" s="2"/>
      <c r="I429" s="97"/>
      <c r="J429" s="2"/>
      <c r="K429" s="2"/>
    </row>
    <row r="430" ht="14.25" customHeight="1">
      <c r="B430" s="2"/>
      <c r="C430" s="2"/>
      <c r="D430" s="2"/>
      <c r="G430" s="2"/>
      <c r="H430" s="2"/>
      <c r="I430" s="97"/>
      <c r="J430" s="2"/>
      <c r="K430" s="2"/>
    </row>
    <row r="431" ht="14.25" customHeight="1">
      <c r="B431" s="2"/>
      <c r="C431" s="2"/>
      <c r="D431" s="2"/>
      <c r="G431" s="2"/>
      <c r="H431" s="2"/>
      <c r="I431" s="97"/>
      <c r="J431" s="2"/>
      <c r="K431" s="2"/>
    </row>
    <row r="432" ht="14.25" customHeight="1">
      <c r="B432" s="2"/>
      <c r="C432" s="2"/>
      <c r="D432" s="2"/>
      <c r="G432" s="2"/>
      <c r="H432" s="2"/>
      <c r="I432" s="97"/>
      <c r="J432" s="2"/>
      <c r="K432" s="2"/>
    </row>
    <row r="433" ht="14.25" customHeight="1">
      <c r="B433" s="2"/>
      <c r="C433" s="2"/>
      <c r="D433" s="2"/>
      <c r="G433" s="2"/>
      <c r="H433" s="2"/>
      <c r="I433" s="97"/>
      <c r="J433" s="2"/>
      <c r="K433" s="2"/>
    </row>
    <row r="434" ht="14.25" customHeight="1">
      <c r="B434" s="2"/>
      <c r="C434" s="2"/>
      <c r="D434" s="2"/>
      <c r="G434" s="2"/>
      <c r="H434" s="2"/>
      <c r="I434" s="97"/>
      <c r="J434" s="2"/>
      <c r="K434" s="2"/>
    </row>
    <row r="435" ht="14.25" customHeight="1">
      <c r="B435" s="2"/>
      <c r="C435" s="2"/>
      <c r="D435" s="2"/>
      <c r="G435" s="2"/>
      <c r="H435" s="2"/>
      <c r="I435" s="97"/>
      <c r="J435" s="2"/>
      <c r="K435" s="2"/>
    </row>
    <row r="436" ht="14.25" customHeight="1">
      <c r="B436" s="2"/>
      <c r="C436" s="2"/>
      <c r="D436" s="2"/>
      <c r="G436" s="2"/>
      <c r="H436" s="2"/>
      <c r="I436" s="97"/>
      <c r="J436" s="2"/>
      <c r="K436" s="2"/>
    </row>
    <row r="437" ht="14.25" customHeight="1">
      <c r="B437" s="2"/>
      <c r="C437" s="2"/>
      <c r="D437" s="2"/>
      <c r="G437" s="2"/>
      <c r="H437" s="2"/>
      <c r="I437" s="97"/>
      <c r="J437" s="2"/>
      <c r="K437" s="2"/>
    </row>
    <row r="438" ht="14.25" customHeight="1">
      <c r="B438" s="2"/>
      <c r="C438" s="2"/>
      <c r="D438" s="2"/>
      <c r="G438" s="2"/>
      <c r="H438" s="2"/>
      <c r="I438" s="97"/>
      <c r="J438" s="2"/>
      <c r="K438" s="2"/>
    </row>
    <row r="439" ht="14.25" customHeight="1">
      <c r="B439" s="2"/>
      <c r="C439" s="2"/>
      <c r="D439" s="2"/>
      <c r="G439" s="2"/>
      <c r="H439" s="2"/>
      <c r="I439" s="97"/>
      <c r="J439" s="2"/>
      <c r="K439" s="2"/>
    </row>
    <row r="440" ht="14.25" customHeight="1">
      <c r="B440" s="2"/>
      <c r="C440" s="2"/>
      <c r="D440" s="2"/>
      <c r="G440" s="2"/>
      <c r="H440" s="2"/>
      <c r="I440" s="97"/>
      <c r="J440" s="2"/>
      <c r="K440" s="2"/>
    </row>
    <row r="441" ht="14.25" customHeight="1">
      <c r="B441" s="2"/>
      <c r="C441" s="2"/>
      <c r="D441" s="2"/>
      <c r="G441" s="2"/>
      <c r="H441" s="2"/>
      <c r="I441" s="97"/>
      <c r="J441" s="2"/>
      <c r="K441" s="2"/>
    </row>
    <row r="442" ht="14.25" customHeight="1">
      <c r="B442" s="2"/>
      <c r="C442" s="2"/>
      <c r="D442" s="2"/>
      <c r="G442" s="2"/>
      <c r="H442" s="2"/>
      <c r="I442" s="97"/>
      <c r="J442" s="2"/>
      <c r="K442" s="2"/>
    </row>
    <row r="443" ht="14.25" customHeight="1">
      <c r="B443" s="2"/>
      <c r="C443" s="2"/>
      <c r="D443" s="2"/>
      <c r="G443" s="2"/>
      <c r="H443" s="2"/>
      <c r="I443" s="97"/>
      <c r="J443" s="2"/>
      <c r="K443" s="2"/>
    </row>
    <row r="444" ht="14.25" customHeight="1">
      <c r="B444" s="2"/>
      <c r="C444" s="2"/>
      <c r="D444" s="2"/>
      <c r="G444" s="2"/>
      <c r="H444" s="2"/>
      <c r="I444" s="97"/>
      <c r="J444" s="2"/>
      <c r="K444" s="2"/>
    </row>
    <row r="445" ht="14.25" customHeight="1">
      <c r="B445" s="2"/>
      <c r="C445" s="2"/>
      <c r="D445" s="2"/>
      <c r="G445" s="2"/>
      <c r="H445" s="2"/>
      <c r="I445" s="97"/>
      <c r="J445" s="2"/>
      <c r="K445" s="2"/>
    </row>
    <row r="446" ht="14.25" customHeight="1">
      <c r="B446" s="2"/>
      <c r="C446" s="2"/>
      <c r="D446" s="2"/>
      <c r="G446" s="2"/>
      <c r="H446" s="2"/>
      <c r="I446" s="97"/>
      <c r="J446" s="2"/>
      <c r="K446" s="2"/>
    </row>
    <row r="447" ht="14.25" customHeight="1">
      <c r="B447" s="2"/>
      <c r="C447" s="2"/>
      <c r="D447" s="2"/>
      <c r="G447" s="2"/>
      <c r="H447" s="2"/>
      <c r="I447" s="97"/>
      <c r="J447" s="2"/>
      <c r="K447" s="2"/>
    </row>
    <row r="448" ht="14.25" customHeight="1">
      <c r="B448" s="2"/>
      <c r="C448" s="2"/>
      <c r="D448" s="2"/>
      <c r="G448" s="2"/>
      <c r="H448" s="2"/>
      <c r="I448" s="97"/>
      <c r="J448" s="2"/>
      <c r="K448" s="2"/>
    </row>
    <row r="449" ht="14.25" customHeight="1">
      <c r="B449" s="2"/>
      <c r="C449" s="2"/>
      <c r="D449" s="2"/>
      <c r="G449" s="2"/>
      <c r="H449" s="2"/>
      <c r="I449" s="97"/>
      <c r="J449" s="2"/>
      <c r="K449" s="2"/>
    </row>
    <row r="450" ht="14.25" customHeight="1">
      <c r="B450" s="2"/>
      <c r="C450" s="2"/>
      <c r="D450" s="2"/>
      <c r="G450" s="2"/>
      <c r="H450" s="2"/>
      <c r="I450" s="97"/>
      <c r="J450" s="2"/>
      <c r="K450" s="2"/>
    </row>
    <row r="451" ht="14.25" customHeight="1">
      <c r="B451" s="2"/>
      <c r="C451" s="2"/>
      <c r="D451" s="2"/>
      <c r="G451" s="2"/>
      <c r="H451" s="2"/>
      <c r="I451" s="97"/>
      <c r="J451" s="2"/>
      <c r="K451" s="2"/>
    </row>
    <row r="452" ht="14.25" customHeight="1">
      <c r="B452" s="2"/>
      <c r="C452" s="2"/>
      <c r="D452" s="2"/>
      <c r="G452" s="2"/>
      <c r="H452" s="2"/>
      <c r="I452" s="97"/>
      <c r="J452" s="2"/>
      <c r="K452" s="2"/>
    </row>
    <row r="453" ht="14.25" customHeight="1">
      <c r="B453" s="2"/>
      <c r="C453" s="2"/>
      <c r="D453" s="2"/>
      <c r="G453" s="2"/>
      <c r="H453" s="2"/>
      <c r="I453" s="97"/>
      <c r="J453" s="2"/>
      <c r="K453" s="2"/>
    </row>
    <row r="454" ht="14.25" customHeight="1">
      <c r="B454" s="2"/>
      <c r="C454" s="2"/>
      <c r="D454" s="2"/>
      <c r="G454" s="2"/>
      <c r="H454" s="2"/>
      <c r="I454" s="97"/>
      <c r="J454" s="2"/>
      <c r="K454" s="2"/>
    </row>
    <row r="455" ht="14.25" customHeight="1">
      <c r="B455" s="2"/>
      <c r="C455" s="2"/>
      <c r="D455" s="2"/>
      <c r="G455" s="2"/>
      <c r="H455" s="2"/>
      <c r="I455" s="97"/>
      <c r="J455" s="2"/>
      <c r="K455" s="2"/>
    </row>
    <row r="456" ht="14.25" customHeight="1">
      <c r="B456" s="2"/>
      <c r="C456" s="2"/>
      <c r="D456" s="2"/>
      <c r="G456" s="2"/>
      <c r="H456" s="2"/>
      <c r="I456" s="97"/>
      <c r="J456" s="2"/>
      <c r="K456" s="2"/>
    </row>
    <row r="457" ht="14.25" customHeight="1">
      <c r="B457" s="2"/>
      <c r="C457" s="2"/>
      <c r="D457" s="2"/>
      <c r="G457" s="2"/>
      <c r="H457" s="2"/>
      <c r="I457" s="97"/>
      <c r="J457" s="2"/>
      <c r="K457" s="2"/>
    </row>
    <row r="458" ht="14.25" customHeight="1">
      <c r="B458" s="2"/>
      <c r="C458" s="2"/>
      <c r="D458" s="2"/>
      <c r="G458" s="2"/>
      <c r="H458" s="2"/>
      <c r="I458" s="97"/>
      <c r="J458" s="2"/>
      <c r="K458" s="2"/>
    </row>
    <row r="459" ht="14.25" customHeight="1">
      <c r="B459" s="2"/>
      <c r="C459" s="2"/>
      <c r="D459" s="2"/>
      <c r="G459" s="2"/>
      <c r="H459" s="2"/>
      <c r="I459" s="97"/>
      <c r="J459" s="2"/>
      <c r="K459" s="2"/>
    </row>
    <row r="460" ht="14.25" customHeight="1">
      <c r="B460" s="2"/>
      <c r="C460" s="2"/>
      <c r="D460" s="2"/>
      <c r="G460" s="2"/>
      <c r="H460" s="2"/>
      <c r="I460" s="97"/>
      <c r="J460" s="2"/>
      <c r="K460" s="2"/>
    </row>
    <row r="461" ht="14.25" customHeight="1">
      <c r="B461" s="2"/>
      <c r="C461" s="2"/>
      <c r="D461" s="2"/>
      <c r="G461" s="2"/>
      <c r="H461" s="2"/>
      <c r="I461" s="97"/>
      <c r="J461" s="2"/>
      <c r="K461" s="2"/>
    </row>
    <row r="462" ht="14.25" customHeight="1">
      <c r="B462" s="2"/>
      <c r="C462" s="2"/>
      <c r="D462" s="2"/>
      <c r="G462" s="2"/>
      <c r="H462" s="2"/>
      <c r="I462" s="97"/>
      <c r="J462" s="2"/>
      <c r="K462" s="2"/>
    </row>
    <row r="463" ht="14.25" customHeight="1">
      <c r="B463" s="2"/>
      <c r="C463" s="2"/>
      <c r="D463" s="2"/>
      <c r="G463" s="2"/>
      <c r="H463" s="2"/>
      <c r="I463" s="97"/>
      <c r="J463" s="2"/>
      <c r="K463" s="2"/>
    </row>
    <row r="464" ht="14.25" customHeight="1">
      <c r="B464" s="2"/>
      <c r="C464" s="2"/>
      <c r="D464" s="2"/>
      <c r="G464" s="2"/>
      <c r="H464" s="2"/>
      <c r="I464" s="97"/>
      <c r="J464" s="2"/>
      <c r="K464" s="2"/>
    </row>
    <row r="465" ht="14.25" customHeight="1">
      <c r="B465" s="2"/>
      <c r="C465" s="2"/>
      <c r="D465" s="2"/>
      <c r="G465" s="2"/>
      <c r="H465" s="2"/>
      <c r="I465" s="97"/>
      <c r="J465" s="2"/>
      <c r="K465" s="2"/>
    </row>
    <row r="466" ht="14.25" customHeight="1">
      <c r="B466" s="2"/>
      <c r="C466" s="2"/>
      <c r="D466" s="2"/>
      <c r="G466" s="2"/>
      <c r="H466" s="2"/>
      <c r="I466" s="97"/>
      <c r="J466" s="2"/>
      <c r="K466" s="2"/>
    </row>
    <row r="467" ht="14.25" customHeight="1">
      <c r="B467" s="2"/>
      <c r="C467" s="2"/>
      <c r="D467" s="2"/>
      <c r="G467" s="2"/>
      <c r="H467" s="2"/>
      <c r="I467" s="97"/>
      <c r="J467" s="2"/>
      <c r="K467" s="2"/>
    </row>
    <row r="468" ht="14.25" customHeight="1">
      <c r="B468" s="2"/>
      <c r="C468" s="2"/>
      <c r="D468" s="2"/>
      <c r="G468" s="2"/>
      <c r="H468" s="2"/>
      <c r="I468" s="97"/>
      <c r="J468" s="2"/>
      <c r="K468" s="2"/>
    </row>
    <row r="469" ht="14.25" customHeight="1">
      <c r="B469" s="2"/>
      <c r="C469" s="2"/>
      <c r="D469" s="2"/>
      <c r="G469" s="2"/>
      <c r="H469" s="2"/>
      <c r="I469" s="97"/>
      <c r="J469" s="2"/>
      <c r="K469" s="2"/>
    </row>
    <row r="470" ht="14.25" customHeight="1">
      <c r="B470" s="2"/>
      <c r="C470" s="2"/>
      <c r="D470" s="2"/>
      <c r="G470" s="2"/>
      <c r="H470" s="2"/>
      <c r="I470" s="97"/>
      <c r="J470" s="2"/>
      <c r="K470" s="2"/>
    </row>
    <row r="471" ht="14.25" customHeight="1">
      <c r="B471" s="2"/>
      <c r="C471" s="2"/>
      <c r="D471" s="2"/>
      <c r="G471" s="2"/>
      <c r="H471" s="2"/>
      <c r="I471" s="97"/>
      <c r="J471" s="2"/>
      <c r="K471" s="2"/>
    </row>
    <row r="472" ht="14.25" customHeight="1">
      <c r="B472" s="2"/>
      <c r="C472" s="2"/>
      <c r="D472" s="2"/>
      <c r="G472" s="2"/>
      <c r="H472" s="2"/>
      <c r="I472" s="97"/>
      <c r="J472" s="2"/>
      <c r="K472" s="2"/>
    </row>
    <row r="473" ht="14.25" customHeight="1">
      <c r="B473" s="2"/>
      <c r="C473" s="2"/>
      <c r="D473" s="2"/>
      <c r="G473" s="2"/>
      <c r="H473" s="2"/>
      <c r="I473" s="97"/>
      <c r="J473" s="2"/>
      <c r="K473" s="2"/>
    </row>
    <row r="474" ht="14.25" customHeight="1">
      <c r="B474" s="2"/>
      <c r="C474" s="2"/>
      <c r="D474" s="2"/>
      <c r="G474" s="2"/>
      <c r="H474" s="2"/>
      <c r="I474" s="97"/>
      <c r="J474" s="2"/>
      <c r="K474" s="2"/>
    </row>
    <row r="475" ht="14.25" customHeight="1">
      <c r="B475" s="2"/>
      <c r="C475" s="2"/>
      <c r="D475" s="2"/>
      <c r="G475" s="2"/>
      <c r="H475" s="2"/>
      <c r="I475" s="97"/>
      <c r="J475" s="2"/>
      <c r="K475" s="2"/>
    </row>
    <row r="476" ht="14.25" customHeight="1">
      <c r="B476" s="2"/>
      <c r="C476" s="2"/>
      <c r="D476" s="2"/>
      <c r="G476" s="2"/>
      <c r="H476" s="2"/>
      <c r="I476" s="97"/>
      <c r="J476" s="2"/>
      <c r="K476" s="2"/>
    </row>
    <row r="477" ht="14.25" customHeight="1">
      <c r="B477" s="2"/>
      <c r="C477" s="2"/>
      <c r="D477" s="2"/>
      <c r="G477" s="2"/>
      <c r="H477" s="2"/>
      <c r="I477" s="97"/>
      <c r="J477" s="2"/>
      <c r="K477" s="2"/>
    </row>
    <row r="478" ht="14.25" customHeight="1">
      <c r="B478" s="2"/>
      <c r="C478" s="2"/>
      <c r="D478" s="2"/>
      <c r="G478" s="2"/>
      <c r="H478" s="2"/>
      <c r="I478" s="97"/>
      <c r="J478" s="2"/>
      <c r="K478" s="2"/>
    </row>
    <row r="479" ht="14.25" customHeight="1">
      <c r="B479" s="2"/>
      <c r="C479" s="2"/>
      <c r="D479" s="2"/>
      <c r="G479" s="2"/>
      <c r="H479" s="2"/>
      <c r="I479" s="97"/>
      <c r="J479" s="2"/>
      <c r="K479" s="2"/>
    </row>
    <row r="480" ht="14.25" customHeight="1">
      <c r="B480" s="2"/>
      <c r="C480" s="2"/>
      <c r="D480" s="2"/>
      <c r="G480" s="2"/>
      <c r="H480" s="2"/>
      <c r="I480" s="97"/>
      <c r="J480" s="2"/>
      <c r="K480" s="2"/>
    </row>
    <row r="481" ht="14.25" customHeight="1">
      <c r="B481" s="2"/>
      <c r="C481" s="2"/>
      <c r="D481" s="2"/>
      <c r="G481" s="2"/>
      <c r="H481" s="2"/>
      <c r="I481" s="97"/>
      <c r="J481" s="2"/>
      <c r="K481" s="2"/>
    </row>
    <row r="482" ht="14.25" customHeight="1">
      <c r="B482" s="2"/>
      <c r="C482" s="2"/>
      <c r="D482" s="2"/>
      <c r="G482" s="2"/>
      <c r="H482" s="2"/>
      <c r="I482" s="97"/>
      <c r="J482" s="2"/>
      <c r="K482" s="2"/>
    </row>
    <row r="483" ht="14.25" customHeight="1">
      <c r="B483" s="2"/>
      <c r="C483" s="2"/>
      <c r="D483" s="2"/>
      <c r="G483" s="2"/>
      <c r="H483" s="2"/>
      <c r="I483" s="97"/>
      <c r="J483" s="2"/>
      <c r="K483" s="2"/>
    </row>
    <row r="484" ht="14.25" customHeight="1">
      <c r="B484" s="2"/>
      <c r="C484" s="2"/>
      <c r="D484" s="2"/>
      <c r="G484" s="2"/>
      <c r="H484" s="2"/>
      <c r="I484" s="97"/>
      <c r="J484" s="2"/>
      <c r="K484" s="2"/>
    </row>
    <row r="485" ht="14.25" customHeight="1">
      <c r="B485" s="2"/>
      <c r="C485" s="2"/>
      <c r="D485" s="2"/>
      <c r="G485" s="2"/>
      <c r="H485" s="2"/>
      <c r="I485" s="97"/>
      <c r="J485" s="2"/>
      <c r="K485" s="2"/>
    </row>
    <row r="486" ht="14.25" customHeight="1">
      <c r="B486" s="2"/>
      <c r="C486" s="2"/>
      <c r="D486" s="2"/>
      <c r="G486" s="2"/>
      <c r="H486" s="2"/>
      <c r="I486" s="97"/>
      <c r="J486" s="2"/>
      <c r="K486" s="2"/>
    </row>
    <row r="487" ht="14.25" customHeight="1">
      <c r="B487" s="2"/>
      <c r="C487" s="2"/>
      <c r="D487" s="2"/>
      <c r="G487" s="2"/>
      <c r="H487" s="2"/>
      <c r="I487" s="97"/>
      <c r="J487" s="2"/>
      <c r="K487" s="2"/>
    </row>
    <row r="488" ht="14.25" customHeight="1">
      <c r="B488" s="2"/>
      <c r="C488" s="2"/>
      <c r="D488" s="2"/>
      <c r="G488" s="2"/>
      <c r="H488" s="2"/>
      <c r="I488" s="97"/>
      <c r="J488" s="2"/>
      <c r="K488" s="2"/>
    </row>
    <row r="489" ht="14.25" customHeight="1">
      <c r="B489" s="2"/>
      <c r="C489" s="2"/>
      <c r="D489" s="2"/>
      <c r="G489" s="2"/>
      <c r="H489" s="2"/>
      <c r="I489" s="97"/>
      <c r="J489" s="2"/>
      <c r="K489" s="2"/>
    </row>
    <row r="490" ht="14.25" customHeight="1">
      <c r="B490" s="2"/>
      <c r="C490" s="2"/>
      <c r="D490" s="2"/>
      <c r="G490" s="2"/>
      <c r="H490" s="2"/>
      <c r="I490" s="97"/>
      <c r="J490" s="2"/>
      <c r="K490" s="2"/>
    </row>
    <row r="491" ht="14.25" customHeight="1">
      <c r="B491" s="2"/>
      <c r="C491" s="2"/>
      <c r="D491" s="2"/>
      <c r="G491" s="2"/>
      <c r="H491" s="2"/>
      <c r="I491" s="97"/>
      <c r="J491" s="2"/>
      <c r="K491" s="2"/>
    </row>
    <row r="492" ht="14.25" customHeight="1">
      <c r="B492" s="2"/>
      <c r="C492" s="2"/>
      <c r="D492" s="2"/>
      <c r="G492" s="2"/>
      <c r="H492" s="2"/>
      <c r="I492" s="97"/>
      <c r="J492" s="2"/>
      <c r="K492" s="2"/>
    </row>
    <row r="493" ht="14.25" customHeight="1">
      <c r="B493" s="2"/>
      <c r="C493" s="2"/>
      <c r="D493" s="2"/>
      <c r="G493" s="2"/>
      <c r="H493" s="2"/>
      <c r="I493" s="97"/>
      <c r="J493" s="2"/>
      <c r="K493" s="2"/>
    </row>
    <row r="494" ht="14.25" customHeight="1">
      <c r="B494" s="2"/>
      <c r="C494" s="2"/>
      <c r="D494" s="2"/>
      <c r="G494" s="2"/>
      <c r="H494" s="2"/>
      <c r="I494" s="97"/>
      <c r="J494" s="2"/>
      <c r="K494" s="2"/>
    </row>
    <row r="495" ht="14.25" customHeight="1">
      <c r="B495" s="2"/>
      <c r="C495" s="2"/>
      <c r="D495" s="2"/>
      <c r="G495" s="2"/>
      <c r="H495" s="2"/>
      <c r="I495" s="97"/>
      <c r="J495" s="2"/>
      <c r="K495" s="2"/>
    </row>
    <row r="496" ht="14.25" customHeight="1">
      <c r="B496" s="2"/>
      <c r="C496" s="2"/>
      <c r="D496" s="2"/>
      <c r="G496" s="2"/>
      <c r="H496" s="2"/>
      <c r="I496" s="97"/>
      <c r="J496" s="2"/>
      <c r="K496" s="2"/>
    </row>
    <row r="497" ht="14.25" customHeight="1">
      <c r="B497" s="2"/>
      <c r="C497" s="2"/>
      <c r="D497" s="2"/>
      <c r="G497" s="2"/>
      <c r="H497" s="2"/>
      <c r="I497" s="97"/>
      <c r="J497" s="2"/>
      <c r="K497" s="2"/>
    </row>
    <row r="498" ht="14.25" customHeight="1">
      <c r="B498" s="2"/>
      <c r="C498" s="2"/>
      <c r="D498" s="2"/>
      <c r="G498" s="2"/>
      <c r="H498" s="2"/>
      <c r="I498" s="97"/>
      <c r="J498" s="2"/>
      <c r="K498" s="2"/>
    </row>
    <row r="499" ht="14.25" customHeight="1">
      <c r="B499" s="2"/>
      <c r="C499" s="2"/>
      <c r="D499" s="2"/>
      <c r="G499" s="2"/>
      <c r="H499" s="2"/>
      <c r="I499" s="97"/>
      <c r="J499" s="2"/>
      <c r="K499" s="2"/>
    </row>
    <row r="500" ht="14.25" customHeight="1">
      <c r="B500" s="2"/>
      <c r="C500" s="2"/>
      <c r="D500" s="2"/>
      <c r="G500" s="2"/>
      <c r="H500" s="2"/>
      <c r="I500" s="97"/>
      <c r="J500" s="2"/>
      <c r="K500" s="2"/>
    </row>
    <row r="501" ht="14.25" customHeight="1">
      <c r="B501" s="2"/>
      <c r="C501" s="2"/>
      <c r="D501" s="2"/>
      <c r="G501" s="2"/>
      <c r="H501" s="2"/>
      <c r="I501" s="97"/>
      <c r="J501" s="2"/>
      <c r="K501" s="2"/>
    </row>
    <row r="502" ht="14.25" customHeight="1">
      <c r="B502" s="2"/>
      <c r="C502" s="2"/>
      <c r="D502" s="2"/>
      <c r="G502" s="2"/>
      <c r="H502" s="2"/>
      <c r="I502" s="97"/>
      <c r="J502" s="2"/>
      <c r="K502" s="2"/>
    </row>
    <row r="503" ht="14.25" customHeight="1">
      <c r="B503" s="2"/>
      <c r="C503" s="2"/>
      <c r="D503" s="2"/>
      <c r="G503" s="2"/>
      <c r="H503" s="2"/>
      <c r="I503" s="97"/>
      <c r="J503" s="2"/>
      <c r="K503" s="2"/>
    </row>
    <row r="504" ht="14.25" customHeight="1">
      <c r="B504" s="2"/>
      <c r="C504" s="2"/>
      <c r="D504" s="2"/>
      <c r="G504" s="2"/>
      <c r="H504" s="2"/>
      <c r="I504" s="97"/>
      <c r="J504" s="2"/>
      <c r="K504" s="2"/>
    </row>
    <row r="505" ht="14.25" customHeight="1">
      <c r="B505" s="2"/>
      <c r="C505" s="2"/>
      <c r="D505" s="2"/>
      <c r="G505" s="2"/>
      <c r="H505" s="2"/>
      <c r="I505" s="97"/>
      <c r="J505" s="2"/>
      <c r="K505" s="2"/>
    </row>
    <row r="506" ht="14.25" customHeight="1">
      <c r="B506" s="2"/>
      <c r="C506" s="2"/>
      <c r="D506" s="2"/>
      <c r="G506" s="2"/>
      <c r="H506" s="2"/>
      <c r="I506" s="97"/>
      <c r="J506" s="2"/>
      <c r="K506" s="2"/>
    </row>
    <row r="507" ht="14.25" customHeight="1">
      <c r="B507" s="2"/>
      <c r="C507" s="2"/>
      <c r="D507" s="2"/>
      <c r="G507" s="2"/>
      <c r="H507" s="2"/>
      <c r="I507" s="97"/>
      <c r="J507" s="2"/>
      <c r="K507" s="2"/>
    </row>
    <row r="508" ht="14.25" customHeight="1">
      <c r="B508" s="2"/>
      <c r="C508" s="2"/>
      <c r="D508" s="2"/>
      <c r="G508" s="2"/>
      <c r="H508" s="2"/>
      <c r="I508" s="97"/>
      <c r="J508" s="2"/>
      <c r="K508" s="2"/>
    </row>
    <row r="509" ht="14.25" customHeight="1">
      <c r="B509" s="2"/>
      <c r="C509" s="2"/>
      <c r="D509" s="2"/>
      <c r="G509" s="2"/>
      <c r="H509" s="2"/>
      <c r="I509" s="97"/>
      <c r="J509" s="2"/>
      <c r="K509" s="2"/>
    </row>
    <row r="510" ht="14.25" customHeight="1">
      <c r="B510" s="2"/>
      <c r="C510" s="2"/>
      <c r="D510" s="2"/>
      <c r="G510" s="2"/>
      <c r="H510" s="2"/>
      <c r="I510" s="97"/>
      <c r="J510" s="2"/>
      <c r="K510" s="2"/>
    </row>
    <row r="511" ht="14.25" customHeight="1">
      <c r="B511" s="2"/>
      <c r="C511" s="2"/>
      <c r="D511" s="2"/>
      <c r="G511" s="2"/>
      <c r="H511" s="2"/>
      <c r="I511" s="97"/>
      <c r="J511" s="2"/>
      <c r="K511" s="2"/>
    </row>
    <row r="512" ht="14.25" customHeight="1">
      <c r="B512" s="2"/>
      <c r="C512" s="2"/>
      <c r="D512" s="2"/>
      <c r="G512" s="2"/>
      <c r="H512" s="2"/>
      <c r="I512" s="97"/>
      <c r="J512" s="2"/>
      <c r="K512" s="2"/>
    </row>
    <row r="513" ht="14.25" customHeight="1">
      <c r="B513" s="2"/>
      <c r="C513" s="2"/>
      <c r="D513" s="2"/>
      <c r="G513" s="2"/>
      <c r="H513" s="2"/>
      <c r="I513" s="97"/>
      <c r="J513" s="2"/>
      <c r="K513" s="2"/>
    </row>
    <row r="514" ht="14.25" customHeight="1">
      <c r="B514" s="2"/>
      <c r="C514" s="2"/>
      <c r="D514" s="2"/>
      <c r="G514" s="2"/>
      <c r="H514" s="2"/>
      <c r="I514" s="97"/>
      <c r="J514" s="2"/>
      <c r="K514" s="2"/>
    </row>
    <row r="515" ht="14.25" customHeight="1">
      <c r="B515" s="2"/>
      <c r="C515" s="2"/>
      <c r="D515" s="2"/>
      <c r="G515" s="2"/>
      <c r="H515" s="2"/>
      <c r="I515" s="97"/>
      <c r="J515" s="2"/>
      <c r="K515" s="2"/>
    </row>
    <row r="516" ht="14.25" customHeight="1">
      <c r="B516" s="2"/>
      <c r="C516" s="2"/>
      <c r="D516" s="2"/>
      <c r="G516" s="2"/>
      <c r="H516" s="2"/>
      <c r="I516" s="97"/>
      <c r="J516" s="2"/>
      <c r="K516" s="2"/>
    </row>
    <row r="517" ht="14.25" customHeight="1">
      <c r="B517" s="2"/>
      <c r="C517" s="2"/>
      <c r="D517" s="2"/>
      <c r="G517" s="2"/>
      <c r="H517" s="2"/>
      <c r="I517" s="97"/>
      <c r="J517" s="2"/>
      <c r="K517" s="2"/>
    </row>
    <row r="518" ht="14.25" customHeight="1">
      <c r="B518" s="2"/>
      <c r="C518" s="2"/>
      <c r="D518" s="2"/>
      <c r="G518" s="2"/>
      <c r="H518" s="2"/>
      <c r="I518" s="97"/>
      <c r="J518" s="2"/>
      <c r="K518" s="2"/>
    </row>
    <row r="519" ht="14.25" customHeight="1">
      <c r="B519" s="2"/>
      <c r="C519" s="2"/>
      <c r="D519" s="2"/>
      <c r="G519" s="2"/>
      <c r="H519" s="2"/>
      <c r="I519" s="97"/>
      <c r="J519" s="2"/>
      <c r="K519" s="2"/>
    </row>
    <row r="520" ht="14.25" customHeight="1">
      <c r="B520" s="2"/>
      <c r="C520" s="2"/>
      <c r="D520" s="2"/>
      <c r="G520" s="2"/>
      <c r="H520" s="2"/>
      <c r="I520" s="97"/>
      <c r="J520" s="2"/>
      <c r="K520" s="2"/>
    </row>
    <row r="521" ht="14.25" customHeight="1">
      <c r="B521" s="2"/>
      <c r="C521" s="2"/>
      <c r="D521" s="2"/>
      <c r="G521" s="2"/>
      <c r="H521" s="2"/>
      <c r="I521" s="97"/>
      <c r="J521" s="2"/>
      <c r="K521" s="2"/>
    </row>
    <row r="522" ht="14.25" customHeight="1">
      <c r="B522" s="2"/>
      <c r="C522" s="2"/>
      <c r="D522" s="2"/>
      <c r="G522" s="2"/>
      <c r="H522" s="2"/>
      <c r="I522" s="97"/>
      <c r="J522" s="2"/>
      <c r="K522" s="2"/>
    </row>
    <row r="523" ht="14.25" customHeight="1">
      <c r="B523" s="2"/>
      <c r="C523" s="2"/>
      <c r="D523" s="2"/>
      <c r="G523" s="2"/>
      <c r="H523" s="2"/>
      <c r="I523" s="97"/>
      <c r="J523" s="2"/>
      <c r="K523" s="2"/>
    </row>
    <row r="524" ht="14.25" customHeight="1">
      <c r="B524" s="2"/>
      <c r="C524" s="2"/>
      <c r="D524" s="2"/>
      <c r="G524" s="2"/>
      <c r="H524" s="2"/>
      <c r="I524" s="97"/>
      <c r="J524" s="2"/>
      <c r="K524" s="2"/>
    </row>
    <row r="525" ht="14.25" customHeight="1">
      <c r="B525" s="2"/>
      <c r="C525" s="2"/>
      <c r="D525" s="2"/>
      <c r="G525" s="2"/>
      <c r="H525" s="2"/>
      <c r="I525" s="97"/>
      <c r="J525" s="2"/>
      <c r="K525" s="2"/>
    </row>
    <row r="526" ht="14.25" customHeight="1">
      <c r="B526" s="2"/>
      <c r="C526" s="2"/>
      <c r="D526" s="2"/>
      <c r="G526" s="2"/>
      <c r="H526" s="2"/>
      <c r="I526" s="97"/>
      <c r="J526" s="2"/>
      <c r="K526" s="2"/>
    </row>
    <row r="527" ht="14.25" customHeight="1">
      <c r="B527" s="2"/>
      <c r="C527" s="2"/>
      <c r="D527" s="2"/>
      <c r="G527" s="2"/>
      <c r="H527" s="2"/>
      <c r="I527" s="97"/>
      <c r="J527" s="2"/>
      <c r="K527" s="2"/>
    </row>
    <row r="528" ht="14.25" customHeight="1">
      <c r="B528" s="2"/>
      <c r="C528" s="2"/>
      <c r="D528" s="2"/>
      <c r="G528" s="2"/>
      <c r="H528" s="2"/>
      <c r="I528" s="97"/>
      <c r="J528" s="2"/>
      <c r="K528" s="2"/>
    </row>
    <row r="529" ht="14.25" customHeight="1">
      <c r="B529" s="2"/>
      <c r="C529" s="2"/>
      <c r="D529" s="2"/>
      <c r="G529" s="2"/>
      <c r="H529" s="2"/>
      <c r="I529" s="97"/>
      <c r="J529" s="2"/>
      <c r="K529" s="2"/>
    </row>
    <row r="530" ht="14.25" customHeight="1">
      <c r="B530" s="2"/>
      <c r="C530" s="2"/>
      <c r="D530" s="2"/>
      <c r="G530" s="2"/>
      <c r="H530" s="2"/>
      <c r="I530" s="97"/>
      <c r="J530" s="2"/>
      <c r="K530" s="2"/>
    </row>
    <row r="531" ht="14.25" customHeight="1">
      <c r="B531" s="2"/>
      <c r="C531" s="2"/>
      <c r="D531" s="2"/>
      <c r="G531" s="2"/>
      <c r="H531" s="2"/>
      <c r="I531" s="97"/>
      <c r="J531" s="2"/>
      <c r="K531" s="2"/>
    </row>
    <row r="532" ht="14.25" customHeight="1">
      <c r="B532" s="2"/>
      <c r="C532" s="2"/>
      <c r="D532" s="2"/>
      <c r="G532" s="2"/>
      <c r="H532" s="2"/>
      <c r="I532" s="97"/>
      <c r="J532" s="2"/>
      <c r="K532" s="2"/>
    </row>
    <row r="533" ht="14.25" customHeight="1">
      <c r="B533" s="2"/>
      <c r="C533" s="2"/>
      <c r="D533" s="2"/>
      <c r="G533" s="2"/>
      <c r="H533" s="2"/>
      <c r="I533" s="97"/>
      <c r="J533" s="2"/>
      <c r="K533" s="2"/>
    </row>
    <row r="534" ht="14.25" customHeight="1">
      <c r="B534" s="2"/>
      <c r="C534" s="2"/>
      <c r="D534" s="2"/>
      <c r="G534" s="2"/>
      <c r="H534" s="2"/>
      <c r="I534" s="97"/>
      <c r="J534" s="2"/>
      <c r="K534" s="2"/>
    </row>
    <row r="535" ht="14.25" customHeight="1">
      <c r="B535" s="2"/>
      <c r="C535" s="2"/>
      <c r="D535" s="2"/>
      <c r="G535" s="2"/>
      <c r="H535" s="2"/>
      <c r="I535" s="97"/>
      <c r="J535" s="2"/>
      <c r="K535" s="2"/>
    </row>
    <row r="536" ht="14.25" customHeight="1">
      <c r="B536" s="2"/>
      <c r="C536" s="2"/>
      <c r="D536" s="2"/>
      <c r="G536" s="2"/>
      <c r="H536" s="2"/>
      <c r="I536" s="97"/>
      <c r="J536" s="2"/>
      <c r="K536" s="2"/>
    </row>
    <row r="537" ht="14.25" customHeight="1">
      <c r="B537" s="2"/>
      <c r="C537" s="2"/>
      <c r="D537" s="2"/>
      <c r="G537" s="2"/>
      <c r="H537" s="2"/>
      <c r="I537" s="97"/>
      <c r="J537" s="2"/>
      <c r="K537" s="2"/>
    </row>
    <row r="538" ht="14.25" customHeight="1">
      <c r="B538" s="2"/>
      <c r="C538" s="2"/>
      <c r="D538" s="2"/>
      <c r="G538" s="2"/>
      <c r="H538" s="2"/>
      <c r="I538" s="97"/>
      <c r="J538" s="2"/>
      <c r="K538" s="2"/>
    </row>
    <row r="539" ht="14.25" customHeight="1">
      <c r="B539" s="2"/>
      <c r="C539" s="2"/>
      <c r="D539" s="2"/>
      <c r="G539" s="2"/>
      <c r="H539" s="2"/>
      <c r="I539" s="97"/>
      <c r="J539" s="2"/>
      <c r="K539" s="2"/>
    </row>
    <row r="540" ht="14.25" customHeight="1">
      <c r="B540" s="2"/>
      <c r="C540" s="2"/>
      <c r="D540" s="2"/>
      <c r="G540" s="2"/>
      <c r="H540" s="2"/>
      <c r="I540" s="97"/>
      <c r="J540" s="2"/>
      <c r="K540" s="2"/>
    </row>
    <row r="541" ht="14.25" customHeight="1">
      <c r="B541" s="2"/>
      <c r="C541" s="2"/>
      <c r="D541" s="2"/>
      <c r="G541" s="2"/>
      <c r="H541" s="2"/>
      <c r="I541" s="97"/>
      <c r="J541" s="2"/>
      <c r="K541" s="2"/>
    </row>
    <row r="542" ht="14.25" customHeight="1">
      <c r="B542" s="2"/>
      <c r="C542" s="2"/>
      <c r="D542" s="2"/>
      <c r="G542" s="2"/>
      <c r="H542" s="2"/>
      <c r="I542" s="97"/>
      <c r="J542" s="2"/>
      <c r="K542" s="2"/>
    </row>
    <row r="543" ht="14.25" customHeight="1">
      <c r="B543" s="2"/>
      <c r="C543" s="2"/>
      <c r="D543" s="2"/>
      <c r="G543" s="2"/>
      <c r="H543" s="2"/>
      <c r="I543" s="97"/>
      <c r="J543" s="2"/>
      <c r="K543" s="2"/>
    </row>
    <row r="544" ht="14.25" customHeight="1">
      <c r="B544" s="2"/>
      <c r="C544" s="2"/>
      <c r="D544" s="2"/>
      <c r="G544" s="2"/>
      <c r="H544" s="2"/>
      <c r="I544" s="97"/>
      <c r="J544" s="2"/>
      <c r="K544" s="2"/>
    </row>
    <row r="545" ht="14.25" customHeight="1">
      <c r="B545" s="2"/>
      <c r="C545" s="2"/>
      <c r="D545" s="2"/>
      <c r="G545" s="2"/>
      <c r="H545" s="2"/>
      <c r="I545" s="97"/>
      <c r="J545" s="2"/>
      <c r="K545" s="2"/>
    </row>
    <row r="546" ht="14.25" customHeight="1">
      <c r="B546" s="2"/>
      <c r="C546" s="2"/>
      <c r="D546" s="2"/>
      <c r="G546" s="2"/>
      <c r="H546" s="2"/>
      <c r="I546" s="97"/>
      <c r="J546" s="2"/>
      <c r="K546" s="2"/>
    </row>
    <row r="547" ht="14.25" customHeight="1">
      <c r="B547" s="2"/>
      <c r="C547" s="2"/>
      <c r="D547" s="2"/>
      <c r="G547" s="2"/>
      <c r="H547" s="2"/>
      <c r="I547" s="97"/>
      <c r="J547" s="2"/>
      <c r="K547" s="2"/>
    </row>
    <row r="548" ht="14.25" customHeight="1">
      <c r="B548" s="2"/>
      <c r="C548" s="2"/>
      <c r="D548" s="2"/>
      <c r="G548" s="2"/>
      <c r="H548" s="2"/>
      <c r="I548" s="97"/>
      <c r="J548" s="2"/>
      <c r="K548" s="2"/>
    </row>
    <row r="549" ht="14.25" customHeight="1">
      <c r="B549" s="2"/>
      <c r="C549" s="2"/>
      <c r="D549" s="2"/>
      <c r="G549" s="2"/>
      <c r="H549" s="2"/>
      <c r="I549" s="97"/>
      <c r="J549" s="2"/>
      <c r="K549" s="2"/>
    </row>
    <row r="550" ht="14.25" customHeight="1">
      <c r="B550" s="2"/>
      <c r="C550" s="2"/>
      <c r="D550" s="2"/>
      <c r="G550" s="2"/>
      <c r="H550" s="2"/>
      <c r="I550" s="97"/>
      <c r="J550" s="2"/>
      <c r="K550" s="2"/>
    </row>
    <row r="551" ht="14.25" customHeight="1">
      <c r="B551" s="2"/>
      <c r="C551" s="2"/>
      <c r="D551" s="2"/>
      <c r="G551" s="2"/>
      <c r="H551" s="2"/>
      <c r="I551" s="97"/>
      <c r="J551" s="2"/>
      <c r="K551" s="2"/>
    </row>
    <row r="552" ht="14.25" customHeight="1">
      <c r="B552" s="2"/>
      <c r="C552" s="2"/>
      <c r="D552" s="2"/>
      <c r="G552" s="2"/>
      <c r="H552" s="2"/>
      <c r="I552" s="97"/>
      <c r="J552" s="2"/>
      <c r="K552" s="2"/>
    </row>
    <row r="553" ht="14.25" customHeight="1">
      <c r="B553" s="2"/>
      <c r="C553" s="2"/>
      <c r="D553" s="2"/>
      <c r="G553" s="2"/>
      <c r="H553" s="2"/>
      <c r="I553" s="97"/>
      <c r="J553" s="2"/>
      <c r="K553" s="2"/>
    </row>
    <row r="554" ht="14.25" customHeight="1">
      <c r="B554" s="2"/>
      <c r="C554" s="2"/>
      <c r="D554" s="2"/>
      <c r="G554" s="2"/>
      <c r="H554" s="2"/>
      <c r="I554" s="97"/>
      <c r="J554" s="2"/>
      <c r="K554" s="2"/>
    </row>
    <row r="555" ht="14.25" customHeight="1">
      <c r="B555" s="2"/>
      <c r="C555" s="2"/>
      <c r="D555" s="2"/>
      <c r="G555" s="2"/>
      <c r="H555" s="2"/>
      <c r="I555" s="97"/>
      <c r="J555" s="2"/>
      <c r="K555" s="2"/>
    </row>
    <row r="556" ht="14.25" customHeight="1">
      <c r="B556" s="2"/>
      <c r="C556" s="2"/>
      <c r="D556" s="2"/>
      <c r="G556" s="2"/>
      <c r="H556" s="2"/>
      <c r="I556" s="97"/>
      <c r="J556" s="2"/>
      <c r="K556" s="2"/>
    </row>
    <row r="557" ht="14.25" customHeight="1">
      <c r="B557" s="2"/>
      <c r="C557" s="2"/>
      <c r="D557" s="2"/>
      <c r="G557" s="2"/>
      <c r="H557" s="2"/>
      <c r="I557" s="97"/>
      <c r="J557" s="2"/>
      <c r="K557" s="2"/>
    </row>
    <row r="558" ht="14.25" customHeight="1">
      <c r="B558" s="2"/>
      <c r="C558" s="2"/>
      <c r="D558" s="2"/>
      <c r="G558" s="2"/>
      <c r="H558" s="2"/>
      <c r="I558" s="97"/>
      <c r="J558" s="2"/>
      <c r="K558" s="2"/>
    </row>
    <row r="559" ht="14.25" customHeight="1">
      <c r="B559" s="2"/>
      <c r="C559" s="2"/>
      <c r="D559" s="2"/>
      <c r="G559" s="2"/>
      <c r="H559" s="2"/>
      <c r="I559" s="97"/>
      <c r="J559" s="2"/>
      <c r="K559" s="2"/>
    </row>
    <row r="560" ht="14.25" customHeight="1">
      <c r="B560" s="2"/>
      <c r="C560" s="2"/>
      <c r="D560" s="2"/>
      <c r="G560" s="2"/>
      <c r="H560" s="2"/>
      <c r="I560" s="97"/>
      <c r="J560" s="2"/>
      <c r="K560" s="2"/>
    </row>
    <row r="561" ht="14.25" customHeight="1">
      <c r="B561" s="2"/>
      <c r="C561" s="2"/>
      <c r="D561" s="2"/>
      <c r="G561" s="2"/>
      <c r="H561" s="2"/>
      <c r="I561" s="97"/>
      <c r="J561" s="2"/>
      <c r="K561" s="2"/>
    </row>
    <row r="562" ht="14.25" customHeight="1">
      <c r="B562" s="2"/>
      <c r="C562" s="2"/>
      <c r="D562" s="2"/>
      <c r="G562" s="2"/>
      <c r="H562" s="2"/>
      <c r="I562" s="97"/>
      <c r="J562" s="2"/>
      <c r="K562" s="2"/>
    </row>
    <row r="563" ht="14.25" customHeight="1">
      <c r="B563" s="2"/>
      <c r="C563" s="2"/>
      <c r="D563" s="2"/>
      <c r="G563" s="2"/>
      <c r="H563" s="2"/>
      <c r="I563" s="97"/>
      <c r="J563" s="2"/>
      <c r="K563" s="2"/>
    </row>
    <row r="564" ht="14.25" customHeight="1">
      <c r="B564" s="2"/>
      <c r="C564" s="2"/>
      <c r="D564" s="2"/>
      <c r="G564" s="2"/>
      <c r="H564" s="2"/>
      <c r="I564" s="97"/>
      <c r="J564" s="2"/>
      <c r="K564" s="2"/>
    </row>
    <row r="565" ht="14.25" customHeight="1">
      <c r="B565" s="2"/>
      <c r="C565" s="2"/>
      <c r="D565" s="2"/>
      <c r="G565" s="2"/>
      <c r="H565" s="2"/>
      <c r="I565" s="97"/>
      <c r="J565" s="2"/>
      <c r="K565" s="2"/>
    </row>
    <row r="566" ht="14.25" customHeight="1">
      <c r="B566" s="2"/>
      <c r="C566" s="2"/>
      <c r="D566" s="2"/>
      <c r="G566" s="2"/>
      <c r="H566" s="2"/>
      <c r="I566" s="97"/>
      <c r="J566" s="2"/>
      <c r="K566" s="2"/>
    </row>
    <row r="567" ht="14.25" customHeight="1">
      <c r="B567" s="2"/>
      <c r="C567" s="2"/>
      <c r="D567" s="2"/>
      <c r="G567" s="2"/>
      <c r="H567" s="2"/>
      <c r="I567" s="97"/>
      <c r="J567" s="2"/>
      <c r="K567" s="2"/>
    </row>
    <row r="568" ht="14.25" customHeight="1">
      <c r="B568" s="2"/>
      <c r="C568" s="2"/>
      <c r="D568" s="2"/>
      <c r="G568" s="2"/>
      <c r="H568" s="2"/>
      <c r="I568" s="97"/>
      <c r="J568" s="2"/>
      <c r="K568" s="2"/>
    </row>
    <row r="569" ht="14.25" customHeight="1">
      <c r="B569" s="2"/>
      <c r="C569" s="2"/>
      <c r="D569" s="2"/>
      <c r="G569" s="2"/>
      <c r="H569" s="2"/>
      <c r="I569" s="97"/>
      <c r="J569" s="2"/>
      <c r="K569" s="2"/>
    </row>
    <row r="570" ht="14.25" customHeight="1">
      <c r="B570" s="2"/>
      <c r="C570" s="2"/>
      <c r="D570" s="2"/>
      <c r="G570" s="2"/>
      <c r="H570" s="2"/>
      <c r="I570" s="97"/>
      <c r="J570" s="2"/>
      <c r="K570" s="2"/>
    </row>
    <row r="571" ht="14.25" customHeight="1">
      <c r="B571" s="2"/>
      <c r="C571" s="2"/>
      <c r="D571" s="2"/>
      <c r="G571" s="2"/>
      <c r="H571" s="2"/>
      <c r="I571" s="97"/>
      <c r="J571" s="2"/>
      <c r="K571" s="2"/>
    </row>
    <row r="572" ht="14.25" customHeight="1">
      <c r="B572" s="2"/>
      <c r="C572" s="2"/>
      <c r="D572" s="2"/>
      <c r="G572" s="2"/>
      <c r="H572" s="2"/>
      <c r="I572" s="97"/>
      <c r="J572" s="2"/>
      <c r="K572" s="2"/>
    </row>
    <row r="573" ht="14.25" customHeight="1">
      <c r="B573" s="2"/>
      <c r="C573" s="2"/>
      <c r="D573" s="2"/>
      <c r="G573" s="2"/>
      <c r="H573" s="2"/>
      <c r="I573" s="97"/>
      <c r="J573" s="2"/>
      <c r="K573" s="2"/>
    </row>
    <row r="574" ht="14.25" customHeight="1">
      <c r="B574" s="2"/>
      <c r="C574" s="2"/>
      <c r="D574" s="2"/>
      <c r="G574" s="2"/>
      <c r="H574" s="2"/>
      <c r="I574" s="97"/>
      <c r="J574" s="2"/>
      <c r="K574" s="2"/>
    </row>
    <row r="575" ht="14.25" customHeight="1">
      <c r="B575" s="2"/>
      <c r="C575" s="2"/>
      <c r="D575" s="2"/>
      <c r="G575" s="2"/>
      <c r="H575" s="2"/>
      <c r="I575" s="97"/>
      <c r="J575" s="2"/>
      <c r="K575" s="2"/>
    </row>
    <row r="576" ht="14.25" customHeight="1">
      <c r="B576" s="2"/>
      <c r="C576" s="2"/>
      <c r="D576" s="2"/>
      <c r="G576" s="2"/>
      <c r="H576" s="2"/>
      <c r="I576" s="97"/>
      <c r="J576" s="2"/>
      <c r="K576" s="2"/>
    </row>
    <row r="577" ht="14.25" customHeight="1">
      <c r="B577" s="2"/>
      <c r="C577" s="2"/>
      <c r="D577" s="2"/>
      <c r="G577" s="2"/>
      <c r="H577" s="2"/>
      <c r="I577" s="97"/>
      <c r="J577" s="2"/>
      <c r="K577" s="2"/>
    </row>
    <row r="578" ht="14.25" customHeight="1">
      <c r="B578" s="2"/>
      <c r="C578" s="2"/>
      <c r="D578" s="2"/>
      <c r="G578" s="2"/>
      <c r="H578" s="2"/>
      <c r="I578" s="97"/>
      <c r="J578" s="2"/>
      <c r="K578" s="2"/>
    </row>
    <row r="579" ht="14.25" customHeight="1">
      <c r="B579" s="2"/>
      <c r="C579" s="2"/>
      <c r="D579" s="2"/>
      <c r="G579" s="2"/>
      <c r="H579" s="2"/>
      <c r="I579" s="97"/>
      <c r="J579" s="2"/>
      <c r="K579" s="2"/>
    </row>
    <row r="580" ht="14.25" customHeight="1">
      <c r="B580" s="2"/>
      <c r="C580" s="2"/>
      <c r="D580" s="2"/>
      <c r="G580" s="2"/>
      <c r="H580" s="2"/>
      <c r="I580" s="97"/>
      <c r="J580" s="2"/>
      <c r="K580" s="2"/>
    </row>
    <row r="581" ht="14.25" customHeight="1">
      <c r="B581" s="2"/>
      <c r="C581" s="2"/>
      <c r="D581" s="2"/>
      <c r="G581" s="2"/>
      <c r="H581" s="2"/>
      <c r="I581" s="97"/>
      <c r="J581" s="2"/>
      <c r="K581" s="2"/>
    </row>
    <row r="582" ht="14.25" customHeight="1">
      <c r="B582" s="2"/>
      <c r="C582" s="2"/>
      <c r="D582" s="2"/>
      <c r="G582" s="2"/>
      <c r="H582" s="2"/>
      <c r="I582" s="97"/>
      <c r="J582" s="2"/>
      <c r="K582" s="2"/>
    </row>
    <row r="583" ht="14.25" customHeight="1">
      <c r="B583" s="2"/>
      <c r="C583" s="2"/>
      <c r="D583" s="2"/>
      <c r="G583" s="2"/>
      <c r="H583" s="2"/>
      <c r="I583" s="97"/>
      <c r="J583" s="2"/>
      <c r="K583" s="2"/>
    </row>
    <row r="584" ht="14.25" customHeight="1">
      <c r="B584" s="2"/>
      <c r="C584" s="2"/>
      <c r="D584" s="2"/>
      <c r="G584" s="2"/>
      <c r="H584" s="2"/>
      <c r="I584" s="97"/>
      <c r="J584" s="2"/>
      <c r="K584" s="2"/>
    </row>
    <row r="585" ht="14.25" customHeight="1">
      <c r="B585" s="2"/>
      <c r="C585" s="2"/>
      <c r="D585" s="2"/>
      <c r="G585" s="2"/>
      <c r="H585" s="2"/>
      <c r="I585" s="97"/>
      <c r="J585" s="2"/>
      <c r="K585" s="2"/>
    </row>
    <row r="586" ht="14.25" customHeight="1">
      <c r="B586" s="2"/>
      <c r="C586" s="2"/>
      <c r="D586" s="2"/>
      <c r="G586" s="2"/>
      <c r="H586" s="2"/>
      <c r="I586" s="97"/>
      <c r="J586" s="2"/>
      <c r="K586" s="2"/>
    </row>
    <row r="587" ht="14.25" customHeight="1">
      <c r="B587" s="2"/>
      <c r="C587" s="2"/>
      <c r="D587" s="2"/>
      <c r="G587" s="2"/>
      <c r="H587" s="2"/>
      <c r="I587" s="97"/>
      <c r="J587" s="2"/>
      <c r="K587" s="2"/>
    </row>
    <row r="588" ht="14.25" customHeight="1">
      <c r="B588" s="2"/>
      <c r="C588" s="2"/>
      <c r="D588" s="2"/>
      <c r="G588" s="2"/>
      <c r="H588" s="2"/>
      <c r="I588" s="97"/>
      <c r="J588" s="2"/>
      <c r="K588" s="2"/>
    </row>
    <row r="589" ht="14.25" customHeight="1">
      <c r="B589" s="2"/>
      <c r="C589" s="2"/>
      <c r="D589" s="2"/>
      <c r="G589" s="2"/>
      <c r="H589" s="2"/>
      <c r="I589" s="97"/>
      <c r="J589" s="2"/>
      <c r="K589" s="2"/>
    </row>
    <row r="590" ht="14.25" customHeight="1">
      <c r="B590" s="2"/>
      <c r="C590" s="2"/>
      <c r="D590" s="2"/>
      <c r="G590" s="2"/>
      <c r="H590" s="2"/>
      <c r="I590" s="97"/>
      <c r="J590" s="2"/>
      <c r="K590" s="2"/>
    </row>
    <row r="591" ht="14.25" customHeight="1">
      <c r="B591" s="2"/>
      <c r="C591" s="2"/>
      <c r="D591" s="2"/>
      <c r="G591" s="2"/>
      <c r="H591" s="2"/>
      <c r="I591" s="97"/>
      <c r="J591" s="2"/>
      <c r="K591" s="2"/>
    </row>
    <row r="592" ht="14.25" customHeight="1">
      <c r="B592" s="2"/>
      <c r="C592" s="2"/>
      <c r="D592" s="2"/>
      <c r="G592" s="2"/>
      <c r="H592" s="2"/>
      <c r="I592" s="97"/>
      <c r="J592" s="2"/>
      <c r="K592" s="2"/>
    </row>
    <row r="593" ht="14.25" customHeight="1">
      <c r="B593" s="2"/>
      <c r="C593" s="2"/>
      <c r="D593" s="2"/>
      <c r="G593" s="2"/>
      <c r="H593" s="2"/>
      <c r="I593" s="97"/>
      <c r="J593" s="2"/>
      <c r="K593" s="2"/>
    </row>
    <row r="594" ht="14.25" customHeight="1">
      <c r="B594" s="2"/>
      <c r="C594" s="2"/>
      <c r="D594" s="2"/>
      <c r="G594" s="2"/>
      <c r="H594" s="2"/>
      <c r="I594" s="97"/>
      <c r="J594" s="2"/>
      <c r="K594" s="2"/>
    </row>
    <row r="595" ht="14.25" customHeight="1">
      <c r="B595" s="2"/>
      <c r="C595" s="2"/>
      <c r="D595" s="2"/>
      <c r="G595" s="2"/>
      <c r="H595" s="2"/>
      <c r="I595" s="97"/>
      <c r="J595" s="2"/>
      <c r="K595" s="2"/>
    </row>
    <row r="596" ht="14.25" customHeight="1">
      <c r="B596" s="2"/>
      <c r="C596" s="2"/>
      <c r="D596" s="2"/>
      <c r="G596" s="2"/>
      <c r="H596" s="2"/>
      <c r="I596" s="97"/>
      <c r="J596" s="2"/>
      <c r="K596" s="2"/>
    </row>
    <row r="597" ht="14.25" customHeight="1">
      <c r="B597" s="2"/>
      <c r="C597" s="2"/>
      <c r="D597" s="2"/>
      <c r="G597" s="2"/>
      <c r="H597" s="2"/>
      <c r="I597" s="97"/>
      <c r="J597" s="2"/>
      <c r="K597" s="2"/>
    </row>
    <row r="598" ht="14.25" customHeight="1">
      <c r="B598" s="2"/>
      <c r="C598" s="2"/>
      <c r="D598" s="2"/>
      <c r="G598" s="2"/>
      <c r="H598" s="2"/>
      <c r="I598" s="97"/>
      <c r="J598" s="2"/>
      <c r="K598" s="2"/>
    </row>
    <row r="599" ht="14.25" customHeight="1">
      <c r="B599" s="2"/>
      <c r="C599" s="2"/>
      <c r="D599" s="2"/>
      <c r="G599" s="2"/>
      <c r="H599" s="2"/>
      <c r="I599" s="97"/>
      <c r="J599" s="2"/>
      <c r="K599" s="2"/>
    </row>
    <row r="600" ht="14.25" customHeight="1">
      <c r="B600" s="2"/>
      <c r="C600" s="2"/>
      <c r="D600" s="2"/>
      <c r="G600" s="2"/>
      <c r="H600" s="2"/>
      <c r="I600" s="97"/>
      <c r="J600" s="2"/>
      <c r="K600" s="2"/>
    </row>
    <row r="601" ht="14.25" customHeight="1">
      <c r="B601" s="2"/>
      <c r="C601" s="2"/>
      <c r="D601" s="2"/>
      <c r="G601" s="2"/>
      <c r="H601" s="2"/>
      <c r="I601" s="97"/>
      <c r="J601" s="2"/>
      <c r="K601" s="2"/>
    </row>
    <row r="602" ht="14.25" customHeight="1">
      <c r="B602" s="2"/>
      <c r="C602" s="2"/>
      <c r="D602" s="2"/>
      <c r="G602" s="2"/>
      <c r="H602" s="2"/>
      <c r="I602" s="97"/>
      <c r="J602" s="2"/>
      <c r="K602" s="2"/>
    </row>
    <row r="603" ht="14.25" customHeight="1">
      <c r="B603" s="2"/>
      <c r="C603" s="2"/>
      <c r="D603" s="2"/>
      <c r="G603" s="2"/>
      <c r="H603" s="2"/>
      <c r="I603" s="97"/>
      <c r="J603" s="2"/>
      <c r="K603" s="2"/>
    </row>
    <row r="604" ht="14.25" customHeight="1">
      <c r="B604" s="2"/>
      <c r="C604" s="2"/>
      <c r="D604" s="2"/>
      <c r="G604" s="2"/>
      <c r="H604" s="2"/>
      <c r="I604" s="97"/>
      <c r="J604" s="2"/>
      <c r="K604" s="2"/>
    </row>
    <row r="605" ht="14.25" customHeight="1">
      <c r="B605" s="2"/>
      <c r="C605" s="2"/>
      <c r="D605" s="2"/>
      <c r="G605" s="2"/>
      <c r="H605" s="2"/>
      <c r="I605" s="97"/>
      <c r="J605" s="2"/>
      <c r="K605" s="2"/>
    </row>
    <row r="606" ht="14.25" customHeight="1">
      <c r="B606" s="2"/>
      <c r="C606" s="2"/>
      <c r="D606" s="2"/>
      <c r="G606" s="2"/>
      <c r="H606" s="2"/>
      <c r="I606" s="97"/>
      <c r="J606" s="2"/>
      <c r="K606" s="2"/>
    </row>
    <row r="607" ht="14.25" customHeight="1">
      <c r="B607" s="2"/>
      <c r="C607" s="2"/>
      <c r="D607" s="2"/>
      <c r="G607" s="2"/>
      <c r="H607" s="2"/>
      <c r="I607" s="97"/>
      <c r="J607" s="2"/>
      <c r="K607" s="2"/>
    </row>
    <row r="608" ht="14.25" customHeight="1">
      <c r="B608" s="2"/>
      <c r="C608" s="2"/>
      <c r="D608" s="2"/>
      <c r="G608" s="2"/>
      <c r="H608" s="2"/>
      <c r="I608" s="97"/>
      <c r="J608" s="2"/>
      <c r="K608" s="2"/>
    </row>
    <row r="609" ht="14.25" customHeight="1">
      <c r="B609" s="2"/>
      <c r="C609" s="2"/>
      <c r="D609" s="2"/>
      <c r="G609" s="2"/>
      <c r="H609" s="2"/>
      <c r="I609" s="97"/>
      <c r="J609" s="2"/>
      <c r="K609" s="2"/>
    </row>
    <row r="610" ht="14.25" customHeight="1">
      <c r="B610" s="2"/>
      <c r="C610" s="2"/>
      <c r="D610" s="2"/>
      <c r="G610" s="2"/>
      <c r="H610" s="2"/>
      <c r="I610" s="97"/>
      <c r="J610" s="2"/>
      <c r="K610" s="2"/>
    </row>
    <row r="611" ht="14.25" customHeight="1">
      <c r="B611" s="2"/>
      <c r="C611" s="2"/>
      <c r="D611" s="2"/>
      <c r="G611" s="2"/>
      <c r="H611" s="2"/>
      <c r="I611" s="97"/>
      <c r="J611" s="2"/>
      <c r="K611" s="2"/>
    </row>
    <row r="612" ht="14.25" customHeight="1">
      <c r="B612" s="2"/>
      <c r="C612" s="2"/>
      <c r="D612" s="2"/>
      <c r="G612" s="2"/>
      <c r="H612" s="2"/>
      <c r="I612" s="97"/>
      <c r="J612" s="2"/>
      <c r="K612" s="2"/>
    </row>
    <row r="613" ht="14.25" customHeight="1">
      <c r="B613" s="2"/>
      <c r="C613" s="2"/>
      <c r="D613" s="2"/>
      <c r="G613" s="2"/>
      <c r="H613" s="2"/>
      <c r="I613" s="97"/>
      <c r="J613" s="2"/>
      <c r="K613" s="2"/>
    </row>
    <row r="614" ht="14.25" customHeight="1">
      <c r="B614" s="2"/>
      <c r="C614" s="2"/>
      <c r="D614" s="2"/>
      <c r="G614" s="2"/>
      <c r="H614" s="2"/>
      <c r="I614" s="97"/>
      <c r="J614" s="2"/>
      <c r="K614" s="2"/>
    </row>
    <row r="615" ht="14.25" customHeight="1">
      <c r="B615" s="2"/>
      <c r="C615" s="2"/>
      <c r="D615" s="2"/>
      <c r="G615" s="2"/>
      <c r="H615" s="2"/>
      <c r="I615" s="97"/>
      <c r="J615" s="2"/>
      <c r="K615" s="2"/>
    </row>
    <row r="616" ht="14.25" customHeight="1">
      <c r="B616" s="2"/>
      <c r="C616" s="2"/>
      <c r="D616" s="2"/>
      <c r="G616" s="2"/>
      <c r="H616" s="2"/>
      <c r="I616" s="97"/>
      <c r="J616" s="2"/>
      <c r="K616" s="2"/>
    </row>
    <row r="617" ht="14.25" customHeight="1">
      <c r="B617" s="2"/>
      <c r="C617" s="2"/>
      <c r="D617" s="2"/>
      <c r="G617" s="2"/>
      <c r="H617" s="2"/>
      <c r="I617" s="97"/>
      <c r="J617" s="2"/>
      <c r="K617" s="2"/>
    </row>
    <row r="618" ht="14.25" customHeight="1">
      <c r="B618" s="2"/>
      <c r="C618" s="2"/>
      <c r="D618" s="2"/>
      <c r="G618" s="2"/>
      <c r="H618" s="2"/>
      <c r="I618" s="97"/>
      <c r="J618" s="2"/>
      <c r="K618" s="2"/>
    </row>
    <row r="619" ht="14.25" customHeight="1">
      <c r="B619" s="2"/>
      <c r="C619" s="2"/>
      <c r="D619" s="2"/>
      <c r="G619" s="2"/>
      <c r="H619" s="2"/>
      <c r="I619" s="97"/>
      <c r="J619" s="2"/>
      <c r="K619" s="2"/>
    </row>
    <row r="620" ht="14.25" customHeight="1">
      <c r="B620" s="2"/>
      <c r="C620" s="2"/>
      <c r="D620" s="2"/>
      <c r="G620" s="2"/>
      <c r="H620" s="2"/>
      <c r="I620" s="97"/>
      <c r="J620" s="2"/>
      <c r="K620" s="2"/>
    </row>
    <row r="621" ht="14.25" customHeight="1">
      <c r="B621" s="2"/>
      <c r="C621" s="2"/>
      <c r="D621" s="2"/>
      <c r="G621" s="2"/>
      <c r="H621" s="2"/>
      <c r="I621" s="97"/>
      <c r="J621" s="2"/>
      <c r="K621" s="2"/>
    </row>
    <row r="622" ht="14.25" customHeight="1">
      <c r="B622" s="2"/>
      <c r="C622" s="2"/>
      <c r="D622" s="2"/>
      <c r="G622" s="2"/>
      <c r="H622" s="2"/>
      <c r="I622" s="97"/>
      <c r="J622" s="2"/>
      <c r="K622" s="2"/>
    </row>
    <row r="623" ht="14.25" customHeight="1">
      <c r="B623" s="2"/>
      <c r="C623" s="2"/>
      <c r="D623" s="2"/>
      <c r="G623" s="2"/>
      <c r="H623" s="2"/>
      <c r="I623" s="97"/>
      <c r="J623" s="2"/>
      <c r="K623" s="2"/>
    </row>
    <row r="624" ht="14.25" customHeight="1">
      <c r="B624" s="2"/>
      <c r="C624" s="2"/>
      <c r="D624" s="2"/>
      <c r="G624" s="2"/>
      <c r="H624" s="2"/>
      <c r="I624" s="97"/>
      <c r="J624" s="2"/>
      <c r="K624" s="2"/>
    </row>
    <row r="625" ht="14.25" customHeight="1">
      <c r="B625" s="2"/>
      <c r="C625" s="2"/>
      <c r="D625" s="2"/>
      <c r="G625" s="2"/>
      <c r="H625" s="2"/>
      <c r="I625" s="97"/>
      <c r="J625" s="2"/>
      <c r="K625" s="2"/>
    </row>
    <row r="626" ht="14.25" customHeight="1">
      <c r="B626" s="2"/>
      <c r="C626" s="2"/>
      <c r="D626" s="2"/>
      <c r="G626" s="2"/>
      <c r="H626" s="2"/>
      <c r="I626" s="97"/>
      <c r="J626" s="2"/>
      <c r="K626" s="2"/>
    </row>
    <row r="627" ht="14.25" customHeight="1">
      <c r="B627" s="2"/>
      <c r="C627" s="2"/>
      <c r="D627" s="2"/>
      <c r="G627" s="2"/>
      <c r="H627" s="2"/>
      <c r="I627" s="97"/>
      <c r="J627" s="2"/>
      <c r="K627" s="2"/>
    </row>
    <row r="628" ht="14.25" customHeight="1">
      <c r="B628" s="2"/>
      <c r="C628" s="2"/>
      <c r="D628" s="2"/>
      <c r="G628" s="2"/>
      <c r="H628" s="2"/>
      <c r="I628" s="97"/>
      <c r="J628" s="2"/>
      <c r="K628" s="2"/>
    </row>
    <row r="629" ht="14.25" customHeight="1">
      <c r="B629" s="2"/>
      <c r="C629" s="2"/>
      <c r="D629" s="2"/>
      <c r="G629" s="2"/>
      <c r="H629" s="2"/>
      <c r="I629" s="97"/>
      <c r="J629" s="2"/>
      <c r="K629" s="2"/>
    </row>
    <row r="630" ht="14.25" customHeight="1">
      <c r="B630" s="2"/>
      <c r="C630" s="2"/>
      <c r="D630" s="2"/>
      <c r="G630" s="2"/>
      <c r="H630" s="2"/>
      <c r="I630" s="97"/>
      <c r="J630" s="2"/>
      <c r="K630" s="2"/>
    </row>
    <row r="631" ht="14.25" customHeight="1">
      <c r="B631" s="2"/>
      <c r="C631" s="2"/>
      <c r="D631" s="2"/>
      <c r="G631" s="2"/>
      <c r="H631" s="2"/>
      <c r="I631" s="97"/>
      <c r="J631" s="2"/>
      <c r="K631" s="2"/>
    </row>
    <row r="632" ht="14.25" customHeight="1">
      <c r="B632" s="2"/>
      <c r="C632" s="2"/>
      <c r="D632" s="2"/>
      <c r="G632" s="2"/>
      <c r="H632" s="2"/>
      <c r="I632" s="97"/>
      <c r="J632" s="2"/>
      <c r="K632" s="2"/>
    </row>
    <row r="633" ht="14.25" customHeight="1">
      <c r="B633" s="2"/>
      <c r="C633" s="2"/>
      <c r="D633" s="2"/>
      <c r="G633" s="2"/>
      <c r="H633" s="2"/>
      <c r="I633" s="97"/>
      <c r="J633" s="2"/>
      <c r="K633" s="2"/>
    </row>
    <row r="634" ht="14.25" customHeight="1">
      <c r="B634" s="2"/>
      <c r="C634" s="2"/>
      <c r="D634" s="2"/>
      <c r="G634" s="2"/>
      <c r="H634" s="2"/>
      <c r="I634" s="97"/>
      <c r="J634" s="2"/>
      <c r="K634" s="2"/>
    </row>
    <row r="635" ht="14.25" customHeight="1">
      <c r="B635" s="2"/>
      <c r="C635" s="2"/>
      <c r="D635" s="2"/>
      <c r="G635" s="2"/>
      <c r="H635" s="2"/>
      <c r="I635" s="97"/>
      <c r="J635" s="2"/>
      <c r="K635" s="2"/>
    </row>
    <row r="636" ht="14.25" customHeight="1">
      <c r="B636" s="2"/>
      <c r="C636" s="2"/>
      <c r="D636" s="2"/>
      <c r="G636" s="2"/>
      <c r="H636" s="2"/>
      <c r="I636" s="97"/>
      <c r="J636" s="2"/>
      <c r="K636" s="2"/>
    </row>
    <row r="637" ht="14.25" customHeight="1">
      <c r="B637" s="2"/>
      <c r="C637" s="2"/>
      <c r="D637" s="2"/>
      <c r="G637" s="2"/>
      <c r="H637" s="2"/>
      <c r="I637" s="97"/>
      <c r="J637" s="2"/>
      <c r="K637" s="2"/>
    </row>
    <row r="638" ht="14.25" customHeight="1">
      <c r="B638" s="2"/>
      <c r="C638" s="2"/>
      <c r="D638" s="2"/>
      <c r="G638" s="2"/>
      <c r="H638" s="2"/>
      <c r="I638" s="97"/>
      <c r="J638" s="2"/>
      <c r="K638" s="2"/>
    </row>
    <row r="639" ht="14.25" customHeight="1">
      <c r="B639" s="2"/>
      <c r="C639" s="2"/>
      <c r="D639" s="2"/>
      <c r="G639" s="2"/>
      <c r="H639" s="2"/>
      <c r="I639" s="97"/>
      <c r="J639" s="2"/>
      <c r="K639" s="2"/>
    </row>
    <row r="640" ht="14.25" customHeight="1">
      <c r="B640" s="2"/>
      <c r="C640" s="2"/>
      <c r="D640" s="2"/>
      <c r="G640" s="2"/>
      <c r="H640" s="2"/>
      <c r="I640" s="97"/>
      <c r="J640" s="2"/>
      <c r="K640" s="2"/>
    </row>
    <row r="641" ht="14.25" customHeight="1">
      <c r="B641" s="2"/>
      <c r="C641" s="2"/>
      <c r="D641" s="2"/>
      <c r="G641" s="2"/>
      <c r="H641" s="2"/>
      <c r="I641" s="97"/>
      <c r="J641" s="2"/>
      <c r="K641" s="2"/>
    </row>
    <row r="642" ht="14.25" customHeight="1">
      <c r="B642" s="2"/>
      <c r="C642" s="2"/>
      <c r="D642" s="2"/>
      <c r="G642" s="2"/>
      <c r="H642" s="2"/>
      <c r="I642" s="97"/>
      <c r="J642" s="2"/>
      <c r="K642" s="2"/>
    </row>
    <row r="643" ht="14.25" customHeight="1">
      <c r="B643" s="2"/>
      <c r="C643" s="2"/>
      <c r="D643" s="2"/>
      <c r="G643" s="2"/>
      <c r="H643" s="2"/>
      <c r="I643" s="97"/>
      <c r="J643" s="2"/>
      <c r="K643" s="2"/>
    </row>
    <row r="644" ht="14.25" customHeight="1">
      <c r="B644" s="2"/>
      <c r="C644" s="2"/>
      <c r="D644" s="2"/>
      <c r="G644" s="2"/>
      <c r="H644" s="2"/>
      <c r="I644" s="97"/>
      <c r="J644" s="2"/>
      <c r="K644" s="2"/>
    </row>
    <row r="645" ht="14.25" customHeight="1">
      <c r="B645" s="2"/>
      <c r="C645" s="2"/>
      <c r="D645" s="2"/>
      <c r="G645" s="2"/>
      <c r="H645" s="2"/>
      <c r="I645" s="97"/>
      <c r="J645" s="2"/>
      <c r="K645" s="2"/>
    </row>
    <row r="646" ht="14.25" customHeight="1">
      <c r="B646" s="2"/>
      <c r="C646" s="2"/>
      <c r="D646" s="2"/>
      <c r="G646" s="2"/>
      <c r="H646" s="2"/>
      <c r="I646" s="97"/>
      <c r="J646" s="2"/>
      <c r="K646" s="2"/>
    </row>
    <row r="647" ht="14.25" customHeight="1">
      <c r="B647" s="2"/>
      <c r="C647" s="2"/>
      <c r="D647" s="2"/>
      <c r="G647" s="2"/>
      <c r="H647" s="2"/>
      <c r="I647" s="97"/>
      <c r="J647" s="2"/>
      <c r="K647" s="2"/>
    </row>
    <row r="648" ht="14.25" customHeight="1">
      <c r="B648" s="2"/>
      <c r="C648" s="2"/>
      <c r="D648" s="2"/>
      <c r="G648" s="2"/>
      <c r="H648" s="2"/>
      <c r="I648" s="97"/>
      <c r="J648" s="2"/>
      <c r="K648" s="2"/>
    </row>
    <row r="649" ht="14.25" customHeight="1">
      <c r="B649" s="2"/>
      <c r="C649" s="2"/>
      <c r="D649" s="2"/>
      <c r="G649" s="2"/>
      <c r="H649" s="2"/>
      <c r="I649" s="97"/>
      <c r="J649" s="2"/>
      <c r="K649" s="2"/>
    </row>
    <row r="650" ht="14.25" customHeight="1">
      <c r="B650" s="2"/>
      <c r="C650" s="2"/>
      <c r="D650" s="2"/>
      <c r="G650" s="2"/>
      <c r="H650" s="2"/>
      <c r="I650" s="97"/>
      <c r="J650" s="2"/>
      <c r="K650" s="2"/>
    </row>
    <row r="651" ht="14.25" customHeight="1">
      <c r="B651" s="2"/>
      <c r="C651" s="2"/>
      <c r="D651" s="2"/>
      <c r="G651" s="2"/>
      <c r="H651" s="2"/>
      <c r="I651" s="97"/>
      <c r="J651" s="2"/>
      <c r="K651" s="2"/>
    </row>
    <row r="652" ht="14.25" customHeight="1">
      <c r="B652" s="2"/>
      <c r="C652" s="2"/>
      <c r="D652" s="2"/>
      <c r="G652" s="2"/>
      <c r="H652" s="2"/>
      <c r="I652" s="97"/>
      <c r="J652" s="2"/>
      <c r="K652" s="2"/>
    </row>
    <row r="653" ht="14.25" customHeight="1">
      <c r="B653" s="2"/>
      <c r="C653" s="2"/>
      <c r="D653" s="2"/>
      <c r="G653" s="2"/>
      <c r="H653" s="2"/>
      <c r="I653" s="97"/>
      <c r="J653" s="2"/>
      <c r="K653" s="2"/>
    </row>
    <row r="654" ht="14.25" customHeight="1">
      <c r="B654" s="2"/>
      <c r="C654" s="2"/>
      <c r="D654" s="2"/>
      <c r="G654" s="2"/>
      <c r="H654" s="2"/>
      <c r="I654" s="97"/>
      <c r="J654" s="2"/>
      <c r="K654" s="2"/>
    </row>
    <row r="655" ht="14.25" customHeight="1">
      <c r="B655" s="2"/>
      <c r="C655" s="2"/>
      <c r="D655" s="2"/>
      <c r="G655" s="2"/>
      <c r="H655" s="2"/>
      <c r="I655" s="97"/>
      <c r="J655" s="2"/>
      <c r="K655" s="2"/>
    </row>
    <row r="656" ht="14.25" customHeight="1">
      <c r="B656" s="2"/>
      <c r="C656" s="2"/>
      <c r="D656" s="2"/>
      <c r="G656" s="2"/>
      <c r="H656" s="2"/>
      <c r="I656" s="97"/>
      <c r="J656" s="2"/>
      <c r="K656" s="2"/>
    </row>
    <row r="657" ht="14.25" customHeight="1">
      <c r="B657" s="2"/>
      <c r="C657" s="2"/>
      <c r="D657" s="2"/>
      <c r="G657" s="2"/>
      <c r="H657" s="2"/>
      <c r="I657" s="97"/>
      <c r="J657" s="2"/>
      <c r="K657" s="2"/>
    </row>
    <row r="658" ht="14.25" customHeight="1">
      <c r="B658" s="2"/>
      <c r="C658" s="2"/>
      <c r="D658" s="2"/>
      <c r="G658" s="2"/>
      <c r="H658" s="2"/>
      <c r="I658" s="97"/>
      <c r="J658" s="2"/>
      <c r="K658" s="2"/>
    </row>
    <row r="659" ht="14.25" customHeight="1">
      <c r="B659" s="2"/>
      <c r="C659" s="2"/>
      <c r="D659" s="2"/>
      <c r="G659" s="2"/>
      <c r="H659" s="2"/>
      <c r="I659" s="97"/>
      <c r="J659" s="2"/>
      <c r="K659" s="2"/>
    </row>
    <row r="660" ht="14.25" customHeight="1">
      <c r="B660" s="2"/>
      <c r="C660" s="2"/>
      <c r="D660" s="2"/>
      <c r="G660" s="2"/>
      <c r="H660" s="2"/>
      <c r="I660" s="97"/>
      <c r="J660" s="2"/>
      <c r="K660" s="2"/>
    </row>
    <row r="661" ht="14.25" customHeight="1">
      <c r="B661" s="2"/>
      <c r="C661" s="2"/>
      <c r="D661" s="2"/>
      <c r="G661" s="2"/>
      <c r="H661" s="2"/>
      <c r="I661" s="97"/>
      <c r="J661" s="2"/>
      <c r="K661" s="2"/>
    </row>
    <row r="662" ht="14.25" customHeight="1">
      <c r="B662" s="2"/>
      <c r="C662" s="2"/>
      <c r="D662" s="2"/>
      <c r="G662" s="2"/>
      <c r="H662" s="2"/>
      <c r="I662" s="97"/>
      <c r="J662" s="2"/>
      <c r="K662" s="2"/>
    </row>
    <row r="663" ht="14.25" customHeight="1">
      <c r="B663" s="2"/>
      <c r="C663" s="2"/>
      <c r="D663" s="2"/>
      <c r="G663" s="2"/>
      <c r="H663" s="2"/>
      <c r="I663" s="97"/>
      <c r="J663" s="2"/>
      <c r="K663" s="2"/>
    </row>
    <row r="664" ht="14.25" customHeight="1">
      <c r="B664" s="2"/>
      <c r="C664" s="2"/>
      <c r="D664" s="2"/>
      <c r="G664" s="2"/>
      <c r="H664" s="2"/>
      <c r="I664" s="97"/>
      <c r="J664" s="2"/>
      <c r="K664" s="2"/>
    </row>
    <row r="665" ht="14.25" customHeight="1">
      <c r="B665" s="2"/>
      <c r="C665" s="2"/>
      <c r="D665" s="2"/>
      <c r="G665" s="2"/>
      <c r="H665" s="2"/>
      <c r="I665" s="97"/>
      <c r="J665" s="2"/>
      <c r="K665" s="2"/>
    </row>
    <row r="666" ht="14.25" customHeight="1">
      <c r="B666" s="2"/>
      <c r="C666" s="2"/>
      <c r="D666" s="2"/>
      <c r="G666" s="2"/>
      <c r="H666" s="2"/>
      <c r="I666" s="97"/>
      <c r="J666" s="2"/>
      <c r="K666" s="2"/>
    </row>
    <row r="667" ht="14.25" customHeight="1">
      <c r="B667" s="2"/>
      <c r="C667" s="2"/>
      <c r="D667" s="2"/>
      <c r="G667" s="2"/>
      <c r="H667" s="2"/>
      <c r="I667" s="97"/>
      <c r="J667" s="2"/>
      <c r="K667" s="2"/>
    </row>
    <row r="668" ht="14.25" customHeight="1">
      <c r="B668" s="2"/>
      <c r="C668" s="2"/>
      <c r="D668" s="2"/>
      <c r="G668" s="2"/>
      <c r="H668" s="2"/>
      <c r="I668" s="97"/>
      <c r="J668" s="2"/>
      <c r="K668" s="2"/>
    </row>
    <row r="669" ht="14.25" customHeight="1">
      <c r="B669" s="2"/>
      <c r="C669" s="2"/>
      <c r="D669" s="2"/>
      <c r="G669" s="2"/>
      <c r="H669" s="2"/>
      <c r="I669" s="97"/>
      <c r="J669" s="2"/>
      <c r="K669" s="2"/>
    </row>
    <row r="670" ht="14.25" customHeight="1">
      <c r="B670" s="2"/>
      <c r="C670" s="2"/>
      <c r="D670" s="2"/>
      <c r="G670" s="2"/>
      <c r="H670" s="2"/>
      <c r="I670" s="97"/>
      <c r="J670" s="2"/>
      <c r="K670" s="2"/>
    </row>
    <row r="671" ht="14.25" customHeight="1">
      <c r="B671" s="2"/>
      <c r="C671" s="2"/>
      <c r="D671" s="2"/>
      <c r="G671" s="2"/>
      <c r="H671" s="2"/>
      <c r="I671" s="97"/>
      <c r="J671" s="2"/>
      <c r="K671" s="2"/>
    </row>
    <row r="672" ht="14.25" customHeight="1">
      <c r="B672" s="2"/>
      <c r="C672" s="2"/>
      <c r="D672" s="2"/>
      <c r="G672" s="2"/>
      <c r="H672" s="2"/>
      <c r="I672" s="97"/>
      <c r="J672" s="2"/>
      <c r="K672" s="2"/>
    </row>
    <row r="673" ht="14.25" customHeight="1">
      <c r="B673" s="2"/>
      <c r="C673" s="2"/>
      <c r="D673" s="2"/>
      <c r="G673" s="2"/>
      <c r="H673" s="2"/>
      <c r="I673" s="97"/>
      <c r="J673" s="2"/>
      <c r="K673" s="2"/>
    </row>
    <row r="674" ht="14.25" customHeight="1">
      <c r="B674" s="2"/>
      <c r="C674" s="2"/>
      <c r="D674" s="2"/>
      <c r="G674" s="2"/>
      <c r="H674" s="2"/>
      <c r="I674" s="97"/>
      <c r="J674" s="2"/>
      <c r="K674" s="2"/>
    </row>
    <row r="675" ht="14.25" customHeight="1">
      <c r="B675" s="2"/>
      <c r="C675" s="2"/>
      <c r="D675" s="2"/>
      <c r="G675" s="2"/>
      <c r="H675" s="2"/>
      <c r="I675" s="97"/>
      <c r="J675" s="2"/>
      <c r="K675" s="2"/>
    </row>
    <row r="676" ht="14.25" customHeight="1">
      <c r="B676" s="2"/>
      <c r="C676" s="2"/>
      <c r="D676" s="2"/>
      <c r="G676" s="2"/>
      <c r="H676" s="2"/>
      <c r="I676" s="97"/>
      <c r="J676" s="2"/>
      <c r="K676" s="2"/>
    </row>
    <row r="677" ht="14.25" customHeight="1">
      <c r="B677" s="2"/>
      <c r="C677" s="2"/>
      <c r="D677" s="2"/>
      <c r="G677" s="2"/>
      <c r="H677" s="2"/>
      <c r="I677" s="97"/>
      <c r="J677" s="2"/>
      <c r="K677" s="2"/>
    </row>
    <row r="678" ht="14.25" customHeight="1">
      <c r="B678" s="2"/>
      <c r="C678" s="2"/>
      <c r="D678" s="2"/>
      <c r="G678" s="2"/>
      <c r="H678" s="2"/>
      <c r="I678" s="97"/>
      <c r="J678" s="2"/>
      <c r="K678" s="2"/>
    </row>
    <row r="679" ht="14.25" customHeight="1">
      <c r="B679" s="2"/>
      <c r="C679" s="2"/>
      <c r="D679" s="2"/>
      <c r="G679" s="2"/>
      <c r="H679" s="2"/>
      <c r="I679" s="97"/>
      <c r="J679" s="2"/>
      <c r="K679" s="2"/>
    </row>
    <row r="680" ht="14.25" customHeight="1">
      <c r="B680" s="2"/>
      <c r="C680" s="2"/>
      <c r="D680" s="2"/>
      <c r="G680" s="2"/>
      <c r="H680" s="2"/>
      <c r="I680" s="97"/>
      <c r="J680" s="2"/>
      <c r="K680" s="2"/>
    </row>
    <row r="681" ht="14.25" customHeight="1">
      <c r="B681" s="2"/>
      <c r="C681" s="2"/>
      <c r="D681" s="2"/>
      <c r="G681" s="2"/>
      <c r="H681" s="2"/>
      <c r="I681" s="97"/>
      <c r="J681" s="2"/>
      <c r="K681" s="2"/>
    </row>
    <row r="682" ht="14.25" customHeight="1">
      <c r="B682" s="2"/>
      <c r="C682" s="2"/>
      <c r="D682" s="2"/>
      <c r="G682" s="2"/>
      <c r="H682" s="2"/>
      <c r="I682" s="97"/>
      <c r="J682" s="2"/>
      <c r="K682" s="2"/>
    </row>
    <row r="683" ht="14.25" customHeight="1">
      <c r="B683" s="2"/>
      <c r="C683" s="2"/>
      <c r="D683" s="2"/>
      <c r="G683" s="2"/>
      <c r="H683" s="2"/>
      <c r="I683" s="97"/>
      <c r="J683" s="2"/>
      <c r="K683" s="2"/>
    </row>
    <row r="684" ht="14.25" customHeight="1">
      <c r="B684" s="2"/>
      <c r="C684" s="2"/>
      <c r="D684" s="2"/>
      <c r="G684" s="2"/>
      <c r="H684" s="2"/>
      <c r="I684" s="97"/>
      <c r="J684" s="2"/>
      <c r="K684" s="2"/>
    </row>
    <row r="685" ht="14.25" customHeight="1">
      <c r="B685" s="2"/>
      <c r="C685" s="2"/>
      <c r="D685" s="2"/>
      <c r="G685" s="2"/>
      <c r="H685" s="2"/>
      <c r="I685" s="97"/>
      <c r="J685" s="2"/>
      <c r="K685" s="2"/>
    </row>
    <row r="686" ht="14.25" customHeight="1">
      <c r="B686" s="2"/>
      <c r="C686" s="2"/>
      <c r="D686" s="2"/>
      <c r="G686" s="2"/>
      <c r="H686" s="2"/>
      <c r="I686" s="97"/>
      <c r="J686" s="2"/>
      <c r="K686" s="2"/>
    </row>
    <row r="687" ht="14.25" customHeight="1">
      <c r="B687" s="2"/>
      <c r="C687" s="2"/>
      <c r="D687" s="2"/>
      <c r="G687" s="2"/>
      <c r="H687" s="2"/>
      <c r="I687" s="97"/>
      <c r="J687" s="2"/>
      <c r="K687" s="2"/>
    </row>
    <row r="688" ht="14.25" customHeight="1">
      <c r="B688" s="2"/>
      <c r="C688" s="2"/>
      <c r="D688" s="2"/>
      <c r="G688" s="2"/>
      <c r="H688" s="2"/>
      <c r="I688" s="97"/>
      <c r="J688" s="2"/>
      <c r="K688" s="2"/>
    </row>
    <row r="689" ht="14.25" customHeight="1">
      <c r="B689" s="2"/>
      <c r="C689" s="2"/>
      <c r="D689" s="2"/>
      <c r="G689" s="2"/>
      <c r="H689" s="2"/>
      <c r="I689" s="97"/>
      <c r="J689" s="2"/>
      <c r="K689" s="2"/>
    </row>
    <row r="690" ht="14.25" customHeight="1">
      <c r="B690" s="2"/>
      <c r="C690" s="2"/>
      <c r="D690" s="2"/>
      <c r="G690" s="2"/>
      <c r="H690" s="2"/>
      <c r="I690" s="97"/>
      <c r="J690" s="2"/>
      <c r="K690" s="2"/>
    </row>
    <row r="691" ht="14.25" customHeight="1">
      <c r="B691" s="2"/>
      <c r="C691" s="2"/>
      <c r="D691" s="2"/>
      <c r="G691" s="2"/>
      <c r="H691" s="2"/>
      <c r="I691" s="97"/>
      <c r="J691" s="2"/>
      <c r="K691" s="2"/>
    </row>
    <row r="692" ht="14.25" customHeight="1">
      <c r="B692" s="2"/>
      <c r="C692" s="2"/>
      <c r="D692" s="2"/>
      <c r="G692" s="2"/>
      <c r="H692" s="2"/>
      <c r="I692" s="97"/>
      <c r="J692" s="2"/>
      <c r="K692" s="2"/>
    </row>
    <row r="693" ht="14.25" customHeight="1">
      <c r="B693" s="2"/>
      <c r="C693" s="2"/>
      <c r="D693" s="2"/>
      <c r="G693" s="2"/>
      <c r="H693" s="2"/>
      <c r="I693" s="97"/>
      <c r="J693" s="2"/>
      <c r="K693" s="2"/>
    </row>
    <row r="694" ht="14.25" customHeight="1">
      <c r="B694" s="2"/>
      <c r="C694" s="2"/>
      <c r="D694" s="2"/>
      <c r="G694" s="2"/>
      <c r="H694" s="2"/>
      <c r="I694" s="97"/>
      <c r="J694" s="2"/>
      <c r="K694" s="2"/>
    </row>
    <row r="695" ht="14.25" customHeight="1">
      <c r="B695" s="2"/>
      <c r="C695" s="2"/>
      <c r="D695" s="2"/>
      <c r="G695" s="2"/>
      <c r="H695" s="2"/>
      <c r="I695" s="97"/>
      <c r="J695" s="2"/>
      <c r="K695" s="2"/>
    </row>
    <row r="696" ht="14.25" customHeight="1">
      <c r="B696" s="2"/>
      <c r="C696" s="2"/>
      <c r="D696" s="2"/>
      <c r="G696" s="2"/>
      <c r="H696" s="2"/>
      <c r="I696" s="97"/>
      <c r="J696" s="2"/>
      <c r="K696" s="2"/>
    </row>
    <row r="697" ht="14.25" customHeight="1">
      <c r="B697" s="2"/>
      <c r="C697" s="2"/>
      <c r="D697" s="2"/>
      <c r="G697" s="2"/>
      <c r="H697" s="2"/>
      <c r="I697" s="97"/>
      <c r="J697" s="2"/>
      <c r="K697" s="2"/>
    </row>
    <row r="698" ht="14.25" customHeight="1">
      <c r="B698" s="2"/>
      <c r="C698" s="2"/>
      <c r="D698" s="2"/>
      <c r="G698" s="2"/>
      <c r="H698" s="2"/>
      <c r="I698" s="97"/>
      <c r="J698" s="2"/>
      <c r="K698" s="2"/>
    </row>
    <row r="699" ht="14.25" customHeight="1">
      <c r="B699" s="2"/>
      <c r="C699" s="2"/>
      <c r="D699" s="2"/>
      <c r="G699" s="2"/>
      <c r="H699" s="2"/>
      <c r="I699" s="97"/>
      <c r="J699" s="2"/>
      <c r="K699" s="2"/>
    </row>
    <row r="700" ht="14.25" customHeight="1">
      <c r="B700" s="2"/>
      <c r="C700" s="2"/>
      <c r="D700" s="2"/>
      <c r="G700" s="2"/>
      <c r="H700" s="2"/>
      <c r="I700" s="97"/>
      <c r="J700" s="2"/>
      <c r="K700" s="2"/>
    </row>
    <row r="701" ht="14.25" customHeight="1">
      <c r="B701" s="2"/>
      <c r="C701" s="2"/>
      <c r="D701" s="2"/>
      <c r="G701" s="2"/>
      <c r="H701" s="2"/>
      <c r="I701" s="97"/>
      <c r="J701" s="2"/>
      <c r="K701" s="2"/>
    </row>
    <row r="702" ht="14.25" customHeight="1">
      <c r="B702" s="2"/>
      <c r="C702" s="2"/>
      <c r="D702" s="2"/>
      <c r="G702" s="2"/>
      <c r="H702" s="2"/>
      <c r="I702" s="97"/>
      <c r="J702" s="2"/>
      <c r="K702" s="2"/>
    </row>
    <row r="703" ht="14.25" customHeight="1">
      <c r="B703" s="2"/>
      <c r="C703" s="2"/>
      <c r="D703" s="2"/>
      <c r="G703" s="2"/>
      <c r="H703" s="2"/>
      <c r="I703" s="97"/>
      <c r="J703" s="2"/>
      <c r="K703" s="2"/>
    </row>
    <row r="704" ht="14.25" customHeight="1">
      <c r="B704" s="2"/>
      <c r="C704" s="2"/>
      <c r="D704" s="2"/>
      <c r="G704" s="2"/>
      <c r="H704" s="2"/>
      <c r="I704" s="97"/>
      <c r="J704" s="2"/>
      <c r="K704" s="2"/>
    </row>
    <row r="705" ht="14.25" customHeight="1">
      <c r="B705" s="2"/>
      <c r="C705" s="2"/>
      <c r="D705" s="2"/>
      <c r="G705" s="2"/>
      <c r="H705" s="2"/>
      <c r="I705" s="97"/>
      <c r="J705" s="2"/>
      <c r="K705" s="2"/>
    </row>
    <row r="706" ht="14.25" customHeight="1">
      <c r="B706" s="2"/>
      <c r="C706" s="2"/>
      <c r="D706" s="2"/>
      <c r="G706" s="2"/>
      <c r="H706" s="2"/>
      <c r="I706" s="97"/>
      <c r="J706" s="2"/>
      <c r="K706" s="2"/>
    </row>
    <row r="707" ht="14.25" customHeight="1">
      <c r="B707" s="2"/>
      <c r="C707" s="2"/>
      <c r="D707" s="2"/>
      <c r="G707" s="2"/>
      <c r="H707" s="2"/>
      <c r="I707" s="97"/>
      <c r="J707" s="2"/>
      <c r="K707" s="2"/>
    </row>
    <row r="708" ht="14.25" customHeight="1">
      <c r="B708" s="2"/>
      <c r="C708" s="2"/>
      <c r="D708" s="2"/>
      <c r="G708" s="2"/>
      <c r="H708" s="2"/>
      <c r="I708" s="97"/>
      <c r="J708" s="2"/>
      <c r="K708" s="2"/>
    </row>
    <row r="709" ht="14.25" customHeight="1">
      <c r="B709" s="2"/>
      <c r="C709" s="2"/>
      <c r="D709" s="2"/>
      <c r="G709" s="2"/>
      <c r="H709" s="2"/>
      <c r="I709" s="97"/>
      <c r="J709" s="2"/>
      <c r="K709" s="2"/>
    </row>
    <row r="710" ht="14.25" customHeight="1">
      <c r="B710" s="2"/>
      <c r="C710" s="2"/>
      <c r="D710" s="2"/>
      <c r="G710" s="2"/>
      <c r="H710" s="2"/>
      <c r="I710" s="97"/>
      <c r="J710" s="2"/>
      <c r="K710" s="2"/>
    </row>
    <row r="711" ht="14.25" customHeight="1">
      <c r="B711" s="2"/>
      <c r="C711" s="2"/>
      <c r="D711" s="2"/>
      <c r="G711" s="2"/>
      <c r="H711" s="2"/>
      <c r="I711" s="97"/>
      <c r="J711" s="2"/>
      <c r="K711" s="2"/>
    </row>
    <row r="712" ht="14.25" customHeight="1">
      <c r="B712" s="2"/>
      <c r="C712" s="2"/>
      <c r="D712" s="2"/>
      <c r="G712" s="2"/>
      <c r="H712" s="2"/>
      <c r="I712" s="97"/>
      <c r="J712" s="2"/>
      <c r="K712" s="2"/>
    </row>
    <row r="713" ht="14.25" customHeight="1">
      <c r="B713" s="2"/>
      <c r="C713" s="2"/>
      <c r="D713" s="2"/>
      <c r="G713" s="2"/>
      <c r="H713" s="2"/>
      <c r="I713" s="97"/>
      <c r="J713" s="2"/>
      <c r="K713" s="2"/>
    </row>
    <row r="714" ht="14.25" customHeight="1">
      <c r="B714" s="2"/>
      <c r="C714" s="2"/>
      <c r="D714" s="2"/>
      <c r="G714" s="2"/>
      <c r="H714" s="2"/>
      <c r="I714" s="97"/>
      <c r="J714" s="2"/>
      <c r="K714" s="2"/>
    </row>
    <row r="715" ht="14.25" customHeight="1">
      <c r="B715" s="2"/>
      <c r="C715" s="2"/>
      <c r="D715" s="2"/>
      <c r="G715" s="2"/>
      <c r="H715" s="2"/>
      <c r="I715" s="97"/>
      <c r="J715" s="2"/>
      <c r="K715" s="2"/>
    </row>
    <row r="716" ht="14.25" customHeight="1">
      <c r="B716" s="2"/>
      <c r="C716" s="2"/>
      <c r="D716" s="2"/>
      <c r="G716" s="2"/>
      <c r="H716" s="2"/>
      <c r="I716" s="97"/>
      <c r="J716" s="2"/>
      <c r="K716" s="2"/>
    </row>
    <row r="717" ht="14.25" customHeight="1">
      <c r="B717" s="2"/>
      <c r="C717" s="2"/>
      <c r="D717" s="2"/>
      <c r="G717" s="2"/>
      <c r="H717" s="2"/>
      <c r="I717" s="97"/>
      <c r="J717" s="2"/>
      <c r="K717" s="2"/>
    </row>
    <row r="718" ht="14.25" customHeight="1">
      <c r="B718" s="2"/>
      <c r="C718" s="2"/>
      <c r="D718" s="2"/>
      <c r="G718" s="2"/>
      <c r="H718" s="2"/>
      <c r="I718" s="97"/>
      <c r="J718" s="2"/>
      <c r="K718" s="2"/>
    </row>
    <row r="719" ht="14.25" customHeight="1">
      <c r="B719" s="2"/>
      <c r="C719" s="2"/>
      <c r="D719" s="2"/>
      <c r="G719" s="2"/>
      <c r="H719" s="2"/>
      <c r="I719" s="97"/>
      <c r="J719" s="2"/>
      <c r="K719" s="2"/>
    </row>
    <row r="720" ht="14.25" customHeight="1">
      <c r="B720" s="2"/>
      <c r="C720" s="2"/>
      <c r="D720" s="2"/>
      <c r="G720" s="2"/>
      <c r="H720" s="2"/>
      <c r="I720" s="97"/>
      <c r="J720" s="2"/>
      <c r="K720" s="2"/>
    </row>
    <row r="721" ht="14.25" customHeight="1">
      <c r="B721" s="2"/>
      <c r="C721" s="2"/>
      <c r="D721" s="2"/>
      <c r="G721" s="2"/>
      <c r="H721" s="2"/>
      <c r="I721" s="97"/>
      <c r="J721" s="2"/>
      <c r="K721" s="2"/>
    </row>
    <row r="722" ht="14.25" customHeight="1">
      <c r="B722" s="2"/>
      <c r="C722" s="2"/>
      <c r="D722" s="2"/>
      <c r="G722" s="2"/>
      <c r="H722" s="2"/>
      <c r="I722" s="97"/>
      <c r="J722" s="2"/>
      <c r="K722" s="2"/>
    </row>
    <row r="723" ht="14.25" customHeight="1">
      <c r="B723" s="2"/>
      <c r="C723" s="2"/>
      <c r="D723" s="2"/>
      <c r="G723" s="2"/>
      <c r="H723" s="2"/>
      <c r="I723" s="97"/>
      <c r="J723" s="2"/>
      <c r="K723" s="2"/>
    </row>
    <row r="724" ht="14.25" customHeight="1">
      <c r="B724" s="2"/>
      <c r="C724" s="2"/>
      <c r="D724" s="2"/>
      <c r="G724" s="2"/>
      <c r="H724" s="2"/>
      <c r="I724" s="97"/>
      <c r="J724" s="2"/>
      <c r="K724" s="2"/>
    </row>
    <row r="725" ht="14.25" customHeight="1">
      <c r="B725" s="2"/>
      <c r="C725" s="2"/>
      <c r="D725" s="2"/>
      <c r="G725" s="2"/>
      <c r="H725" s="2"/>
      <c r="I725" s="97"/>
      <c r="J725" s="2"/>
      <c r="K725" s="2"/>
    </row>
    <row r="726" ht="14.25" customHeight="1">
      <c r="B726" s="2"/>
      <c r="C726" s="2"/>
      <c r="D726" s="2"/>
      <c r="G726" s="2"/>
      <c r="H726" s="2"/>
      <c r="I726" s="97"/>
      <c r="J726" s="2"/>
      <c r="K726" s="2"/>
    </row>
    <row r="727" ht="14.25" customHeight="1">
      <c r="B727" s="2"/>
      <c r="C727" s="2"/>
      <c r="D727" s="2"/>
      <c r="G727" s="2"/>
      <c r="H727" s="2"/>
      <c r="I727" s="97"/>
      <c r="J727" s="2"/>
      <c r="K727" s="2"/>
    </row>
    <row r="728" ht="14.25" customHeight="1">
      <c r="B728" s="2"/>
      <c r="C728" s="2"/>
      <c r="D728" s="2"/>
      <c r="G728" s="2"/>
      <c r="H728" s="2"/>
      <c r="I728" s="97"/>
      <c r="J728" s="2"/>
      <c r="K728" s="2"/>
    </row>
    <row r="729" ht="14.25" customHeight="1">
      <c r="B729" s="2"/>
      <c r="C729" s="2"/>
      <c r="D729" s="2"/>
      <c r="G729" s="2"/>
      <c r="H729" s="2"/>
      <c r="I729" s="97"/>
      <c r="J729" s="2"/>
      <c r="K729" s="2"/>
    </row>
    <row r="730" ht="14.25" customHeight="1">
      <c r="B730" s="2"/>
      <c r="C730" s="2"/>
      <c r="D730" s="2"/>
      <c r="G730" s="2"/>
      <c r="H730" s="2"/>
      <c r="I730" s="97"/>
      <c r="J730" s="2"/>
      <c r="K730" s="2"/>
    </row>
    <row r="731" ht="14.25" customHeight="1">
      <c r="B731" s="2"/>
      <c r="C731" s="2"/>
      <c r="D731" s="2"/>
      <c r="G731" s="2"/>
      <c r="H731" s="2"/>
      <c r="I731" s="97"/>
      <c r="J731" s="2"/>
      <c r="K731" s="2"/>
    </row>
    <row r="732" ht="14.25" customHeight="1">
      <c r="B732" s="2"/>
      <c r="C732" s="2"/>
      <c r="D732" s="2"/>
      <c r="G732" s="2"/>
      <c r="H732" s="2"/>
      <c r="I732" s="97"/>
      <c r="J732" s="2"/>
      <c r="K732" s="2"/>
    </row>
    <row r="733" ht="14.25" customHeight="1">
      <c r="B733" s="2"/>
      <c r="C733" s="2"/>
      <c r="D733" s="2"/>
      <c r="G733" s="2"/>
      <c r="H733" s="2"/>
      <c r="I733" s="97"/>
      <c r="J733" s="2"/>
      <c r="K733" s="2"/>
    </row>
    <row r="734" ht="14.25" customHeight="1">
      <c r="B734" s="2"/>
      <c r="C734" s="2"/>
      <c r="D734" s="2"/>
      <c r="G734" s="2"/>
      <c r="H734" s="2"/>
      <c r="I734" s="97"/>
      <c r="J734" s="2"/>
      <c r="K734" s="2"/>
    </row>
    <row r="735" ht="14.25" customHeight="1">
      <c r="B735" s="2"/>
      <c r="C735" s="2"/>
      <c r="D735" s="2"/>
      <c r="G735" s="2"/>
      <c r="H735" s="2"/>
      <c r="I735" s="97"/>
      <c r="J735" s="2"/>
      <c r="K735" s="2"/>
    </row>
    <row r="736" ht="14.25" customHeight="1">
      <c r="B736" s="2"/>
      <c r="C736" s="2"/>
      <c r="D736" s="2"/>
      <c r="G736" s="2"/>
      <c r="H736" s="2"/>
      <c r="I736" s="97"/>
      <c r="J736" s="2"/>
      <c r="K736" s="2"/>
    </row>
    <row r="737" ht="14.25" customHeight="1">
      <c r="B737" s="2"/>
      <c r="C737" s="2"/>
      <c r="D737" s="2"/>
      <c r="G737" s="2"/>
      <c r="H737" s="2"/>
      <c r="I737" s="97"/>
      <c r="J737" s="2"/>
      <c r="K737" s="2"/>
    </row>
    <row r="738" ht="14.25" customHeight="1">
      <c r="B738" s="2"/>
      <c r="C738" s="2"/>
      <c r="D738" s="2"/>
      <c r="G738" s="2"/>
      <c r="H738" s="2"/>
      <c r="I738" s="97"/>
      <c r="J738" s="2"/>
      <c r="K738" s="2"/>
    </row>
    <row r="739" ht="14.25" customHeight="1">
      <c r="B739" s="2"/>
      <c r="C739" s="2"/>
      <c r="D739" s="2"/>
      <c r="G739" s="2"/>
      <c r="H739" s="2"/>
      <c r="I739" s="97"/>
      <c r="J739" s="2"/>
      <c r="K739" s="2"/>
    </row>
    <row r="740" ht="14.25" customHeight="1">
      <c r="B740" s="2"/>
      <c r="C740" s="2"/>
      <c r="D740" s="2"/>
      <c r="G740" s="2"/>
      <c r="H740" s="2"/>
      <c r="I740" s="97"/>
      <c r="J740" s="2"/>
      <c r="K740" s="2"/>
    </row>
    <row r="741" ht="14.25" customHeight="1">
      <c r="B741" s="2"/>
      <c r="C741" s="2"/>
      <c r="D741" s="2"/>
      <c r="G741" s="2"/>
      <c r="H741" s="2"/>
      <c r="I741" s="97"/>
      <c r="J741" s="2"/>
      <c r="K741" s="2"/>
    </row>
    <row r="742" ht="14.25" customHeight="1">
      <c r="B742" s="2"/>
      <c r="C742" s="2"/>
      <c r="D742" s="2"/>
      <c r="G742" s="2"/>
      <c r="H742" s="2"/>
      <c r="I742" s="97"/>
      <c r="J742" s="2"/>
      <c r="K742" s="2"/>
    </row>
    <row r="743" ht="14.25" customHeight="1">
      <c r="B743" s="2"/>
      <c r="C743" s="2"/>
      <c r="D743" s="2"/>
      <c r="G743" s="2"/>
      <c r="H743" s="2"/>
      <c r="I743" s="97"/>
      <c r="J743" s="2"/>
      <c r="K743" s="2"/>
    </row>
    <row r="744" ht="14.25" customHeight="1">
      <c r="B744" s="2"/>
      <c r="C744" s="2"/>
      <c r="D744" s="2"/>
      <c r="G744" s="2"/>
      <c r="H744" s="2"/>
      <c r="I744" s="97"/>
      <c r="J744" s="2"/>
      <c r="K744" s="2"/>
    </row>
    <row r="745" ht="14.25" customHeight="1">
      <c r="B745" s="2"/>
      <c r="C745" s="2"/>
      <c r="D745" s="2"/>
      <c r="G745" s="2"/>
      <c r="H745" s="2"/>
      <c r="I745" s="97"/>
      <c r="J745" s="2"/>
      <c r="K745" s="2"/>
    </row>
    <row r="746" ht="14.25" customHeight="1">
      <c r="B746" s="2"/>
      <c r="C746" s="2"/>
      <c r="D746" s="2"/>
      <c r="G746" s="2"/>
      <c r="H746" s="2"/>
      <c r="I746" s="97"/>
      <c r="J746" s="2"/>
      <c r="K746" s="2"/>
    </row>
    <row r="747" ht="14.25" customHeight="1">
      <c r="B747" s="2"/>
      <c r="C747" s="2"/>
      <c r="D747" s="2"/>
      <c r="G747" s="2"/>
      <c r="H747" s="2"/>
      <c r="I747" s="97"/>
      <c r="J747" s="2"/>
      <c r="K747" s="2"/>
    </row>
    <row r="748" ht="14.25" customHeight="1">
      <c r="B748" s="2"/>
      <c r="C748" s="2"/>
      <c r="D748" s="2"/>
      <c r="G748" s="2"/>
      <c r="H748" s="2"/>
      <c r="I748" s="97"/>
      <c r="J748" s="2"/>
      <c r="K748" s="2"/>
    </row>
    <row r="749" ht="14.25" customHeight="1">
      <c r="B749" s="2"/>
      <c r="C749" s="2"/>
      <c r="D749" s="2"/>
      <c r="G749" s="2"/>
      <c r="H749" s="2"/>
      <c r="I749" s="97"/>
      <c r="J749" s="2"/>
      <c r="K749" s="2"/>
    </row>
    <row r="750" ht="14.25" customHeight="1">
      <c r="B750" s="2"/>
      <c r="C750" s="2"/>
      <c r="D750" s="2"/>
      <c r="G750" s="2"/>
      <c r="H750" s="2"/>
      <c r="I750" s="97"/>
      <c r="J750" s="2"/>
      <c r="K750" s="2"/>
    </row>
    <row r="751" ht="14.25" customHeight="1">
      <c r="B751" s="2"/>
      <c r="C751" s="2"/>
      <c r="D751" s="2"/>
      <c r="G751" s="2"/>
      <c r="H751" s="2"/>
      <c r="I751" s="97"/>
      <c r="J751" s="2"/>
      <c r="K751" s="2"/>
    </row>
    <row r="752" ht="14.25" customHeight="1">
      <c r="B752" s="2"/>
      <c r="C752" s="2"/>
      <c r="D752" s="2"/>
      <c r="G752" s="2"/>
      <c r="H752" s="2"/>
      <c r="I752" s="97"/>
      <c r="J752" s="2"/>
      <c r="K752" s="2"/>
    </row>
    <row r="753" ht="14.25" customHeight="1">
      <c r="B753" s="2"/>
      <c r="C753" s="2"/>
      <c r="D753" s="2"/>
      <c r="G753" s="2"/>
      <c r="H753" s="2"/>
      <c r="I753" s="97"/>
      <c r="J753" s="2"/>
      <c r="K753" s="2"/>
    </row>
    <row r="754" ht="14.25" customHeight="1">
      <c r="B754" s="2"/>
      <c r="C754" s="2"/>
      <c r="D754" s="2"/>
      <c r="G754" s="2"/>
      <c r="H754" s="2"/>
      <c r="I754" s="97"/>
      <c r="J754" s="2"/>
      <c r="K754" s="2"/>
    </row>
    <row r="755" ht="14.25" customHeight="1">
      <c r="B755" s="2"/>
      <c r="C755" s="2"/>
      <c r="D755" s="2"/>
      <c r="G755" s="2"/>
      <c r="H755" s="2"/>
      <c r="I755" s="97"/>
      <c r="J755" s="2"/>
      <c r="K755" s="2"/>
    </row>
    <row r="756" ht="14.25" customHeight="1">
      <c r="B756" s="2"/>
      <c r="C756" s="2"/>
      <c r="D756" s="2"/>
      <c r="G756" s="2"/>
      <c r="H756" s="2"/>
      <c r="I756" s="97"/>
      <c r="J756" s="2"/>
      <c r="K756" s="2"/>
    </row>
    <row r="757" ht="14.25" customHeight="1">
      <c r="B757" s="2"/>
      <c r="C757" s="2"/>
      <c r="D757" s="2"/>
      <c r="G757" s="2"/>
      <c r="H757" s="2"/>
      <c r="I757" s="97"/>
      <c r="J757" s="2"/>
      <c r="K757" s="2"/>
    </row>
    <row r="758" ht="14.25" customHeight="1">
      <c r="B758" s="2"/>
      <c r="C758" s="2"/>
      <c r="D758" s="2"/>
      <c r="G758" s="2"/>
      <c r="H758" s="2"/>
      <c r="I758" s="97"/>
      <c r="J758" s="2"/>
      <c r="K758" s="2"/>
    </row>
    <row r="759" ht="14.25" customHeight="1">
      <c r="B759" s="2"/>
      <c r="C759" s="2"/>
      <c r="D759" s="2"/>
      <c r="G759" s="2"/>
      <c r="H759" s="2"/>
      <c r="I759" s="97"/>
      <c r="J759" s="2"/>
      <c r="K759" s="2"/>
    </row>
    <row r="760" ht="14.25" customHeight="1">
      <c r="B760" s="2"/>
      <c r="C760" s="2"/>
      <c r="D760" s="2"/>
      <c r="G760" s="2"/>
      <c r="H760" s="2"/>
      <c r="I760" s="97"/>
      <c r="J760" s="2"/>
      <c r="K760" s="2"/>
    </row>
    <row r="761" ht="14.25" customHeight="1">
      <c r="B761" s="2"/>
      <c r="C761" s="2"/>
      <c r="D761" s="2"/>
      <c r="G761" s="2"/>
      <c r="H761" s="2"/>
      <c r="I761" s="97"/>
      <c r="J761" s="2"/>
      <c r="K761" s="2"/>
    </row>
    <row r="762" ht="14.25" customHeight="1">
      <c r="B762" s="2"/>
      <c r="C762" s="2"/>
      <c r="D762" s="2"/>
      <c r="G762" s="2"/>
      <c r="H762" s="2"/>
      <c r="I762" s="97"/>
      <c r="J762" s="2"/>
      <c r="K762" s="2"/>
    </row>
    <row r="763" ht="14.25" customHeight="1">
      <c r="B763" s="2"/>
      <c r="C763" s="2"/>
      <c r="D763" s="2"/>
      <c r="G763" s="2"/>
      <c r="H763" s="2"/>
      <c r="I763" s="97"/>
      <c r="J763" s="2"/>
      <c r="K763" s="2"/>
    </row>
    <row r="764" ht="14.25" customHeight="1">
      <c r="B764" s="2"/>
      <c r="C764" s="2"/>
      <c r="D764" s="2"/>
      <c r="G764" s="2"/>
      <c r="H764" s="2"/>
      <c r="I764" s="97"/>
      <c r="J764" s="2"/>
      <c r="K764" s="2"/>
    </row>
    <row r="765" ht="14.25" customHeight="1">
      <c r="B765" s="2"/>
      <c r="C765" s="2"/>
      <c r="D765" s="2"/>
      <c r="G765" s="2"/>
      <c r="H765" s="2"/>
      <c r="I765" s="97"/>
      <c r="J765" s="2"/>
      <c r="K765" s="2"/>
    </row>
    <row r="766" ht="14.25" customHeight="1">
      <c r="B766" s="2"/>
      <c r="C766" s="2"/>
      <c r="D766" s="2"/>
      <c r="G766" s="2"/>
      <c r="H766" s="2"/>
      <c r="I766" s="97"/>
      <c r="J766" s="2"/>
      <c r="K766" s="2"/>
    </row>
    <row r="767" ht="14.25" customHeight="1">
      <c r="B767" s="2"/>
      <c r="C767" s="2"/>
      <c r="D767" s="2"/>
      <c r="G767" s="2"/>
      <c r="H767" s="2"/>
      <c r="I767" s="97"/>
      <c r="J767" s="2"/>
      <c r="K767" s="2"/>
    </row>
    <row r="768" ht="14.25" customHeight="1">
      <c r="B768" s="2"/>
      <c r="C768" s="2"/>
      <c r="D768" s="2"/>
      <c r="G768" s="2"/>
      <c r="H768" s="2"/>
      <c r="I768" s="97"/>
      <c r="J768" s="2"/>
      <c r="K768" s="2"/>
    </row>
    <row r="769" ht="14.25" customHeight="1">
      <c r="B769" s="2"/>
      <c r="C769" s="2"/>
      <c r="D769" s="2"/>
      <c r="G769" s="2"/>
      <c r="H769" s="2"/>
      <c r="I769" s="97"/>
      <c r="J769" s="2"/>
      <c r="K769" s="2"/>
    </row>
    <row r="770" ht="14.25" customHeight="1">
      <c r="B770" s="2"/>
      <c r="C770" s="2"/>
      <c r="D770" s="2"/>
      <c r="G770" s="2"/>
      <c r="H770" s="2"/>
      <c r="I770" s="97"/>
      <c r="J770" s="2"/>
      <c r="K770" s="2"/>
    </row>
    <row r="771" ht="14.25" customHeight="1">
      <c r="B771" s="2"/>
      <c r="C771" s="2"/>
      <c r="D771" s="2"/>
      <c r="G771" s="2"/>
      <c r="H771" s="2"/>
      <c r="I771" s="97"/>
      <c r="J771" s="2"/>
      <c r="K771" s="2"/>
    </row>
    <row r="772" ht="14.25" customHeight="1">
      <c r="B772" s="2"/>
      <c r="C772" s="2"/>
      <c r="D772" s="2"/>
      <c r="G772" s="2"/>
      <c r="H772" s="2"/>
      <c r="I772" s="97"/>
      <c r="J772" s="2"/>
      <c r="K772" s="2"/>
    </row>
    <row r="773" ht="14.25" customHeight="1">
      <c r="B773" s="2"/>
      <c r="C773" s="2"/>
      <c r="D773" s="2"/>
      <c r="G773" s="2"/>
      <c r="H773" s="2"/>
      <c r="I773" s="97"/>
      <c r="J773" s="2"/>
      <c r="K773" s="2"/>
    </row>
    <row r="774" ht="14.25" customHeight="1">
      <c r="B774" s="2"/>
      <c r="C774" s="2"/>
      <c r="D774" s="2"/>
      <c r="G774" s="2"/>
      <c r="H774" s="2"/>
      <c r="I774" s="97"/>
      <c r="J774" s="2"/>
      <c r="K774" s="2"/>
    </row>
    <row r="775" ht="14.25" customHeight="1">
      <c r="B775" s="2"/>
      <c r="C775" s="2"/>
      <c r="D775" s="2"/>
      <c r="G775" s="2"/>
      <c r="H775" s="2"/>
      <c r="I775" s="97"/>
      <c r="J775" s="2"/>
      <c r="K775" s="2"/>
    </row>
    <row r="776" ht="14.25" customHeight="1">
      <c r="B776" s="2"/>
      <c r="C776" s="2"/>
      <c r="D776" s="2"/>
      <c r="G776" s="2"/>
      <c r="H776" s="2"/>
      <c r="I776" s="97"/>
      <c r="J776" s="2"/>
      <c r="K776" s="2"/>
    </row>
    <row r="777" ht="14.25" customHeight="1">
      <c r="B777" s="2"/>
      <c r="C777" s="2"/>
      <c r="D777" s="2"/>
      <c r="G777" s="2"/>
      <c r="H777" s="2"/>
      <c r="I777" s="97"/>
      <c r="J777" s="2"/>
      <c r="K777" s="2"/>
    </row>
    <row r="778" ht="14.25" customHeight="1">
      <c r="B778" s="2"/>
      <c r="C778" s="2"/>
      <c r="D778" s="2"/>
      <c r="G778" s="2"/>
      <c r="H778" s="2"/>
      <c r="I778" s="97"/>
      <c r="J778" s="2"/>
      <c r="K778" s="2"/>
    </row>
    <row r="779" ht="14.25" customHeight="1">
      <c r="B779" s="2"/>
      <c r="C779" s="2"/>
      <c r="D779" s="2"/>
      <c r="G779" s="2"/>
      <c r="H779" s="2"/>
      <c r="I779" s="97"/>
      <c r="J779" s="2"/>
      <c r="K779" s="2"/>
    </row>
    <row r="780" ht="14.25" customHeight="1">
      <c r="B780" s="2"/>
      <c r="C780" s="2"/>
      <c r="D780" s="2"/>
      <c r="G780" s="2"/>
      <c r="H780" s="2"/>
      <c r="I780" s="97"/>
      <c r="J780" s="2"/>
      <c r="K780" s="2"/>
    </row>
    <row r="781" ht="14.25" customHeight="1">
      <c r="B781" s="2"/>
      <c r="C781" s="2"/>
      <c r="D781" s="2"/>
      <c r="G781" s="2"/>
      <c r="H781" s="2"/>
      <c r="I781" s="97"/>
      <c r="J781" s="2"/>
      <c r="K781" s="2"/>
    </row>
    <row r="782" ht="14.25" customHeight="1">
      <c r="B782" s="2"/>
      <c r="C782" s="2"/>
      <c r="D782" s="2"/>
      <c r="G782" s="2"/>
      <c r="H782" s="2"/>
      <c r="I782" s="97"/>
      <c r="J782" s="2"/>
      <c r="K782" s="2"/>
    </row>
    <row r="783" ht="14.25" customHeight="1">
      <c r="B783" s="2"/>
      <c r="C783" s="2"/>
      <c r="D783" s="2"/>
      <c r="G783" s="2"/>
      <c r="H783" s="2"/>
      <c r="I783" s="97"/>
      <c r="J783" s="2"/>
      <c r="K783" s="2"/>
    </row>
    <row r="784" ht="14.25" customHeight="1">
      <c r="B784" s="2"/>
      <c r="C784" s="2"/>
      <c r="D784" s="2"/>
      <c r="G784" s="2"/>
      <c r="H784" s="2"/>
      <c r="I784" s="97"/>
      <c r="J784" s="2"/>
      <c r="K784" s="2"/>
    </row>
    <row r="785" ht="14.25" customHeight="1">
      <c r="B785" s="2"/>
      <c r="C785" s="2"/>
      <c r="D785" s="2"/>
      <c r="G785" s="2"/>
      <c r="H785" s="2"/>
      <c r="I785" s="97"/>
      <c r="J785" s="2"/>
      <c r="K785" s="2"/>
    </row>
    <row r="786" ht="14.25" customHeight="1">
      <c r="B786" s="2"/>
      <c r="C786" s="2"/>
      <c r="D786" s="2"/>
      <c r="G786" s="2"/>
      <c r="H786" s="2"/>
      <c r="I786" s="97"/>
      <c r="J786" s="2"/>
      <c r="K786" s="2"/>
    </row>
    <row r="787" ht="14.25" customHeight="1">
      <c r="B787" s="2"/>
      <c r="C787" s="2"/>
      <c r="D787" s="2"/>
      <c r="G787" s="2"/>
      <c r="H787" s="2"/>
      <c r="I787" s="97"/>
      <c r="J787" s="2"/>
      <c r="K787" s="2"/>
    </row>
    <row r="788" ht="14.25" customHeight="1">
      <c r="B788" s="2"/>
      <c r="C788" s="2"/>
      <c r="D788" s="2"/>
      <c r="G788" s="2"/>
      <c r="H788" s="2"/>
      <c r="I788" s="97"/>
      <c r="J788" s="2"/>
      <c r="K788" s="2"/>
    </row>
    <row r="789" ht="14.25" customHeight="1">
      <c r="B789" s="2"/>
      <c r="C789" s="2"/>
      <c r="D789" s="2"/>
      <c r="G789" s="2"/>
      <c r="H789" s="2"/>
      <c r="I789" s="97"/>
      <c r="J789" s="2"/>
      <c r="K789" s="2"/>
    </row>
    <row r="790" ht="14.25" customHeight="1">
      <c r="B790" s="2"/>
      <c r="C790" s="2"/>
      <c r="D790" s="2"/>
      <c r="G790" s="2"/>
      <c r="H790" s="2"/>
      <c r="I790" s="97"/>
      <c r="J790" s="2"/>
      <c r="K790" s="2"/>
    </row>
    <row r="791" ht="14.25" customHeight="1">
      <c r="B791" s="2"/>
      <c r="C791" s="2"/>
      <c r="D791" s="2"/>
      <c r="G791" s="2"/>
      <c r="H791" s="2"/>
      <c r="I791" s="97"/>
      <c r="J791" s="2"/>
      <c r="K791" s="2"/>
    </row>
    <row r="792" ht="14.25" customHeight="1">
      <c r="B792" s="2"/>
      <c r="C792" s="2"/>
      <c r="D792" s="2"/>
      <c r="G792" s="2"/>
      <c r="H792" s="2"/>
      <c r="I792" s="97"/>
      <c r="J792" s="2"/>
      <c r="K792" s="2"/>
    </row>
    <row r="793" ht="14.25" customHeight="1">
      <c r="B793" s="2"/>
      <c r="C793" s="2"/>
      <c r="D793" s="2"/>
      <c r="G793" s="2"/>
      <c r="H793" s="2"/>
      <c r="I793" s="97"/>
      <c r="J793" s="2"/>
      <c r="K793" s="2"/>
    </row>
    <row r="794" ht="14.25" customHeight="1">
      <c r="B794" s="2"/>
      <c r="C794" s="2"/>
      <c r="D794" s="2"/>
      <c r="G794" s="2"/>
      <c r="H794" s="2"/>
      <c r="I794" s="97"/>
      <c r="J794" s="2"/>
      <c r="K794" s="2"/>
    </row>
    <row r="795" ht="14.25" customHeight="1">
      <c r="B795" s="2"/>
      <c r="C795" s="2"/>
      <c r="D795" s="2"/>
      <c r="G795" s="2"/>
      <c r="H795" s="2"/>
      <c r="I795" s="97"/>
      <c r="J795" s="2"/>
      <c r="K795" s="2"/>
    </row>
    <row r="796" ht="14.25" customHeight="1">
      <c r="B796" s="2"/>
      <c r="C796" s="2"/>
      <c r="D796" s="2"/>
      <c r="G796" s="2"/>
      <c r="H796" s="2"/>
      <c r="I796" s="97"/>
      <c r="J796" s="2"/>
      <c r="K796" s="2"/>
    </row>
    <row r="797" ht="14.25" customHeight="1">
      <c r="B797" s="2"/>
      <c r="C797" s="2"/>
      <c r="D797" s="2"/>
      <c r="G797" s="2"/>
      <c r="H797" s="2"/>
      <c r="I797" s="97"/>
      <c r="J797" s="2"/>
      <c r="K797" s="2"/>
    </row>
    <row r="798" ht="14.25" customHeight="1">
      <c r="B798" s="2"/>
      <c r="C798" s="2"/>
      <c r="D798" s="2"/>
      <c r="G798" s="2"/>
      <c r="H798" s="2"/>
      <c r="I798" s="97"/>
      <c r="J798" s="2"/>
      <c r="K798" s="2"/>
    </row>
    <row r="799" ht="14.25" customHeight="1">
      <c r="B799" s="2"/>
      <c r="C799" s="2"/>
      <c r="D799" s="2"/>
      <c r="G799" s="2"/>
      <c r="H799" s="2"/>
      <c r="I799" s="97"/>
      <c r="J799" s="2"/>
      <c r="K799" s="2"/>
    </row>
    <row r="800" ht="14.25" customHeight="1">
      <c r="B800" s="2"/>
      <c r="C800" s="2"/>
      <c r="D800" s="2"/>
      <c r="G800" s="2"/>
      <c r="H800" s="2"/>
      <c r="I800" s="97"/>
      <c r="J800" s="2"/>
      <c r="K800" s="2"/>
    </row>
    <row r="801" ht="14.25" customHeight="1">
      <c r="B801" s="2"/>
      <c r="C801" s="2"/>
      <c r="D801" s="2"/>
      <c r="G801" s="2"/>
      <c r="H801" s="2"/>
      <c r="I801" s="97"/>
      <c r="J801" s="2"/>
      <c r="K801" s="2"/>
    </row>
    <row r="802" ht="14.25" customHeight="1">
      <c r="B802" s="2"/>
      <c r="C802" s="2"/>
      <c r="D802" s="2"/>
      <c r="G802" s="2"/>
      <c r="H802" s="2"/>
      <c r="I802" s="97"/>
      <c r="J802" s="2"/>
      <c r="K802" s="2"/>
    </row>
    <row r="803" ht="14.25" customHeight="1">
      <c r="B803" s="2"/>
      <c r="C803" s="2"/>
      <c r="D803" s="2"/>
      <c r="G803" s="2"/>
      <c r="H803" s="2"/>
      <c r="I803" s="97"/>
      <c r="J803" s="2"/>
      <c r="K803" s="2"/>
    </row>
    <row r="804" ht="14.25" customHeight="1">
      <c r="B804" s="2"/>
      <c r="C804" s="2"/>
      <c r="D804" s="2"/>
      <c r="G804" s="2"/>
      <c r="H804" s="2"/>
      <c r="I804" s="97"/>
      <c r="J804" s="2"/>
      <c r="K804" s="2"/>
    </row>
    <row r="805" ht="14.25" customHeight="1">
      <c r="B805" s="2"/>
      <c r="C805" s="2"/>
      <c r="D805" s="2"/>
      <c r="G805" s="2"/>
      <c r="H805" s="2"/>
      <c r="I805" s="97"/>
      <c r="J805" s="2"/>
      <c r="K805" s="2"/>
    </row>
    <row r="806" ht="14.25" customHeight="1">
      <c r="B806" s="2"/>
      <c r="C806" s="2"/>
      <c r="D806" s="2"/>
      <c r="G806" s="2"/>
      <c r="H806" s="2"/>
      <c r="I806" s="97"/>
      <c r="J806" s="2"/>
      <c r="K806" s="2"/>
    </row>
    <row r="807" ht="14.25" customHeight="1">
      <c r="B807" s="2"/>
      <c r="C807" s="2"/>
      <c r="D807" s="2"/>
      <c r="G807" s="2"/>
      <c r="H807" s="2"/>
      <c r="I807" s="97"/>
      <c r="J807" s="2"/>
      <c r="K807" s="2"/>
    </row>
    <row r="808" ht="14.25" customHeight="1">
      <c r="B808" s="2"/>
      <c r="C808" s="2"/>
      <c r="D808" s="2"/>
      <c r="G808" s="2"/>
      <c r="H808" s="2"/>
      <c r="I808" s="97"/>
      <c r="J808" s="2"/>
      <c r="K808" s="2"/>
    </row>
    <row r="809" ht="14.25" customHeight="1">
      <c r="B809" s="2"/>
      <c r="C809" s="2"/>
      <c r="D809" s="2"/>
      <c r="G809" s="2"/>
      <c r="H809" s="2"/>
      <c r="I809" s="97"/>
      <c r="J809" s="2"/>
      <c r="K809" s="2"/>
    </row>
    <row r="810" ht="14.25" customHeight="1">
      <c r="B810" s="2"/>
      <c r="C810" s="2"/>
      <c r="D810" s="2"/>
      <c r="G810" s="2"/>
      <c r="H810" s="2"/>
      <c r="I810" s="97"/>
      <c r="J810" s="2"/>
      <c r="K810" s="2"/>
    </row>
    <row r="811" ht="14.25" customHeight="1">
      <c r="B811" s="2"/>
      <c r="C811" s="2"/>
      <c r="D811" s="2"/>
      <c r="G811" s="2"/>
      <c r="H811" s="2"/>
      <c r="I811" s="97"/>
      <c r="J811" s="2"/>
      <c r="K811" s="2"/>
    </row>
    <row r="812" ht="14.25" customHeight="1">
      <c r="B812" s="2"/>
      <c r="C812" s="2"/>
      <c r="D812" s="2"/>
      <c r="G812" s="2"/>
      <c r="H812" s="2"/>
      <c r="I812" s="97"/>
      <c r="J812" s="2"/>
      <c r="K812" s="2"/>
    </row>
    <row r="813" ht="14.25" customHeight="1">
      <c r="B813" s="2"/>
      <c r="C813" s="2"/>
      <c r="D813" s="2"/>
      <c r="G813" s="2"/>
      <c r="H813" s="2"/>
      <c r="I813" s="97"/>
      <c r="J813" s="2"/>
      <c r="K813" s="2"/>
    </row>
    <row r="814" ht="14.25" customHeight="1">
      <c r="B814" s="2"/>
      <c r="C814" s="2"/>
      <c r="D814" s="2"/>
      <c r="G814" s="2"/>
      <c r="H814" s="2"/>
      <c r="I814" s="97"/>
      <c r="J814" s="2"/>
      <c r="K814" s="2"/>
    </row>
    <row r="815" ht="14.25" customHeight="1">
      <c r="B815" s="2"/>
      <c r="C815" s="2"/>
      <c r="D815" s="2"/>
      <c r="G815" s="2"/>
      <c r="H815" s="2"/>
      <c r="I815" s="97"/>
      <c r="J815" s="2"/>
      <c r="K815" s="2"/>
    </row>
    <row r="816" ht="14.25" customHeight="1">
      <c r="B816" s="2"/>
      <c r="C816" s="2"/>
      <c r="D816" s="2"/>
      <c r="G816" s="2"/>
      <c r="H816" s="2"/>
      <c r="I816" s="97"/>
      <c r="J816" s="2"/>
      <c r="K816" s="2"/>
    </row>
    <row r="817" ht="14.25" customHeight="1">
      <c r="B817" s="2"/>
      <c r="C817" s="2"/>
      <c r="D817" s="2"/>
      <c r="G817" s="2"/>
      <c r="H817" s="2"/>
      <c r="I817" s="97"/>
      <c r="J817" s="2"/>
      <c r="K817" s="2"/>
    </row>
    <row r="818" ht="14.25" customHeight="1">
      <c r="B818" s="2"/>
      <c r="C818" s="2"/>
      <c r="D818" s="2"/>
      <c r="G818" s="2"/>
      <c r="H818" s="2"/>
      <c r="I818" s="97"/>
      <c r="J818" s="2"/>
      <c r="K818" s="2"/>
    </row>
    <row r="819" ht="14.25" customHeight="1">
      <c r="B819" s="2"/>
      <c r="C819" s="2"/>
      <c r="D819" s="2"/>
      <c r="G819" s="2"/>
      <c r="H819" s="2"/>
      <c r="I819" s="97"/>
      <c r="J819" s="2"/>
      <c r="K819" s="2"/>
    </row>
    <row r="820" ht="14.25" customHeight="1">
      <c r="B820" s="2"/>
      <c r="C820" s="2"/>
      <c r="D820" s="2"/>
      <c r="G820" s="2"/>
      <c r="H820" s="2"/>
      <c r="I820" s="97"/>
      <c r="J820" s="2"/>
      <c r="K820" s="2"/>
    </row>
    <row r="821" ht="14.25" customHeight="1">
      <c r="B821" s="2"/>
      <c r="C821" s="2"/>
      <c r="D821" s="2"/>
      <c r="G821" s="2"/>
      <c r="H821" s="2"/>
      <c r="I821" s="97"/>
      <c r="J821" s="2"/>
      <c r="K821" s="2"/>
    </row>
    <row r="822" ht="14.25" customHeight="1">
      <c r="B822" s="2"/>
      <c r="C822" s="2"/>
      <c r="D822" s="2"/>
      <c r="G822" s="2"/>
      <c r="H822" s="2"/>
      <c r="I822" s="97"/>
      <c r="J822" s="2"/>
      <c r="K822" s="2"/>
    </row>
    <row r="823" ht="14.25" customHeight="1">
      <c r="B823" s="2"/>
      <c r="C823" s="2"/>
      <c r="D823" s="2"/>
      <c r="G823" s="2"/>
      <c r="H823" s="2"/>
      <c r="I823" s="97"/>
      <c r="J823" s="2"/>
      <c r="K823" s="2"/>
    </row>
    <row r="824" ht="14.25" customHeight="1">
      <c r="B824" s="2"/>
      <c r="C824" s="2"/>
      <c r="D824" s="2"/>
      <c r="G824" s="2"/>
      <c r="H824" s="2"/>
      <c r="I824" s="97"/>
      <c r="J824" s="2"/>
      <c r="K824" s="2"/>
    </row>
    <row r="825" ht="14.25" customHeight="1">
      <c r="B825" s="2"/>
      <c r="C825" s="2"/>
      <c r="D825" s="2"/>
      <c r="G825" s="2"/>
      <c r="H825" s="2"/>
      <c r="I825" s="97"/>
      <c r="J825" s="2"/>
      <c r="K825" s="2"/>
    </row>
    <row r="826" ht="14.25" customHeight="1">
      <c r="B826" s="2"/>
      <c r="C826" s="2"/>
      <c r="D826" s="2"/>
      <c r="G826" s="2"/>
      <c r="H826" s="2"/>
      <c r="I826" s="97"/>
      <c r="J826" s="2"/>
      <c r="K826" s="2"/>
    </row>
    <row r="827" ht="14.25" customHeight="1">
      <c r="B827" s="2"/>
      <c r="C827" s="2"/>
      <c r="D827" s="2"/>
      <c r="G827" s="2"/>
      <c r="H827" s="2"/>
      <c r="I827" s="97"/>
      <c r="J827" s="2"/>
      <c r="K827" s="2"/>
    </row>
    <row r="828" ht="14.25" customHeight="1">
      <c r="B828" s="2"/>
      <c r="C828" s="2"/>
      <c r="D828" s="2"/>
      <c r="G828" s="2"/>
      <c r="H828" s="2"/>
      <c r="I828" s="97"/>
      <c r="J828" s="2"/>
      <c r="K828" s="2"/>
    </row>
    <row r="829" ht="14.25" customHeight="1">
      <c r="B829" s="2"/>
      <c r="C829" s="2"/>
      <c r="D829" s="2"/>
      <c r="G829" s="2"/>
      <c r="H829" s="2"/>
      <c r="I829" s="97"/>
      <c r="J829" s="2"/>
      <c r="K829" s="2"/>
    </row>
    <row r="830" ht="14.25" customHeight="1">
      <c r="B830" s="2"/>
      <c r="C830" s="2"/>
      <c r="D830" s="2"/>
      <c r="G830" s="2"/>
      <c r="H830" s="2"/>
      <c r="I830" s="97"/>
      <c r="J830" s="2"/>
      <c r="K830" s="2"/>
    </row>
    <row r="831" ht="14.25" customHeight="1">
      <c r="B831" s="2"/>
      <c r="C831" s="2"/>
      <c r="D831" s="2"/>
      <c r="G831" s="2"/>
      <c r="H831" s="2"/>
      <c r="I831" s="97"/>
      <c r="J831" s="2"/>
      <c r="K831" s="2"/>
    </row>
    <row r="832" ht="14.25" customHeight="1">
      <c r="B832" s="2"/>
      <c r="C832" s="2"/>
      <c r="D832" s="2"/>
      <c r="G832" s="2"/>
      <c r="H832" s="2"/>
      <c r="I832" s="97"/>
      <c r="J832" s="2"/>
      <c r="K832" s="2"/>
    </row>
    <row r="833" ht="14.25" customHeight="1">
      <c r="B833" s="2"/>
      <c r="C833" s="2"/>
      <c r="D833" s="2"/>
      <c r="G833" s="2"/>
      <c r="H833" s="2"/>
      <c r="I833" s="97"/>
      <c r="J833" s="2"/>
      <c r="K833" s="2"/>
    </row>
    <row r="834" ht="14.25" customHeight="1">
      <c r="B834" s="2"/>
      <c r="C834" s="2"/>
      <c r="D834" s="2"/>
      <c r="G834" s="2"/>
      <c r="H834" s="2"/>
      <c r="I834" s="97"/>
      <c r="J834" s="2"/>
      <c r="K834" s="2"/>
    </row>
    <row r="835" ht="14.25" customHeight="1">
      <c r="B835" s="2"/>
      <c r="C835" s="2"/>
      <c r="D835" s="2"/>
      <c r="G835" s="2"/>
      <c r="H835" s="2"/>
      <c r="I835" s="97"/>
      <c r="J835" s="2"/>
      <c r="K835" s="2"/>
    </row>
    <row r="836" ht="14.25" customHeight="1">
      <c r="B836" s="2"/>
      <c r="C836" s="2"/>
      <c r="D836" s="2"/>
      <c r="G836" s="2"/>
      <c r="H836" s="2"/>
      <c r="I836" s="97"/>
      <c r="J836" s="2"/>
      <c r="K836" s="2"/>
    </row>
    <row r="837" ht="14.25" customHeight="1">
      <c r="B837" s="2"/>
      <c r="C837" s="2"/>
      <c r="D837" s="2"/>
      <c r="G837" s="2"/>
      <c r="H837" s="2"/>
      <c r="I837" s="97"/>
      <c r="J837" s="2"/>
      <c r="K837" s="2"/>
    </row>
    <row r="838" ht="14.25" customHeight="1">
      <c r="B838" s="2"/>
      <c r="C838" s="2"/>
      <c r="D838" s="2"/>
      <c r="G838" s="2"/>
      <c r="H838" s="2"/>
      <c r="I838" s="97"/>
      <c r="J838" s="2"/>
      <c r="K838" s="2"/>
    </row>
    <row r="839" ht="14.25" customHeight="1">
      <c r="B839" s="2"/>
      <c r="C839" s="2"/>
      <c r="D839" s="2"/>
      <c r="G839" s="2"/>
      <c r="H839" s="2"/>
      <c r="I839" s="97"/>
      <c r="J839" s="2"/>
      <c r="K839" s="2"/>
    </row>
    <row r="840" ht="14.25" customHeight="1">
      <c r="B840" s="2"/>
      <c r="C840" s="2"/>
      <c r="D840" s="2"/>
      <c r="G840" s="2"/>
      <c r="H840" s="2"/>
      <c r="I840" s="97"/>
      <c r="J840" s="2"/>
      <c r="K840" s="2"/>
    </row>
    <row r="841" ht="14.25" customHeight="1">
      <c r="B841" s="2"/>
      <c r="C841" s="2"/>
      <c r="D841" s="2"/>
      <c r="G841" s="2"/>
      <c r="H841" s="2"/>
      <c r="I841" s="97"/>
      <c r="J841" s="2"/>
      <c r="K841" s="2"/>
    </row>
    <row r="842" ht="14.25" customHeight="1">
      <c r="B842" s="2"/>
      <c r="C842" s="2"/>
      <c r="D842" s="2"/>
      <c r="G842" s="2"/>
      <c r="H842" s="2"/>
      <c r="I842" s="97"/>
      <c r="J842" s="2"/>
      <c r="K842" s="2"/>
    </row>
    <row r="843" ht="14.25" customHeight="1">
      <c r="B843" s="2"/>
      <c r="C843" s="2"/>
      <c r="D843" s="2"/>
      <c r="G843" s="2"/>
      <c r="H843" s="2"/>
      <c r="I843" s="97"/>
      <c r="J843" s="2"/>
      <c r="K843" s="2"/>
    </row>
    <row r="844" ht="14.25" customHeight="1">
      <c r="B844" s="2"/>
      <c r="C844" s="2"/>
      <c r="D844" s="2"/>
      <c r="G844" s="2"/>
      <c r="H844" s="2"/>
      <c r="I844" s="97"/>
      <c r="J844" s="2"/>
      <c r="K844" s="2"/>
    </row>
    <row r="845" ht="14.25" customHeight="1">
      <c r="B845" s="2"/>
      <c r="C845" s="2"/>
      <c r="D845" s="2"/>
      <c r="G845" s="2"/>
      <c r="H845" s="2"/>
      <c r="I845" s="97"/>
      <c r="J845" s="2"/>
      <c r="K845" s="2"/>
    </row>
    <row r="846" ht="14.25" customHeight="1">
      <c r="B846" s="2"/>
      <c r="C846" s="2"/>
      <c r="D846" s="2"/>
      <c r="G846" s="2"/>
      <c r="H846" s="2"/>
      <c r="I846" s="97"/>
      <c r="J846" s="2"/>
      <c r="K846" s="2"/>
    </row>
    <row r="847" ht="14.25" customHeight="1">
      <c r="B847" s="2"/>
      <c r="C847" s="2"/>
      <c r="D847" s="2"/>
      <c r="G847" s="2"/>
      <c r="H847" s="2"/>
      <c r="I847" s="97"/>
      <c r="J847" s="2"/>
      <c r="K847" s="2"/>
    </row>
    <row r="848" ht="14.25" customHeight="1">
      <c r="B848" s="2"/>
      <c r="C848" s="2"/>
      <c r="D848" s="2"/>
      <c r="G848" s="2"/>
      <c r="H848" s="2"/>
      <c r="I848" s="97"/>
      <c r="J848" s="2"/>
      <c r="K848" s="2"/>
    </row>
    <row r="849" ht="14.25" customHeight="1">
      <c r="B849" s="2"/>
      <c r="C849" s="2"/>
      <c r="D849" s="2"/>
      <c r="G849" s="2"/>
      <c r="H849" s="2"/>
      <c r="I849" s="97"/>
      <c r="J849" s="2"/>
      <c r="K849" s="2"/>
    </row>
    <row r="850" ht="14.25" customHeight="1">
      <c r="B850" s="2"/>
      <c r="C850" s="2"/>
      <c r="D850" s="2"/>
      <c r="G850" s="2"/>
      <c r="H850" s="2"/>
      <c r="I850" s="97"/>
      <c r="J850" s="2"/>
      <c r="K850" s="2"/>
    </row>
    <row r="851" ht="14.25" customHeight="1">
      <c r="B851" s="2"/>
      <c r="C851" s="2"/>
      <c r="D851" s="2"/>
      <c r="G851" s="2"/>
      <c r="H851" s="2"/>
      <c r="I851" s="97"/>
      <c r="J851" s="2"/>
      <c r="K851" s="2"/>
    </row>
    <row r="852" ht="14.25" customHeight="1">
      <c r="B852" s="2"/>
      <c r="C852" s="2"/>
      <c r="D852" s="2"/>
      <c r="G852" s="2"/>
      <c r="H852" s="2"/>
      <c r="I852" s="97"/>
      <c r="J852" s="2"/>
      <c r="K852" s="2"/>
    </row>
    <row r="853" ht="14.25" customHeight="1">
      <c r="B853" s="2"/>
      <c r="C853" s="2"/>
      <c r="D853" s="2"/>
      <c r="G853" s="2"/>
      <c r="H853" s="2"/>
      <c r="I853" s="97"/>
      <c r="J853" s="2"/>
      <c r="K853" s="2"/>
    </row>
    <row r="854" ht="14.25" customHeight="1">
      <c r="B854" s="2"/>
      <c r="C854" s="2"/>
      <c r="D854" s="2"/>
      <c r="G854" s="2"/>
      <c r="H854" s="2"/>
      <c r="I854" s="97"/>
      <c r="J854" s="2"/>
      <c r="K854" s="2"/>
    </row>
    <row r="855" ht="14.25" customHeight="1">
      <c r="B855" s="2"/>
      <c r="C855" s="2"/>
      <c r="D855" s="2"/>
      <c r="G855" s="2"/>
      <c r="H855" s="2"/>
      <c r="I855" s="97"/>
      <c r="J855" s="2"/>
      <c r="K855" s="2"/>
    </row>
    <row r="856" ht="14.25" customHeight="1">
      <c r="B856" s="2"/>
      <c r="C856" s="2"/>
      <c r="D856" s="2"/>
      <c r="G856" s="2"/>
      <c r="H856" s="2"/>
      <c r="I856" s="97"/>
      <c r="J856" s="2"/>
      <c r="K856" s="2"/>
    </row>
    <row r="857" ht="14.25" customHeight="1">
      <c r="B857" s="2"/>
      <c r="C857" s="2"/>
      <c r="D857" s="2"/>
      <c r="G857" s="2"/>
      <c r="H857" s="2"/>
      <c r="I857" s="97"/>
      <c r="J857" s="2"/>
      <c r="K857" s="2"/>
    </row>
    <row r="858" ht="14.25" customHeight="1">
      <c r="B858" s="2"/>
      <c r="C858" s="2"/>
      <c r="D858" s="2"/>
      <c r="G858" s="2"/>
      <c r="H858" s="2"/>
      <c r="I858" s="97"/>
      <c r="J858" s="2"/>
      <c r="K858" s="2"/>
    </row>
    <row r="859" ht="14.25" customHeight="1">
      <c r="B859" s="2"/>
      <c r="C859" s="2"/>
      <c r="D859" s="2"/>
      <c r="G859" s="2"/>
      <c r="H859" s="2"/>
      <c r="I859" s="97"/>
      <c r="J859" s="2"/>
      <c r="K859" s="2"/>
    </row>
    <row r="860" ht="14.25" customHeight="1">
      <c r="B860" s="2"/>
      <c r="C860" s="2"/>
      <c r="D860" s="2"/>
      <c r="G860" s="2"/>
      <c r="H860" s="2"/>
      <c r="I860" s="97"/>
      <c r="J860" s="2"/>
      <c r="K860" s="2"/>
    </row>
    <row r="861" ht="14.25" customHeight="1">
      <c r="B861" s="2"/>
      <c r="C861" s="2"/>
      <c r="D861" s="2"/>
      <c r="G861" s="2"/>
      <c r="H861" s="2"/>
      <c r="I861" s="97"/>
      <c r="J861" s="2"/>
      <c r="K861" s="2"/>
    </row>
    <row r="862" ht="14.25" customHeight="1">
      <c r="B862" s="2"/>
      <c r="C862" s="2"/>
      <c r="D862" s="2"/>
      <c r="G862" s="2"/>
      <c r="H862" s="2"/>
      <c r="I862" s="97"/>
      <c r="J862" s="2"/>
      <c r="K862" s="2"/>
    </row>
    <row r="863" ht="14.25" customHeight="1">
      <c r="B863" s="2"/>
      <c r="C863" s="2"/>
      <c r="D863" s="2"/>
      <c r="G863" s="2"/>
      <c r="H863" s="2"/>
      <c r="I863" s="97"/>
      <c r="J863" s="2"/>
      <c r="K863" s="2"/>
    </row>
    <row r="864" ht="14.25" customHeight="1">
      <c r="B864" s="2"/>
      <c r="C864" s="2"/>
      <c r="D864" s="2"/>
      <c r="G864" s="2"/>
      <c r="H864" s="2"/>
      <c r="I864" s="97"/>
      <c r="J864" s="2"/>
      <c r="K864" s="2"/>
    </row>
    <row r="865" ht="14.25" customHeight="1">
      <c r="B865" s="2"/>
      <c r="C865" s="2"/>
      <c r="D865" s="2"/>
      <c r="G865" s="2"/>
      <c r="H865" s="2"/>
      <c r="I865" s="97"/>
      <c r="J865" s="2"/>
      <c r="K865" s="2"/>
    </row>
    <row r="866" ht="14.25" customHeight="1">
      <c r="B866" s="2"/>
      <c r="C866" s="2"/>
      <c r="D866" s="2"/>
      <c r="G866" s="2"/>
      <c r="H866" s="2"/>
      <c r="I866" s="97"/>
      <c r="J866" s="2"/>
      <c r="K866" s="2"/>
    </row>
    <row r="867" ht="14.25" customHeight="1">
      <c r="B867" s="2"/>
      <c r="C867" s="2"/>
      <c r="D867" s="2"/>
      <c r="G867" s="2"/>
      <c r="H867" s="2"/>
      <c r="I867" s="97"/>
      <c r="J867" s="2"/>
      <c r="K867" s="2"/>
    </row>
    <row r="868" ht="14.25" customHeight="1">
      <c r="B868" s="2"/>
      <c r="C868" s="2"/>
      <c r="D868" s="2"/>
      <c r="G868" s="2"/>
      <c r="H868" s="2"/>
      <c r="I868" s="97"/>
      <c r="J868" s="2"/>
      <c r="K868" s="2"/>
    </row>
    <row r="869" ht="14.25" customHeight="1">
      <c r="B869" s="2"/>
      <c r="C869" s="2"/>
      <c r="D869" s="2"/>
      <c r="G869" s="2"/>
      <c r="H869" s="2"/>
      <c r="I869" s="97"/>
      <c r="J869" s="2"/>
      <c r="K869" s="2"/>
    </row>
    <row r="870" ht="14.25" customHeight="1">
      <c r="B870" s="2"/>
      <c r="C870" s="2"/>
      <c r="D870" s="2"/>
      <c r="G870" s="2"/>
      <c r="H870" s="2"/>
      <c r="I870" s="97"/>
      <c r="J870" s="2"/>
      <c r="K870" s="2"/>
    </row>
    <row r="871" ht="14.25" customHeight="1">
      <c r="B871" s="2"/>
      <c r="C871" s="2"/>
      <c r="D871" s="2"/>
      <c r="G871" s="2"/>
      <c r="H871" s="2"/>
      <c r="I871" s="97"/>
      <c r="J871" s="2"/>
      <c r="K871" s="2"/>
    </row>
    <row r="872" ht="14.25" customHeight="1">
      <c r="B872" s="2"/>
      <c r="C872" s="2"/>
      <c r="D872" s="2"/>
      <c r="G872" s="2"/>
      <c r="H872" s="2"/>
      <c r="I872" s="97"/>
      <c r="J872" s="2"/>
      <c r="K872" s="2"/>
    </row>
    <row r="873" ht="14.25" customHeight="1">
      <c r="B873" s="2"/>
      <c r="C873" s="2"/>
      <c r="D873" s="2"/>
      <c r="G873" s="2"/>
      <c r="H873" s="2"/>
      <c r="I873" s="97"/>
      <c r="J873" s="2"/>
      <c r="K873" s="2"/>
    </row>
    <row r="874" ht="14.25" customHeight="1">
      <c r="B874" s="2"/>
      <c r="C874" s="2"/>
      <c r="D874" s="2"/>
      <c r="G874" s="2"/>
      <c r="H874" s="2"/>
      <c r="I874" s="97"/>
      <c r="J874" s="2"/>
      <c r="K874" s="2"/>
    </row>
    <row r="875" ht="14.25" customHeight="1">
      <c r="B875" s="2"/>
      <c r="C875" s="2"/>
      <c r="D875" s="2"/>
      <c r="G875" s="2"/>
      <c r="H875" s="2"/>
      <c r="I875" s="97"/>
      <c r="J875" s="2"/>
      <c r="K875" s="2"/>
    </row>
    <row r="876" ht="14.25" customHeight="1">
      <c r="B876" s="2"/>
      <c r="C876" s="2"/>
      <c r="D876" s="2"/>
      <c r="G876" s="2"/>
      <c r="H876" s="2"/>
      <c r="I876" s="97"/>
      <c r="J876" s="2"/>
      <c r="K876" s="2"/>
    </row>
    <row r="877" ht="14.25" customHeight="1">
      <c r="B877" s="2"/>
      <c r="C877" s="2"/>
      <c r="D877" s="2"/>
      <c r="G877" s="2"/>
      <c r="H877" s="2"/>
      <c r="I877" s="97"/>
      <c r="J877" s="2"/>
      <c r="K877" s="2"/>
    </row>
    <row r="878" ht="14.25" customHeight="1">
      <c r="B878" s="2"/>
      <c r="C878" s="2"/>
      <c r="D878" s="2"/>
      <c r="G878" s="2"/>
      <c r="H878" s="2"/>
      <c r="I878" s="97"/>
      <c r="J878" s="2"/>
      <c r="K878" s="2"/>
    </row>
    <row r="879" ht="14.25" customHeight="1">
      <c r="B879" s="2"/>
      <c r="C879" s="2"/>
      <c r="D879" s="2"/>
      <c r="G879" s="2"/>
      <c r="H879" s="2"/>
      <c r="I879" s="97"/>
      <c r="J879" s="2"/>
      <c r="K879" s="2"/>
    </row>
    <row r="880" ht="14.25" customHeight="1">
      <c r="B880" s="2"/>
      <c r="C880" s="2"/>
      <c r="D880" s="2"/>
      <c r="G880" s="2"/>
      <c r="H880" s="2"/>
      <c r="I880" s="97"/>
      <c r="J880" s="2"/>
      <c r="K880" s="2"/>
    </row>
    <row r="881" ht="14.25" customHeight="1">
      <c r="B881" s="2"/>
      <c r="C881" s="2"/>
      <c r="D881" s="2"/>
      <c r="G881" s="2"/>
      <c r="H881" s="2"/>
      <c r="I881" s="97"/>
      <c r="J881" s="2"/>
      <c r="K881" s="2"/>
    </row>
    <row r="882" ht="14.25" customHeight="1">
      <c r="B882" s="2"/>
      <c r="C882" s="2"/>
      <c r="D882" s="2"/>
      <c r="G882" s="2"/>
      <c r="H882" s="2"/>
      <c r="I882" s="97"/>
      <c r="J882" s="2"/>
      <c r="K882" s="2"/>
    </row>
    <row r="883" ht="14.25" customHeight="1">
      <c r="B883" s="2"/>
      <c r="C883" s="2"/>
      <c r="D883" s="2"/>
      <c r="G883" s="2"/>
      <c r="H883" s="2"/>
      <c r="I883" s="97"/>
      <c r="J883" s="2"/>
      <c r="K883" s="2"/>
    </row>
    <row r="884" ht="14.25" customHeight="1">
      <c r="B884" s="2"/>
      <c r="C884" s="2"/>
      <c r="D884" s="2"/>
      <c r="G884" s="2"/>
      <c r="H884" s="2"/>
      <c r="I884" s="97"/>
      <c r="J884" s="2"/>
      <c r="K884" s="2"/>
    </row>
    <row r="885" ht="14.25" customHeight="1">
      <c r="B885" s="2"/>
      <c r="C885" s="2"/>
      <c r="D885" s="2"/>
      <c r="G885" s="2"/>
      <c r="H885" s="2"/>
      <c r="I885" s="97"/>
      <c r="J885" s="2"/>
      <c r="K885" s="2"/>
    </row>
    <row r="886" ht="14.25" customHeight="1">
      <c r="B886" s="2"/>
      <c r="C886" s="2"/>
      <c r="D886" s="2"/>
      <c r="G886" s="2"/>
      <c r="H886" s="2"/>
      <c r="I886" s="97"/>
      <c r="J886" s="2"/>
      <c r="K886" s="2"/>
    </row>
    <row r="887" ht="14.25" customHeight="1">
      <c r="B887" s="2"/>
      <c r="C887" s="2"/>
      <c r="D887" s="2"/>
      <c r="G887" s="2"/>
      <c r="H887" s="2"/>
      <c r="I887" s="97"/>
      <c r="J887" s="2"/>
      <c r="K887" s="2"/>
    </row>
    <row r="888" ht="14.25" customHeight="1">
      <c r="B888" s="2"/>
      <c r="C888" s="2"/>
      <c r="D888" s="2"/>
      <c r="G888" s="2"/>
      <c r="H888" s="2"/>
      <c r="I888" s="97"/>
      <c r="J888" s="2"/>
      <c r="K888" s="2"/>
    </row>
    <row r="889" ht="14.25" customHeight="1">
      <c r="B889" s="2"/>
      <c r="C889" s="2"/>
      <c r="D889" s="2"/>
      <c r="G889" s="2"/>
      <c r="H889" s="2"/>
      <c r="I889" s="97"/>
      <c r="J889" s="2"/>
      <c r="K889" s="2"/>
    </row>
    <row r="890" ht="14.25" customHeight="1">
      <c r="B890" s="2"/>
      <c r="C890" s="2"/>
      <c r="D890" s="2"/>
      <c r="G890" s="2"/>
      <c r="H890" s="2"/>
      <c r="I890" s="97"/>
      <c r="J890" s="2"/>
      <c r="K890" s="2"/>
    </row>
    <row r="891" ht="14.25" customHeight="1">
      <c r="B891" s="2"/>
      <c r="C891" s="2"/>
      <c r="D891" s="2"/>
      <c r="G891" s="2"/>
      <c r="H891" s="2"/>
      <c r="I891" s="97"/>
      <c r="J891" s="2"/>
      <c r="K891" s="2"/>
    </row>
    <row r="892" ht="14.25" customHeight="1">
      <c r="B892" s="2"/>
      <c r="C892" s="2"/>
      <c r="D892" s="2"/>
      <c r="G892" s="2"/>
      <c r="H892" s="2"/>
      <c r="I892" s="97"/>
      <c r="J892" s="2"/>
      <c r="K892" s="2"/>
    </row>
    <row r="893" ht="14.25" customHeight="1">
      <c r="B893" s="2"/>
      <c r="C893" s="2"/>
      <c r="D893" s="2"/>
      <c r="G893" s="2"/>
      <c r="H893" s="2"/>
      <c r="I893" s="97"/>
      <c r="J893" s="2"/>
      <c r="K893" s="2"/>
    </row>
    <row r="894" ht="14.25" customHeight="1">
      <c r="B894" s="2"/>
      <c r="C894" s="2"/>
      <c r="D894" s="2"/>
      <c r="G894" s="2"/>
      <c r="H894" s="2"/>
      <c r="I894" s="97"/>
      <c r="J894" s="2"/>
      <c r="K894" s="2"/>
    </row>
    <row r="895" ht="14.25" customHeight="1">
      <c r="B895" s="2"/>
      <c r="C895" s="2"/>
      <c r="D895" s="2"/>
      <c r="G895" s="2"/>
      <c r="H895" s="2"/>
      <c r="I895" s="97"/>
      <c r="J895" s="2"/>
      <c r="K895" s="2"/>
    </row>
    <row r="896" ht="14.25" customHeight="1">
      <c r="B896" s="2"/>
      <c r="C896" s="2"/>
      <c r="D896" s="2"/>
      <c r="G896" s="2"/>
      <c r="H896" s="2"/>
      <c r="I896" s="97"/>
      <c r="J896" s="2"/>
      <c r="K896" s="2"/>
    </row>
    <row r="897" ht="14.25" customHeight="1">
      <c r="B897" s="2"/>
      <c r="C897" s="2"/>
      <c r="D897" s="2"/>
      <c r="G897" s="2"/>
      <c r="H897" s="2"/>
      <c r="I897" s="97"/>
      <c r="J897" s="2"/>
      <c r="K897" s="2"/>
    </row>
    <row r="898" ht="14.25" customHeight="1">
      <c r="B898" s="2"/>
      <c r="C898" s="2"/>
      <c r="D898" s="2"/>
      <c r="G898" s="2"/>
      <c r="H898" s="2"/>
      <c r="I898" s="97"/>
      <c r="J898" s="2"/>
      <c r="K898" s="2"/>
    </row>
    <row r="899" ht="14.25" customHeight="1">
      <c r="B899" s="2"/>
      <c r="C899" s="2"/>
      <c r="D899" s="2"/>
      <c r="G899" s="2"/>
      <c r="H899" s="2"/>
      <c r="I899" s="97"/>
      <c r="J899" s="2"/>
      <c r="K899" s="2"/>
    </row>
    <row r="900" ht="14.25" customHeight="1">
      <c r="B900" s="2"/>
      <c r="C900" s="2"/>
      <c r="D900" s="2"/>
      <c r="G900" s="2"/>
      <c r="H900" s="2"/>
      <c r="I900" s="97"/>
      <c r="J900" s="2"/>
      <c r="K900" s="2"/>
    </row>
    <row r="901" ht="14.25" customHeight="1">
      <c r="B901" s="2"/>
      <c r="C901" s="2"/>
      <c r="D901" s="2"/>
      <c r="G901" s="2"/>
      <c r="H901" s="2"/>
      <c r="I901" s="97"/>
      <c r="J901" s="2"/>
      <c r="K901" s="2"/>
    </row>
    <row r="902" ht="14.25" customHeight="1">
      <c r="B902" s="2"/>
      <c r="C902" s="2"/>
      <c r="D902" s="2"/>
      <c r="G902" s="2"/>
      <c r="H902" s="2"/>
      <c r="I902" s="97"/>
      <c r="J902" s="2"/>
      <c r="K902" s="2"/>
    </row>
    <row r="903" ht="14.25" customHeight="1">
      <c r="B903" s="2"/>
      <c r="C903" s="2"/>
      <c r="D903" s="2"/>
      <c r="G903" s="2"/>
      <c r="H903" s="2"/>
      <c r="I903" s="97"/>
      <c r="J903" s="2"/>
      <c r="K903" s="2"/>
    </row>
    <row r="904" ht="14.25" customHeight="1">
      <c r="B904" s="2"/>
      <c r="C904" s="2"/>
      <c r="D904" s="2"/>
      <c r="G904" s="2"/>
      <c r="H904" s="2"/>
      <c r="I904" s="97"/>
      <c r="J904" s="2"/>
      <c r="K904" s="2"/>
    </row>
    <row r="905" ht="14.25" customHeight="1">
      <c r="B905" s="2"/>
      <c r="C905" s="2"/>
      <c r="D905" s="2"/>
      <c r="G905" s="2"/>
      <c r="H905" s="2"/>
      <c r="I905" s="97"/>
      <c r="J905" s="2"/>
      <c r="K905" s="2"/>
    </row>
    <row r="906" ht="14.25" customHeight="1">
      <c r="B906" s="2"/>
      <c r="C906" s="2"/>
      <c r="D906" s="2"/>
      <c r="G906" s="2"/>
      <c r="H906" s="2"/>
      <c r="I906" s="97"/>
      <c r="J906" s="2"/>
      <c r="K906" s="2"/>
    </row>
    <row r="907" ht="14.25" customHeight="1">
      <c r="B907" s="2"/>
      <c r="C907" s="2"/>
      <c r="D907" s="2"/>
      <c r="G907" s="2"/>
      <c r="H907" s="2"/>
      <c r="I907" s="97"/>
      <c r="J907" s="2"/>
      <c r="K907" s="2"/>
    </row>
    <row r="908" ht="14.25" customHeight="1">
      <c r="B908" s="2"/>
      <c r="C908" s="2"/>
      <c r="D908" s="2"/>
      <c r="G908" s="2"/>
      <c r="H908" s="2"/>
      <c r="I908" s="97"/>
      <c r="J908" s="2"/>
      <c r="K908" s="2"/>
    </row>
    <row r="909" ht="14.25" customHeight="1">
      <c r="B909" s="2"/>
      <c r="C909" s="2"/>
      <c r="D909" s="2"/>
      <c r="G909" s="2"/>
      <c r="H909" s="2"/>
      <c r="I909" s="97"/>
      <c r="J909" s="2"/>
      <c r="K909" s="2"/>
    </row>
    <row r="910" ht="14.25" customHeight="1">
      <c r="B910" s="2"/>
      <c r="C910" s="2"/>
      <c r="D910" s="2"/>
      <c r="G910" s="2"/>
      <c r="H910" s="2"/>
      <c r="I910" s="97"/>
      <c r="J910" s="2"/>
      <c r="K910" s="2"/>
    </row>
    <row r="911" ht="14.25" customHeight="1">
      <c r="B911" s="2"/>
      <c r="C911" s="2"/>
      <c r="D911" s="2"/>
      <c r="G911" s="2"/>
      <c r="H911" s="2"/>
      <c r="I911" s="97"/>
      <c r="J911" s="2"/>
      <c r="K911" s="2"/>
    </row>
    <row r="912" ht="14.25" customHeight="1">
      <c r="B912" s="2"/>
      <c r="C912" s="2"/>
      <c r="D912" s="2"/>
      <c r="G912" s="2"/>
      <c r="H912" s="2"/>
      <c r="I912" s="97"/>
      <c r="J912" s="2"/>
      <c r="K912" s="2"/>
    </row>
    <row r="913" ht="14.25" customHeight="1">
      <c r="B913" s="2"/>
      <c r="C913" s="2"/>
      <c r="D913" s="2"/>
      <c r="G913" s="2"/>
      <c r="H913" s="2"/>
      <c r="I913" s="97"/>
      <c r="J913" s="2"/>
      <c r="K913" s="2"/>
    </row>
    <row r="914" ht="14.25" customHeight="1">
      <c r="B914" s="2"/>
      <c r="C914" s="2"/>
      <c r="D914" s="2"/>
      <c r="G914" s="2"/>
      <c r="H914" s="2"/>
      <c r="I914" s="97"/>
      <c r="J914" s="2"/>
      <c r="K914" s="2"/>
    </row>
    <row r="915" ht="14.25" customHeight="1">
      <c r="B915" s="2"/>
      <c r="C915" s="2"/>
      <c r="D915" s="2"/>
      <c r="G915" s="2"/>
      <c r="H915" s="2"/>
      <c r="I915" s="97"/>
      <c r="J915" s="2"/>
      <c r="K915" s="2"/>
    </row>
    <row r="916" ht="14.25" customHeight="1">
      <c r="B916" s="2"/>
      <c r="C916" s="2"/>
      <c r="D916" s="2"/>
      <c r="G916" s="2"/>
      <c r="H916" s="2"/>
      <c r="I916" s="97"/>
      <c r="J916" s="2"/>
      <c r="K916" s="2"/>
    </row>
    <row r="917" ht="14.25" customHeight="1">
      <c r="B917" s="2"/>
      <c r="C917" s="2"/>
      <c r="D917" s="2"/>
      <c r="G917" s="2"/>
      <c r="H917" s="2"/>
      <c r="I917" s="97"/>
      <c r="J917" s="2"/>
      <c r="K917" s="2"/>
    </row>
    <row r="918" ht="14.25" customHeight="1">
      <c r="B918" s="2"/>
      <c r="C918" s="2"/>
      <c r="D918" s="2"/>
      <c r="G918" s="2"/>
      <c r="H918" s="2"/>
      <c r="I918" s="97"/>
      <c r="J918" s="2"/>
      <c r="K918" s="2"/>
    </row>
    <row r="919" ht="14.25" customHeight="1">
      <c r="B919" s="2"/>
      <c r="C919" s="2"/>
      <c r="D919" s="2"/>
      <c r="G919" s="2"/>
      <c r="H919" s="2"/>
      <c r="I919" s="97"/>
      <c r="J919" s="2"/>
      <c r="K919" s="2"/>
    </row>
    <row r="920" ht="14.25" customHeight="1">
      <c r="B920" s="2"/>
      <c r="C920" s="2"/>
      <c r="D920" s="2"/>
      <c r="G920" s="2"/>
      <c r="H920" s="2"/>
      <c r="I920" s="97"/>
      <c r="J920" s="2"/>
      <c r="K920" s="2"/>
    </row>
    <row r="921" ht="14.25" customHeight="1">
      <c r="B921" s="2"/>
      <c r="C921" s="2"/>
      <c r="D921" s="2"/>
      <c r="G921" s="2"/>
      <c r="H921" s="2"/>
      <c r="I921" s="97"/>
      <c r="J921" s="2"/>
      <c r="K921" s="2"/>
    </row>
    <row r="922" ht="14.25" customHeight="1">
      <c r="B922" s="2"/>
      <c r="C922" s="2"/>
      <c r="D922" s="2"/>
      <c r="G922" s="2"/>
      <c r="H922" s="2"/>
      <c r="I922" s="97"/>
      <c r="J922" s="2"/>
      <c r="K922" s="2"/>
    </row>
    <row r="923" ht="14.25" customHeight="1">
      <c r="B923" s="2"/>
      <c r="C923" s="2"/>
      <c r="D923" s="2"/>
      <c r="G923" s="2"/>
      <c r="H923" s="2"/>
      <c r="I923" s="97"/>
      <c r="J923" s="2"/>
      <c r="K923" s="2"/>
    </row>
    <row r="924" ht="14.25" customHeight="1">
      <c r="B924" s="2"/>
      <c r="C924" s="2"/>
      <c r="D924" s="2"/>
      <c r="G924" s="2"/>
      <c r="H924" s="2"/>
      <c r="I924" s="97"/>
      <c r="J924" s="2"/>
      <c r="K924" s="2"/>
    </row>
    <row r="925" ht="14.25" customHeight="1">
      <c r="B925" s="2"/>
      <c r="C925" s="2"/>
      <c r="D925" s="2"/>
      <c r="G925" s="2"/>
      <c r="H925" s="2"/>
      <c r="I925" s="97"/>
      <c r="J925" s="2"/>
      <c r="K925" s="2"/>
    </row>
    <row r="926" ht="14.25" customHeight="1">
      <c r="B926" s="2"/>
      <c r="C926" s="2"/>
      <c r="D926" s="2"/>
      <c r="G926" s="2"/>
      <c r="H926" s="2"/>
      <c r="I926" s="97"/>
      <c r="J926" s="2"/>
      <c r="K926" s="2"/>
    </row>
    <row r="927" ht="14.25" customHeight="1">
      <c r="B927" s="2"/>
      <c r="C927" s="2"/>
      <c r="D927" s="2"/>
      <c r="G927" s="2"/>
      <c r="H927" s="2"/>
      <c r="I927" s="97"/>
      <c r="J927" s="2"/>
      <c r="K927" s="2"/>
    </row>
    <row r="928" ht="14.25" customHeight="1">
      <c r="B928" s="2"/>
      <c r="C928" s="2"/>
      <c r="D928" s="2"/>
      <c r="G928" s="2"/>
      <c r="H928" s="2"/>
      <c r="I928" s="97"/>
      <c r="J928" s="2"/>
      <c r="K928" s="2"/>
    </row>
    <row r="929" ht="14.25" customHeight="1">
      <c r="B929" s="2"/>
      <c r="C929" s="2"/>
      <c r="D929" s="2"/>
      <c r="G929" s="2"/>
      <c r="H929" s="2"/>
      <c r="I929" s="97"/>
      <c r="J929" s="2"/>
      <c r="K929" s="2"/>
    </row>
    <row r="930" ht="14.25" customHeight="1">
      <c r="B930" s="2"/>
      <c r="C930" s="2"/>
      <c r="D930" s="2"/>
      <c r="G930" s="2"/>
      <c r="H930" s="2"/>
      <c r="I930" s="97"/>
      <c r="J930" s="2"/>
      <c r="K930" s="2"/>
    </row>
    <row r="931" ht="14.25" customHeight="1">
      <c r="B931" s="2"/>
      <c r="C931" s="2"/>
      <c r="D931" s="2"/>
      <c r="G931" s="2"/>
      <c r="H931" s="2"/>
      <c r="I931" s="97"/>
      <c r="J931" s="2"/>
      <c r="K931" s="2"/>
    </row>
    <row r="932" ht="14.25" customHeight="1">
      <c r="B932" s="2"/>
      <c r="C932" s="2"/>
      <c r="D932" s="2"/>
      <c r="G932" s="2"/>
      <c r="H932" s="2"/>
      <c r="I932" s="97"/>
      <c r="J932" s="2"/>
      <c r="K932" s="2"/>
    </row>
    <row r="933" ht="14.25" customHeight="1">
      <c r="B933" s="2"/>
      <c r="C933" s="2"/>
      <c r="D933" s="2"/>
      <c r="G933" s="2"/>
      <c r="H933" s="2"/>
      <c r="I933" s="97"/>
      <c r="J933" s="2"/>
      <c r="K933" s="2"/>
    </row>
    <row r="934" ht="14.25" customHeight="1">
      <c r="B934" s="2"/>
      <c r="C934" s="2"/>
      <c r="D934" s="2"/>
      <c r="G934" s="2"/>
      <c r="H934" s="2"/>
      <c r="I934" s="97"/>
      <c r="J934" s="2"/>
      <c r="K934" s="2"/>
    </row>
    <row r="935" ht="14.25" customHeight="1">
      <c r="B935" s="2"/>
      <c r="C935" s="2"/>
      <c r="D935" s="2"/>
      <c r="G935" s="2"/>
      <c r="H935" s="2"/>
      <c r="I935" s="97"/>
      <c r="J935" s="2"/>
      <c r="K935" s="2"/>
    </row>
    <row r="936" ht="14.25" customHeight="1">
      <c r="B936" s="2"/>
      <c r="C936" s="2"/>
      <c r="D936" s="2"/>
      <c r="G936" s="2"/>
      <c r="H936" s="2"/>
      <c r="I936" s="97"/>
      <c r="J936" s="2"/>
      <c r="K936" s="2"/>
    </row>
    <row r="937" ht="14.25" customHeight="1">
      <c r="B937" s="2"/>
      <c r="C937" s="2"/>
      <c r="D937" s="2"/>
      <c r="G937" s="2"/>
      <c r="H937" s="2"/>
      <c r="I937" s="97"/>
      <c r="J937" s="2"/>
      <c r="K937" s="2"/>
    </row>
    <row r="938" ht="14.25" customHeight="1">
      <c r="B938" s="2"/>
      <c r="C938" s="2"/>
      <c r="D938" s="2"/>
      <c r="G938" s="2"/>
      <c r="H938" s="2"/>
      <c r="I938" s="97"/>
      <c r="J938" s="2"/>
      <c r="K938" s="2"/>
    </row>
    <row r="939" ht="14.25" customHeight="1">
      <c r="B939" s="2"/>
      <c r="C939" s="2"/>
      <c r="D939" s="2"/>
      <c r="G939" s="2"/>
      <c r="H939" s="2"/>
      <c r="I939" s="97"/>
      <c r="J939" s="2"/>
      <c r="K939" s="2"/>
    </row>
    <row r="940" ht="14.25" customHeight="1">
      <c r="B940" s="2"/>
      <c r="C940" s="2"/>
      <c r="D940" s="2"/>
      <c r="G940" s="2"/>
      <c r="H940" s="2"/>
      <c r="I940" s="97"/>
      <c r="J940" s="2"/>
      <c r="K940" s="2"/>
    </row>
    <row r="941" ht="14.25" customHeight="1">
      <c r="B941" s="2"/>
      <c r="C941" s="2"/>
      <c r="D941" s="2"/>
      <c r="G941" s="2"/>
      <c r="H941" s="2"/>
      <c r="I941" s="97"/>
      <c r="J941" s="2"/>
      <c r="K941" s="2"/>
    </row>
    <row r="942" ht="14.25" customHeight="1">
      <c r="B942" s="2"/>
      <c r="C942" s="2"/>
      <c r="D942" s="2"/>
      <c r="G942" s="2"/>
      <c r="H942" s="2"/>
      <c r="I942" s="97"/>
      <c r="J942" s="2"/>
      <c r="K942" s="2"/>
    </row>
    <row r="943" ht="14.25" customHeight="1">
      <c r="B943" s="2"/>
      <c r="C943" s="2"/>
      <c r="D943" s="2"/>
      <c r="G943" s="2"/>
      <c r="H943" s="2"/>
      <c r="I943" s="97"/>
      <c r="J943" s="2"/>
      <c r="K943" s="2"/>
    </row>
    <row r="944" ht="14.25" customHeight="1">
      <c r="B944" s="2"/>
      <c r="C944" s="2"/>
      <c r="D944" s="2"/>
      <c r="G944" s="2"/>
      <c r="H944" s="2"/>
      <c r="I944" s="97"/>
      <c r="J944" s="2"/>
      <c r="K944" s="2"/>
    </row>
    <row r="945" ht="14.25" customHeight="1">
      <c r="B945" s="2"/>
      <c r="C945" s="2"/>
      <c r="D945" s="2"/>
      <c r="G945" s="2"/>
      <c r="H945" s="2"/>
      <c r="I945" s="97"/>
      <c r="J945" s="2"/>
      <c r="K945" s="2"/>
    </row>
    <row r="946" ht="14.25" customHeight="1">
      <c r="B946" s="2"/>
      <c r="C946" s="2"/>
      <c r="D946" s="2"/>
      <c r="G946" s="2"/>
      <c r="H946" s="2"/>
      <c r="I946" s="97"/>
      <c r="J946" s="2"/>
      <c r="K946" s="2"/>
    </row>
    <row r="947" ht="14.25" customHeight="1">
      <c r="B947" s="2"/>
      <c r="C947" s="2"/>
      <c r="D947" s="2"/>
      <c r="G947" s="2"/>
      <c r="H947" s="2"/>
      <c r="I947" s="97"/>
      <c r="J947" s="2"/>
      <c r="K947" s="2"/>
    </row>
    <row r="948" ht="14.25" customHeight="1">
      <c r="B948" s="2"/>
      <c r="C948" s="2"/>
      <c r="D948" s="2"/>
      <c r="G948" s="2"/>
      <c r="H948" s="2"/>
      <c r="I948" s="97"/>
      <c r="J948" s="2"/>
      <c r="K948" s="2"/>
    </row>
    <row r="949" ht="14.25" customHeight="1">
      <c r="B949" s="2"/>
      <c r="C949" s="2"/>
      <c r="D949" s="2"/>
      <c r="G949" s="2"/>
      <c r="H949" s="2"/>
      <c r="I949" s="97"/>
      <c r="J949" s="2"/>
      <c r="K949" s="2"/>
    </row>
    <row r="950" ht="14.25" customHeight="1">
      <c r="B950" s="2"/>
      <c r="C950" s="2"/>
      <c r="D950" s="2"/>
      <c r="G950" s="2"/>
      <c r="H950" s="2"/>
      <c r="I950" s="97"/>
      <c r="J950" s="2"/>
      <c r="K950" s="2"/>
    </row>
    <row r="951" ht="14.25" customHeight="1">
      <c r="B951" s="2"/>
      <c r="C951" s="2"/>
      <c r="D951" s="2"/>
      <c r="G951" s="2"/>
      <c r="H951" s="2"/>
      <c r="I951" s="97"/>
      <c r="J951" s="2"/>
      <c r="K951" s="2"/>
    </row>
    <row r="952" ht="14.25" customHeight="1">
      <c r="B952" s="2"/>
      <c r="C952" s="2"/>
      <c r="D952" s="2"/>
      <c r="G952" s="2"/>
      <c r="H952" s="2"/>
      <c r="I952" s="97"/>
      <c r="J952" s="2"/>
      <c r="K952" s="2"/>
    </row>
    <row r="953" ht="14.25" customHeight="1">
      <c r="B953" s="2"/>
      <c r="C953" s="2"/>
      <c r="D953" s="2"/>
      <c r="G953" s="2"/>
      <c r="H953" s="2"/>
      <c r="I953" s="97"/>
      <c r="J953" s="2"/>
      <c r="K953" s="2"/>
    </row>
    <row r="954" ht="14.25" customHeight="1">
      <c r="B954" s="2"/>
      <c r="C954" s="2"/>
      <c r="D954" s="2"/>
      <c r="G954" s="2"/>
      <c r="H954" s="2"/>
      <c r="I954" s="97"/>
      <c r="J954" s="2"/>
      <c r="K954" s="2"/>
    </row>
    <row r="955" ht="14.25" customHeight="1">
      <c r="B955" s="2"/>
      <c r="C955" s="2"/>
      <c r="D955" s="2"/>
      <c r="G955" s="2"/>
      <c r="H955" s="2"/>
      <c r="I955" s="97"/>
      <c r="J955" s="2"/>
      <c r="K955" s="2"/>
    </row>
    <row r="956" ht="14.25" customHeight="1">
      <c r="B956" s="2"/>
      <c r="C956" s="2"/>
      <c r="D956" s="2"/>
      <c r="G956" s="2"/>
      <c r="H956" s="2"/>
      <c r="I956" s="97"/>
      <c r="J956" s="2"/>
      <c r="K956" s="2"/>
    </row>
    <row r="957" ht="14.25" customHeight="1">
      <c r="B957" s="2"/>
      <c r="C957" s="2"/>
      <c r="D957" s="2"/>
      <c r="G957" s="2"/>
      <c r="H957" s="2"/>
      <c r="I957" s="97"/>
      <c r="J957" s="2"/>
      <c r="K957" s="2"/>
    </row>
    <row r="958" ht="14.25" customHeight="1">
      <c r="B958" s="2"/>
      <c r="C958" s="2"/>
      <c r="D958" s="2"/>
      <c r="G958" s="2"/>
      <c r="H958" s="2"/>
      <c r="I958" s="97"/>
      <c r="J958" s="2"/>
      <c r="K958" s="2"/>
    </row>
    <row r="959" ht="14.25" customHeight="1">
      <c r="B959" s="2"/>
      <c r="C959" s="2"/>
      <c r="D959" s="2"/>
      <c r="G959" s="2"/>
      <c r="H959" s="2"/>
      <c r="I959" s="97"/>
      <c r="J959" s="2"/>
      <c r="K959" s="2"/>
    </row>
    <row r="960" ht="14.25" customHeight="1">
      <c r="B960" s="2"/>
      <c r="C960" s="2"/>
      <c r="D960" s="2"/>
      <c r="G960" s="2"/>
      <c r="H960" s="2"/>
      <c r="I960" s="97"/>
      <c r="J960" s="2"/>
      <c r="K960" s="2"/>
    </row>
    <row r="961" ht="14.25" customHeight="1">
      <c r="B961" s="2"/>
      <c r="C961" s="2"/>
      <c r="D961" s="2"/>
      <c r="G961" s="2"/>
      <c r="H961" s="2"/>
      <c r="I961" s="97"/>
      <c r="J961" s="2"/>
      <c r="K961" s="2"/>
    </row>
    <row r="962" ht="14.25" customHeight="1">
      <c r="B962" s="2"/>
      <c r="C962" s="2"/>
      <c r="D962" s="2"/>
      <c r="G962" s="2"/>
      <c r="H962" s="2"/>
      <c r="I962" s="97"/>
      <c r="J962" s="2"/>
      <c r="K962" s="2"/>
    </row>
    <row r="963" ht="14.25" customHeight="1">
      <c r="B963" s="2"/>
      <c r="C963" s="2"/>
      <c r="D963" s="2"/>
      <c r="G963" s="2"/>
      <c r="H963" s="2"/>
      <c r="I963" s="97"/>
      <c r="J963" s="2"/>
      <c r="K963" s="2"/>
    </row>
    <row r="964" ht="14.25" customHeight="1">
      <c r="B964" s="2"/>
      <c r="C964" s="2"/>
      <c r="D964" s="2"/>
      <c r="G964" s="2"/>
      <c r="H964" s="2"/>
      <c r="I964" s="97"/>
      <c r="J964" s="2"/>
      <c r="K964" s="2"/>
    </row>
    <row r="965" ht="14.25" customHeight="1">
      <c r="B965" s="2"/>
      <c r="C965" s="2"/>
      <c r="D965" s="2"/>
      <c r="G965" s="2"/>
      <c r="H965" s="2"/>
      <c r="I965" s="97"/>
      <c r="J965" s="2"/>
      <c r="K965" s="2"/>
    </row>
    <row r="966" ht="14.25" customHeight="1">
      <c r="B966" s="2"/>
      <c r="C966" s="2"/>
      <c r="D966" s="2"/>
      <c r="G966" s="2"/>
      <c r="H966" s="2"/>
      <c r="I966" s="97"/>
      <c r="J966" s="2"/>
      <c r="K966" s="2"/>
    </row>
    <row r="967" ht="14.25" customHeight="1">
      <c r="B967" s="2"/>
      <c r="C967" s="2"/>
      <c r="D967" s="2"/>
      <c r="G967" s="2"/>
      <c r="H967" s="2"/>
      <c r="I967" s="97"/>
      <c r="J967" s="2"/>
      <c r="K967" s="2"/>
    </row>
    <row r="968" ht="14.25" customHeight="1">
      <c r="B968" s="2"/>
      <c r="C968" s="2"/>
      <c r="D968" s="2"/>
      <c r="G968" s="2"/>
      <c r="H968" s="2"/>
      <c r="I968" s="97"/>
      <c r="J968" s="2"/>
      <c r="K968" s="2"/>
    </row>
    <row r="969" ht="14.25" customHeight="1">
      <c r="B969" s="2"/>
      <c r="C969" s="2"/>
      <c r="D969" s="2"/>
      <c r="G969" s="2"/>
      <c r="H969" s="2"/>
      <c r="I969" s="97"/>
      <c r="J969" s="2"/>
      <c r="K969" s="2"/>
    </row>
    <row r="970" ht="14.25" customHeight="1">
      <c r="B970" s="2"/>
      <c r="C970" s="2"/>
      <c r="D970" s="2"/>
      <c r="G970" s="2"/>
      <c r="H970" s="2"/>
      <c r="I970" s="97"/>
      <c r="J970" s="2"/>
      <c r="K970" s="2"/>
    </row>
    <row r="971" ht="14.25" customHeight="1">
      <c r="B971" s="2"/>
      <c r="C971" s="2"/>
      <c r="D971" s="2"/>
      <c r="G971" s="2"/>
      <c r="H971" s="2"/>
      <c r="I971" s="97"/>
      <c r="J971" s="2"/>
      <c r="K971" s="2"/>
    </row>
    <row r="972" ht="14.25" customHeight="1">
      <c r="B972" s="2"/>
      <c r="C972" s="2"/>
      <c r="D972" s="2"/>
      <c r="G972" s="2"/>
      <c r="H972" s="2"/>
      <c r="I972" s="97"/>
      <c r="J972" s="2"/>
      <c r="K972" s="2"/>
    </row>
    <row r="973" ht="14.25" customHeight="1">
      <c r="B973" s="2"/>
      <c r="C973" s="2"/>
      <c r="D973" s="2"/>
      <c r="G973" s="2"/>
      <c r="H973" s="2"/>
      <c r="I973" s="97"/>
      <c r="J973" s="2"/>
      <c r="K973" s="2"/>
    </row>
    <row r="974" ht="14.25" customHeight="1">
      <c r="B974" s="2"/>
      <c r="C974" s="2"/>
      <c r="D974" s="2"/>
      <c r="G974" s="2"/>
      <c r="H974" s="2"/>
      <c r="I974" s="97"/>
      <c r="J974" s="2"/>
      <c r="K974" s="2"/>
    </row>
    <row r="975" ht="14.25" customHeight="1">
      <c r="B975" s="2"/>
      <c r="C975" s="2"/>
      <c r="D975" s="2"/>
      <c r="G975" s="2"/>
      <c r="H975" s="2"/>
      <c r="I975" s="97"/>
      <c r="J975" s="2"/>
      <c r="K975" s="2"/>
    </row>
    <row r="976" ht="14.25" customHeight="1">
      <c r="B976" s="2"/>
      <c r="C976" s="2"/>
      <c r="D976" s="2"/>
      <c r="G976" s="2"/>
      <c r="H976" s="2"/>
      <c r="I976" s="97"/>
      <c r="J976" s="2"/>
      <c r="K976" s="2"/>
    </row>
    <row r="977" ht="14.25" customHeight="1">
      <c r="B977" s="2"/>
      <c r="C977" s="2"/>
      <c r="D977" s="2"/>
      <c r="G977" s="2"/>
      <c r="H977" s="2"/>
      <c r="I977" s="97"/>
      <c r="J977" s="2"/>
      <c r="K977" s="2"/>
    </row>
    <row r="978" ht="14.25" customHeight="1">
      <c r="B978" s="2"/>
      <c r="C978" s="2"/>
      <c r="D978" s="2"/>
      <c r="G978" s="2"/>
      <c r="H978" s="2"/>
      <c r="I978" s="97"/>
      <c r="J978" s="2"/>
      <c r="K978" s="2"/>
    </row>
    <row r="979" ht="14.25" customHeight="1">
      <c r="B979" s="2"/>
      <c r="C979" s="2"/>
      <c r="D979" s="2"/>
      <c r="G979" s="2"/>
      <c r="H979" s="2"/>
      <c r="I979" s="97"/>
      <c r="J979" s="2"/>
      <c r="K979" s="2"/>
    </row>
    <row r="980" ht="14.25" customHeight="1">
      <c r="B980" s="2"/>
      <c r="C980" s="2"/>
      <c r="D980" s="2"/>
      <c r="G980" s="2"/>
      <c r="H980" s="2"/>
      <c r="I980" s="97"/>
      <c r="J980" s="2"/>
      <c r="K980" s="2"/>
    </row>
    <row r="981" ht="14.25" customHeight="1">
      <c r="B981" s="2"/>
      <c r="C981" s="2"/>
      <c r="D981" s="2"/>
      <c r="G981" s="2"/>
      <c r="H981" s="2"/>
      <c r="I981" s="97"/>
      <c r="J981" s="2"/>
      <c r="K981" s="2"/>
    </row>
    <row r="982" ht="14.25" customHeight="1">
      <c r="B982" s="2"/>
      <c r="C982" s="2"/>
      <c r="D982" s="2"/>
      <c r="G982" s="2"/>
      <c r="H982" s="2"/>
      <c r="I982" s="97"/>
      <c r="J982" s="2"/>
      <c r="K982" s="2"/>
    </row>
    <row r="983" ht="14.25" customHeight="1">
      <c r="B983" s="2"/>
      <c r="C983" s="2"/>
      <c r="D983" s="2"/>
      <c r="G983" s="2"/>
      <c r="H983" s="2"/>
      <c r="I983" s="97"/>
      <c r="J983" s="2"/>
      <c r="K983" s="2"/>
    </row>
    <row r="984" ht="14.25" customHeight="1">
      <c r="B984" s="2"/>
      <c r="C984" s="2"/>
      <c r="D984" s="2"/>
      <c r="G984" s="2"/>
      <c r="H984" s="2"/>
      <c r="I984" s="97"/>
      <c r="J984" s="2"/>
      <c r="K984" s="2"/>
    </row>
    <row r="985" ht="14.25" customHeight="1">
      <c r="B985" s="2"/>
      <c r="C985" s="2"/>
      <c r="D985" s="2"/>
      <c r="G985" s="2"/>
      <c r="H985" s="2"/>
      <c r="I985" s="97"/>
      <c r="J985" s="2"/>
      <c r="K985" s="2"/>
    </row>
    <row r="986" ht="14.25" customHeight="1">
      <c r="B986" s="2"/>
      <c r="C986" s="2"/>
      <c r="D986" s="2"/>
      <c r="G986" s="2"/>
      <c r="H986" s="2"/>
      <c r="I986" s="97"/>
      <c r="J986" s="2"/>
      <c r="K986" s="2"/>
    </row>
    <row r="987" ht="14.25" customHeight="1">
      <c r="B987" s="2"/>
      <c r="C987" s="2"/>
      <c r="D987" s="2"/>
      <c r="G987" s="2"/>
      <c r="H987" s="2"/>
      <c r="I987" s="97"/>
      <c r="J987" s="2"/>
      <c r="K987" s="2"/>
    </row>
    <row r="988" ht="14.25" customHeight="1">
      <c r="B988" s="2"/>
      <c r="C988" s="2"/>
      <c r="D988" s="2"/>
      <c r="G988" s="2"/>
      <c r="H988" s="2"/>
      <c r="I988" s="97"/>
      <c r="J988" s="2"/>
      <c r="K988" s="2"/>
    </row>
    <row r="989" ht="14.25" customHeight="1">
      <c r="B989" s="2"/>
      <c r="C989" s="2"/>
      <c r="D989" s="2"/>
      <c r="G989" s="2"/>
      <c r="H989" s="2"/>
      <c r="I989" s="97"/>
      <c r="J989" s="2"/>
      <c r="K989" s="2"/>
    </row>
    <row r="990" ht="14.25" customHeight="1">
      <c r="B990" s="2"/>
      <c r="C990" s="2"/>
      <c r="D990" s="2"/>
      <c r="G990" s="2"/>
      <c r="H990" s="2"/>
      <c r="I990" s="97"/>
      <c r="J990" s="2"/>
      <c r="K990" s="2"/>
    </row>
    <row r="991" ht="14.25" customHeight="1">
      <c r="B991" s="2"/>
      <c r="C991" s="2"/>
      <c r="D991" s="2"/>
      <c r="G991" s="2"/>
      <c r="H991" s="2"/>
      <c r="I991" s="97"/>
      <c r="J991" s="2"/>
      <c r="K991" s="2"/>
    </row>
    <row r="992" ht="14.25" customHeight="1">
      <c r="B992" s="2"/>
      <c r="C992" s="2"/>
      <c r="D992" s="2"/>
      <c r="G992" s="2"/>
      <c r="H992" s="2"/>
      <c r="I992" s="97"/>
      <c r="J992" s="2"/>
      <c r="K992" s="2"/>
    </row>
    <row r="993" ht="14.25" customHeight="1">
      <c r="B993" s="2"/>
      <c r="C993" s="2"/>
      <c r="D993" s="2"/>
      <c r="G993" s="2"/>
      <c r="H993" s="2"/>
      <c r="I993" s="97"/>
      <c r="J993" s="2"/>
      <c r="K993" s="2"/>
    </row>
    <row r="994" ht="14.25" customHeight="1">
      <c r="B994" s="2"/>
      <c r="C994" s="2"/>
      <c r="D994" s="2"/>
      <c r="G994" s="2"/>
      <c r="H994" s="2"/>
      <c r="I994" s="97"/>
      <c r="J994" s="2"/>
      <c r="K994" s="2"/>
    </row>
    <row r="995" ht="14.25" customHeight="1">
      <c r="B995" s="2"/>
      <c r="C995" s="2"/>
      <c r="D995" s="2"/>
      <c r="G995" s="2"/>
      <c r="H995" s="2"/>
      <c r="I995" s="97"/>
      <c r="J995" s="2"/>
      <c r="K995" s="2"/>
    </row>
    <row r="996" ht="14.25" customHeight="1">
      <c r="B996" s="2"/>
      <c r="C996" s="2"/>
      <c r="D996" s="2"/>
      <c r="G996" s="2"/>
      <c r="H996" s="2"/>
      <c r="I996" s="97"/>
      <c r="J996" s="2"/>
      <c r="K996" s="2"/>
    </row>
    <row r="997" ht="14.25" customHeight="1">
      <c r="B997" s="2"/>
      <c r="C997" s="2"/>
      <c r="D997" s="2"/>
      <c r="G997" s="2"/>
      <c r="H997" s="2"/>
      <c r="I997" s="97"/>
      <c r="J997" s="2"/>
      <c r="K997" s="2"/>
    </row>
    <row r="998" ht="14.25" customHeight="1">
      <c r="B998" s="2"/>
      <c r="C998" s="2"/>
      <c r="D998" s="2"/>
      <c r="G998" s="2"/>
      <c r="H998" s="2"/>
      <c r="I998" s="97"/>
      <c r="J998" s="2"/>
      <c r="K998" s="2"/>
    </row>
    <row r="999" ht="14.25" customHeight="1">
      <c r="B999" s="2"/>
      <c r="C999" s="2"/>
      <c r="D999" s="2"/>
      <c r="G999" s="2"/>
      <c r="H999" s="2"/>
      <c r="I999" s="97"/>
      <c r="J999" s="2"/>
      <c r="K999" s="2"/>
    </row>
    <row r="1000" ht="14.25" customHeight="1">
      <c r="B1000" s="2"/>
      <c r="C1000" s="2"/>
      <c r="D1000" s="2"/>
      <c r="G1000" s="2"/>
      <c r="H1000" s="2"/>
      <c r="I1000" s="97"/>
      <c r="J1000" s="2"/>
      <c r="K1000" s="2"/>
    </row>
  </sheetData>
  <hyperlinks>
    <hyperlink r:id="rId1" ref="I4"/>
    <hyperlink r:id="rId2" ref="H13"/>
    <hyperlink r:id="rId3" ref="H14"/>
    <hyperlink r:id="rId4" ref="H15"/>
    <hyperlink r:id="rId5" ref="H16"/>
    <hyperlink r:id="rId6" ref="H17"/>
    <hyperlink r:id="rId7" ref="H18"/>
    <hyperlink r:id="rId8" ref="H19"/>
    <hyperlink r:id="rId9" ref="H20"/>
    <hyperlink r:id="rId10" ref="H21"/>
    <hyperlink r:id="rId11" ref="H22"/>
    <hyperlink r:id="rId12" ref="H23"/>
    <hyperlink r:id="rId13" ref="H24"/>
    <hyperlink r:id="rId14" ref="H25"/>
    <hyperlink r:id="rId15" ref="H26"/>
    <hyperlink r:id="rId16" ref="H27"/>
    <hyperlink r:id="rId17" ref="H28"/>
    <hyperlink r:id="rId18" ref="H29"/>
    <hyperlink r:id="rId19" ref="H30"/>
    <hyperlink r:id="rId20" ref="H31"/>
    <hyperlink r:id="rId21" ref="H32"/>
    <hyperlink r:id="rId22" ref="H33"/>
    <hyperlink r:id="rId23" ref="H34"/>
    <hyperlink r:id="rId24" ref="H35"/>
    <hyperlink r:id="rId25" ref="H36"/>
    <hyperlink r:id="rId26" ref="H37"/>
    <hyperlink r:id="rId27" ref="H38"/>
    <hyperlink r:id="rId28" ref="H39"/>
    <hyperlink r:id="rId29" ref="H40"/>
    <hyperlink r:id="rId30" ref="H41"/>
    <hyperlink r:id="rId31" ref="H42"/>
    <hyperlink r:id="rId32" ref="H43"/>
    <hyperlink r:id="rId33" ref="H44"/>
    <hyperlink r:id="rId34" ref="H45"/>
    <hyperlink r:id="rId35" ref="H46"/>
    <hyperlink r:id="rId36" ref="H47"/>
    <hyperlink r:id="rId37" ref="H48"/>
    <hyperlink r:id="rId38" ref="H49"/>
    <hyperlink r:id="rId39" ref="H50"/>
    <hyperlink r:id="rId40" ref="H51"/>
    <hyperlink r:id="rId41" ref="H52"/>
    <hyperlink r:id="rId42" ref="H53"/>
    <hyperlink r:id="rId43" ref="H54"/>
    <hyperlink r:id="rId44" ref="H55"/>
    <hyperlink r:id="rId45" ref="H56"/>
    <hyperlink r:id="rId46" ref="H57"/>
    <hyperlink r:id="rId47" ref="H58"/>
    <hyperlink r:id="rId48" ref="H59"/>
    <hyperlink r:id="rId49" ref="H60"/>
    <hyperlink r:id="rId50" ref="H61"/>
    <hyperlink r:id="rId51" ref="H62"/>
    <hyperlink r:id="rId52" ref="H63"/>
    <hyperlink r:id="rId53" ref="H64"/>
    <hyperlink r:id="rId54" ref="H65"/>
    <hyperlink r:id="rId55" ref="H66"/>
    <hyperlink r:id="rId56" ref="H67"/>
    <hyperlink r:id="rId57" ref="H68"/>
    <hyperlink r:id="rId58" ref="H69"/>
    <hyperlink r:id="rId59" ref="H70"/>
    <hyperlink r:id="rId60" ref="H71"/>
    <hyperlink r:id="rId61" ref="H72"/>
    <hyperlink r:id="rId62" ref="H73"/>
    <hyperlink r:id="rId63" ref="H74"/>
    <hyperlink r:id="rId64" ref="H75"/>
    <hyperlink r:id="rId65" ref="H76"/>
    <hyperlink r:id="rId66" ref="H77"/>
    <hyperlink r:id="rId67" ref="H78"/>
    <hyperlink r:id="rId68" ref="H79"/>
    <hyperlink r:id="rId69" ref="H80"/>
    <hyperlink r:id="rId70" ref="H81"/>
    <hyperlink r:id="rId71" ref="H82"/>
    <hyperlink r:id="rId72" ref="H83"/>
    <hyperlink r:id="rId73" ref="H84"/>
    <hyperlink r:id="rId74" ref="H85"/>
    <hyperlink r:id="rId75" ref="H86"/>
    <hyperlink r:id="rId76" ref="H87"/>
    <hyperlink r:id="rId77" ref="H88"/>
    <hyperlink r:id="rId78" ref="H89"/>
    <hyperlink r:id="rId79" ref="H90"/>
    <hyperlink r:id="rId80" ref="H91"/>
    <hyperlink r:id="rId81" ref="H92"/>
    <hyperlink r:id="rId82" ref="H93"/>
    <hyperlink r:id="rId83" ref="H94"/>
    <hyperlink r:id="rId84" ref="H95"/>
    <hyperlink r:id="rId85" ref="H96"/>
    <hyperlink r:id="rId86" ref="H97"/>
    <hyperlink r:id="rId87" ref="H98"/>
    <hyperlink r:id="rId88" ref="H99"/>
    <hyperlink r:id="rId89" ref="H100"/>
    <hyperlink r:id="rId90" ref="H101"/>
    <hyperlink r:id="rId91" ref="H102"/>
    <hyperlink r:id="rId92" ref="H103"/>
    <hyperlink r:id="rId93" ref="H104"/>
    <hyperlink r:id="rId94" ref="H105"/>
    <hyperlink r:id="rId95" ref="H106"/>
    <hyperlink r:id="rId96" ref="H107"/>
    <hyperlink r:id="rId97" ref="H108"/>
    <hyperlink r:id="rId98" ref="H109"/>
    <hyperlink r:id="rId99" ref="H110"/>
    <hyperlink r:id="rId100" ref="H111"/>
    <hyperlink r:id="rId101" ref="H112"/>
    <hyperlink r:id="rId102" ref="H113"/>
    <hyperlink r:id="rId103" ref="H114"/>
    <hyperlink r:id="rId104" ref="H115"/>
    <hyperlink r:id="rId105" ref="H116"/>
    <hyperlink r:id="rId106" ref="H117"/>
    <hyperlink r:id="rId107" ref="H118"/>
    <hyperlink r:id="rId108" ref="H119"/>
    <hyperlink r:id="rId109" ref="H120"/>
    <hyperlink r:id="rId110" ref="H121"/>
    <hyperlink r:id="rId111" ref="H122"/>
    <hyperlink r:id="rId112" ref="H123"/>
    <hyperlink r:id="rId113" ref="H124"/>
    <hyperlink r:id="rId114" ref="H125"/>
    <hyperlink r:id="rId115" ref="H126"/>
    <hyperlink r:id="rId116" ref="H127"/>
    <hyperlink r:id="rId117" ref="H128"/>
    <hyperlink r:id="rId118" ref="H129"/>
    <hyperlink r:id="rId119" ref="H131"/>
    <hyperlink r:id="rId120" ref="H132"/>
    <hyperlink r:id="rId121" ref="H133"/>
    <hyperlink r:id="rId122" ref="H134"/>
    <hyperlink r:id="rId123" ref="H135"/>
    <hyperlink r:id="rId124" ref="H136"/>
    <hyperlink r:id="rId125" ref="H137"/>
    <hyperlink r:id="rId126" ref="H138"/>
    <hyperlink r:id="rId127" ref="H139"/>
    <hyperlink r:id="rId128" ref="H140"/>
    <hyperlink r:id="rId129" ref="H141"/>
    <hyperlink r:id="rId130" ref="H142"/>
    <hyperlink r:id="rId131" ref="H143"/>
    <hyperlink r:id="rId132" ref="H144"/>
    <hyperlink r:id="rId133" ref="H145"/>
    <hyperlink r:id="rId134" ref="H146"/>
    <hyperlink r:id="rId135" ref="H147"/>
    <hyperlink r:id="rId136" ref="H148"/>
    <hyperlink r:id="rId137" ref="H149"/>
    <hyperlink r:id="rId138" ref="H150"/>
    <hyperlink r:id="rId139" ref="H151"/>
    <hyperlink r:id="rId140" ref="H152"/>
    <hyperlink r:id="rId141" ref="H153"/>
    <hyperlink r:id="rId142" ref="H154"/>
    <hyperlink r:id="rId143" ref="H155"/>
    <hyperlink r:id="rId144" ref="H156"/>
    <hyperlink r:id="rId145" ref="H157"/>
    <hyperlink r:id="rId146" ref="H158"/>
    <hyperlink r:id="rId147" ref="H159"/>
    <hyperlink r:id="rId148" ref="H160"/>
    <hyperlink r:id="rId149" ref="H161"/>
    <hyperlink r:id="rId150" ref="H162"/>
    <hyperlink r:id="rId151" ref="H163"/>
    <hyperlink r:id="rId152" ref="H164"/>
    <hyperlink r:id="rId153" ref="H165"/>
    <hyperlink r:id="rId154" ref="H166"/>
    <hyperlink r:id="rId155" ref="H167"/>
    <hyperlink r:id="rId156" ref="H168"/>
    <hyperlink r:id="rId157" ref="H169"/>
    <hyperlink r:id="rId158" ref="H170"/>
    <hyperlink r:id="rId159" ref="H171"/>
    <hyperlink r:id="rId160" ref="H172"/>
    <hyperlink r:id="rId161" ref="H173"/>
    <hyperlink r:id="rId162" ref="H174"/>
    <hyperlink r:id="rId163" ref="H175"/>
    <hyperlink r:id="rId164" ref="H176"/>
    <hyperlink r:id="rId165" ref="H177"/>
    <hyperlink r:id="rId166" ref="H178"/>
    <hyperlink r:id="rId167" ref="H179"/>
    <hyperlink r:id="rId168" ref="H180"/>
    <hyperlink r:id="rId169" ref="H181"/>
    <hyperlink r:id="rId170" ref="H182"/>
    <hyperlink r:id="rId171" ref="H183"/>
    <hyperlink r:id="rId172" ref="H184"/>
    <hyperlink r:id="rId173" ref="H185"/>
    <hyperlink r:id="rId174" ref="H186"/>
    <hyperlink r:id="rId175" ref="H187"/>
    <hyperlink r:id="rId176" ref="H188"/>
    <hyperlink r:id="rId177" ref="H189"/>
    <hyperlink r:id="rId178" ref="H190"/>
    <hyperlink r:id="rId179" ref="H191"/>
    <hyperlink r:id="rId180" ref="H192"/>
    <hyperlink r:id="rId181" ref="H193"/>
    <hyperlink r:id="rId182" ref="H194"/>
    <hyperlink r:id="rId183" ref="H195"/>
    <hyperlink r:id="rId184" ref="H196"/>
    <hyperlink r:id="rId185" ref="H197"/>
    <hyperlink r:id="rId186" ref="H198"/>
    <hyperlink r:id="rId187" ref="H199"/>
    <hyperlink r:id="rId188" ref="H200"/>
    <hyperlink r:id="rId189" ref="H201"/>
    <hyperlink r:id="rId190" ref="H202"/>
    <hyperlink r:id="rId191" ref="H203"/>
    <hyperlink r:id="rId192" ref="H204"/>
    <hyperlink r:id="rId193" ref="H205"/>
    <hyperlink r:id="rId194" ref="H206"/>
    <hyperlink r:id="rId195" ref="H207"/>
    <hyperlink r:id="rId196" ref="H208"/>
    <hyperlink r:id="rId197" ref="H210"/>
    <hyperlink r:id="rId198" ref="H211"/>
    <hyperlink r:id="rId199" ref="H212"/>
    <hyperlink r:id="rId200" ref="H213"/>
    <hyperlink r:id="rId201" ref="H214"/>
    <hyperlink r:id="rId202" ref="H215"/>
    <hyperlink r:id="rId203" ref="H216"/>
    <hyperlink r:id="rId204" ref="H217"/>
    <hyperlink r:id="rId205" ref="H218"/>
    <hyperlink r:id="rId206" ref="H219"/>
    <hyperlink r:id="rId207" ref="H220"/>
    <hyperlink r:id="rId208" ref="H221"/>
    <hyperlink r:id="rId209" ref="H222"/>
    <hyperlink r:id="rId210" ref="H223"/>
    <hyperlink r:id="rId211" ref="H224"/>
    <hyperlink r:id="rId212" ref="H225"/>
    <hyperlink r:id="rId213" ref="H226"/>
    <hyperlink r:id="rId214" ref="H227"/>
    <hyperlink r:id="rId215" ref="H228"/>
    <hyperlink r:id="rId216" ref="H229"/>
    <hyperlink r:id="rId217" ref="H230"/>
    <hyperlink r:id="rId218" ref="H231"/>
    <hyperlink r:id="rId219" ref="H232"/>
    <hyperlink r:id="rId220" ref="H233"/>
    <hyperlink r:id="rId221" ref="H234"/>
    <hyperlink r:id="rId222" ref="H235"/>
    <hyperlink r:id="rId223" ref="H236"/>
    <hyperlink r:id="rId224" ref="H237"/>
    <hyperlink r:id="rId225" ref="H238"/>
    <hyperlink r:id="rId226" ref="H239"/>
    <hyperlink r:id="rId227" ref="H240"/>
    <hyperlink r:id="rId228" ref="H241"/>
    <hyperlink r:id="rId229" ref="H242"/>
    <hyperlink r:id="rId230" ref="H243"/>
    <hyperlink r:id="rId231" ref="H244"/>
    <hyperlink r:id="rId232" ref="H245"/>
    <hyperlink r:id="rId233" ref="H246"/>
    <hyperlink r:id="rId234" ref="H247"/>
    <hyperlink r:id="rId235" ref="H248"/>
    <hyperlink r:id="rId236" ref="H249"/>
    <hyperlink r:id="rId237" ref="H250"/>
    <hyperlink r:id="rId238" ref="H251"/>
    <hyperlink r:id="rId239" ref="H252"/>
    <hyperlink r:id="rId240" ref="H253"/>
    <hyperlink r:id="rId241" ref="H254"/>
    <hyperlink r:id="rId242" ref="H255"/>
    <hyperlink r:id="rId243" ref="H256"/>
    <hyperlink r:id="rId244" ref="H257"/>
    <hyperlink r:id="rId245" ref="H258"/>
    <hyperlink r:id="rId246" ref="H259"/>
    <hyperlink r:id="rId247" ref="H260"/>
    <hyperlink r:id="rId248" ref="H261"/>
    <hyperlink r:id="rId249" ref="H262"/>
    <hyperlink r:id="rId250" ref="H263"/>
  </hyperlinks>
  <drawing r:id="rId251"/>
</worksheet>
</file>