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ers Regnskov" sheetId="1" r:id="rId3"/>
    <sheet state="visible" name="Contributors" sheetId="2" r:id="rId4"/>
    <sheet state="hidden" name="Coords" sheetId="3" r:id="rId5"/>
  </sheets>
  <definedNames/>
  <calcPr/>
</workbook>
</file>

<file path=xl/sharedStrings.xml><?xml version="1.0" encoding="utf-8"?>
<sst xmlns="http://schemas.openxmlformats.org/spreadsheetml/2006/main" count="11717" uniqueCount="2666">
  <si>
    <t>Randers Regnskov Garden</t>
  </si>
  <si>
    <t>Prizes:</t>
  </si>
  <si>
    <t>Created by:</t>
  </si>
  <si>
    <t>MetteS for Krogh</t>
  </si>
  <si>
    <t>Social 1: 5 deploys</t>
  </si>
  <si>
    <t>Managed by:</t>
  </si>
  <si>
    <t>Krogh</t>
  </si>
  <si>
    <t>Social 2: 10 deploys</t>
  </si>
  <si>
    <t>Started:</t>
  </si>
  <si>
    <t>Nov. 12th 2019</t>
  </si>
  <si>
    <t>Social 3: 15 deploys</t>
  </si>
  <si>
    <t>Completed:</t>
  </si>
  <si>
    <t>Social 4: 20+ deploys</t>
  </si>
  <si>
    <t>Location:</t>
  </si>
  <si>
    <t>Randers, Denmark</t>
  </si>
  <si>
    <t>Prize drawing at 25%, 50%, 75% and 100% completion!</t>
  </si>
  <si>
    <t>Map link:</t>
  </si>
  <si>
    <t>https://www.munzee.com/map/u4p1hxh7b/15.2</t>
  </si>
  <si>
    <t>100% done 1 winner of a premiun membership</t>
  </si>
  <si>
    <t>Sheet link:</t>
  </si>
  <si>
    <t>https://tinyurl.com/ubtdsy6</t>
  </si>
  <si>
    <t>75% done 2 winners of a tree house</t>
  </si>
  <si>
    <t>More info:</t>
  </si>
  <si>
    <t>https://www.regnskoven.dk/en/</t>
  </si>
  <si>
    <t>50% done 4 winners of a blast</t>
  </si>
  <si>
    <t>Garden POI:</t>
  </si>
  <si>
    <t>https://www.munzee.com/m/BoMS/7351/</t>
  </si>
  <si>
    <t>25% done 10 winners of a magnet</t>
  </si>
  <si>
    <t>WHEN RESERVING: PLEASE SET A DATE FOR DEPLOY!</t>
  </si>
  <si>
    <t>Munzee</t>
  </si>
  <si>
    <t>Total</t>
  </si>
  <si>
    <t>Reserved</t>
  </si>
  <si>
    <t>Deployed</t>
  </si>
  <si>
    <t>Available</t>
  </si>
  <si>
    <t>Deployed %</t>
  </si>
  <si>
    <t>Virtual Turquoise Blue</t>
  </si>
  <si>
    <t>Virtual Forest Green</t>
  </si>
  <si>
    <t>Virtual Asparagus</t>
  </si>
  <si>
    <t>Virtual Olive Green</t>
  </si>
  <si>
    <t>Virtual Yellow Green</t>
  </si>
  <si>
    <t>Virtual Spring Green</t>
  </si>
  <si>
    <t>Virtual Granny Smith Apple</t>
  </si>
  <si>
    <t>Virtual Green</t>
  </si>
  <si>
    <t>Row</t>
  </si>
  <si>
    <t>Col</t>
  </si>
  <si>
    <t>Latitude</t>
  </si>
  <si>
    <t>Longitude</t>
  </si>
  <si>
    <t>Color</t>
  </si>
  <si>
    <t>Username</t>
  </si>
  <si>
    <t>URL</t>
  </si>
  <si>
    <t>Comments</t>
  </si>
  <si>
    <t>1</t>
  </si>
  <si>
    <t>56.46580726678561</t>
  </si>
  <si>
    <t>10.043179141965766</t>
  </si>
  <si>
    <t>turquoise blue</t>
  </si>
  <si>
    <t>https://www.munzee.com/m/Krogh/2277</t>
  </si>
  <si>
    <t>2</t>
  </si>
  <si>
    <t>56.465807266513586</t>
  </si>
  <si>
    <t>10.043439318398782</t>
  </si>
  <si>
    <t>Skovrider</t>
  </si>
  <si>
    <t>https://www.munzee.com/m/Skovrider/516</t>
  </si>
  <si>
    <t>3</t>
  </si>
  <si>
    <t>56.465807266241555</t>
  </si>
  <si>
    <t>10.043699494831799</t>
  </si>
  <si>
    <t>Nickothedog</t>
  </si>
  <si>
    <t>https://www.munzee.com/m/NickoTheDog/257</t>
  </si>
  <si>
    <t>4</t>
  </si>
  <si>
    <t>56.46580726596953</t>
  </si>
  <si>
    <t>10.043959671264815</t>
  </si>
  <si>
    <t>MrIVV</t>
  </si>
  <si>
    <t>https://www.munzee.com/m/MrIVV/1788/</t>
  </si>
  <si>
    <t>5</t>
  </si>
  <si>
    <t>56.46580726569751</t>
  </si>
  <si>
    <t>10.044219847697832</t>
  </si>
  <si>
    <t>https://www.munzee.com/m/Krogh/2275</t>
  </si>
  <si>
    <t>6</t>
  </si>
  <si>
    <t>56.46580726542549</t>
  </si>
  <si>
    <t>10.044480024130849</t>
  </si>
  <si>
    <t>Rubaek</t>
  </si>
  <si>
    <t>https://www.munzee.com/m/rubaek/3616/</t>
  </si>
  <si>
    <t>7</t>
  </si>
  <si>
    <t>56.465807265153465</t>
  </si>
  <si>
    <t>10.044740200563865</t>
  </si>
  <si>
    <t>https://www.munzee.com/m/MrIVV/1787/</t>
  </si>
  <si>
    <t xml:space="preserve"> </t>
  </si>
  <si>
    <t>8</t>
  </si>
  <si>
    <t>56.46580726488144</t>
  </si>
  <si>
    <t>10.045000376996882</t>
  </si>
  <si>
    <t>https://www.munzee.com/m/Krogh/2265</t>
  </si>
  <si>
    <t>9</t>
  </si>
  <si>
    <t>56.46580726460942</t>
  </si>
  <si>
    <t>10.045260553429898</t>
  </si>
  <si>
    <t>henning49</t>
  </si>
  <si>
    <t>https://www.munzee.com/m/Henning49/7838/</t>
  </si>
  <si>
    <t>10</t>
  </si>
  <si>
    <t>56.4658072643374</t>
  </si>
  <si>
    <t>10.045520729862915</t>
  </si>
  <si>
    <t>https://www.munzee.com/m/MrIVV/1785/</t>
  </si>
  <si>
    <t>11</t>
  </si>
  <si>
    <t>56.465807264065376</t>
  </si>
  <si>
    <t>10.045780906295931</t>
  </si>
  <si>
    <t>https://www.munzee.com/m/Krogh/2263</t>
  </si>
  <si>
    <t>12</t>
  </si>
  <si>
    <t>56.46580726379335</t>
  </si>
  <si>
    <t>10.046041082728948</t>
  </si>
  <si>
    <t>https://www.munzee.com/m/rubaek/3615/</t>
  </si>
  <si>
    <t>13</t>
  </si>
  <si>
    <t>56.46580726352133</t>
  </si>
  <si>
    <t>10.046301259161964</t>
  </si>
  <si>
    <t>https://www.munzee.com/m/MrIVV/1781/</t>
  </si>
  <si>
    <t>14</t>
  </si>
  <si>
    <t>56.46580726324931</t>
  </si>
  <si>
    <t>10.046561435594981</t>
  </si>
  <si>
    <t>https://www.munzee.com/m/Krogh/2245</t>
  </si>
  <si>
    <t>15</t>
  </si>
  <si>
    <t>56.465807262977286</t>
  </si>
  <si>
    <t>10.046821612027998</t>
  </si>
  <si>
    <t>winther8900</t>
  </si>
  <si>
    <t>https://www.munzee.com/m/Winther8900/1343/</t>
  </si>
  <si>
    <t>16</t>
  </si>
  <si>
    <t>56.46580726270526</t>
  </si>
  <si>
    <t>10.047081788461014</t>
  </si>
  <si>
    <t>https://www.munzee.com/m/MrIVV/1782/</t>
  </si>
  <si>
    <t>17</t>
  </si>
  <si>
    <t>56.46580726243324</t>
  </si>
  <si>
    <t>10.04734196489403</t>
  </si>
  <si>
    <t>https://www.munzee.com/m/rubaek/3612/</t>
  </si>
  <si>
    <t>18</t>
  </si>
  <si>
    <t>56.465807262161206</t>
  </si>
  <si>
    <t>10.047602141327047</t>
  </si>
  <si>
    <t>https://www.munzee.com/m/Henning49/7836/</t>
  </si>
  <si>
    <t>19</t>
  </si>
  <si>
    <t>56.465807261889175</t>
  </si>
  <si>
    <t>10.047862317760064</t>
  </si>
  <si>
    <t>https://www.munzee.com/m/MrIVV/1783/</t>
  </si>
  <si>
    <t>20</t>
  </si>
  <si>
    <t>56.465807261617165</t>
  </si>
  <si>
    <t>10.04812249419308</t>
  </si>
  <si>
    <t>Anni56</t>
  </si>
  <si>
    <t>https://www.munzee.com/m/anni56/8686/</t>
  </si>
  <si>
    <t>21</t>
  </si>
  <si>
    <t>56.46580726134515</t>
  </si>
  <si>
    <t>10.048382670626097</t>
  </si>
  <si>
    <t>https://www.munzee.com/m/Henning49/7834/</t>
  </si>
  <si>
    <t>22</t>
  </si>
  <si>
    <t>56.465807261073124</t>
  </si>
  <si>
    <t>10.048642847059114</t>
  </si>
  <si>
    <t>https://www.munzee.com/m/MrIVV/1808/</t>
  </si>
  <si>
    <t>23</t>
  </si>
  <si>
    <t>56.46580726080109</t>
  </si>
  <si>
    <t>10.04890302349213</t>
  </si>
  <si>
    <t>https://www.munzee.com/m/rubaek/3609/</t>
  </si>
  <si>
    <t>24</t>
  </si>
  <si>
    <t>56.46580726052908</t>
  </si>
  <si>
    <t>10.049163199925147</t>
  </si>
  <si>
    <t>https://www.munzee.com/m/Henning49/7833/</t>
  </si>
  <si>
    <t>25</t>
  </si>
  <si>
    <t>56.465807260257066</t>
  </si>
  <si>
    <t>10.049423376358163</t>
  </si>
  <si>
    <t>https://www.munzee.com/m/MrIVV/1807/</t>
  </si>
  <si>
    <t>26</t>
  </si>
  <si>
    <t>56.465807259985056</t>
  </si>
  <si>
    <t>10.04968355279118</t>
  </si>
  <si>
    <t>https://www.munzee.com/m/anni56/8685/</t>
  </si>
  <si>
    <t>27</t>
  </si>
  <si>
    <t>56.46580725971303</t>
  </si>
  <si>
    <t>10.049943729224196</t>
  </si>
  <si>
    <t>Oldfruits</t>
  </si>
  <si>
    <t>https://www.munzee.com/m/OldFruits/5073/</t>
  </si>
  <si>
    <t>28</t>
  </si>
  <si>
    <t>56.46580725944101</t>
  </si>
  <si>
    <t>10.050203905657213</t>
  </si>
  <si>
    <t>https://www.munzee.com/m/MrIVV/1833/</t>
  </si>
  <si>
    <t>29</t>
  </si>
  <si>
    <t>56.46580725916899</t>
  </si>
  <si>
    <t>10.05046408209023</t>
  </si>
  <si>
    <t>forest green</t>
  </si>
  <si>
    <t>https://www.munzee.com/m/rubaek/3601/</t>
  </si>
  <si>
    <t>30</t>
  </si>
  <si>
    <t>56.46580725889697</t>
  </si>
  <si>
    <t>10.050724258523132</t>
  </si>
  <si>
    <t>https://www.munzee.com/m/anni56/8683/</t>
  </si>
  <si>
    <t>31</t>
  </si>
  <si>
    <t>56.46580725862495</t>
  </si>
  <si>
    <t>10.050984434956035</t>
  </si>
  <si>
    <t>https://www.munzee.com/m/MrIVV/1832/</t>
  </si>
  <si>
    <t>32</t>
  </si>
  <si>
    <t>56.46580725835293</t>
  </si>
  <si>
    <t>10.051244611388938</t>
  </si>
  <si>
    <t>Naturelover</t>
  </si>
  <si>
    <t>https://www.munzee.com/m/naturelover/4450/</t>
  </si>
  <si>
    <t>33</t>
  </si>
  <si>
    <t>56.46580725808091</t>
  </si>
  <si>
    <t>10.051504787821841</t>
  </si>
  <si>
    <t>https://www.munzee.com/m/anni56/8682/</t>
  </si>
  <si>
    <t>34</t>
  </si>
  <si>
    <t>56.46580725780888</t>
  </si>
  <si>
    <t>10.051764964254744</t>
  </si>
  <si>
    <t>https://www.munzee.com/m/MrIVV/1831/</t>
  </si>
  <si>
    <t>35</t>
  </si>
  <si>
    <t>56.46580725753686</t>
  </si>
  <si>
    <t>10.052025140687647</t>
  </si>
  <si>
    <t>Heathcote07</t>
  </si>
  <si>
    <t>https://www.munzee.com/m/heathcote07/2765/</t>
  </si>
  <si>
    <t>36</t>
  </si>
  <si>
    <t>56.465807257264835</t>
  </si>
  <si>
    <t>10.05228531712055</t>
  </si>
  <si>
    <t>https://www.munzee.com/m/rubaek/3600/</t>
  </si>
  <si>
    <t>37</t>
  </si>
  <si>
    <t>56.465807256992804</t>
  </si>
  <si>
    <t>10.052545493553453</t>
  </si>
  <si>
    <t>https://www.munzee.com/m/MrIVV/1830/</t>
  </si>
  <si>
    <t>38</t>
  </si>
  <si>
    <t>56.465807256720794</t>
  </si>
  <si>
    <t>10.052805669986355</t>
  </si>
  <si>
    <t>https://www.munzee.com/m/anni56/8681/</t>
  </si>
  <si>
    <t>39</t>
  </si>
  <si>
    <t>56.46580725644878</t>
  </si>
  <si>
    <t>10.053065846419258</t>
  </si>
  <si>
    <t>hunniees</t>
  </si>
  <si>
    <t>https://www.munzee.com/m/hunniees/25780</t>
  </si>
  <si>
    <t>40</t>
  </si>
  <si>
    <t>56.46580725617676</t>
  </si>
  <si>
    <t>10.053326022852161</t>
  </si>
  <si>
    <t>https://www.munzee.com/m/MrIVV/1829/</t>
  </si>
  <si>
    <t>41</t>
  </si>
  <si>
    <t>56.46580725590473</t>
  </si>
  <si>
    <t>10.053586199285064</t>
  </si>
  <si>
    <t>https://www.munzee.com/m/anni56/8594/</t>
  </si>
  <si>
    <t>42</t>
  </si>
  <si>
    <t>56.4658072556327</t>
  </si>
  <si>
    <t>10.053846375717967</t>
  </si>
  <si>
    <t>dt07751</t>
  </si>
  <si>
    <t>https://www.munzee.com/m/dt07751/25646/</t>
  </si>
  <si>
    <t>43</t>
  </si>
  <si>
    <t>56.46580725536068</t>
  </si>
  <si>
    <t>10.05410655215087</t>
  </si>
  <si>
    <t>https://www.munzee.com/m/MrIVV/1828/</t>
  </si>
  <si>
    <t>44</t>
  </si>
  <si>
    <t>56.46580725508867</t>
  </si>
  <si>
    <t>10.054366728583773</t>
  </si>
  <si>
    <t>https://www.munzee.com/m/anni56/8593/</t>
  </si>
  <si>
    <t>45</t>
  </si>
  <si>
    <t>56.465807254816646</t>
  </si>
  <si>
    <t>10.054626905016676</t>
  </si>
  <si>
    <t>Queerishderin</t>
  </si>
  <si>
    <t>https://www.munzee.com/m/QueerishDerin/1103</t>
  </si>
  <si>
    <t>46</t>
  </si>
  <si>
    <t>56.465807254544615</t>
  </si>
  <si>
    <t>10.054887081449579</t>
  </si>
  <si>
    <t>https://www.munzee.com/m/MrIVV/1827/</t>
  </si>
  <si>
    <t>47</t>
  </si>
  <si>
    <t>56.4658072542726</t>
  </si>
  <si>
    <t>10.055147257882481</t>
  </si>
  <si>
    <t>https://www.munzee.com/m/anni56/8592/</t>
  </si>
  <si>
    <t>48</t>
  </si>
  <si>
    <t>56.46580725400059</t>
  </si>
  <si>
    <t>10.055407434315384</t>
  </si>
  <si>
    <t>https://www.munzee.com/m/QueerishDerin/1104</t>
  </si>
  <si>
    <t>49</t>
  </si>
  <si>
    <t>56.46580725372856</t>
  </si>
  <si>
    <t>10.055667610748287</t>
  </si>
  <si>
    <t>https://www.munzee.com/m/MrIVV/1826/</t>
  </si>
  <si>
    <t>56.46566353634017</t>
  </si>
  <si>
    <t>10.043179136057233</t>
  </si>
  <si>
    <t>JPSSguy</t>
  </si>
  <si>
    <t>http://www.munzee.com/m/JPSSguy/723/</t>
  </si>
  <si>
    <t>56.465663536068156</t>
  </si>
  <si>
    <t>10.043439311505495</t>
  </si>
  <si>
    <t>stineB</t>
  </si>
  <si>
    <t>https://www.munzee.com/m/stineB/6192/</t>
  </si>
  <si>
    <t>56.465663535796146</t>
  </si>
  <si>
    <t>10.043699486953756</t>
  </si>
  <si>
    <t>GeoHubi</t>
  </si>
  <si>
    <t>https://www.munzee.com/m/GeoHubi/6730/</t>
  </si>
  <si>
    <t>56.46566353552412</t>
  </si>
  <si>
    <t>10.043959662402017</t>
  </si>
  <si>
    <t>BeFi14</t>
  </si>
  <si>
    <t>https://www.munzee.com/m/BeFi14/5360/</t>
  </si>
  <si>
    <t>56.4656635352521</t>
  </si>
  <si>
    <t>10.044219837850278</t>
  </si>
  <si>
    <t>levesund</t>
  </si>
  <si>
    <t>https://www.munzee.com/m/levesund/6235/</t>
  </si>
  <si>
    <t>56.465663534980074</t>
  </si>
  <si>
    <t>10.04448001329854</t>
  </si>
  <si>
    <t>fionails</t>
  </si>
  <si>
    <t>https://www.munzee.com/m/fionails/3044/</t>
  </si>
  <si>
    <t>56.465663534708064</t>
  </si>
  <si>
    <t>10.0447401887468</t>
  </si>
  <si>
    <t>linusbi</t>
  </si>
  <si>
    <t>https://www.munzee.com/m/linusbi/2628/</t>
  </si>
  <si>
    <t>56.46566353443605</t>
  </si>
  <si>
    <t>10.045000364195062</t>
  </si>
  <si>
    <t>munzeefarmor</t>
  </si>
  <si>
    <t>https://www.munzee.com/m/munzeefarmor/1323/</t>
  </si>
  <si>
    <t>56.46566353416404</t>
  </si>
  <si>
    <t>10.045260539643323</t>
  </si>
  <si>
    <t>lonni</t>
  </si>
  <si>
    <t>https://www.munzee.com/m/Lonni/494/</t>
  </si>
  <si>
    <t>56.46566353389201</t>
  </si>
  <si>
    <t>10.04552071509147</t>
  </si>
  <si>
    <t>InaausWien</t>
  </si>
  <si>
    <t>https://www.munzee.com/m/InaausWien/2296/</t>
  </si>
  <si>
    <t>56.46566353361999</t>
  </si>
  <si>
    <t>10.045780890539618</t>
  </si>
  <si>
    <t>https://www.munzee.com/m/QueerishDerin/1108/</t>
  </si>
  <si>
    <t>56.46566353334797</t>
  </si>
  <si>
    <t>10.046041065987765</t>
  </si>
  <si>
    <t>Soendermand</t>
  </si>
  <si>
    <t>https://www.munzee.com/m/Soendermand/1407</t>
  </si>
  <si>
    <t>56.465663533075954</t>
  </si>
  <si>
    <t>10.046301241435913</t>
  </si>
  <si>
    <t>ARENDT</t>
  </si>
  <si>
    <t>https://www.munzee.com/m/Arendt/1664/</t>
  </si>
  <si>
    <t>56.465663532803944</t>
  </si>
  <si>
    <t>10.04656141688406</t>
  </si>
  <si>
    <t>https://www.munzee.com/m/QueerishDerin/1095</t>
  </si>
  <si>
    <t>56.46566353253193</t>
  </si>
  <si>
    <t>10.046821592332208</t>
  </si>
  <si>
    <t>https://www.munzee.com/m/Soendermand/1406</t>
  </si>
  <si>
    <t>56.4656635322599</t>
  </si>
  <si>
    <t>10.047081767780355</t>
  </si>
  <si>
    <t>habu</t>
  </si>
  <si>
    <t>https://www.munzee.com/m/habu/9548/</t>
  </si>
  <si>
    <t>56.465663531987886</t>
  </si>
  <si>
    <t>10.047341943228503</t>
  </si>
  <si>
    <t>https://www.munzee.com/m/QueerishDerin/1094</t>
  </si>
  <si>
    <t>56.46566353171586</t>
  </si>
  <si>
    <t>10.04760211867665</t>
  </si>
  <si>
    <t>https://www.munzee.com/m/Soendermand/1404</t>
  </si>
  <si>
    <t>56.465663531443845</t>
  </si>
  <si>
    <t>10.047862294124798</t>
  </si>
  <si>
    <t>mrsg9064</t>
  </si>
  <si>
    <t>https://www.munzee.com/m/mrsg9064/6462/</t>
  </si>
  <si>
    <t>56.465663531171835</t>
  </si>
  <si>
    <t>10.048122469572945</t>
  </si>
  <si>
    <t>https://www.munzee.com/m/QueerishDerin/1093</t>
  </si>
  <si>
    <t>56.46566353089982</t>
  </si>
  <si>
    <t>10.048382645021093</t>
  </si>
  <si>
    <t>https://www.munzee.com/m/Soendermand/1403</t>
  </si>
  <si>
    <t>56.4656635306278</t>
  </si>
  <si>
    <t>10.04864282046924</t>
  </si>
  <si>
    <t>lanyasummer</t>
  </si>
  <si>
    <t>https://www.munzee.com/m/Lanyasummer/3553/</t>
  </si>
  <si>
    <t>56.465663530355776</t>
  </si>
  <si>
    <t>10.048902995917388</t>
  </si>
  <si>
    <t>https://www.munzee.com/m/QueerishDerin/1092</t>
  </si>
  <si>
    <t>56.46566353008375</t>
  </si>
  <si>
    <t>10.049163171365535</t>
  </si>
  <si>
    <t>https://www.munzee.com/m/Soendermand/1396</t>
  </si>
  <si>
    <t>56.46566352981174</t>
  </si>
  <si>
    <t>10.049423346813683</t>
  </si>
  <si>
    <t>babyw</t>
  </si>
  <si>
    <t>https://www.munzee.com/m/babyw/2519/</t>
  </si>
  <si>
    <t>56.465663529539725</t>
  </si>
  <si>
    <t>10.04968352226183</t>
  </si>
  <si>
    <t>https://www.munzee.com/m/QueerishDerin/1105</t>
  </si>
  <si>
    <t>56.465663529267715</t>
  </si>
  <si>
    <t>10.049943697709978</t>
  </si>
  <si>
    <t>http://www.munzee.com/m/JPSSguy/722/</t>
  </si>
  <si>
    <t>56.46566352899569</t>
  </si>
  <si>
    <t>10.050203873158125</t>
  </si>
  <si>
    <t>FlatRuth</t>
  </si>
  <si>
    <t>https://www.munzee.com/m/FlatRuth/2267/</t>
  </si>
  <si>
    <t>56.46566352872367</t>
  </si>
  <si>
    <t>10.050464048606273</t>
  </si>
  <si>
    <t>asparagus</t>
  </si>
  <si>
    <t>https://www.munzee.com/m/stineB/6190/</t>
  </si>
  <si>
    <t>56.46566352845164</t>
  </si>
  <si>
    <t>10.05072422405442</t>
  </si>
  <si>
    <t>https://www.munzee.com/m/GeoHubi/6729/</t>
  </si>
  <si>
    <t>56.46566352817962</t>
  </si>
  <si>
    <t>10.050984399502568</t>
  </si>
  <si>
    <t>https://www.munzee.com/m/BeFi14/5359/</t>
  </si>
  <si>
    <t>56.4656635279076</t>
  </si>
  <si>
    <t>10.051244574950715</t>
  </si>
  <si>
    <t>AusserRuediger</t>
  </si>
  <si>
    <t>https://www.munzee.com/m/AusserRuediger/2708/</t>
  </si>
  <si>
    <t>56.46566352763558</t>
  </si>
  <si>
    <t>10.051504750398863</t>
  </si>
  <si>
    <t>olive green</t>
  </si>
  <si>
    <t>https://www.munzee.com/m/stineB/6189/</t>
  </si>
  <si>
    <t>56.46566352736356</t>
  </si>
  <si>
    <t>10.05176492584701</t>
  </si>
  <si>
    <t>https://www.munzee.com/m/GeoHubi/6718/</t>
  </si>
  <si>
    <t>56.46566352709153</t>
  </si>
  <si>
    <t>10.052025101295158</t>
  </si>
  <si>
    <t>yellow green</t>
  </si>
  <si>
    <t>https://www.munzee.com/m/BeFi14/5328/</t>
  </si>
  <si>
    <t>56.46566352681952</t>
  </si>
  <si>
    <t>10.052285276743305</t>
  </si>
  <si>
    <t>spring green</t>
  </si>
  <si>
    <t>KimSchreiber</t>
  </si>
  <si>
    <t>https://www.munzee.com/m/KimSchreiber/2778/</t>
  </si>
  <si>
    <t>56.4656635265475</t>
  </si>
  <si>
    <t>10.052545452191453</t>
  </si>
  <si>
    <t>https://www.munzee.com/m/Soendermand/1394</t>
  </si>
  <si>
    <t>56.465663526275485</t>
  </si>
  <si>
    <t>10.0528056276396</t>
  </si>
  <si>
    <t>Eskiss</t>
  </si>
  <si>
    <t>https://www.munzee.com/m/Eskiss/4281</t>
  </si>
  <si>
    <t>56.46566352600346</t>
  </si>
  <si>
    <t>10.053065803087748</t>
  </si>
  <si>
    <t>MrsG9064</t>
  </si>
  <si>
    <t>https://www.munzee.com/m/mrsg9064/6461/</t>
  </si>
  <si>
    <t>56.465663525731436</t>
  </si>
  <si>
    <t>10.053325978535895</t>
  </si>
  <si>
    <t>https://www.munzee.com/m/Soendermand/1393</t>
  </si>
  <si>
    <t>56.46566352545941</t>
  </si>
  <si>
    <t>10.053586153984043</t>
  </si>
  <si>
    <t>yida</t>
  </si>
  <si>
    <t>https://www.munzee.com/m/yida/2188/</t>
  </si>
  <si>
    <t>56.465663525187395</t>
  </si>
  <si>
    <t>10.05384632943219</t>
  </si>
  <si>
    <t>Sophia0909</t>
  </si>
  <si>
    <t>https://www.munzee.com/m/Sophia0909/1578/</t>
  </si>
  <si>
    <t>56.46566352491537</t>
  </si>
  <si>
    <t>10.054106504880338</t>
  </si>
  <si>
    <t>Rallen15</t>
  </si>
  <si>
    <t>https://www.munzee.com/m/Rallen15/1296/</t>
  </si>
  <si>
    <t>56.46566352464335</t>
  </si>
  <si>
    <t>10.054366680328485</t>
  </si>
  <si>
    <t>MeLa</t>
  </si>
  <si>
    <t>https://www.munzee.com/m/MeLa/3141/</t>
  </si>
  <si>
    <t>56.46566352437132</t>
  </si>
  <si>
    <t>10.054626855776633</t>
  </si>
  <si>
    <t>paulus2012</t>
  </si>
  <si>
    <t>https://www.munzee.com/m/paulus2012/3017</t>
  </si>
  <si>
    <t>56.46566352409931</t>
  </si>
  <si>
    <t>10.05488703122478</t>
  </si>
  <si>
    <t>MetteS</t>
  </si>
  <si>
    <t>https://www.munzee.com/m/MetteS/5702/</t>
  </si>
  <si>
    <t>56.46566352382729</t>
  </si>
  <si>
    <t>10.055147206672927</t>
  </si>
  <si>
    <t>BoMS</t>
  </si>
  <si>
    <t>https://www.munzee.com/m/BoMS/7135/</t>
  </si>
  <si>
    <t>56.465663523555264</t>
  </si>
  <si>
    <t>10.055407382121075</t>
  </si>
  <si>
    <t>MarkCase</t>
  </si>
  <si>
    <t>https://www.munzee.com/m/markcase/6679/</t>
  </si>
  <si>
    <t>56.46566352328324</t>
  </si>
  <si>
    <t>10.055667557569222</t>
  </si>
  <si>
    <t>JRdaBoss</t>
  </si>
  <si>
    <t>https://www.munzee.com/m/JRdaBoss/5957/</t>
  </si>
  <si>
    <t>56.465519805894715</t>
  </si>
  <si>
    <t>10.043179130148019</t>
  </si>
  <si>
    <t>RUJA</t>
  </si>
  <si>
    <t>https://www.munzee.com/m/RUJA/8006/</t>
  </si>
  <si>
    <t>56.465519805622705</t>
  </si>
  <si>
    <t>10.043439304611411</t>
  </si>
  <si>
    <t>TecmjrB</t>
  </si>
  <si>
    <t>https://www.munzee.com/m/TecmjrB/3904/</t>
  </si>
  <si>
    <t>56.46551980535069</t>
  </si>
  <si>
    <t>10.043699479074803</t>
  </si>
  <si>
    <t>Lehmis</t>
  </si>
  <si>
    <t>https://www.munzee.com/m/Lehmis/725/</t>
  </si>
  <si>
    <t>56.465519805078664</t>
  </si>
  <si>
    <t>10.043959653538195</t>
  </si>
  <si>
    <t>https://www.munzee.com/m/RUJA/8007/</t>
  </si>
  <si>
    <t>56.46551980480664</t>
  </si>
  <si>
    <t>10.044219828001587</t>
  </si>
  <si>
    <t>https://www.munzee.com/m/TecmjrB/3906/</t>
  </si>
  <si>
    <t>56.46551980453462</t>
  </si>
  <si>
    <t>10.04448000246498</t>
  </si>
  <si>
    <t>Zniffer</t>
  </si>
  <si>
    <t>https://www.munzee.com/m/Zniffer/6832/</t>
  </si>
  <si>
    <t>56.465519804262605</t>
  </si>
  <si>
    <t>10.044740176928372</t>
  </si>
  <si>
    <t>https://www.munzee.com/m/RUJA/8010</t>
  </si>
  <si>
    <t>56.465519803990595</t>
  </si>
  <si>
    <t>10.045000351391764</t>
  </si>
  <si>
    <t>https://www.munzee.com/m/TecmjrB/3908/</t>
  </si>
  <si>
    <t>56.46551980371858</t>
  </si>
  <si>
    <t>10.045260525855156</t>
  </si>
  <si>
    <t>https://www.munzee.com/m/Zniffer/6831/</t>
  </si>
  <si>
    <t>56.46551980344657</t>
  </si>
  <si>
    <t>10.045520700318548</t>
  </si>
  <si>
    <t>https://www.munzee.com/m/RUJA/8011/</t>
  </si>
  <si>
    <t>56.465519803174544</t>
  </si>
  <si>
    <t>10.04578087478194</t>
  </si>
  <si>
    <t>https://www.munzee.com/m/TecmjrB/3914/</t>
  </si>
  <si>
    <t>56.46551980290252</t>
  </si>
  <si>
    <t>10.046041049245332</t>
  </si>
  <si>
    <t>https://www.munzee.com/m/Zniffer/6830/</t>
  </si>
  <si>
    <t>56.465519802630496</t>
  </si>
  <si>
    <t>10.046301223708724</t>
  </si>
  <si>
    <t>https://www.munzee.com/m/RUJA/8014</t>
  </si>
  <si>
    <t>56.465519802358486</t>
  </si>
  <si>
    <t>10.046561398172116</t>
  </si>
  <si>
    <t>Evaldnet</t>
  </si>
  <si>
    <t>https://www.munzee.com/m/Evaldnet/753</t>
  </si>
  <si>
    <t>56.46551980208647</t>
  </si>
  <si>
    <t>10.046821572635508</t>
  </si>
  <si>
    <t>https://www.munzee.com/m/Zniffer/6819/</t>
  </si>
  <si>
    <t>56.46551980181446</t>
  </si>
  <si>
    <t>10.0470817470989</t>
  </si>
  <si>
    <t>https://www.munzee.com/m/RUJA/8015/</t>
  </si>
  <si>
    <t>56.465519801542435</t>
  </si>
  <si>
    <t>10.047341921562293</t>
  </si>
  <si>
    <t>https://www.munzee.com/m/Evaldnet/751</t>
  </si>
  <si>
    <t>56.4655198012704</t>
  </si>
  <si>
    <t>10.047602096025685</t>
  </si>
  <si>
    <t>https://www.munzee.com/m/Zniffer/6760/</t>
  </si>
  <si>
    <t>56.46551980099837</t>
  </si>
  <si>
    <t>10.047862270489077</t>
  </si>
  <si>
    <t>https://www.munzee.com/m/RUJA/8016/</t>
  </si>
  <si>
    <t>56.46551980072635</t>
  </si>
  <si>
    <t>10.048122444952469</t>
  </si>
  <si>
    <t>https://www.munzee.com/m/Evaldnet/750</t>
  </si>
  <si>
    <t>56.46551980045432</t>
  </si>
  <si>
    <t>10.048382619415861</t>
  </si>
  <si>
    <t>https://www.munzee.com/m/Zniffer/6739/</t>
  </si>
  <si>
    <t>56.46551980018231</t>
  </si>
  <si>
    <t>10.048642793879253</t>
  </si>
  <si>
    <t>https://www.munzee.com/m/RUJA/8017/</t>
  </si>
  <si>
    <t>56.46551979991029</t>
  </si>
  <si>
    <t>10.048902968342645</t>
  </si>
  <si>
    <t>https://www.munzee.com/m/Evaldnet/748</t>
  </si>
  <si>
    <t>56.46551979963828</t>
  </si>
  <si>
    <t>10.049163142806037</t>
  </si>
  <si>
    <t>https://www.munzee.com/m/Zniffer/6737/</t>
  </si>
  <si>
    <t>56.46551979936626</t>
  </si>
  <si>
    <t>10.04942331726943</t>
  </si>
  <si>
    <t>https://www.munzee.com/m/RUJA/8018</t>
  </si>
  <si>
    <t>56.465519799094245</t>
  </si>
  <si>
    <t>10.049683491732821</t>
  </si>
  <si>
    <t>https://www.munzee.com/m/Lehmis/710/</t>
  </si>
  <si>
    <t>56.46551979882222</t>
  </si>
  <si>
    <t>10.049943666196214</t>
  </si>
  <si>
    <t>https://www.munzee.com/m/levesund/6234/</t>
  </si>
  <si>
    <t>56.4655197985502</t>
  </si>
  <si>
    <t>10.050203840659606</t>
  </si>
  <si>
    <t>https://www.munzee.com/m/fionails/3045/</t>
  </si>
  <si>
    <t>56.46551979827819</t>
  </si>
  <si>
    <t>10.050464015122998</t>
  </si>
  <si>
    <t>https://www.munzee.com/m/linusbi/2627/</t>
  </si>
  <si>
    <t>56.46551979800617</t>
  </si>
  <si>
    <t>10.05072418958639</t>
  </si>
  <si>
    <t>https://www.munzee.com/m/munzeefarmor/1322/</t>
  </si>
  <si>
    <t>56.465519797734146</t>
  </si>
  <si>
    <t>10.050984364049782</t>
  </si>
  <si>
    <t>https://www.munzee.com/m/Lonni/486/</t>
  </si>
  <si>
    <t>56.465519797462136</t>
  </si>
  <si>
    <t>10.051244538513174</t>
  </si>
  <si>
    <t>https://www.munzee.com/m/InaausWien/2298/</t>
  </si>
  <si>
    <t>56.465519797190105</t>
  </si>
  <si>
    <t>10.051504712976566</t>
  </si>
  <si>
    <t>https://www.munzee.com/m/KimSchreiber/2786/</t>
  </si>
  <si>
    <t>56.46551979691809</t>
  </si>
  <si>
    <t>10.051764887439958</t>
  </si>
  <si>
    <t>https://www.munzee.com/m/Eskiss/4282</t>
  </si>
  <si>
    <t>56.46551979664606</t>
  </si>
  <si>
    <t>10.05202506190335</t>
  </si>
  <si>
    <t>Yida</t>
  </si>
  <si>
    <t>https://www.munzee.com/m/yida/2200/</t>
  </si>
  <si>
    <t>56.465519796374046</t>
  </si>
  <si>
    <t>10.052285236366743</t>
  </si>
  <si>
    <t>sophia0909</t>
  </si>
  <si>
    <t>https://www.munzee.com/m/Sophia0909/1555/</t>
  </si>
  <si>
    <t>56.46551979610202</t>
  </si>
  <si>
    <t>10.052545410830135</t>
  </si>
  <si>
    <t>GeodudeDK</t>
  </si>
  <si>
    <t>https://www.munzee.com/m/GeodudeDK/2633/</t>
  </si>
  <si>
    <t>56.465519795830005</t>
  </si>
  <si>
    <t>10.052805585293527</t>
  </si>
  <si>
    <t>I-Spy</t>
  </si>
  <si>
    <t>https://www.munzee.com/m/I-spy/2042/</t>
  </si>
  <si>
    <t>56.46551979555799</t>
  </si>
  <si>
    <t>10.053065759756919</t>
  </si>
  <si>
    <t>esogem</t>
  </si>
  <si>
    <t>https://www.munzee.com/m/esogem/316/</t>
  </si>
  <si>
    <t>56.46551979528596</t>
  </si>
  <si>
    <t>10.053325934220311</t>
  </si>
  <si>
    <t>GmomS</t>
  </si>
  <si>
    <t>https://www.munzee.com/m/GmomS/1743/</t>
  </si>
  <si>
    <t>56.46551979501393</t>
  </si>
  <si>
    <t>10.053586108683703</t>
  </si>
  <si>
    <t>https://www.munzee.com/m/habu/9546/</t>
  </si>
  <si>
    <t>56.46551979474191</t>
  </si>
  <si>
    <t>10.053846283147095</t>
  </si>
  <si>
    <t>https://www.munzee.com/m/Eskiss/4300</t>
  </si>
  <si>
    <t>56.465519794469884</t>
  </si>
  <si>
    <t>10.054106457610487</t>
  </si>
  <si>
    <t>https://www.munzee.com/m/RUJA/8019/</t>
  </si>
  <si>
    <t>56.46551979419787</t>
  </si>
  <si>
    <t>10.05436663207388</t>
  </si>
  <si>
    <t>https://www.munzee.com/m/Zniffer/6736/</t>
  </si>
  <si>
    <t>56.46551979392584</t>
  </si>
  <si>
    <t>10.054626806537271</t>
  </si>
  <si>
    <t>q22q17</t>
  </si>
  <si>
    <t>https://www.munzee.com/m/q22q17/8939/</t>
  </si>
  <si>
    <t>56.46551979365381</t>
  </si>
  <si>
    <t>10.054886981000664</t>
  </si>
  <si>
    <t>https://www.munzee.com/m/RUJA/8020</t>
  </si>
  <si>
    <t>56.465519793381794</t>
  </si>
  <si>
    <t>10.055147155464056</t>
  </si>
  <si>
    <t>https://www.munzee.com/m/Zniffer/6718/</t>
  </si>
  <si>
    <t>56.46551979310978</t>
  </si>
  <si>
    <t>10.055407329927448</t>
  </si>
  <si>
    <t>Jyden67</t>
  </si>
  <si>
    <t>https://www.munzee.com/m/Jyden67/2252/</t>
  </si>
  <si>
    <t>56.46551979283775</t>
  </si>
  <si>
    <t>10.05566750439084</t>
  </si>
  <si>
    <t>https://www.munzee.com/m/RUJA/8021</t>
  </si>
  <si>
    <t>56.46537607544927</t>
  </si>
  <si>
    <t>10.043179124239487</t>
  </si>
  <si>
    <t>https://www.munzee.com/m/anni56/8570/</t>
  </si>
  <si>
    <t>56.465376075177254</t>
  </si>
  <si>
    <t>10.043439297718123</t>
  </si>
  <si>
    <t>https://www.munzee.com/m/MrIVV/1825/</t>
  </si>
  <si>
    <t>56.46537607490523</t>
  </si>
  <si>
    <t>10.04369947119676</t>
  </si>
  <si>
    <t>https://www.munzee.com/m/Eskiss/4302</t>
  </si>
  <si>
    <t>56.46537607463322</t>
  </si>
  <si>
    <t>10.043959644675397</t>
  </si>
  <si>
    <t>https://www.munzee.com/m/anni56/8569/</t>
  </si>
  <si>
    <t>56.465376074361195</t>
  </si>
  <si>
    <t>10.044219818154033</t>
  </si>
  <si>
    <t>https://www.munzee.com/m/MrIVV/1824/</t>
  </si>
  <si>
    <t>56.46537607408917</t>
  </si>
  <si>
    <t>10.04447999163267</t>
  </si>
  <si>
    <t>https://www.munzee.com/m/Henning49/7393/</t>
  </si>
  <si>
    <t>56.465376073817154</t>
  </si>
  <si>
    <t>10.044740165111307</t>
  </si>
  <si>
    <t>https://www.munzee.com/m/anni56/8565/</t>
  </si>
  <si>
    <t>56.46537607354514</t>
  </si>
  <si>
    <t>10.045000338589944</t>
  </si>
  <si>
    <t>https://www.munzee.com/m/MrIVV/1823/</t>
  </si>
  <si>
    <t>56.46537607327313</t>
  </si>
  <si>
    <t>10.04526051206858</t>
  </si>
  <si>
    <t>https://www.munzee.com/m/Henning49/7375/</t>
  </si>
  <si>
    <t>56.46537607300111</t>
  </si>
  <si>
    <t>10.045520685547217</t>
  </si>
  <si>
    <t>https://www.munzee.com/m/anni56/8564/</t>
  </si>
  <si>
    <t>56.4653760727291</t>
  </si>
  <si>
    <t>10.045780859025854</t>
  </si>
  <si>
    <t>https://www.munzee.com/m/MrIVV/1822/</t>
  </si>
  <si>
    <t>56.465376072457076</t>
  </si>
  <si>
    <t>10.04604103250449</t>
  </si>
  <si>
    <t>https://www.munzee.com/m/Henning49/7374/</t>
  </si>
  <si>
    <t>56.46537607218506</t>
  </si>
  <si>
    <t>10.046301205983127</t>
  </si>
  <si>
    <t>https://www.munzee.com/m/anni56/8402/</t>
  </si>
  <si>
    <t>56.46537607191304</t>
  </si>
  <si>
    <t>10.046561379461764</t>
  </si>
  <si>
    <t>https://www.munzee.com/m/MrIVV/1821/</t>
  </si>
  <si>
    <t>56.46537607164102</t>
  </si>
  <si>
    <t>10.0468215529404</t>
  </si>
  <si>
    <t>https://www.munzee.com/m/Henning49/7373/</t>
  </si>
  <si>
    <t>56.465376071369</t>
  </si>
  <si>
    <t>10.047081726419037</t>
  </si>
  <si>
    <t>https://www.munzee.com/m/anni56/8397/</t>
  </si>
  <si>
    <t>56.46537607109699</t>
  </si>
  <si>
    <t>10.047341899897674</t>
  </si>
  <si>
    <t>https://www.munzee.com/m/MrIVV/1820/</t>
  </si>
  <si>
    <t>56.465376070824966</t>
  </si>
  <si>
    <t>10.04760207337631</t>
  </si>
  <si>
    <t>https://www.munzee.com/m/Henning49/7372/</t>
  </si>
  <si>
    <t>56.465376070552956</t>
  </si>
  <si>
    <t>10.047862246854947</t>
  </si>
  <si>
    <t>https://www.munzee.com/m/anni56/8382/</t>
  </si>
  <si>
    <t>56.46537607028093</t>
  </si>
  <si>
    <t>10.048122420333584</t>
  </si>
  <si>
    <t>https://www.munzee.com/m/MrIVV/1819/</t>
  </si>
  <si>
    <t>56.46537607000891</t>
  </si>
  <si>
    <t>10.04838259381222</t>
  </si>
  <si>
    <t>https://www.munzee.com/m/Henning49/7371/</t>
  </si>
  <si>
    <t>56.4653760697369</t>
  </si>
  <si>
    <t>10.048642767290858</t>
  </si>
  <si>
    <t>https://www.munzee.com/m/anni56/8381/</t>
  </si>
  <si>
    <t>56.46537606946488</t>
  </si>
  <si>
    <t>10.048902940769494</t>
  </si>
  <si>
    <t>https://www.munzee.com/m/MrIVV/1904/</t>
  </si>
  <si>
    <t>56.46537606919286</t>
  </si>
  <si>
    <t>10.049163114248131</t>
  </si>
  <si>
    <t>http://www.munzee.com/m/JPSSguy/708/</t>
  </si>
  <si>
    <t>56.46537606892085</t>
  </si>
  <si>
    <t>10.049423287726768</t>
  </si>
  <si>
    <t>https://www.munzee.com/m/anni56/7860/</t>
  </si>
  <si>
    <t>56.46537606864882</t>
  </si>
  <si>
    <t>10.049683461205404</t>
  </si>
  <si>
    <t>https://www.munzee.com/m/MrIVV/1903/</t>
  </si>
  <si>
    <t>56.4653760683768</t>
  </si>
  <si>
    <t>10.049943634684041</t>
  </si>
  <si>
    <t>https://www.munzee.com/m/Eskiss/4303</t>
  </si>
  <si>
    <t>56.46537606810479</t>
  </si>
  <si>
    <t>10.050203808162678</t>
  </si>
  <si>
    <t>https://www.munzee.com/m/anni56/7857/</t>
  </si>
  <si>
    <t>56.465376067832764</t>
  </si>
  <si>
    <t>10.050463981641315</t>
  </si>
  <si>
    <t>https://www.munzee.com/m/MrIVV/1901/</t>
  </si>
  <si>
    <t>56.46537606756074</t>
  </si>
  <si>
    <t>10.050724155119951</t>
  </si>
  <si>
    <t>https://www.munzee.com/m/GeodudeDK/2634/</t>
  </si>
  <si>
    <t>56.465376067288716</t>
  </si>
  <si>
    <t>10.050984328598588</t>
  </si>
  <si>
    <t>https://www.munzee.com/m/anni56/7856/</t>
  </si>
  <si>
    <t>56.465376067016706</t>
  </si>
  <si>
    <t>10.051244502077225</t>
  </si>
  <si>
    <t>https://www.munzee.com/m/MrIVV/1899/</t>
  </si>
  <si>
    <t>56.46537606674469</t>
  </si>
  <si>
    <t>10.051504675555861</t>
  </si>
  <si>
    <t>https://www.munzee.com/m/Henning49/7370/</t>
  </si>
  <si>
    <t>56.46537606647268</t>
  </si>
  <si>
    <t>10.051764849034498</t>
  </si>
  <si>
    <t>https://www.munzee.com/m/anni56/7855/</t>
  </si>
  <si>
    <t>56.465376066200655</t>
  </si>
  <si>
    <t>10.052025022513135</t>
  </si>
  <si>
    <t>https://www.munzee.com/m/MrIVV/1896/</t>
  </si>
  <si>
    <t>56.46537606592863</t>
  </si>
  <si>
    <t>10.052285195991772</t>
  </si>
  <si>
    <t>taska1981</t>
  </si>
  <si>
    <t>https://www.munzee.com/m/taska1981/5055/</t>
  </si>
  <si>
    <t>56.46537606565661</t>
  </si>
  <si>
    <t>10.052545369470408</t>
  </si>
  <si>
    <t>https://www.munzee.com/m/anni56/7853/</t>
  </si>
  <si>
    <t>56.465376065384596</t>
  </si>
  <si>
    <t>10.052805542949045</t>
  </si>
  <si>
    <t>http://www.munzee.com/m/Henning49/7356/</t>
  </si>
  <si>
    <t>56.465376065112586</t>
  </si>
  <si>
    <t>10.053065716427682</t>
  </si>
  <si>
    <t>kallehaugerne</t>
  </si>
  <si>
    <t>https://www.munzee.com/m/kallehaugerne/2255/</t>
  </si>
  <si>
    <t>56.46537606484057</t>
  </si>
  <si>
    <t>10.053325889906318</t>
  </si>
  <si>
    <t>https://www.munzee.com/m/anni56/7847/</t>
  </si>
  <si>
    <t>56.465376064568545</t>
  </si>
  <si>
    <t>10.053586063384955</t>
  </si>
  <si>
    <t>https://www.munzee.com/m/MrIVV/1890/</t>
  </si>
  <si>
    <t>56.46537606429653</t>
  </si>
  <si>
    <t>10.053846236863592</t>
  </si>
  <si>
    <t>struwel</t>
  </si>
  <si>
    <t>https://www.munzee.com/m/struwel/11543</t>
  </si>
  <si>
    <t>56.465376064024504</t>
  </si>
  <si>
    <t>10.054106410342229</t>
  </si>
  <si>
    <t>https://www.munzee.com/m/anni56/7846/</t>
  </si>
  <si>
    <t>56.46537606375249</t>
  </si>
  <si>
    <t>10.054366583820865</t>
  </si>
  <si>
    <t>https://www.munzee.com/m/MrIVV/1888/</t>
  </si>
  <si>
    <t>56.46537606348048</t>
  </si>
  <si>
    <t>10.054626757299502</t>
  </si>
  <si>
    <t>https://www.munzee.com/m/KimSchreiber/2788/</t>
  </si>
  <si>
    <t>56.46537606320846</t>
  </si>
  <si>
    <t>10.054886930778139</t>
  </si>
  <si>
    <t>https://www.munzee.com/m/anni56/7845/</t>
  </si>
  <si>
    <t>56.46537606293644</t>
  </si>
  <si>
    <t>10.055147104256775</t>
  </si>
  <si>
    <t>https://www.munzee.com/m/MrIVV/1881/</t>
  </si>
  <si>
    <t xml:space="preserve">  </t>
  </si>
  <si>
    <t>56.46537606266442</t>
  </si>
  <si>
    <t>10.055407277735412</t>
  </si>
  <si>
    <t>https://www.munzee.com/m/Henning49/7319/</t>
  </si>
  <si>
    <t>56.4653760623924</t>
  </si>
  <si>
    <t>10.055667451214049</t>
  </si>
  <si>
    <t>https://www.munzee.com/m/anni56/7844/</t>
  </si>
  <si>
    <t>56.46523234500382</t>
  </si>
  <si>
    <t>10.043179118330954</t>
  </si>
  <si>
    <t>https://www.munzee.com/m/levesund/6229/</t>
  </si>
  <si>
    <t>56.465232344731795</t>
  </si>
  <si>
    <t>10.043439290824836</t>
  </si>
  <si>
    <t>https://www.munzee.com/m/fionails/3046</t>
  </si>
  <si>
    <t>56.46523234445978</t>
  </si>
  <si>
    <t>10.043699463318717</t>
  </si>
  <si>
    <t>https://www.munzee.com/m/linusbi/2624/</t>
  </si>
  <si>
    <t>56.46523234418776</t>
  </si>
  <si>
    <t>10.043959635812598</t>
  </si>
  <si>
    <t>https://www.munzee.com/m/Jyden67/2250/</t>
  </si>
  <si>
    <t>56.46523234391575</t>
  </si>
  <si>
    <t>10.04421980830648</t>
  </si>
  <si>
    <t>JSPRX</t>
  </si>
  <si>
    <t>https://www.munzee.com/m/JSPRX/3052/</t>
  </si>
  <si>
    <t>56.46523234364373</t>
  </si>
  <si>
    <t>10.04447998080036</t>
  </si>
  <si>
    <t>munzeemor</t>
  </si>
  <si>
    <t>https://www.munzee.com/m/munzeemor/552/</t>
  </si>
  <si>
    <t>56.4652323433717</t>
  </si>
  <si>
    <t>10.044740153294242</t>
  </si>
  <si>
    <t>Kolbysamso</t>
  </si>
  <si>
    <t>https://www.munzee.com/m/kolbysamso/1393</t>
  </si>
  <si>
    <t>56.46523234309968</t>
  </si>
  <si>
    <t>10.045000325788124</t>
  </si>
  <si>
    <t>BrianMoos</t>
  </si>
  <si>
    <t>https://www.munzee.com/m/BrianMoos/2628</t>
  </si>
  <si>
    <t>56.46523234282767</t>
  </si>
  <si>
    <t>10.045260498282005</t>
  </si>
  <si>
    <t>https://www.munzee.com/m/levesund/6255/</t>
  </si>
  <si>
    <t>56.46523234255565</t>
  </si>
  <si>
    <t>10.045520670775886</t>
  </si>
  <si>
    <t>https://www.munzee.com/m/habu/9441/</t>
  </si>
  <si>
    <t>56.46523234228364</t>
  </si>
  <si>
    <t>10.045780843269768</t>
  </si>
  <si>
    <t>https://www.munzee.com/m/kallehaugerne/2253/</t>
  </si>
  <si>
    <t>:(</t>
  </si>
  <si>
    <t>56.465232342011625</t>
  </si>
  <si>
    <t>10.046041015763649</t>
  </si>
  <si>
    <t>FizzleWizzle</t>
  </si>
  <si>
    <t>https://www.munzee.com/m/FizzleWizzle/1045/</t>
  </si>
  <si>
    <t>56.46523234173961</t>
  </si>
  <si>
    <t>10.04630118825753</t>
  </si>
  <si>
    <t>https://www.munzee.com/m/kolbysamso/1392</t>
  </si>
  <si>
    <t>56.46523234146758</t>
  </si>
  <si>
    <t>10.046561360751411</t>
  </si>
  <si>
    <t>https://www.munzee.com/m/KimSchreiber/2801/</t>
  </si>
  <si>
    <t>56.46523234119556</t>
  </si>
  <si>
    <t>10.046821533245293</t>
  </si>
  <si>
    <t>https://www.munzee.com/m/Jyden67/2241/</t>
  </si>
  <si>
    <t>56.46523234092355</t>
  </si>
  <si>
    <t>10.047081705739174</t>
  </si>
  <si>
    <t>SnowBoat</t>
  </si>
  <si>
    <t>http://www.munzee.com/m/SnowBoat/4709/</t>
  </si>
  <si>
    <t>56.465232340651525</t>
  </si>
  <si>
    <t>10.047341878233055</t>
  </si>
  <si>
    <t>Jemideam</t>
  </si>
  <si>
    <t>https://www.munzee.com/m/Jemideam/3650</t>
  </si>
  <si>
    <t>56.46523234037951</t>
  </si>
  <si>
    <t>10.047602050726937</t>
  </si>
  <si>
    <t>https://www.munzee.com/m/kolbysamso/1375</t>
  </si>
  <si>
    <t>56.46523234010749</t>
  </si>
  <si>
    <t>10.047862223220818</t>
  </si>
  <si>
    <t>https://www.munzee.com/m/taska1981/5091/</t>
  </si>
  <si>
    <t>56.46523233983547</t>
  </si>
  <si>
    <t>10.0481223957147</t>
  </si>
  <si>
    <t>https://www.munzee.com/m/I-spy/2012/</t>
  </si>
  <si>
    <t>56.46523233956345</t>
  </si>
  <si>
    <t>10.04838256820858</t>
  </si>
  <si>
    <t>https://www.munzee.com/m/Eskiss/4364</t>
  </si>
  <si>
    <t>56.46523233929144</t>
  </si>
  <si>
    <t>10.048642740702462</t>
  </si>
  <si>
    <t>2JP</t>
  </si>
  <si>
    <t>https://www.munzee.com/m/2JP/7810</t>
  </si>
  <si>
    <t>56.46523233901942</t>
  </si>
  <si>
    <t>10.048902913196343</t>
  </si>
  <si>
    <t>rabe85</t>
  </si>
  <si>
    <t>https://www.munzee.com/m/rabe85/2589/</t>
  </si>
  <si>
    <t>56.465232338747406</t>
  </si>
  <si>
    <t>10.049163085690225</t>
  </si>
  <si>
    <t>https://www.munzee.com/m/I-spy/2113/</t>
  </si>
  <si>
    <t>56.46523233847539</t>
  </si>
  <si>
    <t>10.049423258184106</t>
  </si>
  <si>
    <t>https://www.munzee.com/m/MeLa/3175/</t>
  </si>
  <si>
    <t>56.465232338203364</t>
  </si>
  <si>
    <t>10.049683430677987</t>
  </si>
  <si>
    <t>https://www.munzee.com/m/KimSchreiber/2792/</t>
  </si>
  <si>
    <t>56.465232337931354</t>
  </si>
  <si>
    <t>10.049943603171869</t>
  </si>
  <si>
    <t>https://www.munzee.com/m/InaausWien/2300/</t>
  </si>
  <si>
    <t>56.46523233765933</t>
  </si>
  <si>
    <t>10.05020377566575</t>
  </si>
  <si>
    <t>https://www.munzee.com/m/MetteS/5693/</t>
  </si>
  <si>
    <t>56.465232337387306</t>
  </si>
  <si>
    <t>10.050463948159631</t>
  </si>
  <si>
    <t>https://www.munzee.com/m/BoMS/7125/</t>
  </si>
  <si>
    <t>56.465232337115296</t>
  </si>
  <si>
    <t>10.050724120653513</t>
  </si>
  <si>
    <t>https://www.munzee.com/m/Evaldnet/741</t>
  </si>
  <si>
    <t>56.46523233684327</t>
  </si>
  <si>
    <t>10.050984293147394</t>
  </si>
  <si>
    <t>https://www.munzee.com/m/MetteS/5692/</t>
  </si>
  <si>
    <t>56.46523233657126</t>
  </si>
  <si>
    <t>10.051244465641275</t>
  </si>
  <si>
    <t>https://www.munzee.com/m/BoMS/7124/</t>
  </si>
  <si>
    <t>56.46523233629924</t>
  </si>
  <si>
    <t>10.051504638135157</t>
  </si>
  <si>
    <t>https://www.munzee.com/m/Evaldnet/739</t>
  </si>
  <si>
    <t>56.46523233602722</t>
  </si>
  <si>
    <t>10.051764810629038</t>
  </si>
  <si>
    <t>https://www.munzee.com/m/MetteS/5682/</t>
  </si>
  <si>
    <t>56.46523233575521</t>
  </si>
  <si>
    <t>10.05202498312292</t>
  </si>
  <si>
    <t>https://www.munzee.com/m/BoMS/7123/</t>
  </si>
  <si>
    <t>56.465232335483186</t>
  </si>
  <si>
    <t>10.0522851556168</t>
  </si>
  <si>
    <t>https://www.munzee.com/m/Jyden67/2240/</t>
  </si>
  <si>
    <t>56.46523233521116</t>
  </si>
  <si>
    <t>10.052545328110682</t>
  </si>
  <si>
    <t>https://www.munzee.com/m/kolbysamso/1379</t>
  </si>
  <si>
    <t>56.465232334939145</t>
  </si>
  <si>
    <t>10.052805500604563</t>
  </si>
  <si>
    <t>https://www.munzee.com/m/MetteS/5681/</t>
  </si>
  <si>
    <t>56.46523233466713</t>
  </si>
  <si>
    <t>10.053065673098445</t>
  </si>
  <si>
    <t>https://www.munzee.com/m/BoMS/7122/</t>
  </si>
  <si>
    <t>56.46523233439512</t>
  </si>
  <si>
    <t>10.053325845592326</t>
  </si>
  <si>
    <t>https://www.munzee.com/m/MeLa/3189/</t>
  </si>
  <si>
    <t>56.465232334123094</t>
  </si>
  <si>
    <t>10.053586018086207</t>
  </si>
  <si>
    <t>https://www.munzee.com/m/Evaldnet/737</t>
  </si>
  <si>
    <t>56.46523233385107</t>
  </si>
  <si>
    <t>10.053846190580089</t>
  </si>
  <si>
    <t>https://www.munzee.com/m/I-spy/2090/</t>
  </si>
  <si>
    <t>56.465232333579046</t>
  </si>
  <si>
    <t>10.05410636307397</t>
  </si>
  <si>
    <t>https://www.munzee.com/m/Jyden67/2237/</t>
  </si>
  <si>
    <t>56.465232333307036</t>
  </si>
  <si>
    <t>10.054366535567851</t>
  </si>
  <si>
    <t>https://www.munzee.com/m/kolbysamso/1381</t>
  </si>
  <si>
    <t>56.46523233303502</t>
  </si>
  <si>
    <t>10.054626708061733</t>
  </si>
  <si>
    <t>https://www.munzee.com/m/I-spy/2013/</t>
  </si>
  <si>
    <t>56.46523233276301</t>
  </si>
  <si>
    <t>10.054886880555614</t>
  </si>
  <si>
    <t>https://www.munzee.com/m/2JP/7801/</t>
  </si>
  <si>
    <t>56.46523233249099</t>
  </si>
  <si>
    <t>10.055147053049495</t>
  </si>
  <si>
    <t>Annika</t>
  </si>
  <si>
    <t>https://www.munzee.com/m/Annika/9576/</t>
  </si>
  <si>
    <t>56.46523233221897</t>
  </si>
  <si>
    <t>10.055407225543377</t>
  </si>
  <si>
    <t>listom</t>
  </si>
  <si>
    <t>https://www.munzee.com/m/listom/15005/</t>
  </si>
  <si>
    <t>56.46523233194695</t>
  </si>
  <si>
    <t>10.055667398037144</t>
  </si>
  <si>
    <t>https://www.munzee.com/m/2JP/7788/</t>
  </si>
  <si>
    <t>56.46508861455837</t>
  </si>
  <si>
    <t>10.043179112422422</t>
  </si>
  <si>
    <t>https://www.munzee.com/m/RUJA/8022/</t>
  </si>
  <si>
    <t>56.46508861428635</t>
  </si>
  <si>
    <t>10.043439283931548</t>
  </si>
  <si>
    <t>https://www.munzee.com/m/Krogh/2328</t>
  </si>
  <si>
    <t>56.46508861401434</t>
  </si>
  <si>
    <t>10.043699455440674</t>
  </si>
  <si>
    <t>https://www.munzee.com/m/Zniffer/6717/</t>
  </si>
  <si>
    <t>56.46508861374232</t>
  </si>
  <si>
    <t>10.0439596269498</t>
  </si>
  <si>
    <t>https://www.munzee.com/m/RUJA/8024/</t>
  </si>
  <si>
    <t>56.4650886134703</t>
  </si>
  <si>
    <t>10.044219798458926</t>
  </si>
  <si>
    <t>https://www.munzee.com/m/Krogh/2326/</t>
  </si>
  <si>
    <t>56.46508861319828</t>
  </si>
  <si>
    <t>10.044479969968052</t>
  </si>
  <si>
    <t>https://www.munzee.com/m/Zniffer/6716/</t>
  </si>
  <si>
    <t>56.46508861292626</t>
  </si>
  <si>
    <t>10.044740141477178</t>
  </si>
  <si>
    <t>https://www.munzee.com/m/RUJA/8025/</t>
  </si>
  <si>
    <t>56.465088612654235</t>
  </si>
  <si>
    <t>10.045000312986303</t>
  </si>
  <si>
    <t>https://www.munzee.com/m/Krogh/2280</t>
  </si>
  <si>
    <t>56.46508861238221</t>
  </si>
  <si>
    <t>10.04526048449543</t>
  </si>
  <si>
    <t>https://www.munzee.com/m/Zniffer/6706/</t>
  </si>
  <si>
    <t>56.4650886121102</t>
  </si>
  <si>
    <t>10.045520656004555</t>
  </si>
  <si>
    <t>https://www.munzee.com/m/RUJA/8026</t>
  </si>
  <si>
    <t>56.46508861183818</t>
  </si>
  <si>
    <t>10.045780827513681</t>
  </si>
  <si>
    <t>https://www.munzee.com/m/Krogh/2278/</t>
  </si>
  <si>
    <t>56.46508861156617</t>
  </si>
  <si>
    <t>10.046040999022807</t>
  </si>
  <si>
    <t>https://www.munzee.com/m/Zniffer/6687/</t>
  </si>
  <si>
    <t>56.46508861129415</t>
  </si>
  <si>
    <t>10.046301170531933</t>
  </si>
  <si>
    <t>https://www.munzee.com/m/RUJA/8027</t>
  </si>
  <si>
    <t>56.465088611022125</t>
  </si>
  <si>
    <t>10.046561342041059</t>
  </si>
  <si>
    <t>https://www.munzee.com/m/Krogh/2242/</t>
  </si>
  <si>
    <t>56.465088610750115</t>
  </si>
  <si>
    <t>10.046821513550185</t>
  </si>
  <si>
    <t>https://www.munzee.com/m/Zniffer/6686/</t>
  </si>
  <si>
    <t>56.46508861047809</t>
  </si>
  <si>
    <t>10.047081685059311</t>
  </si>
  <si>
    <t>https://www.munzee.com/m/RUJA/8028</t>
  </si>
  <si>
    <t>56.46508861020607</t>
  </si>
  <si>
    <t>10.047341856568437</t>
  </si>
  <si>
    <t>https://www.munzee.com/m/Krogh/2241/</t>
  </si>
  <si>
    <t>56.46508860993404</t>
  </si>
  <si>
    <t>10.047602028077563</t>
  </si>
  <si>
    <t>https://www.munzee.com/m/Zniffer/6685/</t>
  </si>
  <si>
    <t>56.465088609662025</t>
  </si>
  <si>
    <t>10.047862199586689</t>
  </si>
  <si>
    <t>https://www.munzee.com/m/RUJA/8029</t>
  </si>
  <si>
    <t>56.46508860939001</t>
  </si>
  <si>
    <t>10.048122371095815</t>
  </si>
  <si>
    <t>https://www.munzee.com/m/Krogh/2238/</t>
  </si>
  <si>
    <t>56.465088609118</t>
  </si>
  <si>
    <t>10.04838254260494</t>
  </si>
  <si>
    <t>https://www.munzee.com/m/Zniffer/6684/</t>
  </si>
  <si>
    <t>56.46508860884598</t>
  </si>
  <si>
    <t>10.048642714114067</t>
  </si>
  <si>
    <t>https://www.munzee.com/m/RUJA/8030/</t>
  </si>
  <si>
    <t>56.46508860857397</t>
  </si>
  <si>
    <t>10.048902885623193</t>
  </si>
  <si>
    <t>https://www.munzee.com/m/Rallen15/1297/</t>
  </si>
  <si>
    <t>56.46508860830195</t>
  </si>
  <si>
    <t>10.049163057132318</t>
  </si>
  <si>
    <t>https://www.munzee.com/m/yida/2194/</t>
  </si>
  <si>
    <t>56.46508860802993</t>
  </si>
  <si>
    <t>10.049423228641444</t>
  </si>
  <si>
    <t>https://www.munzee.com/m/Sophia0909/1554/</t>
  </si>
  <si>
    <t>56.46508860775791</t>
  </si>
  <si>
    <t>10.04968340015057</t>
  </si>
  <si>
    <t>https://www.munzee.com/m/Zniffer/6683/</t>
  </si>
  <si>
    <t>56.465088607485896</t>
  </si>
  <si>
    <t>10.049943571659696</t>
  </si>
  <si>
    <t>https://www.munzee.com/m/RUJA/8031</t>
  </si>
  <si>
    <t>56.46508860721387</t>
  </si>
  <si>
    <t>10.050203743168822</t>
  </si>
  <si>
    <t>https://www.munzee.com/m/Krogh/2237/</t>
  </si>
  <si>
    <t>56.46508860694186</t>
  </si>
  <si>
    <t>10.050463914677948</t>
  </si>
  <si>
    <t>https://www.munzee.com/m/Zniffer/6682/</t>
  </si>
  <si>
    <t>56.46508860666984</t>
  </si>
  <si>
    <t>10.050724086187074</t>
  </si>
  <si>
    <t>https://www.munzee.com/m/RUJA/8032</t>
  </si>
  <si>
    <t>56.46508860639781</t>
  </si>
  <si>
    <t>10.0509842576962</t>
  </si>
  <si>
    <t>https://www.munzee.com/m/Krogh/2236/</t>
  </si>
  <si>
    <t>56.465088606125796</t>
  </si>
  <si>
    <t>10.051244429205326</t>
  </si>
  <si>
    <t>https://www.munzee.com/m/Zniffer/6681/</t>
  </si>
  <si>
    <t>56.46508860585378</t>
  </si>
  <si>
    <t>10.051504600714452</t>
  </si>
  <si>
    <t>https://www.munzee.com/m/RUJA/8033/</t>
  </si>
  <si>
    <t>56.46508860558177</t>
  </si>
  <si>
    <t>10.051764772223578</t>
  </si>
  <si>
    <t>https://www.munzee.com/m/GeodudeDK/2647/</t>
  </si>
  <si>
    <t>WRONG COLOR</t>
  </si>
  <si>
    <t>56.46508860530975</t>
  </si>
  <si>
    <t>10.052024943732704</t>
  </si>
  <si>
    <t>https://www.munzee.com/m/Krogh/2235/</t>
  </si>
  <si>
    <t>56.46508860503773</t>
  </si>
  <si>
    <t>10.05228511524183</t>
  </si>
  <si>
    <t>https://www.munzee.com/m/Zniffer/6680/</t>
  </si>
  <si>
    <t>56.46508860476571</t>
  </si>
  <si>
    <t>10.052545286750956</t>
  </si>
  <si>
    <t>https://www.munzee.com/m/RUJA/8035</t>
  </si>
  <si>
    <t>56.46508860449369</t>
  </si>
  <si>
    <t>10.052805458260082</t>
  </si>
  <si>
    <t>https://www.munzee.com/m/Krogh/2234/</t>
  </si>
  <si>
    <t>56.46508860422167</t>
  </si>
  <si>
    <t>10.053065629769208</t>
  </si>
  <si>
    <t>https://www.munzee.com/m/Zniffer/6679/</t>
  </si>
  <si>
    <t>56.46508860394966</t>
  </si>
  <si>
    <t>10.053325801278334</t>
  </si>
  <si>
    <t>https://www.munzee.com/m/RUJA/8036/</t>
  </si>
  <si>
    <t>56.46508860367764</t>
  </si>
  <si>
    <t>10.05358597278746</t>
  </si>
  <si>
    <t>https://www.munzee.com/m/Krogh/2233/</t>
  </si>
  <si>
    <t>56.465088603405626</t>
  </si>
  <si>
    <t>10.053846144296585</t>
  </si>
  <si>
    <t>https://www.munzee.com/m/Zniffer/6678/</t>
  </si>
  <si>
    <t>56.4650886031336</t>
  </si>
  <si>
    <t>10.054106315805711</t>
  </si>
  <si>
    <t>https://www.munzee.com/m/RUJA/8103</t>
  </si>
  <si>
    <t>56.465088602861584</t>
  </si>
  <si>
    <t>10.054366487314837</t>
  </si>
  <si>
    <t>https://www.munzee.com/m/Krogh/2231/</t>
  </si>
  <si>
    <t>56.46508860258957</t>
  </si>
  <si>
    <t>10.054626658823963</t>
  </si>
  <si>
    <t>https://www.munzee.com/m/Zniffer/6676/</t>
  </si>
  <si>
    <t>56.46508860231755</t>
  </si>
  <si>
    <t>10.05488683033309</t>
  </si>
  <si>
    <t>https://www.munzee.com/m/RUJA/8104/</t>
  </si>
  <si>
    <t>56.46508860204554</t>
  </si>
  <si>
    <t>10.055147001842101</t>
  </si>
  <si>
    <t>https://www.munzee.com/m/Krogh/2226/</t>
  </si>
  <si>
    <t>56.46508860177352</t>
  </si>
  <si>
    <t>10.055407173351114</t>
  </si>
  <si>
    <t>https://www.munzee.com/m/Zniffer/6675/</t>
  </si>
  <si>
    <t>56.4650886015015</t>
  </si>
  <si>
    <t>10.055667344860126</t>
  </si>
  <si>
    <t>https://www.munzee.com/m/RUJA/8110/</t>
  </si>
  <si>
    <t>56.464944884112874</t>
  </si>
  <si>
    <t>10.04317910651389</t>
  </si>
  <si>
    <t>https://www.munzee.com/m/Henning49/7304/</t>
  </si>
  <si>
    <t>56.46494488384086</t>
  </si>
  <si>
    <t>10.04343927703826</t>
  </si>
  <si>
    <t>Mattie</t>
  </si>
  <si>
    <t>https://www.munzee.com/m/Mattie/9397/</t>
  </si>
  <si>
    <t>56.46494488356885</t>
  </si>
  <si>
    <t>10.04369944756263</t>
  </si>
  <si>
    <t>https://www.munzee.com/m/MrIVV/1880/</t>
  </si>
  <si>
    <t>56.46494488329682</t>
  </si>
  <si>
    <t>10.043959618087001</t>
  </si>
  <si>
    <t>https://www.munzee.com/m/Henning49/7303/</t>
  </si>
  <si>
    <t>56.46494488302481</t>
  </si>
  <si>
    <t>10.044219788611372</t>
  </si>
  <si>
    <t>Heinerup</t>
  </si>
  <si>
    <t>https://www.munzee.com/m/Heinerup/5492</t>
  </si>
  <si>
    <t>56.464944882752796</t>
  </si>
  <si>
    <t>10.044479959135742</t>
  </si>
  <si>
    <t>https://www.munzee.com/m/MrIVV/1879/</t>
  </si>
  <si>
    <t>56.464944882480786</t>
  </si>
  <si>
    <t>10.044740129660113</t>
  </si>
  <si>
    <t>https://www.munzee.com/m/KimSchreiber/2802/</t>
  </si>
  <si>
    <t>56.46494488220877</t>
  </si>
  <si>
    <t>10.045000300184483</t>
  </si>
  <si>
    <t>https://www.munzee.com/m/Henning49/7302/</t>
  </si>
  <si>
    <t>56.46494488193676</t>
  </si>
  <si>
    <t>10.045260470708854</t>
  </si>
  <si>
    <t>https://www.munzee.com/m/Mattie/9414/</t>
  </si>
  <si>
    <t>56.46494488166474</t>
  </si>
  <si>
    <t>10.045520641233225</t>
  </si>
  <si>
    <t>https://www.munzee.com/m/MrIVV/1878/</t>
  </si>
  <si>
    <t>56.46494488139273</t>
  </si>
  <si>
    <t>10.045780811757595</t>
  </si>
  <si>
    <t>https://www.munzee.com/m/Heinerup/4572/</t>
  </si>
  <si>
    <t>56.464944881120715</t>
  </si>
  <si>
    <t>10.046040982281966</t>
  </si>
  <si>
    <t>https://www.munzee.com/m/anni56/8710/</t>
  </si>
  <si>
    <t>56.46494488084869</t>
  </si>
  <si>
    <t>10.046301152806336</t>
  </si>
  <si>
    <t>https://www.munzee.com/m/MrIVV/1877/</t>
  </si>
  <si>
    <t>56.464944880576674</t>
  </si>
  <si>
    <t>10.046561323330707</t>
  </si>
  <si>
    <t>https://www.munzee.com/m/Heinerup/4573</t>
  </si>
  <si>
    <t>56.46494488030466</t>
  </si>
  <si>
    <t>10.046821493855077</t>
  </si>
  <si>
    <t>mandello</t>
  </si>
  <si>
    <t>https://www.munzee.com/m/mandello/5331/</t>
  </si>
  <si>
    <t>56.46494488003263</t>
  </si>
  <si>
    <t>10.047081664379448</t>
  </si>
  <si>
    <t>https://www.munzee.com/m/MrIVV/1876/</t>
  </si>
  <si>
    <t>56.46494487976062</t>
  </si>
  <si>
    <t>10.047341834903818</t>
  </si>
  <si>
    <t>https://www.munzee.com/m/Heinerup/4597</t>
  </si>
  <si>
    <t>56.4649448794886</t>
  </si>
  <si>
    <t>10.047602005428189</t>
  </si>
  <si>
    <t>https://www.munzee.com/m/rubaek/3674/</t>
  </si>
  <si>
    <t>56.464944879216574</t>
  </si>
  <si>
    <t>10.04786217595256</t>
  </si>
  <si>
    <t>https://www.munzee.com/m/MrIVV/1875/</t>
  </si>
  <si>
    <t>56.464944878944564</t>
  </si>
  <si>
    <t>10.04812234647693</t>
  </si>
  <si>
    <t>https://www.munzee.com/m/Heinerup/4604/</t>
  </si>
  <si>
    <t>56.46494487867254</t>
  </si>
  <si>
    <t>10.0483825170013</t>
  </si>
  <si>
    <t>https://www.munzee.com/m/SnowBoat/4710</t>
  </si>
  <si>
    <t>56.46494487840053</t>
  </si>
  <si>
    <t>10.048642687525671</t>
  </si>
  <si>
    <t>https://www.munzee.com/m/MrIVV/1874/</t>
  </si>
  <si>
    <t>56.46494487812851</t>
  </si>
  <si>
    <t>10.048902858050042</t>
  </si>
  <si>
    <t>https://www.munzee.com/m/Heinerup/4605/</t>
  </si>
  <si>
    <t>56.46494487785651</t>
  </si>
  <si>
    <t>10.049163028574412</t>
  </si>
  <si>
    <t>http://www.munzee.com/m/Jemideam/3651/</t>
  </si>
  <si>
    <t>56.464944877584486</t>
  </si>
  <si>
    <t>10.049423199098783</t>
  </si>
  <si>
    <t>https://www.munzee.com/m/MrIVV/1873/</t>
  </si>
  <si>
    <t>56.46494487731246</t>
  </si>
  <si>
    <t>10.049683369623153</t>
  </si>
  <si>
    <t>Aniara</t>
  </si>
  <si>
    <t>https://www.munzee.com/m/Aniara/5174</t>
  </si>
  <si>
    <t>56.464944877040445</t>
  </si>
  <si>
    <t>10.049943540147524</t>
  </si>
  <si>
    <t>https://www.munzee.com/m/Heinerup/4606</t>
  </si>
  <si>
    <t>56.46494487676843</t>
  </si>
  <si>
    <t>10.050203710671894</t>
  </si>
  <si>
    <t>https://www.munzee.com/m/MrIVV/1872/</t>
  </si>
  <si>
    <t>56.4649448764964</t>
  </si>
  <si>
    <t>10.050463881196265</t>
  </si>
  <si>
    <t>https://www.munzee.com/m/Jyden67/2236/</t>
  </si>
  <si>
    <t>56.46494487622439</t>
  </si>
  <si>
    <t>10.050724051720636</t>
  </si>
  <si>
    <t>https://www.munzee.com/m/Heinerup/4609/</t>
  </si>
  <si>
    <t>56.46494487595237</t>
  </si>
  <si>
    <t>10.050984222245006</t>
  </si>
  <si>
    <t>https://www.munzee.com/m/MrIVV/1867/</t>
  </si>
  <si>
    <t>56.464944875680345</t>
  </si>
  <si>
    <t>10.051244392769377</t>
  </si>
  <si>
    <t>https://www.munzee.com/m/rubaek/3666/</t>
  </si>
  <si>
    <t>56.464944875408335</t>
  </si>
  <si>
    <t>10.051504563293747</t>
  </si>
  <si>
    <t>https://www.munzee.com/m/Heinerup/4610</t>
  </si>
  <si>
    <t>56.46494487513631</t>
  </si>
  <si>
    <t>10.051764733818118</t>
  </si>
  <si>
    <t>https://www.munzee.com/m/MeLa/3193/</t>
  </si>
  <si>
    <t>56.464944874864294</t>
  </si>
  <si>
    <t>10.052024904342488</t>
  </si>
  <si>
    <t>https://www.munzee.com/m/Mattie/9559/</t>
  </si>
  <si>
    <t>56.46494487459228</t>
  </si>
  <si>
    <t>10.052285074866859</t>
  </si>
  <si>
    <t>https://www.munzee.com/m/MrIVV/1863/</t>
  </si>
  <si>
    <t>56.46494487432025</t>
  </si>
  <si>
    <t>10.05254524539123</t>
  </si>
  <si>
    <t>https://www.munzee.com/m/Heinerup/4611/</t>
  </si>
  <si>
    <t>56.464944874048236</t>
  </si>
  <si>
    <t>10.0528054159156</t>
  </si>
  <si>
    <t>https://www.munzee.com/m/anni56/8831/</t>
  </si>
  <si>
    <t>56.46494487377622</t>
  </si>
  <si>
    <t>10.05306558643997</t>
  </si>
  <si>
    <t>https://www.munzee.com/m/MrIVV/1978/</t>
  </si>
  <si>
    <t>56.4649448735042</t>
  </si>
  <si>
    <t>10.053325756964341</t>
  </si>
  <si>
    <t>https://www.munzee.com/m/Heinerup/4613/</t>
  </si>
  <si>
    <t>56.46494487323218</t>
  </si>
  <si>
    <t>10.053585927488712</t>
  </si>
  <si>
    <t>https://www.munzee.com/m/anni56/8830/</t>
  </si>
  <si>
    <t>56.46494487296016</t>
  </si>
  <si>
    <t>10.053846098013082</t>
  </si>
  <si>
    <t>https://www.munzee.com/m/MrIVV/1977/</t>
  </si>
  <si>
    <t>56.464944872688136</t>
  </si>
  <si>
    <t>10.054106268537453</t>
  </si>
  <si>
    <t>https://www.munzee.com/m/Heinerup/4614</t>
  </si>
  <si>
    <t>56.46494487241612</t>
  </si>
  <si>
    <t>10.054366439061823</t>
  </si>
  <si>
    <t>https://www.munzee.com/m/anni56/8890/</t>
  </si>
  <si>
    <t>56.46494487214411</t>
  </si>
  <si>
    <t>10.054626609586194</t>
  </si>
  <si>
    <t>https://www.munzee.com/m/MrIVV/1976/</t>
  </si>
  <si>
    <t>56.46494487187209</t>
  </si>
  <si>
    <t>10.054886780110564</t>
  </si>
  <si>
    <t>https://www.munzee.com/m/Heinerup/4618/</t>
  </si>
  <si>
    <t>56.46494487160008</t>
  </si>
  <si>
    <t>10.055146950634935</t>
  </si>
  <si>
    <t>https://www.munzee.com/m/rubaek/3623/</t>
  </si>
  <si>
    <t>56.464944871328065</t>
  </si>
  <si>
    <t>10.055407121159305</t>
  </si>
  <si>
    <t>https://www.munzee.com/m/MrIVV/1975/</t>
  </si>
  <si>
    <t>56.46494487105605</t>
  </si>
  <si>
    <t>10.055667291683676</t>
  </si>
  <si>
    <t>https://www.munzee.com/m/Heinerup/4626/</t>
  </si>
  <si>
    <t>56.464801153667416</t>
  </si>
  <si>
    <t>10.043179100605357</t>
  </si>
  <si>
    <t>https://www.munzee.com/m/Evaldnet/726</t>
  </si>
  <si>
    <t>56.464801153395406</t>
  </si>
  <si>
    <t>10.043439270144972</t>
  </si>
  <si>
    <t>https://www.munzee.com/m/kolbysamso/1383</t>
  </si>
  <si>
    <t>56.46480115312338</t>
  </si>
  <si>
    <t>10.043699439684588</t>
  </si>
  <si>
    <t>https://www.munzee.com/m/anni56/8889/</t>
  </si>
  <si>
    <t>56.46480115285136</t>
  </si>
  <si>
    <t>10.043959609224203</t>
  </si>
  <si>
    <t>https://www.munzee.com/m/Evaldnet/725</t>
  </si>
  <si>
    <t>56.46480115257935</t>
  </si>
  <si>
    <t>10.044219778763818</t>
  </si>
  <si>
    <t>https://www.munzee.com/m/kolbysamso/1389</t>
  </si>
  <si>
    <t>56.464801152307324</t>
  </si>
  <si>
    <t>10.044479948303433</t>
  </si>
  <si>
    <t>https://www.munzee.com/m/anni56/8924/</t>
  </si>
  <si>
    <t>56.46480115203531</t>
  </si>
  <si>
    <t>10.044740117843048</t>
  </si>
  <si>
    <t>https://www.munzee.com/m/Evaldnet/719</t>
  </si>
  <si>
    <t>56.4648011517633</t>
  </si>
  <si>
    <t>10.045000287382663</t>
  </si>
  <si>
    <t>https://www.munzee.com/m/FizzleWizzle/1044/</t>
  </si>
  <si>
    <t>56.46480115149128</t>
  </si>
  <si>
    <t>10.045260456922279</t>
  </si>
  <si>
    <t>https://www.munzee.com/m/kolbysamso/1385</t>
  </si>
  <si>
    <t>56.46480115121926</t>
  </si>
  <si>
    <t>10.045520626461894</t>
  </si>
  <si>
    <t>https://www.munzee.com/m/Evaldnet/714</t>
  </si>
  <si>
    <t>56.46480115094724</t>
  </si>
  <si>
    <t>10.045780796001509</t>
  </si>
  <si>
    <t>https://www.munzee.com/m/Henning49/7956/</t>
  </si>
  <si>
    <t>56.46480115067522</t>
  </si>
  <si>
    <t>10.046040965541124</t>
  </si>
  <si>
    <t>https://www.munzee.com/m/Eskiss/4365</t>
  </si>
  <si>
    <t>56.464801150403204</t>
  </si>
  <si>
    <t>10.04630113508074</t>
  </si>
  <si>
    <t>https://www.munzee.com/m/Evaldnet/713</t>
  </si>
  <si>
    <t>56.46480115013119</t>
  </si>
  <si>
    <t>10.046561304620354</t>
  </si>
  <si>
    <t>https://www.munzee.com/m/Henning49/7073/</t>
  </si>
  <si>
    <t>56.46480114985918</t>
  </si>
  <si>
    <t>10.04682147415997</t>
  </si>
  <si>
    <t>https://www.munzee.com/m/kolbysamso/1387</t>
  </si>
  <si>
    <t>56.46480114958716</t>
  </si>
  <si>
    <t>10.047081643699585</t>
  </si>
  <si>
    <t>https://www.munzee.com/m/Evaldnet/710</t>
  </si>
  <si>
    <t>56.464801149315136</t>
  </si>
  <si>
    <t>10.0473418132392</t>
  </si>
  <si>
    <t>https://www.munzee.com/m/Henning49/7071/</t>
  </si>
  <si>
    <t>56.46480114904312</t>
  </si>
  <si>
    <t>10.047601982778815</t>
  </si>
  <si>
    <t>https://www.munzee.com/m/esogem/312/</t>
  </si>
  <si>
    <t>56.4648011487711</t>
  </si>
  <si>
    <t>10.04786215231843</t>
  </si>
  <si>
    <t>https://www.munzee.com/m/Evaldnet/709</t>
  </si>
  <si>
    <t>56.46480114849908</t>
  </si>
  <si>
    <t>10.048122321858045</t>
  </si>
  <si>
    <t>granny smith apple</t>
  </si>
  <si>
    <t>monrose</t>
  </si>
  <si>
    <t>https://www.munzee.com/m/monrose/5673/</t>
  </si>
  <si>
    <t>56.46480114822707</t>
  </si>
  <si>
    <t>10.04838249139766</t>
  </si>
  <si>
    <t>https://www.munzee.com/m/kolbysamso/1388</t>
  </si>
  <si>
    <t>56.46480114795505</t>
  </si>
  <si>
    <t>10.048642660937276</t>
  </si>
  <si>
    <t>https://www.munzee.com/m/Henning49/7063/</t>
  </si>
  <si>
    <t>56.46480114768304</t>
  </si>
  <si>
    <t>10.04890283047689</t>
  </si>
  <si>
    <t>https://www.munzee.com/m/Evaldnet/708</t>
  </si>
  <si>
    <t>56.464801147411016</t>
  </si>
  <si>
    <t>10.049163000016506</t>
  </si>
  <si>
    <t>https://www.munzee.com/m/Eskiss/4366</t>
  </si>
  <si>
    <t>56.46480114713899</t>
  </si>
  <si>
    <t>10.049423169556121</t>
  </si>
  <si>
    <t>https://www.munzee.com/m/Henning49/7057/</t>
  </si>
  <si>
    <t>56.46480114686698</t>
  </si>
  <si>
    <t>10.049683339095736</t>
  </si>
  <si>
    <t>https://www.munzee.com/m/Evaldnet/699</t>
  </si>
  <si>
    <t>56.46480114659496</t>
  </si>
  <si>
    <t>10.049943508635351</t>
  </si>
  <si>
    <t>https://www.munzee.com/m/Eskiss/4367</t>
  </si>
  <si>
    <t>56.46480114632295</t>
  </si>
  <si>
    <t>10.050203678174967</t>
  </si>
  <si>
    <t>https://www.munzee.com/m/2JP/7787/</t>
  </si>
  <si>
    <t>56.46480114605093</t>
  </si>
  <si>
    <t>10.050463847714582</t>
  </si>
  <si>
    <t>https://www.munzee.com/m/Evaldnet/707</t>
  </si>
  <si>
    <t>56.46480114577892</t>
  </si>
  <si>
    <t>10.050724017254197</t>
  </si>
  <si>
    <t>https://www.munzee.com/m/I-spy/2078/</t>
  </si>
  <si>
    <t>56.4648011455069</t>
  </si>
  <si>
    <t>10.050984186793812</t>
  </si>
  <si>
    <t>https://www.munzee.com/m/Annika/9567/</t>
  </si>
  <si>
    <t>56.46480114523488</t>
  </si>
  <si>
    <t>10.051244356333427</t>
  </si>
  <si>
    <t>https://www.munzee.com/m/Evaldnet/706</t>
  </si>
  <si>
    <t>56.46480114496287</t>
  </si>
  <si>
    <t>10.051504525873042</t>
  </si>
  <si>
    <t>https://www.munzee.com/m/2JP/7772/</t>
  </si>
  <si>
    <t>56.46480114469085</t>
  </si>
  <si>
    <t>10.051764695412658</t>
  </si>
  <si>
    <t>https://www.munzee.com/m/Annika/9557/</t>
  </si>
  <si>
    <t>56.46480114441884</t>
  </si>
  <si>
    <t>10.052024864952273</t>
  </si>
  <si>
    <t>https://www.munzee.com/m/Evaldnet/696</t>
  </si>
  <si>
    <t>56.46480114414684</t>
  </si>
  <si>
    <t>10.052285034491888</t>
  </si>
  <si>
    <t>https://www.munzee.com/m/2JP/7751/</t>
  </si>
  <si>
    <t>56.464801143874816</t>
  </si>
  <si>
    <t>10.052545204031503</t>
  </si>
  <si>
    <t>https://www.munzee.com/m/Annika/9533/</t>
  </si>
  <si>
    <t>56.4648011436028</t>
  </si>
  <si>
    <t>10.052805373571118</t>
  </si>
  <si>
    <t>https://www.munzee.com/m/listom/15010/</t>
  </si>
  <si>
    <t>56.46480114333079</t>
  </si>
  <si>
    <t>10.053065543110733</t>
  </si>
  <si>
    <t>https://www.munzee.com/m/2JP/7750/</t>
  </si>
  <si>
    <t>56.464801143058764</t>
  </si>
  <si>
    <t>10.053325712650349</t>
  </si>
  <si>
    <t>https://www.munzee.com/m/Annika/9529/</t>
  </si>
  <si>
    <t>56.464801142786754</t>
  </si>
  <si>
    <t>10.053585882189964</t>
  </si>
  <si>
    <t>https://www.munzee.com/m/listom/15011/</t>
  </si>
  <si>
    <t>56.46480114251474</t>
  </si>
  <si>
    <t>10.053846051729579</t>
  </si>
  <si>
    <t>https://www.munzee.com/m/2JP/7732/</t>
  </si>
  <si>
    <t>56.46480114224273</t>
  </si>
  <si>
    <t>10.054106221269194</t>
  </si>
  <si>
    <t>https://www.munzee.com/m/Annika/9515/</t>
  </si>
  <si>
    <t>56.46480114197071</t>
  </si>
  <si>
    <t>10.05436639080881</t>
  </si>
  <si>
    <t>https://www.munzee.com/m/listom/15023/</t>
  </si>
  <si>
    <t>56.464801141698686</t>
  </si>
  <si>
    <t>10.054626560348424</t>
  </si>
  <si>
    <t>https://www.munzee.com/m/2JP/7708/</t>
  </si>
  <si>
    <t>56.46480114142667</t>
  </si>
  <si>
    <t>10.05488672988804</t>
  </si>
  <si>
    <t>https://www.munzee.com/m/Annika/9491/</t>
  </si>
  <si>
    <t>56.464801141154645</t>
  </si>
  <si>
    <t>10.055146899427655</t>
  </si>
  <si>
    <t>https://www.munzee.com/m/listom/15024/</t>
  </si>
  <si>
    <t>56.46480114088263</t>
  </si>
  <si>
    <t>10.05540706896727</t>
  </si>
  <si>
    <t>https://www.munzee.com/m/2JP/7703/</t>
  </si>
  <si>
    <t>56.46480114061062</t>
  </si>
  <si>
    <t>10.055667238506885</t>
  </si>
  <si>
    <t>https://www.munzee.com/m/Annika/9488/</t>
  </si>
  <si>
    <t>56.464657423221965</t>
  </si>
  <si>
    <t>10.043179094696825</t>
  </si>
  <si>
    <t>https://www.munzee.com/m/RUJA/8114</t>
  </si>
  <si>
    <t>56.46465742294995</t>
  </si>
  <si>
    <t>10.043439263251685</t>
  </si>
  <si>
    <t>https://www.munzee.com/m/Krogh/2225/</t>
  </si>
  <si>
    <t>56.46465742267794</t>
  </si>
  <si>
    <t>10.043699431806544</t>
  </si>
  <si>
    <t>https://www.munzee.com/m/Zniffer/6674/</t>
  </si>
  <si>
    <t>56.46465742240592</t>
  </si>
  <si>
    <t>10.043959600361404</t>
  </si>
  <si>
    <t>https://www.munzee.com/m/RUJA/8117</t>
  </si>
  <si>
    <t>56.46465742213391</t>
  </si>
  <si>
    <t>10.044219768916264</t>
  </si>
  <si>
    <t>https://www.munzee.com/m/Eskiss/4368</t>
  </si>
  <si>
    <t>56.464657421861894</t>
  </si>
  <si>
    <t>10.044479937471124</t>
  </si>
  <si>
    <t>https://www.munzee.com/m/Zniffer/6673/</t>
  </si>
  <si>
    <t>56.464657421589884</t>
  </si>
  <si>
    <t>10.044740106025984</t>
  </si>
  <si>
    <t>https://www.munzee.com/m/RUJA/8118</t>
  </si>
  <si>
    <t>56.46465742131787</t>
  </si>
  <si>
    <t>10.045000274580843</t>
  </si>
  <si>
    <t>https://www.munzee.com/m/Annika/9450/</t>
  </si>
  <si>
    <t>56.46465742104584</t>
  </si>
  <si>
    <t>10.045260443135703</t>
  </si>
  <si>
    <t>https://www.munzee.com/m/Zniffer/6667/</t>
  </si>
  <si>
    <t>56.46465742077383</t>
  </si>
  <si>
    <t>10.045520611690563</t>
  </si>
  <si>
    <t>https://www.munzee.com/m/RUJA/8121</t>
  </si>
  <si>
    <t>56.464657420501815</t>
  </si>
  <si>
    <t>10.045780780245423</t>
  </si>
  <si>
    <t>https://www.munzee.com/m/Annika/9442/</t>
  </si>
  <si>
    <t>56.464657420229805</t>
  </si>
  <si>
    <t>10.046040948800282</t>
  </si>
  <si>
    <t>https://www.munzee.com/m/Zniffer/6665/</t>
  </si>
  <si>
    <t>56.46465741995779</t>
  </si>
  <si>
    <t>10.046301117355142</t>
  </si>
  <si>
    <t>https://www.munzee.com/m/RUJA/8122/</t>
  </si>
  <si>
    <t>56.46465741968577</t>
  </si>
  <si>
    <t>10.046561285910002</t>
  </si>
  <si>
    <t>https://www.munzee.com/m/Annika/9438/</t>
  </si>
  <si>
    <t>56.464657419413754</t>
  </si>
  <si>
    <t>10.046821454464862</t>
  </si>
  <si>
    <t>https://www.munzee.com/m/Zniffer/6662/</t>
  </si>
  <si>
    <t>56.46465741914173</t>
  </si>
  <si>
    <t>10.047081623019722</t>
  </si>
  <si>
    <t>https://www.munzee.com/m/RUJA/8123/</t>
  </si>
  <si>
    <t>56.46465741886972</t>
  </si>
  <si>
    <t>10.047341791574581</t>
  </si>
  <si>
    <t>https://www.munzee.com/m/Annika/9432/</t>
  </si>
  <si>
    <t>56.4646574185977</t>
  </si>
  <si>
    <t>10.047601960129441</t>
  </si>
  <si>
    <t>https://www.munzee.com/m/Zniffer/6661/</t>
  </si>
  <si>
    <t>56.46465741832569</t>
  </si>
  <si>
    <t>10.0478621286843</t>
  </si>
  <si>
    <t>https://www.munzee.com/m/GeodudeDK/2648/</t>
  </si>
  <si>
    <t>56.464657418053676</t>
  </si>
  <si>
    <t>10.04812229723916</t>
  </si>
  <si>
    <t>https://www.munzee.com/m/RUJA/8124/</t>
  </si>
  <si>
    <t>56.464657417781666</t>
  </si>
  <si>
    <t>10.04838246579402</t>
  </si>
  <si>
    <t>https://www.munzee.com/m/Zniffer/6658/</t>
  </si>
  <si>
    <t>56.46465741750965</t>
  </si>
  <si>
    <t>10.04864263434888</t>
  </si>
  <si>
    <t>https://www.munzee.com/m/Annika/9415/</t>
  </si>
  <si>
    <t>56.46465741723764</t>
  </si>
  <si>
    <t>10.04890280290374</t>
  </si>
  <si>
    <t>https://www.munzee.com/m/RUJA/8125/</t>
  </si>
  <si>
    <t>56.464657416965615</t>
  </si>
  <si>
    <t>10.0491629714586</t>
  </si>
  <si>
    <t>https://www.munzee.com/m/Zniffer/6645/</t>
  </si>
  <si>
    <t>56.464657416693605</t>
  </si>
  <si>
    <t>10.04942314001346</t>
  </si>
  <si>
    <t>jacobsedk</t>
  </si>
  <si>
    <t>https://www.munzee.com/m/jacobsedk/1416</t>
  </si>
  <si>
    <t>56.46465741642159</t>
  </si>
  <si>
    <t>10.04968330856832</t>
  </si>
  <si>
    <t>https://www.munzee.com/m/RUJA/8127</t>
  </si>
  <si>
    <t>56.46465741614958</t>
  </si>
  <si>
    <t>10.049943477123179</t>
  </si>
  <si>
    <t>https://www.munzee.com/m/Zniffer/6630/</t>
  </si>
  <si>
    <t>56.46465741587756</t>
  </si>
  <si>
    <t>10.050203645678039</t>
  </si>
  <si>
    <t>https://www.munzee.com/m/Annika/9414/</t>
  </si>
  <si>
    <t>56.46465741560554</t>
  </si>
  <si>
    <t>10.050463814232899</t>
  </si>
  <si>
    <t>https://www.munzee.com/m/RUJA/8132/</t>
  </si>
  <si>
    <t>56.46465741533353</t>
  </si>
  <si>
    <t>10.050723982787758</t>
  </si>
  <si>
    <t>https://www.munzee.com/m/Zniffer/6620/</t>
  </si>
  <si>
    <t>56.46465741506151</t>
  </si>
  <si>
    <t>10.050984151342618</t>
  </si>
  <si>
    <t>Fingernem</t>
  </si>
  <si>
    <t>https://www.munzee.com/m/Fingernem/1306/</t>
  </si>
  <si>
    <t>56.4646574147895</t>
  </si>
  <si>
    <t>10.051244319897478</t>
  </si>
  <si>
    <t>https://www.munzee.com/m/RUJA/8133/</t>
  </si>
  <si>
    <t>56.46465741451748</t>
  </si>
  <si>
    <t>10.051504488452338</t>
  </si>
  <si>
    <t>https://www.munzee.com/m/Zniffer/6619/</t>
  </si>
  <si>
    <t>56.46465741424547</t>
  </si>
  <si>
    <t>10.051764657007197</t>
  </si>
  <si>
    <t>Sophus18</t>
  </si>
  <si>
    <t>https://www.munzee.com/m/Sophus18/421/</t>
  </si>
  <si>
    <t>56.464657413973455</t>
  </si>
  <si>
    <t>10.052024825562057</t>
  </si>
  <si>
    <t>https://www.munzee.com/m/RUJA/8137</t>
  </si>
  <si>
    <t>56.464657413701445</t>
  </si>
  <si>
    <t>10.052284994116917</t>
  </si>
  <si>
    <t>Neta</t>
  </si>
  <si>
    <t>https://www.munzee.com/m/Neta/3777/</t>
  </si>
  <si>
    <t>56.46465741342943</t>
  </si>
  <si>
    <t>10.052545162671777</t>
  </si>
  <si>
    <t>https://www.munzee.com/m/Zniffer/6609/</t>
  </si>
  <si>
    <t>56.46465741315742</t>
  </si>
  <si>
    <t>10.052805331226637</t>
  </si>
  <si>
    <t>https://www.munzee.com/m/RUJA/8143/</t>
  </si>
  <si>
    <t>56.464657412885394</t>
  </si>
  <si>
    <t>10.053065499781496</t>
  </si>
  <si>
    <t>https://www.munzee.com/m/Eskiss/6925</t>
  </si>
  <si>
    <t>56.464657412613384</t>
  </si>
  <si>
    <t>10.053325668336356</t>
  </si>
  <si>
    <t>https://www.munzee.com/m/Zniffer/6608/</t>
  </si>
  <si>
    <t>56.46465741234137</t>
  </si>
  <si>
    <t>10.053585836891216</t>
  </si>
  <si>
    <t>https://www.munzee.com/m/RUJA/8144/</t>
  </si>
  <si>
    <t>56.46465741206936</t>
  </si>
  <si>
    <t>10.053846005446076</t>
  </si>
  <si>
    <t>https://www.munzee.com/m/taska1981/5509/</t>
  </si>
  <si>
    <t>56.46465741179733</t>
  </si>
  <si>
    <t>10.054106174000935</t>
  </si>
  <si>
    <t>https://www.munzee.com/m/Zniffer/6606/</t>
  </si>
  <si>
    <t>56.464657411525316</t>
  </si>
  <si>
    <t>10.054366342555795</t>
  </si>
  <si>
    <t>https://www.munzee.com/m/RUJA/8145/</t>
  </si>
  <si>
    <t>56.464657411253306</t>
  </si>
  <si>
    <t>10.054626511110655</t>
  </si>
  <si>
    <t>https://www.munzee.com/m/Fingernem/1305/</t>
  </si>
  <si>
    <t>56.46465741098129</t>
  </si>
  <si>
    <t>10.054886679665515</t>
  </si>
  <si>
    <t>https://www.munzee.com/m/Zniffer/6605/</t>
  </si>
  <si>
    <t>56.46465741070928</t>
  </si>
  <si>
    <t>10.055146848220375</t>
  </si>
  <si>
    <t>https://www.munzee.com/m/RUJA/8178/</t>
  </si>
  <si>
    <t>56.46465741043726</t>
  </si>
  <si>
    <t>10.055407016775234</t>
  </si>
  <si>
    <t>https://www.munzee.com/m/I-spy/2056/</t>
  </si>
  <si>
    <t>56.46465741016525</t>
  </si>
  <si>
    <t>10.055667185330094</t>
  </si>
  <si>
    <t>https://www.munzee.com/m/Zniffer/6604/</t>
  </si>
  <si>
    <t>56.464513692776556</t>
  </si>
  <si>
    <t>10.043179088788975</t>
  </si>
  <si>
    <t>https://www.munzee.com/m/Heinerup/4627/</t>
  </si>
  <si>
    <t>56.46451369250455</t>
  </si>
  <si>
    <t>10.043439256359193</t>
  </si>
  <si>
    <t>https://www.munzee.com/m/rubaek/3596/</t>
  </si>
  <si>
    <t>56.46451369223256</t>
  </si>
  <si>
    <t>10.04369942392941</t>
  </si>
  <si>
    <t>https://www.munzee.com/m/MrIVV/1974/</t>
  </si>
  <si>
    <t>56.46451369196056</t>
  </si>
  <si>
    <t>10.043959591499629</t>
  </si>
  <si>
    <t>https://www.munzee.com/m/Heinerup/4629</t>
  </si>
  <si>
    <t>56.46451369168856</t>
  </si>
  <si>
    <t>10.044219759069847</t>
  </si>
  <si>
    <t>https://www.munzee.com/m/2JP/7692/</t>
  </si>
  <si>
    <t>56.464513691416556</t>
  </si>
  <si>
    <t>10.044479926640065</t>
  </si>
  <si>
    <t>https://www.munzee.com/m/MrIVV/1973/</t>
  </si>
  <si>
    <t>56.46451369114456</t>
  </si>
  <si>
    <t>10.044740094210283</t>
  </si>
  <si>
    <t>https://www.munzee.com/m/Heinerup/4630/</t>
  </si>
  <si>
    <t>56.46451369087255</t>
  </si>
  <si>
    <t>10.045000261780501</t>
  </si>
  <si>
    <t>https://www.munzee.com/m/rubaek/3593/</t>
  </si>
  <si>
    <t>56.46451369060053</t>
  </si>
  <si>
    <t>10.04526042935072</t>
  </si>
  <si>
    <t>https://www.munzee.com/m/MrIVV/1972/</t>
  </si>
  <si>
    <t>56.46451369032852</t>
  </si>
  <si>
    <t>10.045520596920824</t>
  </si>
  <si>
    <t>https://www.munzee.com/m/Heinerup/4631</t>
  </si>
  <si>
    <t>56.464513690056506</t>
  </si>
  <si>
    <t>10.045780764490928</t>
  </si>
  <si>
    <t>https://www.munzee.com/m/anni56/8923/</t>
  </si>
  <si>
    <t>56.464513689784496</t>
  </si>
  <si>
    <t>10.046040932061032</t>
  </si>
  <si>
    <t>https://www.munzee.com/m/MrIVV/1971/</t>
  </si>
  <si>
    <t>56.4645136895125</t>
  </si>
  <si>
    <t>10.046301099631137</t>
  </si>
  <si>
    <t>https://www.munzee.com/m/Heinerup/4644/</t>
  </si>
  <si>
    <t>56.46451368924049</t>
  </si>
  <si>
    <t>10.046561267201241</t>
  </si>
  <si>
    <t>https://www.munzee.com/m/rubaek/3592/</t>
  </si>
  <si>
    <t>56.46451368896849</t>
  </si>
  <si>
    <t>10.046821434771346</t>
  </si>
  <si>
    <t>https://www.munzee.com/m/MrIVV/1970/</t>
  </si>
  <si>
    <t>56.46451368869649</t>
  </si>
  <si>
    <t>10.04708160234145</t>
  </si>
  <si>
    <t>https://www.munzee.com/m/Heinerup/4646/</t>
  </si>
  <si>
    <t>56.46451368842449</t>
  </si>
  <si>
    <t>10.047341769911554</t>
  </si>
  <si>
    <t>https://www.munzee.com/m/anni56/8921/</t>
  </si>
  <si>
    <t>56.46451368815249</t>
  </si>
  <si>
    <t>10.047601937481659</t>
  </si>
  <si>
    <t>https://www.munzee.com/m/MrIVV/1969/</t>
  </si>
  <si>
    <t>56.4645136878805</t>
  </si>
  <si>
    <t>10.047862105051763</t>
  </si>
  <si>
    <t>https://www.munzee.com/m/Heinerup/4649</t>
  </si>
  <si>
    <t>56.464513687608495</t>
  </si>
  <si>
    <t>10.048122272621868</t>
  </si>
  <si>
    <t>https://www.munzee.com/m/rubaek/3570/</t>
  </si>
  <si>
    <t>56.46451368733649</t>
  </si>
  <si>
    <t>10.048382440191972</t>
  </si>
  <si>
    <t>https://www.munzee.com/m/anni56/8989/</t>
  </si>
  <si>
    <t>56.46451368706448</t>
  </si>
  <si>
    <t>10.048642607762076</t>
  </si>
  <si>
    <t>https://www.munzee.com/m/Heinerup/4654</t>
  </si>
  <si>
    <t>56.46451368679248</t>
  </si>
  <si>
    <t>10.04890277533218</t>
  </si>
  <si>
    <t>https://www.munzee.com/m/MrIVV/2038/</t>
  </si>
  <si>
    <t>56.46451368652047</t>
  </si>
  <si>
    <t>10.049162942902285</t>
  </si>
  <si>
    <t>https://www.munzee.com/m/anni56/8987/</t>
  </si>
  <si>
    <t>56.46451368624845</t>
  </si>
  <si>
    <t>10.04942311047239</t>
  </si>
  <si>
    <t>https://www.munzee.com/m/Heinerup/4686/</t>
  </si>
  <si>
    <t>56.46451368597644</t>
  </si>
  <si>
    <t>10.049683278042494</t>
  </si>
  <si>
    <t>http://www.munzee.com/m/rubaek/3568/</t>
  </si>
  <si>
    <t>56.464513685704425</t>
  </si>
  <si>
    <t>10.049943445612598</t>
  </si>
  <si>
    <t>http://www.munzee.com/m/anni56/8985/</t>
  </si>
  <si>
    <t>56.46451368543243</t>
  </si>
  <si>
    <t>10.050203613182703</t>
  </si>
  <si>
    <t>https://www.munzee.com/m/Heinerup/4718/</t>
  </si>
  <si>
    <t>56.464513685160426</t>
  </si>
  <si>
    <t>10.050463780752807</t>
  </si>
  <si>
    <t>https://www.munzee.com/m/MrIVV/2040/</t>
  </si>
  <si>
    <t>56.46451368488842</t>
  </si>
  <si>
    <t>10.050723948322911</t>
  </si>
  <si>
    <t>https://www.munzee.com/m/anni56/8981/</t>
  </si>
  <si>
    <t>56.464513684616406</t>
  </si>
  <si>
    <t>10.050984115893016</t>
  </si>
  <si>
    <t>https://www.munzee.com/m/Heinerup/4737/</t>
  </si>
  <si>
    <t>56.464513684344396</t>
  </si>
  <si>
    <t>10.05124428346312</t>
  </si>
  <si>
    <t>https://www.munzee.com/m/rubaek/3563/</t>
  </si>
  <si>
    <t>56.4645136840724</t>
  </si>
  <si>
    <t>10.051504451033225</t>
  </si>
  <si>
    <t>https://www.munzee.com/m/anni56/8977/</t>
  </si>
  <si>
    <t>56.4645136838004</t>
  </si>
  <si>
    <t>10.051764618603329</t>
  </si>
  <si>
    <t>https://www.munzee.com/m/Heinerup/4743/</t>
  </si>
  <si>
    <t>56.4645136835284</t>
  </si>
  <si>
    <t>10.052024786173433</t>
  </si>
  <si>
    <t>https://www.munzee.com/m/MrIVV/2039/</t>
  </si>
  <si>
    <t>56.464513683256406</t>
  </si>
  <si>
    <t>10.052284953743538</t>
  </si>
  <si>
    <t>https://www.munzee.com/m/anni56/8976/</t>
  </si>
  <si>
    <t>56.46451368298441</t>
  </si>
  <si>
    <t>10.052545121313642</t>
  </si>
  <si>
    <t>https://www.munzee.com/m/Heinerup/4744/</t>
  </si>
  <si>
    <t>56.46451368271239</t>
  </si>
  <si>
    <t>10.052805288883746</t>
  </si>
  <si>
    <t>https://www.munzee.com/m/MrIVV/2045/</t>
  </si>
  <si>
    <t>56.4645136824404</t>
  </si>
  <si>
    <t>10.05306545645385</t>
  </si>
  <si>
    <t>https://www.munzee.com/m/anni56/8917/</t>
  </si>
  <si>
    <t>56.46451368216839</t>
  </si>
  <si>
    <t>10.053325624023955</t>
  </si>
  <si>
    <t>https://www.munzee.com/m/Heinerup/4749/</t>
  </si>
  <si>
    <t>56.46451368189637</t>
  </si>
  <si>
    <t>10.05358579159406</t>
  </si>
  <si>
    <t>https://www.munzee.com/m/MrIVV/2084/</t>
  </si>
  <si>
    <t>56.46451368162436</t>
  </si>
  <si>
    <t>10.053845959164164</t>
  </si>
  <si>
    <t>https://www.munzee.com/m/anni56/8913/</t>
  </si>
  <si>
    <t>56.464513681352365</t>
  </si>
  <si>
    <t>10.054106126734268</t>
  </si>
  <si>
    <t>https://www.munzee.com/m/Heinerup/4750/</t>
  </si>
  <si>
    <t>56.46451368108036</t>
  </si>
  <si>
    <t>10.054366294304373</t>
  </si>
  <si>
    <t>https://www.munzee.com/m/MrIVV/2088/</t>
  </si>
  <si>
    <t>56.46451368080836</t>
  </si>
  <si>
    <t>10.054626461874477</t>
  </si>
  <si>
    <t>https://www.munzee.com/m/anni56/8912/</t>
  </si>
  <si>
    <t>56.46451368053636</t>
  </si>
  <si>
    <t>10.054886629444582</t>
  </si>
  <si>
    <t>https://www.munzee.com/m/Heinerup/4757/</t>
  </si>
  <si>
    <t>56.46451368026435</t>
  </si>
  <si>
    <t>10.055146797014686</t>
  </si>
  <si>
    <t>https://www.munzee.com/m/MrIVV/2120/</t>
  </si>
  <si>
    <t>56.46451367999236</t>
  </si>
  <si>
    <t>10.05540696458479</t>
  </si>
  <si>
    <t>https://www.munzee.com/m/anni56/8909/</t>
  </si>
  <si>
    <t>56.46451367972036</t>
  </si>
  <si>
    <t>10.055667132154895</t>
  </si>
  <si>
    <t>https://www.munzee.com/m/Heinerup/4761/</t>
  </si>
  <si>
    <t>56.46436996233113</t>
  </si>
  <si>
    <t>10.043179082880442</t>
  </si>
  <si>
    <t>BonnieB1</t>
  </si>
  <si>
    <t>https://www.munzee.com/m/BonnieB1/4173/</t>
  </si>
  <si>
    <t>56.46436996205914</t>
  </si>
  <si>
    <t>10.043439249465905</t>
  </si>
  <si>
    <t>https://www.munzee.com/m/2JP/7691/</t>
  </si>
  <si>
    <t>56.46436996178713</t>
  </si>
  <si>
    <t>10.043699416051368</t>
  </si>
  <si>
    <t>https://www.munzee.com/m/Annika/9392/</t>
  </si>
  <si>
    <t>56.464369961515125</t>
  </si>
  <si>
    <t>10.04395958263683</t>
  </si>
  <si>
    <t xml:space="preserve">https://www.munzee.com/m/Henning49/6730/
</t>
  </si>
  <si>
    <t>56.46436996124313</t>
  </si>
  <si>
    <t>10.044219749222293</t>
  </si>
  <si>
    <t>56.464369960971126</t>
  </si>
  <si>
    <t>10.044479915807756</t>
  </si>
  <si>
    <t>56.46436996069912</t>
  </si>
  <si>
    <t>10.044740082393218</t>
  </si>
  <si>
    <t>https://www.munzee.com/m/Henning49/6709/</t>
  </si>
  <si>
    <t>56.46436996042712</t>
  </si>
  <si>
    <t>10.045000248978681</t>
  </si>
  <si>
    <t>janzattic</t>
  </si>
  <si>
    <t>https://www.munzee.com/m/janzattic/6219/</t>
  </si>
  <si>
    <t>56.464369960155125</t>
  </si>
  <si>
    <t>10.045260415564144</t>
  </si>
  <si>
    <t>https://www.munzee.com/m/2JP/7665/</t>
  </si>
  <si>
    <t>56.464369959883115</t>
  </si>
  <si>
    <t>10.045520582149607</t>
  </si>
  <si>
    <t>https://www.munzee.com/m/Henning49/6708/</t>
  </si>
  <si>
    <t>56.46436995961111</t>
  </si>
  <si>
    <t>10.04578074873507</t>
  </si>
  <si>
    <t>https://www.munzee.com/m/Sophus18/325/</t>
  </si>
  <si>
    <t>june</t>
  </si>
  <si>
    <t>56.46436995933911</t>
  </si>
  <si>
    <t>10.046040915320532</t>
  </si>
  <si>
    <t>https://www.munzee.com/m/2JP/7652/</t>
  </si>
  <si>
    <t>56.464369959067106</t>
  </si>
  <si>
    <t>10.046301081905995</t>
  </si>
  <si>
    <t>https://www.munzee.com/m/Henning49/6690/</t>
  </si>
  <si>
    <t>56.46436995879511</t>
  </si>
  <si>
    <t>10.046561248491457</t>
  </si>
  <si>
    <t>https://www.munzee.com/m/Sophus18/324/</t>
  </si>
  <si>
    <t>56.46436995852311</t>
  </si>
  <si>
    <t>10.04682141507692</t>
  </si>
  <si>
    <t>https://www.munzee.com/m/2JP/7645/</t>
  </si>
  <si>
    <t>56.46436995825111</t>
  </si>
  <si>
    <t>10.047081581662383</t>
  </si>
  <si>
    <t>https://www.munzee.com/m/Henning49/6689/</t>
  </si>
  <si>
    <t>56.464369957979116</t>
  </si>
  <si>
    <t>10.047341748247845</t>
  </si>
  <si>
    <t>https://www.munzee.com/m/Sophus18/319/</t>
  </si>
  <si>
    <t>56.46436995770711</t>
  </si>
  <si>
    <t>10.047601914833308</t>
  </si>
  <si>
    <t>https://www.munzee.com/m/2JP/7644/</t>
  </si>
  <si>
    <t>56.4643699574351</t>
  </si>
  <si>
    <t>10.04786208141877</t>
  </si>
  <si>
    <t>puppet</t>
  </si>
  <si>
    <t>https://www.munzee.com/m/Puppet/611</t>
  </si>
  <si>
    <t>56.4643699571631</t>
  </si>
  <si>
    <t>10.048122248004233</t>
  </si>
  <si>
    <t>56.4643699568911</t>
  </si>
  <si>
    <t>10.048382414589696</t>
  </si>
  <si>
    <t>https://www.munzee.com/m/2JP/7624/</t>
  </si>
  <si>
    <t>56.4643699566191</t>
  </si>
  <si>
    <t>10.048642581175159</t>
  </si>
  <si>
    <t>https://www.munzee.com/m/Henning49/9406/</t>
  </si>
  <si>
    <t>56.4643699563471</t>
  </si>
  <si>
    <t>10.048902747760621</t>
  </si>
  <si>
    <t>all0123</t>
  </si>
  <si>
    <t>https://www.munzee.com/m/all0123/4058/</t>
  </si>
  <si>
    <t>56.4643699560751</t>
  </si>
  <si>
    <t>10.049162914346084</t>
  </si>
  <si>
    <t>https://www.munzee.com/m/2JP/7622/</t>
  </si>
  <si>
    <t>56.46436995580311</t>
  </si>
  <si>
    <t>10.049423080931547</t>
  </si>
  <si>
    <t>https://www.munzee.com/m/Henning49/9326/</t>
  </si>
  <si>
    <t>56.464369955531104</t>
  </si>
  <si>
    <t>10.04968324751701</t>
  </si>
  <si>
    <t>Noisette</t>
  </si>
  <si>
    <t>https://www.munzee.com/m/Noisette/1615/</t>
  </si>
  <si>
    <t>56.464369955259095</t>
  </si>
  <si>
    <t>10.049943414102472</t>
  </si>
  <si>
    <t>https://www.munzee.com/m/2JP/7600/</t>
  </si>
  <si>
    <t>56.464369954987085</t>
  </si>
  <si>
    <t>10.050203580687935</t>
  </si>
  <si>
    <t>https://www.munzee.com/m/Henning49/9310/</t>
  </si>
  <si>
    <t>56.46436995471508</t>
  </si>
  <si>
    <t>10.050463747273398</t>
  </si>
  <si>
    <t>humbird7</t>
  </si>
  <si>
    <t>https://www.munzee.com/m/humbird7/18172/</t>
  </si>
  <si>
    <t>56.46436995444307</t>
  </si>
  <si>
    <t>10.05072391385886</t>
  </si>
  <si>
    <t>https://www.munzee.com/m/2JP/7598/</t>
  </si>
  <si>
    <t>56.46436995417108</t>
  </si>
  <si>
    <t>10.050984080444323</t>
  </si>
  <si>
    <t>https://www.munzee.com/m/Henning49/9229/</t>
  </si>
  <si>
    <t>56.46436995389907</t>
  </si>
  <si>
    <t>10.051244247029672</t>
  </si>
  <si>
    <t>https://www.munzee.com/m/Annika/9390</t>
  </si>
  <si>
    <t>56.46436995362708</t>
  </si>
  <si>
    <t>10.051504413615021</t>
  </si>
  <si>
    <t>Hmn007</t>
  </si>
  <si>
    <t>https://www.munzee.com/m/Hmn007/2774/</t>
  </si>
  <si>
    <t>56.46436995335508</t>
  </si>
  <si>
    <t>10.05176458020037</t>
  </si>
  <si>
    <t>https://www.munzee.com/m/Henning49/9228/</t>
  </si>
  <si>
    <t>56.46436995308308</t>
  </si>
  <si>
    <t>10.052024746785719</t>
  </si>
  <si>
    <t>https://www.munzee.com/m/Annika/9374/</t>
  </si>
  <si>
    <t>56.464369952811076</t>
  </si>
  <si>
    <t>10.052284913371068</t>
  </si>
  <si>
    <t xml:space="preserve">MeanderingMonkeys </t>
  </si>
  <si>
    <t>https://www.munzee.com/m/MeanderingMonkeys/17340/</t>
  </si>
  <si>
    <t>56.46436995253907</t>
  </si>
  <si>
    <t>10.052545079956417</t>
  </si>
  <si>
    <t xml:space="preserve">Derlame </t>
  </si>
  <si>
    <t>https://www.munzee.com/m/Derlame/12601/</t>
  </si>
  <si>
    <t>56.46436995226707</t>
  </si>
  <si>
    <t>10.052805246541766</t>
  </si>
  <si>
    <t>https://www.munzee.com/m/Annika/9372/</t>
  </si>
  <si>
    <t>56.464369951995074</t>
  </si>
  <si>
    <t>10.053065413127115</t>
  </si>
  <si>
    <t>einkilorind</t>
  </si>
  <si>
    <t>https://www.munzee.com/m/einkilorind/3452/</t>
  </si>
  <si>
    <t>56.464369951723064</t>
  </si>
  <si>
    <t>10.053325579712464</t>
  </si>
  <si>
    <t>https://www.munzee.com/m/humbird7/18137/</t>
  </si>
  <si>
    <t>56.46436995145107</t>
  </si>
  <si>
    <t>10.053585746297813</t>
  </si>
  <si>
    <t>https://www.munzee.com/m/Annika/9368/</t>
  </si>
  <si>
    <t>56.46436995117907</t>
  </si>
  <si>
    <t>10.053845912883162</t>
  </si>
  <si>
    <t>https://www.munzee.com/m/einkilorind/3461/</t>
  </si>
  <si>
    <t>56.46436995090707</t>
  </si>
  <si>
    <t>10.05410607946851</t>
  </si>
  <si>
    <t>networknerd</t>
  </si>
  <si>
    <t>https://www.munzee.com/m/networknerd/2806</t>
  </si>
  <si>
    <t>56.46436995063507</t>
  </si>
  <si>
    <t>10.05436624605386</t>
  </si>
  <si>
    <t>brandikorte</t>
  </si>
  <si>
    <t>https://www.munzee.com/m/Brandikorte/4557/</t>
  </si>
  <si>
    <t>56.464369950363064</t>
  </si>
  <si>
    <t>10.054626412639209</t>
  </si>
  <si>
    <t>Puppet</t>
  </si>
  <si>
    <t>https://www.munzee.com/m/Puppet/671</t>
  </si>
  <si>
    <t>56.46436995009106</t>
  </si>
  <si>
    <t>10.054886579224558</t>
  </si>
  <si>
    <t>https://www.munzee.com/m/Annika/9367/</t>
  </si>
  <si>
    <t>56.46436994981905</t>
  </si>
  <si>
    <t>10.055146745809907</t>
  </si>
  <si>
    <t>https://www.munzee.com/m/einkilorind/3466/</t>
  </si>
  <si>
    <t>56.46436994954705</t>
  </si>
  <si>
    <t>10.055406912395256</t>
  </si>
  <si>
    <t>https://www.munzee.com/m/Noisette/1719/</t>
  </si>
  <si>
    <t>56.464369949275046</t>
  </si>
  <si>
    <t>10.055667078980605</t>
  </si>
  <si>
    <t>Majsan</t>
  </si>
  <si>
    <t>https://www.munzee.com/m/Majsan/3738/</t>
  </si>
  <si>
    <t>56.464226231885654</t>
  </si>
  <si>
    <t>10.043179076972592</t>
  </si>
  <si>
    <t>https://www.munzee.com/m/RUJA/8179/</t>
  </si>
  <si>
    <t>56.464226231613665</t>
  </si>
  <si>
    <t>10.043439242573413</t>
  </si>
  <si>
    <t>https://www.munzee.com/m/all0123/4062/</t>
  </si>
  <si>
    <t>56.46422623134167</t>
  </si>
  <si>
    <t>10.043699408174234</t>
  </si>
  <si>
    <t>https://www.munzee.com/m/Majsan/3737/</t>
  </si>
  <si>
    <t>56.464226231069674</t>
  </si>
  <si>
    <t>10.043959573775055</t>
  </si>
  <si>
    <t>https://www.munzee.com/m/RUJA/8180/</t>
  </si>
  <si>
    <t>56.464226230797664</t>
  </si>
  <si>
    <t>10.044219739375876</t>
  </si>
  <si>
    <t>Teamkiwii</t>
  </si>
  <si>
    <t>https://www.munzee.com/m/teamkiwii/7539/</t>
  </si>
  <si>
    <t>56.46422623052567</t>
  </si>
  <si>
    <t>10.044479904976697</t>
  </si>
  <si>
    <t>justforfun33</t>
  </si>
  <si>
    <t>https://www.munzee.com/m/Justforfun33/14968/</t>
  </si>
  <si>
    <t>56.464226230253665</t>
  </si>
  <si>
    <t>10.044740070577518</t>
  </si>
  <si>
    <t>https://www.munzee.com/m/RUJA/8295/</t>
  </si>
  <si>
    <t>56.46422622998166</t>
  </si>
  <si>
    <t>10.045000236178339</t>
  </si>
  <si>
    <t>https://www.munzee.com/m/Puppet/695</t>
  </si>
  <si>
    <t>56.464226229709666</t>
  </si>
  <si>
    <t>10.04526040177916</t>
  </si>
  <si>
    <t>Mismus</t>
  </si>
  <si>
    <t>https://www.munzee.com/m/Mismus/1585</t>
  </si>
  <si>
    <t>56.464226229437664</t>
  </si>
  <si>
    <t>10.045520567379981</t>
  </si>
  <si>
    <t>https://www.munzee.com/m/RUJA/8023/</t>
  </si>
  <si>
    <t>56.46422622916567</t>
  </si>
  <si>
    <t>10.045780732980802</t>
  </si>
  <si>
    <t>Syrtene</t>
  </si>
  <si>
    <t>https://www.munzee.com/m/Syrtene/3675/</t>
  </si>
  <si>
    <t>56.464226228893665</t>
  </si>
  <si>
    <t>10.046040898581623</t>
  </si>
  <si>
    <t>geckofreund</t>
  </si>
  <si>
    <t>https://www.munzee.com/m/geckofreund/4444/</t>
  </si>
  <si>
    <t>56.46422622862167</t>
  </si>
  <si>
    <t>10.046301064182444</t>
  </si>
  <si>
    <t>https://www.munzee.com/m/RUJA/8184/</t>
  </si>
  <si>
    <t>56.464226228349666</t>
  </si>
  <si>
    <t>10.046561229783265</t>
  </si>
  <si>
    <t>NoahCache</t>
  </si>
  <si>
    <t>https://www.munzee.com/m/NoahCache/3653/</t>
  </si>
  <si>
    <t>56.46422622807767</t>
  </si>
  <si>
    <t>10.046821395383972</t>
  </si>
  <si>
    <t>https://www.munzee.com/m/Mismus/1586</t>
  </si>
  <si>
    <t>56.464226227805675</t>
  </si>
  <si>
    <t>10.04708156098468</t>
  </si>
  <si>
    <t>https://www.munzee.com/m/RUJA/8185/</t>
  </si>
  <si>
    <t>56.464226227533665</t>
  </si>
  <si>
    <t>10.047341726585387</t>
  </si>
  <si>
    <t>223soelberg</t>
  </si>
  <si>
    <t>https://www.munzee.com/m/223Soelberg/5423/</t>
  </si>
  <si>
    <t>56.46422622726166</t>
  </si>
  <si>
    <t>10.047601892186094</t>
  </si>
  <si>
    <t>https://www.munzee.com/m/teamkiwii/7541/</t>
  </si>
  <si>
    <t>56.464226226989666</t>
  </si>
  <si>
    <t>10.047862057786801</t>
  </si>
  <si>
    <t>https://www.munzee.com/m/RUJA/8269/</t>
  </si>
  <si>
    <t>56.46422622671766</t>
  </si>
  <si>
    <t>10.048122223387509</t>
  </si>
  <si>
    <t>Engel19</t>
  </si>
  <si>
    <t>https://www.munzee.com/m/Engel19/7247/</t>
  </si>
  <si>
    <t>56.46422622644567</t>
  </si>
  <si>
    <t>10.048382388988216</t>
  </si>
  <si>
    <t>Ankie249</t>
  </si>
  <si>
    <t>https://www.munzee.com/m/ankie249/4080/</t>
  </si>
  <si>
    <t>56.46422622617367</t>
  </si>
  <si>
    <t>10.048642554588923</t>
  </si>
  <si>
    <t>https://www.munzee.com/m/RUJA/8270/</t>
  </si>
  <si>
    <t>56.464226225901676</t>
  </si>
  <si>
    <t>10.04890272018963</t>
  </si>
  <si>
    <t>https://www.munzee.com/m/Mismus/1588</t>
  </si>
  <si>
    <t>56.46422622562967</t>
  </si>
  <si>
    <t>10.049162885790338</t>
  </si>
  <si>
    <t>CoffeeBender</t>
  </si>
  <si>
    <t>https://www.munzee.com/m/CoffeeBender/4305/</t>
  </si>
  <si>
    <t>56.46422622535768</t>
  </si>
  <si>
    <t>10.049423051391045</t>
  </si>
  <si>
    <t>https://www.munzee.com/m/RUJA/8271/</t>
  </si>
  <si>
    <t>56.46422622508568</t>
  </si>
  <si>
    <t>10.049683216991752</t>
  </si>
  <si>
    <t>https://www.munzee.com/m/Engel19/7224/</t>
  </si>
  <si>
    <t>56.464226224813686</t>
  </si>
  <si>
    <t>10.04994338259246</t>
  </si>
  <si>
    <t>https://www.munzee.com/m/ankie249/4112/</t>
  </si>
  <si>
    <t>56.46422622454169</t>
  </si>
  <si>
    <t>10.050203548193167</t>
  </si>
  <si>
    <t>https://www.munzee.com/m/RUJA/8272/</t>
  </si>
  <si>
    <t>56.46422622426969</t>
  </si>
  <si>
    <t>10.050463713793874</t>
  </si>
  <si>
    <t>Alaumann</t>
  </si>
  <si>
    <t>https://www.munzee.com/m/alaumann/5619</t>
  </si>
  <si>
    <t>56.464226223997684</t>
  </si>
  <si>
    <t>10.050723879394582</t>
  </si>
  <si>
    <t>taz30</t>
  </si>
  <si>
    <t>https://www.munzee.com/m/Taz30/1637/</t>
  </si>
  <si>
    <t>56.464226223725674</t>
  </si>
  <si>
    <t>10.050984044995289</t>
  </si>
  <si>
    <t>https://www.munzee.com/m/RUJA/8276/</t>
  </si>
  <si>
    <t>56.464226223453686</t>
  </si>
  <si>
    <t>10.051244210595996</t>
  </si>
  <si>
    <t>https://www.munzee.com/m/Eskiss/4304</t>
  </si>
  <si>
    <t>56.46422622318169</t>
  </si>
  <si>
    <t>10.051504376196704</t>
  </si>
  <si>
    <t>Nickoes</t>
  </si>
  <si>
    <t>https://www.munzee.com/m/Nickoes/2753/</t>
  </si>
  <si>
    <t>56.464226222909694</t>
  </si>
  <si>
    <t>10.05176454179741</t>
  </si>
  <si>
    <t>https://www.munzee.com/m/RUJA/8277</t>
  </si>
  <si>
    <t>56.464226222637684</t>
  </si>
  <si>
    <t>10.052024707398118</t>
  </si>
  <si>
    <t>https://www.munzee.com/m/alaumann/5616</t>
  </si>
  <si>
    <t>56.46422622236568</t>
  </si>
  <si>
    <t>10.052284872998825</t>
  </si>
  <si>
    <t xml:space="preserve">223soelberg </t>
  </si>
  <si>
    <t>https://www.munzee.com/m/223Soelberg/5422/</t>
  </si>
  <si>
    <t>56.46422622209367</t>
  </si>
  <si>
    <t>10.052545038599533</t>
  </si>
  <si>
    <t>https://www.munzee.com/m/RUJA/8279/</t>
  </si>
  <si>
    <t>56.46422622182167</t>
  </si>
  <si>
    <t>10.05280520420024</t>
  </si>
  <si>
    <t>https://www.munzee.com/m/alaumann/5614</t>
  </si>
  <si>
    <t>56.46422622154966</t>
  </si>
  <si>
    <t>10.053065369800947</t>
  </si>
  <si>
    <t>https://www.munzee.com/m/223Soelberg/5367/</t>
  </si>
  <si>
    <t>56.46422622127765</t>
  </si>
  <si>
    <t>10.053325535401655</t>
  </si>
  <si>
    <t>https://www.munzee.com/m/RUJA/8280/</t>
  </si>
  <si>
    <t>56.464226221005646</t>
  </si>
  <si>
    <t>10.053585701002362</t>
  </si>
  <si>
    <t>https://www.munzee.com/m/alaumann/5611</t>
  </si>
  <si>
    <t>56.464226220733636</t>
  </si>
  <si>
    <t>10.05384586660307</t>
  </si>
  <si>
    <t>https://www.munzee.com/m/223Soelberg/5337/</t>
  </si>
  <si>
    <t>56.46422622046164</t>
  </si>
  <si>
    <t>10.054106032203777</t>
  </si>
  <si>
    <t>https://www.munzee.com/m/RUJA/8282/</t>
  </si>
  <si>
    <t>56.46422622018964</t>
  </si>
  <si>
    <t>10.054366197804484</t>
  </si>
  <si>
    <t>https://www.munzee.com/m/alaumann/5605</t>
  </si>
  <si>
    <t>56.46422621991764</t>
  </si>
  <si>
    <t>10.054626363405191</t>
  </si>
  <si>
    <t>https://www.munzee.com/m/CoffeeBender/6195/</t>
  </si>
  <si>
    <t>56.46422621964564</t>
  </si>
  <si>
    <t>10.054886529005898</t>
  </si>
  <si>
    <t>https://www.munzee.com/m/RUJA/8286/</t>
  </si>
  <si>
    <t>56.464226219373636</t>
  </si>
  <si>
    <t>10.055146694606606</t>
  </si>
  <si>
    <t>https://www.munzee.com/m/alaumann/5585</t>
  </si>
  <si>
    <t>56.46422621910164</t>
  </si>
  <si>
    <t>10.055406860207313</t>
  </si>
  <si>
    <t>https://www.munzee.com/m/CoffeeBender/6148/</t>
  </si>
  <si>
    <t>56.464226218829644</t>
  </si>
  <si>
    <t>10.05566702580802</t>
  </si>
  <si>
    <t>https://www.munzee.com/m/RUJA/8294/</t>
  </si>
  <si>
    <t>56.46408250144022</t>
  </si>
  <si>
    <t>10.04317907106406</t>
  </si>
  <si>
    <t>green</t>
  </si>
  <si>
    <t>https://www.munzee.com/m/Heinerup/4762</t>
  </si>
  <si>
    <t>56.46408250116822</t>
  </si>
  <si>
    <t>10.043439235680125</t>
  </si>
  <si>
    <t>https://www.munzee.com/m/MrIVV/2139/</t>
  </si>
  <si>
    <t>56.46408250089622</t>
  </si>
  <si>
    <t>10.043699400296191</t>
  </si>
  <si>
    <t>https://www.munzee.com/m/anni56/9249/</t>
  </si>
  <si>
    <t>56.464082500624215</t>
  </si>
  <si>
    <t>10.043959564912257</t>
  </si>
  <si>
    <t>https://www.munzee.com/m/Heinerup/4765/</t>
  </si>
  <si>
    <t>56.46408250035221</t>
  </si>
  <si>
    <t>10.044219729528322</t>
  </si>
  <si>
    <t>https://www.munzee.com/m/MrIVV/2132/</t>
  </si>
  <si>
    <t>56.46408250008022</t>
  </si>
  <si>
    <t>10.044479894144388</t>
  </si>
  <si>
    <t>https://www.munzee.com/m/anni56/9237/</t>
  </si>
  <si>
    <t>56.46408249980822</t>
  </si>
  <si>
    <t>10.044740058760453</t>
  </si>
  <si>
    <t>https://www.munzee.com/m/Heinerup/4766/</t>
  </si>
  <si>
    <t>56.464082499536225</t>
  </si>
  <si>
    <t>10.045000223376519</t>
  </si>
  <si>
    <t>https://www.munzee.com/m/MrIVV/2133/</t>
  </si>
  <si>
    <t>56.46408249926423</t>
  </si>
  <si>
    <t>10.045260387992585</t>
  </si>
  <si>
    <t>https://www.munzee.com/m/anni56/9228/</t>
  </si>
  <si>
    <t>56.46408249899223</t>
  </si>
  <si>
    <t>10.04552055260865</t>
  </si>
  <si>
    <t>https://www.munzee.com/m/Heinerup/4769/</t>
  </si>
  <si>
    <t>56.46408249872023</t>
  </si>
  <si>
    <t>10.045780717224716</t>
  </si>
  <si>
    <t>https://www.munzee.com/m/MrIVV/2134/</t>
  </si>
  <si>
    <t>56.464082498448235</t>
  </si>
  <si>
    <t>10.046040881840781</t>
  </si>
  <si>
    <t>https://www.munzee.com/m/anni56/9133/</t>
  </si>
  <si>
    <t>56.46408249817624</t>
  </si>
  <si>
    <t>10.046301046456847</t>
  </si>
  <si>
    <t>https://www.munzee.com/m/Heinerup/4770</t>
  </si>
  <si>
    <t>56.46408249790424</t>
  </si>
  <si>
    <t>10.046561211072913</t>
  </si>
  <si>
    <t>https://www.munzee.com/m/MrIVV/2135/</t>
  </si>
  <si>
    <t>56.46408249763224</t>
  </si>
  <si>
    <t>10.046821375688978</t>
  </si>
  <si>
    <t>https://www.munzee.com/m/anni56/9113/</t>
  </si>
  <si>
    <t>56.464082497360245</t>
  </si>
  <si>
    <t>10.047081540305044</t>
  </si>
  <si>
    <t>https://www.munzee.com/m/Heinerup/4771</t>
  </si>
  <si>
    <t>56.46408249708825</t>
  </si>
  <si>
    <t>10.04734170492111</t>
  </si>
  <si>
    <t>https://www.munzee.com/m/MrIVV/2136/</t>
  </si>
  <si>
    <t>56.46408249681625</t>
  </si>
  <si>
    <t>10.047601869537175</t>
  </si>
  <si>
    <t>https://www.munzee.com/m/anni56/9084/</t>
  </si>
  <si>
    <t>56.46408249654425</t>
  </si>
  <si>
    <t>10.04786203415324</t>
  </si>
  <si>
    <t>https://www.munzee.com/m/Heinerup/4774/</t>
  </si>
  <si>
    <t>56.46408249627224</t>
  </si>
  <si>
    <t>10.048122198769306</t>
  </si>
  <si>
    <t>https://www.munzee.com/m/MrIVV/2137/</t>
  </si>
  <si>
    <t>56.46408249600023</t>
  </si>
  <si>
    <t>10.048382363385372</t>
  </si>
  <si>
    <t>https://www.munzee.com/m/anni56/9041/</t>
  </si>
  <si>
    <t>56.46408249572823</t>
  </si>
  <si>
    <t>10.048642528001437</t>
  </si>
  <si>
    <t>https://www.munzee.com/m/Heinerup/4775/</t>
  </si>
  <si>
    <t>56.46408249545623</t>
  </si>
  <si>
    <t>10.048902692617503</t>
  </si>
  <si>
    <t>https://www.munzee.com/m/MrIVV/2177/</t>
  </si>
  <si>
    <t>56.46408249518423</t>
  </si>
  <si>
    <t>10.049162857233569</t>
  </si>
  <si>
    <t>https://www.munzee.com/m/anni56/9040/</t>
  </si>
  <si>
    <t>56.46408249491223</t>
  </si>
  <si>
    <t>10.049423021849634</t>
  </si>
  <si>
    <t>https://www.munzee.com/m/Heinerup/4776/</t>
  </si>
  <si>
    <t>56.46408249464022</t>
  </si>
  <si>
    <t>10.0496831864657</t>
  </si>
  <si>
    <t>https://www.munzee.com/m/MrIVV/2230/</t>
  </si>
  <si>
    <t>56.46408249436823</t>
  </si>
  <si>
    <t>10.049943351081765</t>
  </si>
  <si>
    <t>https://www.munzee.com/m/anni56/7818/</t>
  </si>
  <si>
    <t>56.46408249409624</t>
  </si>
  <si>
    <t>10.05020351569783</t>
  </si>
  <si>
    <t>https://www.munzee.com/m/Heinerup/4777</t>
  </si>
  <si>
    <t>56.46408249382423</t>
  </si>
  <si>
    <t>10.050463680313896</t>
  </si>
  <si>
    <t>https://www.munzee.com/m/MrIVV/2244/</t>
  </si>
  <si>
    <t>56.46408249355223</t>
  </si>
  <si>
    <t>10.050723844929962</t>
  </si>
  <si>
    <t>https://www.munzee.com/m/anni56/7817/</t>
  </si>
  <si>
    <t>56.46408249328024</t>
  </si>
  <si>
    <t>10.050984009546028</t>
  </si>
  <si>
    <t>https://www.munzee.com/m/Heinerup/4778</t>
  </si>
  <si>
    <t>56.46408249300824</t>
  </si>
  <si>
    <t>10.051244174162093</t>
  </si>
  <si>
    <t>https://www.munzee.com/m/MrIVV/2247/</t>
  </si>
  <si>
    <t>56.464082492736246</t>
  </si>
  <si>
    <t>10.051504338778159</t>
  </si>
  <si>
    <t>https://www.munzee.com/m/anni56/7808/</t>
  </si>
  <si>
    <t>56.46408249246426</t>
  </si>
  <si>
    <t>10.051764503394224</t>
  </si>
  <si>
    <t>https://www.munzee.com/m/Heinerup/4780/</t>
  </si>
  <si>
    <t>56.46408249219225</t>
  </si>
  <si>
    <t>10.05202466801029</t>
  </si>
  <si>
    <t>https://www.munzee.com/m/MrIVV/2248/</t>
  </si>
  <si>
    <t>56.46408249192025</t>
  </si>
  <si>
    <t>10.052284832626356</t>
  </si>
  <si>
    <t>https://www.munzee.com/m/anni56/7807/</t>
  </si>
  <si>
    <t>56.464082491648256</t>
  </si>
  <si>
    <t>10.052544997242421</t>
  </si>
  <si>
    <t>https://www.munzee.com/m/Heinerup/4781/</t>
  </si>
  <si>
    <t>56.46408249137626</t>
  </si>
  <si>
    <t>10.052805161858487</t>
  </si>
  <si>
    <t>https://www.munzee.com/m/MrIVV/2249/</t>
  </si>
  <si>
    <t>56.46408249110427</t>
  </si>
  <si>
    <t>10.053065326474552</t>
  </si>
  <si>
    <t>https://www.munzee.com/m/anni56/7804/</t>
  </si>
  <si>
    <t>56.46408249083226</t>
  </si>
  <si>
    <t>10.053325491090618</t>
  </si>
  <si>
    <t>https://www.munzee.com/m/Heinerup/4785</t>
  </si>
  <si>
    <t>56.464082490560266</t>
  </si>
  <si>
    <t>10.053585655706684</t>
  </si>
  <si>
    <t>https://www.munzee.com/m/MrIVV/2250/</t>
  </si>
  <si>
    <t>56.46408249028827</t>
  </si>
  <si>
    <t>10.05384582032275</t>
  </si>
  <si>
    <t>https://www.munzee.com/m/anni56/7802/</t>
  </si>
  <si>
    <t>56.464082490016274</t>
  </si>
  <si>
    <t>10.054105984938815</t>
  </si>
  <si>
    <t>https://www.munzee.com/m/Heinerup/4786/</t>
  </si>
  <si>
    <t>56.46408248974427</t>
  </si>
  <si>
    <t>10.05436614955488</t>
  </si>
  <si>
    <t>https://www.munzee.com/m/MrIVV/2251/</t>
  </si>
  <si>
    <t>56.46408248947227</t>
  </si>
  <si>
    <t>10.054626314170946</t>
  </si>
  <si>
    <t>https://www.munzee.com/m/anni56/7800/</t>
  </si>
  <si>
    <t>56.46408248920027</t>
  </si>
  <si>
    <t>10.054886478787012</t>
  </si>
  <si>
    <t>https://www.munzee.com/m/Heinerup/4791/</t>
  </si>
  <si>
    <t>56.46408248892827</t>
  </si>
  <si>
    <t>10.055146643402963</t>
  </si>
  <si>
    <t>https://www.munzee.com/m/MrIVV/2252/</t>
  </si>
  <si>
    <t>56.464082488656274</t>
  </si>
  <si>
    <t>10.055406808018915</t>
  </si>
  <si>
    <t>https://www.munzee.com/m/anni56/7798/</t>
  </si>
  <si>
    <t>56.46408248838428</t>
  </si>
  <si>
    <t>10.055666972634867</t>
  </si>
  <si>
    <t>https://www.munzee.com/m/Heinerup/4792</t>
  </si>
  <si>
    <t>56.463938770994766</t>
  </si>
  <si>
    <t>10.04317906515621</t>
  </si>
  <si>
    <t>https://www.munzee.com/m/rubaek/3876/</t>
  </si>
  <si>
    <t>56.46393877072277</t>
  </si>
  <si>
    <t>10.043439228787634</t>
  </si>
  <si>
    <t>zniffer</t>
  </si>
  <si>
    <t>https://www.munzee.com/m/Zniffer/17294/</t>
  </si>
  <si>
    <t>maj</t>
  </si>
  <si>
    <t>56.46393877045077</t>
  </si>
  <si>
    <t>10.043699392419057</t>
  </si>
  <si>
    <t>https://www.munzee.com/m/Noisette/1736/</t>
  </si>
  <si>
    <t>56.46393877017877</t>
  </si>
  <si>
    <t>10.043959556050481</t>
  </si>
  <si>
    <t>Behr47</t>
  </si>
  <si>
    <t>https://www.munzee.com/m/Behr47/3583/</t>
  </si>
  <si>
    <t>56.463938769906775</t>
  </si>
  <si>
    <t>10.044219719681905</t>
  </si>
  <si>
    <t>56.46393876963478</t>
  </si>
  <si>
    <t>10.044479883313329</t>
  </si>
  <si>
    <t>https://www.munzee.com/m/Zniffer/17293/</t>
  </si>
  <si>
    <t>56.463938769362784</t>
  </si>
  <si>
    <t>10.044740046944753</t>
  </si>
  <si>
    <t>https://www.munzee.com/m/Behr47/3581/</t>
  </si>
  <si>
    <t>56.46393876909078</t>
  </si>
  <si>
    <t>10.045000210576063</t>
  </si>
  <si>
    <t>56.46393876881877</t>
  </si>
  <si>
    <t>10.045260374207373</t>
  </si>
  <si>
    <t>https://www.munzee.com/m/Zniffer/17292/</t>
  </si>
  <si>
    <t>56.46393876854677</t>
  </si>
  <si>
    <t>10.045520537838684</t>
  </si>
  <si>
    <t>https://www.munzee.com/m/rubaek/3875/</t>
  </si>
  <si>
    <t>56.46393876827477</t>
  </si>
  <si>
    <t>10.045780701469994</t>
  </si>
  <si>
    <t>barefootguru</t>
  </si>
  <si>
    <t>https://www.munzee.com/m/barefootguru/3143/</t>
  </si>
  <si>
    <t>56.46393876800278</t>
  </si>
  <si>
    <t>10.046040865101304</t>
  </si>
  <si>
    <t>https://www.munzee.com/m/Zniffer/17291/</t>
  </si>
  <si>
    <t>56.46393876773078</t>
  </si>
  <si>
    <t>10.046301028732614</t>
  </si>
  <si>
    <t>https://www.munzee.com/m/Behr47/3540/</t>
  </si>
  <si>
    <t>56.46393876745878</t>
  </si>
  <si>
    <t>10.046561192363924</t>
  </si>
  <si>
    <t>56.463938767186775</t>
  </si>
  <si>
    <t>10.046821355995235</t>
  </si>
  <si>
    <t>https://www.munzee.com/m/Zniffer/17288/</t>
  </si>
  <si>
    <t>56.46393876691477</t>
  </si>
  <si>
    <t>10.047081519626545</t>
  </si>
  <si>
    <t>https://www.munzee.com/m/Behr47/3511/</t>
  </si>
  <si>
    <t>56.46393876664276</t>
  </si>
  <si>
    <t>10.047341683257855</t>
  </si>
  <si>
    <t>56.46393876637076</t>
  </si>
  <si>
    <t>10.047601846889165</t>
  </si>
  <si>
    <t>https://www.munzee.com/m/Zniffer/17270/</t>
  </si>
  <si>
    <t>56.463938766098764</t>
  </si>
  <si>
    <t>10.047862010520475</t>
  </si>
  <si>
    <t>https://www.munzee.com/m/Behr47/3017/</t>
  </si>
  <si>
    <t>56.46393876582677</t>
  </si>
  <si>
    <t>10.048122174151786</t>
  </si>
  <si>
    <t>56.46393876555477</t>
  </si>
  <si>
    <t>10.048382337783096</t>
  </si>
  <si>
    <t>https://www.munzee.com/m/Zniffer/17268/</t>
  </si>
  <si>
    <t>56.46393876528277</t>
  </si>
  <si>
    <t>10.048642501414406</t>
  </si>
  <si>
    <t>https://www.munzee.com/m/Behr47/2988/</t>
  </si>
  <si>
    <t>56.46393876501077</t>
  </si>
  <si>
    <t>10.048902665045716</t>
  </si>
  <si>
    <t>56.463938764738764</t>
  </si>
  <si>
    <t>10.049162828677026</t>
  </si>
  <si>
    <t>https://www.munzee.com/m/Zniffer/17266/</t>
  </si>
  <si>
    <t>56.463938764466754</t>
  </si>
  <si>
    <t>10.049422992308337</t>
  </si>
  <si>
    <t>https://www.munzee.com/m/Behr47/2913/</t>
  </si>
  <si>
    <t>56.46393876419475</t>
  </si>
  <si>
    <t>10.049683155939647</t>
  </si>
  <si>
    <t>56.463938763922755</t>
  </si>
  <si>
    <t>10.049943319570957</t>
  </si>
  <si>
    <t>https://www.munzee.com/m/Zniffer/17261/</t>
  </si>
  <si>
    <t>56.46393876365076</t>
  </si>
  <si>
    <t>10.050203483202267</t>
  </si>
  <si>
    <t>https://www.munzee.com/m/Behr47/2856/</t>
  </si>
  <si>
    <t>56.46393876337876</t>
  </si>
  <si>
    <t>10.050463646833578</t>
  </si>
  <si>
    <t>56.46393876310676</t>
  </si>
  <si>
    <t>10.050723810464888</t>
  </si>
  <si>
    <t>https://www.munzee.com/m/Zniffer/17215/</t>
  </si>
  <si>
    <t>56.463938762834765</t>
  </si>
  <si>
    <t>10.050983974096198</t>
  </si>
  <si>
    <t>https://www.munzee.com/m/Behr47/2845/</t>
  </si>
  <si>
    <t>56.46393876256277</t>
  </si>
  <si>
    <t>10.051244137727508</t>
  </si>
  <si>
    <t>Clareppuccino</t>
  </si>
  <si>
    <t>https://www.munzee.com/m/Clareppuccino/4083/</t>
  </si>
  <si>
    <t>56.46393876229077</t>
  </si>
  <si>
    <t>10.051504301358818</t>
  </si>
  <si>
    <t>https://www.munzee.com/m/MeLa/3195/</t>
  </si>
  <si>
    <t>56.46393876201878</t>
  </si>
  <si>
    <t>10.051764464990129</t>
  </si>
  <si>
    <t>https://www.munzee.com/m/Zniffer/21097/</t>
  </si>
  <si>
    <t>56.46393876174678</t>
  </si>
  <si>
    <t>10.052024628621439</t>
  </si>
  <si>
    <t>56.463938761474786</t>
  </si>
  <si>
    <t>10.052284792252749</t>
  </si>
  <si>
    <t>56.46393876120278</t>
  </si>
  <si>
    <t>10.05254495588406</t>
  </si>
  <si>
    <t>https://www.munzee.com/m/Zniffer/21093/</t>
  </si>
  <si>
    <t>56.46393876093079</t>
  </si>
  <si>
    <t>10.05280511951537</t>
  </si>
  <si>
    <t>56.46393876065879</t>
  </si>
  <si>
    <t>10.05306528314668</t>
  </si>
  <si>
    <t>56.46393876038681</t>
  </si>
  <si>
    <t>10.05332544677799</t>
  </si>
  <si>
    <t>https://www.munzee.com/m/Zniffer/21091/</t>
  </si>
  <si>
    <t>56.4639387601148</t>
  </si>
  <si>
    <t>10.0535856104093</t>
  </si>
  <si>
    <t>https://www.munzee.com/m/einkilorind/3498/</t>
  </si>
  <si>
    <t>56.463938759842804</t>
  </si>
  <si>
    <t>10.05384577404061</t>
  </si>
  <si>
    <t>56.463938759570816</t>
  </si>
  <si>
    <t>10.05410593767192</t>
  </si>
  <si>
    <t>https://www.munzee.com/m/Zniffer/21089/</t>
  </si>
  <si>
    <t>56.463938759298806</t>
  </si>
  <si>
    <t>10.05436610130323</t>
  </si>
  <si>
    <t>56.46393875902681</t>
  </si>
  <si>
    <t>10.05462626493454</t>
  </si>
  <si>
    <t>56.463938758754814</t>
  </si>
  <si>
    <t>10.054886428565851</t>
  </si>
  <si>
    <t>https://www.munzee.com/m/Zniffer/21087/</t>
  </si>
  <si>
    <t>56.46393875848282</t>
  </si>
  <si>
    <t>10.055146592197161</t>
  </si>
  <si>
    <t>56.463938758210816</t>
  </si>
  <si>
    <t>10.055406755828471</t>
  </si>
  <si>
    <t>56.46393875793882</t>
  </si>
  <si>
    <t>10.055666919459782</t>
  </si>
  <si>
    <t>https://www.munzee.com/m/Zniffer/20886/</t>
  </si>
  <si>
    <t>56.46379504054931</t>
  </si>
  <si>
    <t>10.04317905924836</t>
  </si>
  <si>
    <t>https://www.munzee.com/m/RUJA/8899/</t>
  </si>
  <si>
    <t>56.463795040277304</t>
  </si>
  <si>
    <t>10.043439221895142</t>
  </si>
  <si>
    <t>https://www.munzee.com/m/levesund/6248/</t>
  </si>
  <si>
    <t>56.4637950400053</t>
  </si>
  <si>
    <t>10.04369938454181</t>
  </si>
  <si>
    <t>Kyrandia</t>
  </si>
  <si>
    <t>https://www.munzee.com/m/Kyrandia/2817/</t>
  </si>
  <si>
    <t>56.46379503973329</t>
  </si>
  <si>
    <t>10.043959547188479</t>
  </si>
  <si>
    <t>https://www.munzee.com/m/RUJA/8880/</t>
  </si>
  <si>
    <t>56.463795039461296</t>
  </si>
  <si>
    <t>10.044219709835147</t>
  </si>
  <si>
    <t>https://www.munzee.com/m/levesund/6246/</t>
  </si>
  <si>
    <t>56.4637950391893</t>
  </si>
  <si>
    <t>10.044479872481816</t>
  </si>
  <si>
    <t>https://www.munzee.com/m/223Soelberg/5301/</t>
  </si>
  <si>
    <t>56.46379503891731</t>
  </si>
  <si>
    <t>10.044740035128484</t>
  </si>
  <si>
    <t>https://www.munzee.com/m/RUJA/8800/</t>
  </si>
  <si>
    <t>56.46379503864532</t>
  </si>
  <si>
    <t>10.045000197775153</t>
  </si>
  <si>
    <t>56.46379503837332</t>
  </si>
  <si>
    <t>10.045260360421821</t>
  </si>
  <si>
    <t>https://www.munzee.com/m/223Soelberg/5300/</t>
  </si>
  <si>
    <t>56.46379503810131</t>
  </si>
  <si>
    <t>10.04552052306849</t>
  </si>
  <si>
    <t>https://www.munzee.com/m/RUJA/8799/</t>
  </si>
  <si>
    <t>56.463795037829314</t>
  </si>
  <si>
    <t>10.045780685715158</t>
  </si>
  <si>
    <t>56.463795037557325</t>
  </si>
  <si>
    <t>10.046040848361827</t>
  </si>
  <si>
    <t>https://www.munzee.com/m/223Soelberg/5297/</t>
  </si>
  <si>
    <t>56.46379503728533</t>
  </si>
  <si>
    <t>10.046301011008495</t>
  </si>
  <si>
    <t>https://www.munzee.com/m/RUJA/8802/</t>
  </si>
  <si>
    <t>56.463795037013334</t>
  </si>
  <si>
    <t>10.046561173655164</t>
  </si>
  <si>
    <t>56.463795036741324</t>
  </si>
  <si>
    <t>10.046821336301832</t>
  </si>
  <si>
    <t>https://www.munzee.com/m/223Soelberg/5296/</t>
  </si>
  <si>
    <t>56.46379503646933</t>
  </si>
  <si>
    <t>10.0470814989485</t>
  </si>
  <si>
    <t>https://www.munzee.com/m/RUJA/8296/</t>
  </si>
  <si>
    <t>56.46379503619734</t>
  </si>
  <si>
    <t>10.04734166159517</t>
  </si>
  <si>
    <t>56.463795035925344</t>
  </si>
  <si>
    <t>10.047601824241838</t>
  </si>
  <si>
    <t>https://www.munzee.com/m/223Soelberg/5270/</t>
  </si>
  <si>
    <t>56.463795035653334</t>
  </si>
  <si>
    <t>10.047861986888506</t>
  </si>
  <si>
    <t>https://www.munzee.com/m/RUJA/8299/</t>
  </si>
  <si>
    <t>56.46379503538134</t>
  </si>
  <si>
    <t>10.048122149535175</t>
  </si>
  <si>
    <t>56.46379503510934</t>
  </si>
  <si>
    <t>10.048382312181843</t>
  </si>
  <si>
    <t>https://www.munzee.com/m/223Soelberg/5269/</t>
  </si>
  <si>
    <t>56.463795034837354</t>
  </si>
  <si>
    <t>10.048642474828512</t>
  </si>
  <si>
    <t>https://www.munzee.com/m/RUJA/8303/</t>
  </si>
  <si>
    <t>56.46379503456536</t>
  </si>
  <si>
    <t>10.04890263747518</t>
  </si>
  <si>
    <t>56.46379503429336</t>
  </si>
  <si>
    <t>10.049162800121849</t>
  </si>
  <si>
    <t>https://www.munzee.com/m/223Soelberg/5253/</t>
  </si>
  <si>
    <t>56.46379503402135</t>
  </si>
  <si>
    <t>10.049422962768517</t>
  </si>
  <si>
    <t>https://www.munzee.com/m/RUJA/8304/</t>
  </si>
  <si>
    <t>56.463795033749356</t>
  </si>
  <si>
    <t>10.049683125415186</t>
  </si>
  <si>
    <t>56.46379503347737</t>
  </si>
  <si>
    <t>10.049943288061854</t>
  </si>
  <si>
    <t>https://www.munzee.com/m/223Soelberg/5199/</t>
  </si>
  <si>
    <t>56.46379503320537</t>
  </si>
  <si>
    <t>10.050203450708523</t>
  </si>
  <si>
    <t>https://www.munzee.com/m/RUJA/8318/</t>
  </si>
  <si>
    <t>56.463795032933376</t>
  </si>
  <si>
    <t>10.050463613355191</t>
  </si>
  <si>
    <t>56.46379503266138</t>
  </si>
  <si>
    <t>10.05072377600186</t>
  </si>
  <si>
    <t>https://www.munzee.com/m/223Soelberg/5037/</t>
  </si>
  <si>
    <t>56.46379503238937</t>
  </si>
  <si>
    <t>10.050983938648528</t>
  </si>
  <si>
    <t>https://www.munzee.com/m/RUJA/8320</t>
  </si>
  <si>
    <t>56.463795032117375</t>
  </si>
  <si>
    <t>10.051244101295197</t>
  </si>
  <si>
    <t>56.463795031845386</t>
  </si>
  <si>
    <t>10.051504263941865</t>
  </si>
  <si>
    <t>https://www.munzee.com/m/223Soelberg/4965/</t>
  </si>
  <si>
    <t>56.46379503157339</t>
  </si>
  <si>
    <t>10.051764426588534</t>
  </si>
  <si>
    <t>https://www.munzee.com/m/RUJA/8321/</t>
  </si>
  <si>
    <t>56.463795031301395</t>
  </si>
  <si>
    <t>10.052024589235202</t>
  </si>
  <si>
    <t>56.4637950310294</t>
  </si>
  <si>
    <t>10.05228475188187</t>
  </si>
  <si>
    <t>https://www.munzee.com/m/223Soelberg/4920/</t>
  </si>
  <si>
    <t>56.46379503075739</t>
  </si>
  <si>
    <t>10.05254491452854</t>
  </si>
  <si>
    <t>https://www.munzee.com/m/RUJA/8328</t>
  </si>
  <si>
    <t>56.4637950304854</t>
  </si>
  <si>
    <t>10.052805077175208</t>
  </si>
  <si>
    <t>56.463795030213404</t>
  </si>
  <si>
    <t>10.053065239821876</t>
  </si>
  <si>
    <t>https://www.munzee.com/m/223Soelberg/4919/</t>
  </si>
  <si>
    <t>56.46379502994141</t>
  </si>
  <si>
    <t>10.053325402468545</t>
  </si>
  <si>
    <t>https://www.munzee.com/m/RUJA/8322/</t>
  </si>
  <si>
    <t>56.46379502966941</t>
  </si>
  <si>
    <t>10.053585565115213</t>
  </si>
  <si>
    <t>56.4637950293974</t>
  </si>
  <si>
    <t>10.053845727761882</t>
  </si>
  <si>
    <t>https://www.munzee.com/m/223Soelberg/4916/</t>
  </si>
  <si>
    <t>56.463795029125414</t>
  </si>
  <si>
    <t>10.05410589040855</t>
  </si>
  <si>
    <t>https://www.munzee.com/m/RUJA/8323</t>
  </si>
  <si>
    <t>56.46379502885342</t>
  </si>
  <si>
    <t>10.054366053055219</t>
  </si>
  <si>
    <t>56.46379502858142</t>
  </si>
  <si>
    <t>10.054626215701887</t>
  </si>
  <si>
    <t>https://www.munzee.com/m/223Soelberg/4915/</t>
  </si>
  <si>
    <t>56.46379502830943</t>
  </si>
  <si>
    <t>10.054886378348556</t>
  </si>
  <si>
    <t>https://www.munzee.com/m/RUJA/8325</t>
  </si>
  <si>
    <t>56.46379502803742</t>
  </si>
  <si>
    <t>10.055146540995224</t>
  </si>
  <si>
    <t>56.46379502776543</t>
  </si>
  <si>
    <t>10.055406703641893</t>
  </si>
  <si>
    <t>https://www.munzee.com/m/Brandikorte/4715</t>
  </si>
  <si>
    <t>56.46379502749343</t>
  </si>
  <si>
    <t>10.055666866288448</t>
  </si>
  <si>
    <t>https://www.munzee.com/m/RUJA/8327</t>
  </si>
  <si>
    <t>56.46365131010386</t>
  </si>
  <si>
    <t>10.043179053339827</t>
  </si>
  <si>
    <t>https://www.munzee.com/m/Heinerup/4793</t>
  </si>
  <si>
    <t>56.46365130983185</t>
  </si>
  <si>
    <t>10.043439215001854</t>
  </si>
  <si>
    <t>https://www.munzee.com/m/anni56/7788/</t>
  </si>
  <si>
    <t>56.46365130955986</t>
  </si>
  <si>
    <t>10.04369937666388</t>
  </si>
  <si>
    <t>https://www.munzee.com/m/MrIVV/2253/</t>
  </si>
  <si>
    <t>56.463651309287854</t>
  </si>
  <si>
    <t>10.043959538325907</t>
  </si>
  <si>
    <t>https://www.munzee.com/m/Heinerup/4794</t>
  </si>
  <si>
    <t>56.46365130901586</t>
  </si>
  <si>
    <t>10.044219699987934</t>
  </si>
  <si>
    <t>https://www.munzee.com/m/anni56/7787/</t>
  </si>
  <si>
    <t>56.46365130874386</t>
  </si>
  <si>
    <t>10.044479861649961</t>
  </si>
  <si>
    <t>https://www.munzee.com/m/MrIVV/2254/</t>
  </si>
  <si>
    <t>56.46365130847187</t>
  </si>
  <si>
    <t>10.044740023311988</t>
  </si>
  <si>
    <t>https://www.munzee.com/m/Heinerup/4795</t>
  </si>
  <si>
    <t>56.46365130819987</t>
  </si>
  <si>
    <t>10.045000184974015</t>
  </si>
  <si>
    <t>https://www.munzee.com/m/anni56/7785/</t>
  </si>
  <si>
    <t>56.46365130792788</t>
  </si>
  <si>
    <t>10.045260346636042</t>
  </si>
  <si>
    <t>https://www.munzee.com/m/MrIVV/2255/</t>
  </si>
  <si>
    <t>56.46365130765589</t>
  </si>
  <si>
    <t>10.045520508298068</t>
  </si>
  <si>
    <t>https://www.munzee.com/m/Heinerup/4796</t>
  </si>
  <si>
    <t>56.46365130738389</t>
  </si>
  <si>
    <t>10.045780669960095</t>
  </si>
  <si>
    <t>https://www.munzee.com/m/anni56/7779/</t>
  </si>
  <si>
    <t>56.46365130711188</t>
  </si>
  <si>
    <t>10.046040831622122</t>
  </si>
  <si>
    <t>https://www.munzee.com/m/MrIVV/2256/</t>
  </si>
  <si>
    <t>56.463651306839886</t>
  </si>
  <si>
    <t>10.046300993284149</t>
  </si>
  <si>
    <t>https://www.munzee.com/m/Heinerup/4797/</t>
  </si>
  <si>
    <t>56.46365130656788</t>
  </si>
  <si>
    <t>10.046561154946176</t>
  </si>
  <si>
    <t>https://www.munzee.com/m/anni56/7771/</t>
  </si>
  <si>
    <t>56.46365130629589</t>
  </si>
  <si>
    <t>10.046821316608202</t>
  </si>
  <si>
    <t>https://www.munzee.com/m/MrIVV/2308/</t>
  </si>
  <si>
    <t>56.46365130602389</t>
  </si>
  <si>
    <t>10.04708147827023</t>
  </si>
  <si>
    <t>https://www.munzee.com/m/Heinerup/4801</t>
  </si>
  <si>
    <t>56.463651305751895</t>
  </si>
  <si>
    <t>10.047341639932256</t>
  </si>
  <si>
    <t>https://www.munzee.com/m/anni56/9419/</t>
  </si>
  <si>
    <t>56.4636513054799</t>
  </si>
  <si>
    <t>10.047601801594283</t>
  </si>
  <si>
    <t>https://www.munzee.com/m/MrIVV/2310/</t>
  </si>
  <si>
    <t>56.46365130520791</t>
  </si>
  <si>
    <t>10.04786196325631</t>
  </si>
  <si>
    <t>https://www.munzee.com/m/Heinerup/4853</t>
  </si>
  <si>
    <t>56.463651304935915</t>
  </si>
  <si>
    <t>10.048122124918336</t>
  </si>
  <si>
    <t>https://www.munzee.com/m/anni56/9407/</t>
  </si>
  <si>
    <t>56.46365130466392</t>
  </si>
  <si>
    <t>10.048382286580363</t>
  </si>
  <si>
    <t>https://www.munzee.com/m/MrIVV/2313/</t>
  </si>
  <si>
    <t>56.463651304391924</t>
  </si>
  <si>
    <t>10.04864244824239</t>
  </si>
  <si>
    <t>https://www.munzee.com/m/Heinerup/4802/</t>
  </si>
  <si>
    <t>56.46365130411993</t>
  </si>
  <si>
    <t>10.048902609904417</t>
  </si>
  <si>
    <t>https://www.munzee.com/m/anni56/9406/</t>
  </si>
  <si>
    <t>56.46365130384793</t>
  </si>
  <si>
    <t>10.049162771566444</t>
  </si>
  <si>
    <t>https://www.munzee.com/m/MrIVV/2315/</t>
  </si>
  <si>
    <t>56.463651303575936</t>
  </si>
  <si>
    <t>10.04942293322847</t>
  </si>
  <si>
    <t>https://www.munzee.com/m/Heinerup/4803</t>
  </si>
  <si>
    <t>56.46365130330394</t>
  </si>
  <si>
    <t>10.049683094890497</t>
  </si>
  <si>
    <t>https://www.munzee.com/m/anni56/9395/</t>
  </si>
  <si>
    <t>56.463651303031945</t>
  </si>
  <si>
    <t>10.049943256552524</t>
  </si>
  <si>
    <t>https://www.munzee.com/m/MrIVV/2324/</t>
  </si>
  <si>
    <t>56.46365130275995</t>
  </si>
  <si>
    <t>10.05020341821455</t>
  </si>
  <si>
    <t>https://www.munzee.com/m/Heinerup/4826</t>
  </si>
  <si>
    <t>56.463651302487946</t>
  </si>
  <si>
    <t>10.050463579876578</t>
  </si>
  <si>
    <t>https://www.munzee.com/m/anni56/9375/</t>
  </si>
  <si>
    <t>56.46365130221595</t>
  </si>
  <si>
    <t>10.050723741538604</t>
  </si>
  <si>
    <t>https://www.munzee.com/m/MrIVV/2325/</t>
  </si>
  <si>
    <t>56.463651301943955</t>
  </si>
  <si>
    <t>10.050983903200631</t>
  </si>
  <si>
    <t>https://www.munzee.com/m/Heinerup/4827</t>
  </si>
  <si>
    <t>56.46365130167196</t>
  </si>
  <si>
    <t>10.051244064862658</t>
  </si>
  <si>
    <t>https://www.munzee.com/m/anni56/9371/</t>
  </si>
  <si>
    <t>56.46365130139997</t>
  </si>
  <si>
    <t>10.051504226524685</t>
  </si>
  <si>
    <t>https://www.munzee.com/m/MrIVV/2326/</t>
  </si>
  <si>
    <t>56.463651301127975</t>
  </si>
  <si>
    <t>10.051764388186712</t>
  </si>
  <si>
    <t>https://www.munzee.com/m/Heinerup/4828/</t>
  </si>
  <si>
    <t>56.46365130085598</t>
  </si>
  <si>
    <t>10.052024549848738</t>
  </si>
  <si>
    <t>https://www.munzee.com/m/anni56/9353/</t>
  </si>
  <si>
    <t>56.463651300583976</t>
  </si>
  <si>
    <t>10.052284711510765</t>
  </si>
  <si>
    <t>https://www.munzee.com/m/MrIVV/2327/</t>
  </si>
  <si>
    <t>56.46365130031198</t>
  </si>
  <si>
    <t>10.052544873172792</t>
  </si>
  <si>
    <t>https://www.munzee.com/m/Heinerup/4833</t>
  </si>
  <si>
    <t>56.463651300039984</t>
  </si>
  <si>
    <t>10.052805034834819</t>
  </si>
  <si>
    <t>https://www.munzee.com/m/anni56/9351/</t>
  </si>
  <si>
    <t>56.46365129976799</t>
  </si>
  <si>
    <t>10.053065196496846</t>
  </si>
  <si>
    <t>https://www.munzee.com/m/MrIVV/2330/</t>
  </si>
  <si>
    <t>56.46365129949599</t>
  </si>
  <si>
    <t>10.053325358158872</t>
  </si>
  <si>
    <t>https://www.munzee.com/m/Heinerup/4834</t>
  </si>
  <si>
    <t>56.463651299224</t>
  </si>
  <si>
    <t>10.0535855198209</t>
  </si>
  <si>
    <t>https://www.munzee.com/m/anni56/9325/</t>
  </si>
  <si>
    <t>56.463651298952</t>
  </si>
  <si>
    <t>10.053845681482926</t>
  </si>
  <si>
    <t>https://www.munzee.com/m/MrIVV/2331/</t>
  </si>
  <si>
    <t>56.46365129868001</t>
  </si>
  <si>
    <t>10.054105843144953</t>
  </si>
  <si>
    <t>https://www.munzee.com/m/Heinerup/4835/</t>
  </si>
  <si>
    <t>56.463651298408</t>
  </si>
  <si>
    <t>10.05436600480698</t>
  </si>
  <si>
    <t>https://www.munzee.com/m/anni56/9321/</t>
  </si>
  <si>
    <t>56.46365129813601</t>
  </si>
  <si>
    <t>10.054626166469006</t>
  </si>
  <si>
    <t>https://www.munzee.com/m/MrIVV/2332/</t>
  </si>
  <si>
    <t>56.463651297864004</t>
  </si>
  <si>
    <t>10.054886328131033</t>
  </si>
  <si>
    <t>https://www.munzee.com/m/Heinerup/4845/</t>
  </si>
  <si>
    <t>56.46365129759201</t>
  </si>
  <si>
    <t>10.05514648979306</t>
  </si>
  <si>
    <t>https://www.munzee.com/m/anni56/9316/</t>
  </si>
  <si>
    <t>56.46365129732001</t>
  </si>
  <si>
    <t>10.055406651455087</t>
  </si>
  <si>
    <t>https://www.munzee.com/m/MrIVV/2333/</t>
  </si>
  <si>
    <t>56.46365129704802</t>
  </si>
  <si>
    <t>10.055666813117114</t>
  </si>
  <si>
    <t>https://www.munzee.com/m/Heinerup/4852</t>
  </si>
  <si>
    <t>56.46350757965841</t>
  </si>
  <si>
    <t>10.043179047431977</t>
  </si>
  <si>
    <t>Aphrael</t>
  </si>
  <si>
    <t>https://www.munzee.com/m/Aphrael/1575</t>
  </si>
  <si>
    <t>56.463507579386416</t>
  </si>
  <si>
    <t>10.043439208109362</t>
  </si>
  <si>
    <t>123xilef</t>
  </si>
  <si>
    <t>https://www.munzee.com/m/123xilef/5742/</t>
  </si>
  <si>
    <t>56.46350757911441</t>
  </si>
  <si>
    <t>10.043699368786747</t>
  </si>
  <si>
    <t>jukkas</t>
  </si>
  <si>
    <t>https://www.munzee.com/m/jukkas/3869/</t>
  </si>
  <si>
    <t>56.463507578842425</t>
  </si>
  <si>
    <t>10.043959529464132</t>
  </si>
  <si>
    <t>irmeli</t>
  </si>
  <si>
    <t>https://www.munzee.com/m/irmeli/3822/</t>
  </si>
  <si>
    <t>56.46350757857042</t>
  </si>
  <si>
    <t>10.044219690141517</t>
  </si>
  <si>
    <t>56.463507578298426</t>
  </si>
  <si>
    <t>10.044479850818902</t>
  </si>
  <si>
    <t>https://www.munzee.com/m/jukkas/3872/</t>
  </si>
  <si>
    <t>56.46350757802642</t>
  </si>
  <si>
    <t>10.044740011496287</t>
  </si>
  <si>
    <t>https://www.munzee.com/m/irmeli/3830/</t>
  </si>
  <si>
    <t>56.463507577754434</t>
  </si>
  <si>
    <t>10.045000172173673</t>
  </si>
  <si>
    <t>56.46350757748243</t>
  </si>
  <si>
    <t>10.045260332851058</t>
  </si>
  <si>
    <t>56.46350757721044</t>
  </si>
  <si>
    <t>10.045520493528443</t>
  </si>
  <si>
    <t>Bisquick2</t>
  </si>
  <si>
    <t>https://www.munzee.com/m/Bisquick2/2914/</t>
  </si>
  <si>
    <t>56.46350757693844</t>
  </si>
  <si>
    <t>10.045780654205828</t>
  </si>
  <si>
    <t>56.463507576666444</t>
  </si>
  <si>
    <t>10.046040814883213</t>
  </si>
  <si>
    <t>56.46350757639444</t>
  </si>
  <si>
    <t>10.046300975560598</t>
  </si>
  <si>
    <t>56.46350757612245</t>
  </si>
  <si>
    <t>10.046561136237983</t>
  </si>
  <si>
    <t>56.46350757585045</t>
  </si>
  <si>
    <t>10.046821296915368</t>
  </si>
  <si>
    <t>56.46350757557847</t>
  </si>
  <si>
    <t>10.047081457592753</t>
  </si>
  <si>
    <t>56.46350757530647</t>
  </si>
  <si>
    <t>10.047341618270138</t>
  </si>
  <si>
    <t>mortonfox</t>
  </si>
  <si>
    <t>https://www.munzee.com/m/mortonfox/6967/</t>
  </si>
  <si>
    <t>56.46350757503448</t>
  </si>
  <si>
    <t>10.047601778947524</t>
  </si>
  <si>
    <t>56.46350757476248</t>
  </si>
  <si>
    <t>10.047861939624909</t>
  </si>
  <si>
    <t>56.463507574490485</t>
  </si>
  <si>
    <t>10.048122100302294</t>
  </si>
  <si>
    <t>56.46350757421849</t>
  </si>
  <si>
    <t>10.048382260979679</t>
  </si>
  <si>
    <t>56.463507573946494</t>
  </si>
  <si>
    <t>10.048642421657064</t>
  </si>
  <si>
    <t>56.4635075736745</t>
  </si>
  <si>
    <t>10.048902582334449</t>
  </si>
  <si>
    <t>56.4635075734025</t>
  </si>
  <si>
    <t>10.049162743011834</t>
  </si>
  <si>
    <t>56.46350757313051</t>
  </si>
  <si>
    <t>10.04942290368922</t>
  </si>
  <si>
    <t>56.46350757285851</t>
  </si>
  <si>
    <t>10.04968306436649</t>
  </si>
  <si>
    <t>56.463507572586515</t>
  </si>
  <si>
    <t>10.049943225043762</t>
  </si>
  <si>
    <t>56.46350757231452</t>
  </si>
  <si>
    <t>10.050203385721034</t>
  </si>
  <si>
    <t>56.46350757204252</t>
  </si>
  <si>
    <t>10.050463546398305</t>
  </si>
  <si>
    <t>56.46350757177054</t>
  </si>
  <si>
    <t>10.050723707075576</t>
  </si>
  <si>
    <t>56.46350757149855</t>
  </si>
  <si>
    <t>10.050983867752848</t>
  </si>
  <si>
    <t>56.46350757122655</t>
  </si>
  <si>
    <t>10.05124402843012</t>
  </si>
  <si>
    <t>56.463507570954555</t>
  </si>
  <si>
    <t>10.05150418910739</t>
  </si>
  <si>
    <t>56.46350757068256</t>
  </si>
  <si>
    <t>10.051764349784662</t>
  </si>
  <si>
    <t>56.46350757041056</t>
  </si>
  <si>
    <t>10.052024510461933</t>
  </si>
  <si>
    <t>56.46350757013857</t>
  </si>
  <si>
    <t>10.052284671139205</t>
  </si>
  <si>
    <t>56.46350756986657</t>
  </si>
  <si>
    <t>10.052544831816476</t>
  </si>
  <si>
    <t>56.46350756959457</t>
  </si>
  <si>
    <t>10.052804992493748</t>
  </si>
  <si>
    <t>56.46350756932257</t>
  </si>
  <si>
    <t>10.05306515317102</t>
  </si>
  <si>
    <t>56.46350756905058</t>
  </si>
  <si>
    <t>10.05332531384829</t>
  </si>
  <si>
    <t>56.46350756877858</t>
  </si>
  <si>
    <t>10.053585474525562</t>
  </si>
  <si>
    <t>56.46350756850658</t>
  </si>
  <si>
    <t>10.053845635202833</t>
  </si>
  <si>
    <t>56.46350756823459</t>
  </si>
  <si>
    <t>10.054105795880105</t>
  </si>
  <si>
    <t>56.46350756796259</t>
  </si>
  <si>
    <t>10.054365956557376</t>
  </si>
  <si>
    <t>56.46350756769059</t>
  </si>
  <si>
    <t>10.054626117234648</t>
  </si>
  <si>
    <t>56.46350756741859</t>
  </si>
  <si>
    <t>10.054886277911919</t>
  </si>
  <si>
    <t>56.4635075671466</t>
  </si>
  <si>
    <t>10.05514643858919</t>
  </si>
  <si>
    <t>56.4635075668746</t>
  </si>
  <si>
    <t>10.055406599266462</t>
  </si>
  <si>
    <t>56.4635075666026</t>
  </si>
  <si>
    <t>10.055666759943733</t>
  </si>
  <si>
    <t>Res</t>
  </si>
  <si>
    <t>Deps</t>
  </si>
  <si>
    <t>Social 1 sent</t>
  </si>
  <si>
    <t>Social 2 sent</t>
  </si>
  <si>
    <t>Social 3 sent</t>
  </si>
  <si>
    <t>Social 4 sent</t>
  </si>
  <si>
    <t>x</t>
  </si>
  <si>
    <t>X</t>
  </si>
  <si>
    <t>sep=</t>
  </si>
  <si>
    <t>Column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</si>
</sst>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mmm d"/>
    <numFmt numFmtId="166" formatCode="d mmm yy"/>
    <numFmt numFmtId="167" formatCode="d mmmm"/>
    <numFmt numFmtId="168" formatCode="mmm yyyy"/>
  </numFmts>
  <fonts count="19">
    <font>
      <sz val="10.0"/>
      <color rgb="FF000000"/>
      <name val="Arial"/>
    </font>
    <font>
      <b/>
      <sz val="18.0"/>
    </font>
    <font>
      <b/>
      <sz val="14.0"/>
    </font>
    <font/>
    <font>
      <b/>
    </font>
    <font>
      <u/>
      <color rgb="FF0000FF"/>
    </font>
    <font>
      <b/>
      <sz val="11.0"/>
      <name val="Arial"/>
    </font>
    <font>
      <name val="Arial"/>
    </font>
    <font>
      <sz val="11.0"/>
      <color rgb="FF000000"/>
      <name val="Inconsolata"/>
    </font>
    <font>
      <color rgb="FFFFFFFF"/>
      <name val="Arial"/>
    </font>
    <font>
      <sz val="11.0"/>
      <color rgb="FFFFFFFF"/>
      <name val="Inconsolata"/>
    </font>
    <font>
      <b/>
      <sz val="11.0"/>
      <color rgb="FF000000"/>
      <name val="Inconsolata"/>
    </font>
    <font>
      <b/>
      <name val="Arial"/>
    </font>
    <font>
      <u/>
      <color rgb="FF0000FF"/>
    </font>
    <font>
      <u/>
      <color rgb="FF385898"/>
      <name val="Helvetica"/>
    </font>
    <font>
      <sz val="12.0"/>
      <color rgb="FF000000"/>
      <name val="&quot;Times New Roman&quot;"/>
    </font>
    <font>
      <u/>
      <color rgb="FF0000FF"/>
    </font>
    <font>
      <u/>
      <color rgb="FF1155CC"/>
    </font>
    <font>
      <u/>
      <color rgb="FF1155CC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7DDE7"/>
        <bgColor rgb="FF77DDE7"/>
      </patternFill>
    </fill>
    <fill>
      <patternFill patternType="solid">
        <fgColor rgb="FF235437"/>
        <bgColor rgb="FF235437"/>
      </patternFill>
    </fill>
    <fill>
      <patternFill patternType="solid">
        <fgColor rgb="FF87A96B"/>
        <bgColor rgb="FF87A96B"/>
      </patternFill>
    </fill>
    <fill>
      <patternFill patternType="solid">
        <fgColor rgb="FFBAB86C"/>
        <bgColor rgb="FFBAB86C"/>
      </patternFill>
    </fill>
    <fill>
      <patternFill patternType="solid">
        <fgColor rgb="FFC5E384"/>
        <bgColor rgb="FFC5E384"/>
      </patternFill>
    </fill>
    <fill>
      <patternFill patternType="solid">
        <fgColor rgb="FFECEABE"/>
        <bgColor rgb="FFECEABE"/>
      </patternFill>
    </fill>
    <fill>
      <patternFill patternType="solid">
        <fgColor rgb="FFA8E4A0"/>
        <bgColor rgb="FFA8E4A0"/>
      </patternFill>
    </fill>
    <fill>
      <patternFill patternType="solid">
        <fgColor rgb="FF1CAC78"/>
        <bgColor rgb="FF1CAC78"/>
      </patternFill>
    </fill>
    <fill>
      <patternFill patternType="solid">
        <fgColor rgb="FFFFFFFF"/>
        <bgColor rgb="FFFFFFFF"/>
      </patternFill>
    </fill>
    <fill>
      <patternFill patternType="solid">
        <fgColor rgb="FFF1F0F0"/>
        <bgColor rgb="FFF1F0F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horizontal="left"/>
    </xf>
    <xf borderId="1" fillId="0" fontId="6" numFmtId="0" xfId="0" applyAlignment="1" applyBorder="1" applyFont="1">
      <alignment vertical="bottom"/>
    </xf>
    <xf borderId="2" fillId="0" fontId="3" numFmtId="0" xfId="0" applyBorder="1" applyFont="1"/>
    <xf borderId="3" fillId="0" fontId="3" numFmtId="0" xfId="0" applyBorder="1" applyFont="1"/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horizontal="left" vertical="bottom"/>
    </xf>
    <xf borderId="1" fillId="0" fontId="3" numFmtId="0" xfId="0" applyAlignment="1" applyBorder="1" applyFont="1">
      <alignment readingOrder="0"/>
    </xf>
    <xf borderId="4" fillId="3" fontId="7" numFmtId="0" xfId="0" applyAlignment="1" applyBorder="1" applyFill="1" applyFont="1">
      <alignment horizontal="right" vertical="bottom"/>
    </xf>
    <xf borderId="4" fillId="3" fontId="8" numFmtId="0" xfId="0" applyAlignment="1" applyBorder="1" applyFont="1">
      <alignment horizontal="right" vertical="bottom"/>
    </xf>
    <xf borderId="4" fillId="3" fontId="7" numFmtId="164" xfId="0" applyAlignment="1" applyBorder="1" applyFont="1" applyNumberFormat="1">
      <alignment horizontal="right" vertical="bottom"/>
    </xf>
    <xf borderId="0" fillId="0" fontId="7" numFmtId="0" xfId="0" applyAlignment="1" applyFont="1">
      <alignment vertical="bottom"/>
    </xf>
    <xf borderId="4" fillId="4" fontId="9" numFmtId="0" xfId="0" applyAlignment="1" applyBorder="1" applyFill="1" applyFont="1">
      <alignment horizontal="right" vertical="bottom"/>
    </xf>
    <xf borderId="4" fillId="4" fontId="10" numFmtId="0" xfId="0" applyAlignment="1" applyBorder="1" applyFont="1">
      <alignment horizontal="right" vertical="bottom"/>
    </xf>
    <xf borderId="4" fillId="4" fontId="9" numFmtId="164" xfId="0" applyAlignment="1" applyBorder="1" applyFont="1" applyNumberFormat="1">
      <alignment horizontal="right" vertical="bottom"/>
    </xf>
    <xf borderId="4" fillId="5" fontId="7" numFmtId="0" xfId="0" applyAlignment="1" applyBorder="1" applyFill="1" applyFont="1">
      <alignment horizontal="right" vertical="bottom"/>
    </xf>
    <xf borderId="4" fillId="5" fontId="8" numFmtId="0" xfId="0" applyAlignment="1" applyBorder="1" applyFont="1">
      <alignment horizontal="right" vertical="bottom"/>
    </xf>
    <xf borderId="4" fillId="5" fontId="7" numFmtId="164" xfId="0" applyAlignment="1" applyBorder="1" applyFont="1" applyNumberFormat="1">
      <alignment horizontal="right" vertical="bottom"/>
    </xf>
    <xf borderId="4" fillId="6" fontId="7" numFmtId="0" xfId="0" applyAlignment="1" applyBorder="1" applyFill="1" applyFont="1">
      <alignment horizontal="right" vertical="bottom"/>
    </xf>
    <xf borderId="4" fillId="6" fontId="8" numFmtId="0" xfId="0" applyAlignment="1" applyBorder="1" applyFont="1">
      <alignment horizontal="right" vertical="bottom"/>
    </xf>
    <xf borderId="4" fillId="6" fontId="7" numFmtId="164" xfId="0" applyAlignment="1" applyBorder="1" applyFont="1" applyNumberFormat="1">
      <alignment horizontal="right" vertical="bottom"/>
    </xf>
    <xf borderId="4" fillId="7" fontId="7" numFmtId="0" xfId="0" applyAlignment="1" applyBorder="1" applyFill="1" applyFont="1">
      <alignment horizontal="right" vertical="bottom"/>
    </xf>
    <xf borderId="4" fillId="7" fontId="8" numFmtId="0" xfId="0" applyAlignment="1" applyBorder="1" applyFont="1">
      <alignment horizontal="right" vertical="bottom"/>
    </xf>
    <xf borderId="4" fillId="7" fontId="7" numFmtId="164" xfId="0" applyAlignment="1" applyBorder="1" applyFont="1" applyNumberFormat="1">
      <alignment horizontal="right" vertical="bottom"/>
    </xf>
    <xf borderId="4" fillId="8" fontId="7" numFmtId="0" xfId="0" applyAlignment="1" applyBorder="1" applyFill="1" applyFont="1">
      <alignment horizontal="right" vertical="bottom"/>
    </xf>
    <xf borderId="4" fillId="8" fontId="8" numFmtId="0" xfId="0" applyAlignment="1" applyBorder="1" applyFont="1">
      <alignment horizontal="right" vertical="bottom"/>
    </xf>
    <xf borderId="4" fillId="8" fontId="7" numFmtId="164" xfId="0" applyAlignment="1" applyBorder="1" applyFont="1" applyNumberFormat="1">
      <alignment horizontal="right" vertical="bottom"/>
    </xf>
    <xf borderId="4" fillId="9" fontId="7" numFmtId="0" xfId="0" applyAlignment="1" applyBorder="1" applyFill="1" applyFont="1">
      <alignment horizontal="right" vertical="bottom"/>
    </xf>
    <xf borderId="4" fillId="9" fontId="8" numFmtId="0" xfId="0" applyAlignment="1" applyBorder="1" applyFont="1">
      <alignment horizontal="right" vertical="bottom"/>
    </xf>
    <xf borderId="4" fillId="9" fontId="7" numFmtId="164" xfId="0" applyAlignment="1" applyBorder="1" applyFont="1" applyNumberFormat="1">
      <alignment horizontal="right" vertical="bottom"/>
    </xf>
    <xf borderId="4" fillId="10" fontId="7" numFmtId="0" xfId="0" applyAlignment="1" applyBorder="1" applyFill="1" applyFont="1">
      <alignment horizontal="right" vertical="bottom"/>
    </xf>
    <xf borderId="4" fillId="10" fontId="8" numFmtId="0" xfId="0" applyAlignment="1" applyBorder="1" applyFont="1">
      <alignment horizontal="right" vertical="bottom"/>
    </xf>
    <xf borderId="4" fillId="10" fontId="7" numFmtId="164" xfId="0" applyAlignment="1" applyBorder="1" applyFont="1" applyNumberFormat="1">
      <alignment horizontal="right" vertical="bottom"/>
    </xf>
    <xf borderId="4" fillId="11" fontId="11" numFmtId="0" xfId="0" applyAlignment="1" applyBorder="1" applyFill="1" applyFont="1">
      <alignment horizontal="right" vertical="bottom"/>
    </xf>
    <xf borderId="4" fillId="11" fontId="12" numFmtId="164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left" readingOrder="0"/>
    </xf>
    <xf borderId="0" fillId="0" fontId="4" numFmtId="0" xfId="0" applyFont="1"/>
    <xf quotePrefix="1"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13" numFmtId="0" xfId="0" applyAlignment="1" applyBorder="1" applyFont="1">
      <alignment readingOrder="0"/>
    </xf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 readingOrder="0"/>
    </xf>
    <xf borderId="4" fillId="12" fontId="14" numFmtId="0" xfId="0" applyAlignment="1" applyBorder="1" applyFill="1" applyFont="1">
      <alignment readingOrder="0"/>
    </xf>
    <xf borderId="0" fillId="0" fontId="15" numFmtId="0" xfId="0" applyAlignment="1" applyFont="1">
      <alignment readingOrder="0"/>
    </xf>
    <xf borderId="4" fillId="0" fontId="16" numFmtId="0" xfId="0" applyAlignment="1" applyBorder="1" applyFont="1">
      <alignment horizontal="left"/>
    </xf>
    <xf borderId="4" fillId="0" fontId="3" numFmtId="165" xfId="0" applyAlignment="1" applyBorder="1" applyFont="1" applyNumberFormat="1">
      <alignment horizontal="left" readingOrder="0"/>
    </xf>
    <xf borderId="4" fillId="0" fontId="3" numFmtId="166" xfId="0" applyAlignment="1" applyBorder="1" applyFont="1" applyNumberFormat="1">
      <alignment horizontal="left" readingOrder="0"/>
    </xf>
    <xf borderId="4" fillId="0" fontId="3" numFmtId="167" xfId="0" applyAlignment="1" applyBorder="1" applyFont="1" applyNumberFormat="1">
      <alignment horizontal="left" readingOrder="0"/>
    </xf>
    <xf borderId="4" fillId="0" fontId="3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4" fillId="0" fontId="3" numFmtId="168" xfId="0" applyAlignment="1" applyBorder="1" applyFont="1" applyNumberFormat="1">
      <alignment horizontal="left" readingOrder="0"/>
    </xf>
    <xf borderId="4" fillId="0" fontId="3" numFmtId="0" xfId="0" applyBorder="1" applyFont="1"/>
    <xf borderId="4" fillId="0" fontId="18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13" fontId="4" numFmtId="0" xfId="0" applyAlignment="1" applyFill="1" applyFont="1">
      <alignment readingOrder="0"/>
    </xf>
    <xf borderId="0" fillId="14" fontId="4" numFmtId="0" xfId="0" applyAlignment="1" applyFill="1" applyFont="1">
      <alignment readingOrder="0"/>
    </xf>
    <xf borderId="0" fillId="15" fontId="4" numFmtId="0" xfId="0" applyAlignment="1" applyFill="1" applyFont="1">
      <alignment readingOrder="0"/>
    </xf>
    <xf borderId="0" fillId="16" fontId="4" numFmtId="0" xfId="0" applyAlignment="1" applyFill="1" applyFont="1">
      <alignment readingOrder="0"/>
    </xf>
    <xf quotePrefix="1" borderId="0" fillId="0" fontId="3" numFmtId="0" xfId="0" applyAlignment="1" applyFont="1">
      <alignment readingOrder="0"/>
    </xf>
  </cellXfs>
  <cellStyles count="1">
    <cellStyle xfId="0" name="Normal" builtinId="0"/>
  </cellStyles>
  <dxfs count="12">
    <dxf>
      <font/>
      <fill>
        <patternFill patternType="solid">
          <fgColor rgb="FF77DDE7"/>
          <bgColor rgb="FF77DDE7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/>
      <fill>
        <patternFill patternType="solid">
          <fgColor rgb="FFBAB86C"/>
          <bgColor rgb="FFBAB86C"/>
        </patternFill>
      </fill>
      <border/>
    </dxf>
    <dxf>
      <font/>
      <fill>
        <patternFill patternType="solid">
          <fgColor rgb="FFC5E384"/>
          <bgColor rgb="FFC5E384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A8E4A0"/>
          <bgColor rgb="FFA8E4A0"/>
        </patternFill>
      </fill>
      <border/>
    </dxf>
    <dxf>
      <font/>
      <fill>
        <patternFill patternType="solid">
          <fgColor rgb="FF1CAC78"/>
          <bgColor rgb="FF1CAC78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0</xdr:row>
      <xdr:rowOff>0</xdr:rowOff>
    </xdr:from>
    <xdr:ext cx="4010025" cy="178117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allehaugerne/2255/" TargetMode="External"/><Relationship Id="rId194" Type="http://schemas.openxmlformats.org/officeDocument/2006/relationships/hyperlink" Target="https://www.munzee.com/m/anni56/7846/" TargetMode="External"/><Relationship Id="rId193" Type="http://schemas.openxmlformats.org/officeDocument/2006/relationships/hyperlink" Target="https://www.munzee.com/m/struwel/11543" TargetMode="External"/><Relationship Id="rId192" Type="http://schemas.openxmlformats.org/officeDocument/2006/relationships/hyperlink" Target="https://www.munzee.com/m/MrIVV/1890/" TargetMode="External"/><Relationship Id="rId191" Type="http://schemas.openxmlformats.org/officeDocument/2006/relationships/hyperlink" Target="https://www.munzee.com/m/anni56/7847/" TargetMode="External"/><Relationship Id="rId187" Type="http://schemas.openxmlformats.org/officeDocument/2006/relationships/hyperlink" Target="https://www.munzee.com/m/taska1981/5055/" TargetMode="External"/><Relationship Id="rId186" Type="http://schemas.openxmlformats.org/officeDocument/2006/relationships/hyperlink" Target="https://www.munzee.com/m/MrIVV/1896/" TargetMode="External"/><Relationship Id="rId185" Type="http://schemas.openxmlformats.org/officeDocument/2006/relationships/hyperlink" Target="https://www.munzee.com/m/anni56/7855/" TargetMode="External"/><Relationship Id="rId184" Type="http://schemas.openxmlformats.org/officeDocument/2006/relationships/hyperlink" Target="https://www.munzee.com/m/Henning49/7370/" TargetMode="External"/><Relationship Id="rId189" Type="http://schemas.openxmlformats.org/officeDocument/2006/relationships/hyperlink" Target="http://www.munzee.com/m/Henning49/7356/" TargetMode="External"/><Relationship Id="rId188" Type="http://schemas.openxmlformats.org/officeDocument/2006/relationships/hyperlink" Target="https://www.munzee.com/m/anni56/7853/" TargetMode="External"/><Relationship Id="rId183" Type="http://schemas.openxmlformats.org/officeDocument/2006/relationships/hyperlink" Target="https://www.munzee.com/m/MrIVV/1899/" TargetMode="External"/><Relationship Id="rId182" Type="http://schemas.openxmlformats.org/officeDocument/2006/relationships/hyperlink" Target="https://www.munzee.com/m/anni56/7856/" TargetMode="External"/><Relationship Id="rId181" Type="http://schemas.openxmlformats.org/officeDocument/2006/relationships/hyperlink" Target="https://www.munzee.com/m/GeodudeDK/2634/" TargetMode="External"/><Relationship Id="rId180" Type="http://schemas.openxmlformats.org/officeDocument/2006/relationships/hyperlink" Target="https://www.munzee.com/m/MrIVV/1901/" TargetMode="External"/><Relationship Id="rId176" Type="http://schemas.openxmlformats.org/officeDocument/2006/relationships/hyperlink" Target="https://www.munzee.com/m/anni56/7860/" TargetMode="External"/><Relationship Id="rId297" Type="http://schemas.openxmlformats.org/officeDocument/2006/relationships/hyperlink" Target="https://www.munzee.com/m/Zniffer/6675/" TargetMode="External"/><Relationship Id="rId175" Type="http://schemas.openxmlformats.org/officeDocument/2006/relationships/hyperlink" Target="http://www.munzee.com/m/JPSSguy/708/" TargetMode="External"/><Relationship Id="rId296" Type="http://schemas.openxmlformats.org/officeDocument/2006/relationships/hyperlink" Target="https://www.munzee.com/m/Krogh/2226/" TargetMode="External"/><Relationship Id="rId174" Type="http://schemas.openxmlformats.org/officeDocument/2006/relationships/hyperlink" Target="https://www.munzee.com/m/MrIVV/1904/" TargetMode="External"/><Relationship Id="rId295" Type="http://schemas.openxmlformats.org/officeDocument/2006/relationships/hyperlink" Target="https://www.munzee.com/m/RUJA/8104/" TargetMode="External"/><Relationship Id="rId173" Type="http://schemas.openxmlformats.org/officeDocument/2006/relationships/hyperlink" Target="https://www.munzee.com/m/anni56/8381/" TargetMode="External"/><Relationship Id="rId294" Type="http://schemas.openxmlformats.org/officeDocument/2006/relationships/hyperlink" Target="https://www.munzee.com/m/Zniffer/6676/" TargetMode="External"/><Relationship Id="rId179" Type="http://schemas.openxmlformats.org/officeDocument/2006/relationships/hyperlink" Target="https://www.munzee.com/m/anni56/7857/" TargetMode="External"/><Relationship Id="rId178" Type="http://schemas.openxmlformats.org/officeDocument/2006/relationships/hyperlink" Target="https://www.munzee.com/m/Eskiss/4303" TargetMode="External"/><Relationship Id="rId299" Type="http://schemas.openxmlformats.org/officeDocument/2006/relationships/hyperlink" Target="https://www.munzee.com/m/Henning49/7304/" TargetMode="External"/><Relationship Id="rId177" Type="http://schemas.openxmlformats.org/officeDocument/2006/relationships/hyperlink" Target="https://www.munzee.com/m/MrIVV/1903/" TargetMode="External"/><Relationship Id="rId298" Type="http://schemas.openxmlformats.org/officeDocument/2006/relationships/hyperlink" Target="https://www.munzee.com/m/RUJA/8110/" TargetMode="External"/><Relationship Id="rId198" Type="http://schemas.openxmlformats.org/officeDocument/2006/relationships/hyperlink" Target="https://www.munzee.com/m/MrIVV/1881/" TargetMode="External"/><Relationship Id="rId197" Type="http://schemas.openxmlformats.org/officeDocument/2006/relationships/hyperlink" Target="https://www.munzee.com/m/anni56/7845/" TargetMode="External"/><Relationship Id="rId196" Type="http://schemas.openxmlformats.org/officeDocument/2006/relationships/hyperlink" Target="https://www.munzee.com/m/KimSchreiber/2788/" TargetMode="External"/><Relationship Id="rId195" Type="http://schemas.openxmlformats.org/officeDocument/2006/relationships/hyperlink" Target="https://www.munzee.com/m/MrIVV/1888/" TargetMode="External"/><Relationship Id="rId199" Type="http://schemas.openxmlformats.org/officeDocument/2006/relationships/hyperlink" Target="https://www.munzee.com/m/Henning49/7319/" TargetMode="External"/><Relationship Id="rId150" Type="http://schemas.openxmlformats.org/officeDocument/2006/relationships/hyperlink" Target="https://www.munzee.com/m/Jyden67/2252/" TargetMode="External"/><Relationship Id="rId271" Type="http://schemas.openxmlformats.org/officeDocument/2006/relationships/hyperlink" Target="https://www.munzee.com/m/RUJA/8030/" TargetMode="External"/><Relationship Id="rId392" Type="http://schemas.openxmlformats.org/officeDocument/2006/relationships/hyperlink" Target="https://www.munzee.com/m/2JP/7708/" TargetMode="External"/><Relationship Id="rId270" Type="http://schemas.openxmlformats.org/officeDocument/2006/relationships/hyperlink" Target="https://www.munzee.com/m/Zniffer/6684/" TargetMode="External"/><Relationship Id="rId391" Type="http://schemas.openxmlformats.org/officeDocument/2006/relationships/hyperlink" Target="https://www.munzee.com/m/listom/15023/" TargetMode="External"/><Relationship Id="rId390" Type="http://schemas.openxmlformats.org/officeDocument/2006/relationships/hyperlink" Target="https://www.munzee.com/m/Annika/9515/" TargetMode="External"/><Relationship Id="rId1" Type="http://schemas.openxmlformats.org/officeDocument/2006/relationships/hyperlink" Target="https://www.munzee.com/map/u4p1hxh7b/15.2" TargetMode="External"/><Relationship Id="rId2" Type="http://schemas.openxmlformats.org/officeDocument/2006/relationships/hyperlink" Target="https://tinyurl.com/ubtdsy6" TargetMode="External"/><Relationship Id="rId3" Type="http://schemas.openxmlformats.org/officeDocument/2006/relationships/hyperlink" Target="https://www.regnskoven.dk/en/" TargetMode="External"/><Relationship Id="rId149" Type="http://schemas.openxmlformats.org/officeDocument/2006/relationships/hyperlink" Target="https://www.munzee.com/m/Zniffer/6718/" TargetMode="External"/><Relationship Id="rId4" Type="http://schemas.openxmlformats.org/officeDocument/2006/relationships/hyperlink" Target="https://www.munzee.com/m/BoMS/7351/" TargetMode="External"/><Relationship Id="rId148" Type="http://schemas.openxmlformats.org/officeDocument/2006/relationships/hyperlink" Target="https://www.munzee.com/m/RUJA/8020" TargetMode="External"/><Relationship Id="rId269" Type="http://schemas.openxmlformats.org/officeDocument/2006/relationships/hyperlink" Target="https://www.munzee.com/m/Krogh/2238/" TargetMode="External"/><Relationship Id="rId9" Type="http://schemas.openxmlformats.org/officeDocument/2006/relationships/hyperlink" Target="https://www.munzee.com/m/Krogh/2275" TargetMode="External"/><Relationship Id="rId143" Type="http://schemas.openxmlformats.org/officeDocument/2006/relationships/hyperlink" Target="https://www.munzee.com/m/habu/9546/" TargetMode="External"/><Relationship Id="rId264" Type="http://schemas.openxmlformats.org/officeDocument/2006/relationships/hyperlink" Target="https://www.munzee.com/m/Zniffer/6686/" TargetMode="External"/><Relationship Id="rId385" Type="http://schemas.openxmlformats.org/officeDocument/2006/relationships/hyperlink" Target="https://www.munzee.com/m/listom/15010/" TargetMode="External"/><Relationship Id="rId142" Type="http://schemas.openxmlformats.org/officeDocument/2006/relationships/hyperlink" Target="https://www.munzee.com/m/GmomS/1743/" TargetMode="External"/><Relationship Id="rId263" Type="http://schemas.openxmlformats.org/officeDocument/2006/relationships/hyperlink" Target="https://www.munzee.com/m/Krogh/2242/" TargetMode="External"/><Relationship Id="rId384" Type="http://schemas.openxmlformats.org/officeDocument/2006/relationships/hyperlink" Target="https://www.munzee.com/m/Annika/9533/" TargetMode="External"/><Relationship Id="rId141" Type="http://schemas.openxmlformats.org/officeDocument/2006/relationships/hyperlink" Target="https://www.munzee.com/m/esogem/316/" TargetMode="External"/><Relationship Id="rId262" Type="http://schemas.openxmlformats.org/officeDocument/2006/relationships/hyperlink" Target="https://www.munzee.com/m/RUJA/8027" TargetMode="External"/><Relationship Id="rId383" Type="http://schemas.openxmlformats.org/officeDocument/2006/relationships/hyperlink" Target="https://www.munzee.com/m/2JP/7751/" TargetMode="External"/><Relationship Id="rId140" Type="http://schemas.openxmlformats.org/officeDocument/2006/relationships/hyperlink" Target="https://www.munzee.com/m/I-spy/2042/" TargetMode="External"/><Relationship Id="rId261" Type="http://schemas.openxmlformats.org/officeDocument/2006/relationships/hyperlink" Target="https://www.munzee.com/m/Zniffer/6687/" TargetMode="External"/><Relationship Id="rId382" Type="http://schemas.openxmlformats.org/officeDocument/2006/relationships/hyperlink" Target="https://www.munzee.com/m/Evaldnet/696" TargetMode="External"/><Relationship Id="rId5" Type="http://schemas.openxmlformats.org/officeDocument/2006/relationships/hyperlink" Target="https://www.munzee.com/m/Krogh/2277" TargetMode="External"/><Relationship Id="rId147" Type="http://schemas.openxmlformats.org/officeDocument/2006/relationships/hyperlink" Target="https://www.munzee.com/m/q22q17/8939/" TargetMode="External"/><Relationship Id="rId268" Type="http://schemas.openxmlformats.org/officeDocument/2006/relationships/hyperlink" Target="https://www.munzee.com/m/RUJA/8029" TargetMode="External"/><Relationship Id="rId389" Type="http://schemas.openxmlformats.org/officeDocument/2006/relationships/hyperlink" Target="https://www.munzee.com/m/2JP/7732/" TargetMode="External"/><Relationship Id="rId6" Type="http://schemas.openxmlformats.org/officeDocument/2006/relationships/hyperlink" Target="https://www.munzee.com/m/Skovrider/516" TargetMode="External"/><Relationship Id="rId146" Type="http://schemas.openxmlformats.org/officeDocument/2006/relationships/hyperlink" Target="https://www.munzee.com/m/Zniffer/6736/" TargetMode="External"/><Relationship Id="rId267" Type="http://schemas.openxmlformats.org/officeDocument/2006/relationships/hyperlink" Target="https://www.munzee.com/m/Zniffer/6685/" TargetMode="External"/><Relationship Id="rId388" Type="http://schemas.openxmlformats.org/officeDocument/2006/relationships/hyperlink" Target="https://www.munzee.com/m/listom/15011/" TargetMode="External"/><Relationship Id="rId7" Type="http://schemas.openxmlformats.org/officeDocument/2006/relationships/hyperlink" Target="https://www.munzee.com/m/NickoTheDog/257" TargetMode="External"/><Relationship Id="rId145" Type="http://schemas.openxmlformats.org/officeDocument/2006/relationships/hyperlink" Target="https://www.munzee.com/m/RUJA/8019/" TargetMode="External"/><Relationship Id="rId266" Type="http://schemas.openxmlformats.org/officeDocument/2006/relationships/hyperlink" Target="https://www.munzee.com/m/Krogh/2241/" TargetMode="External"/><Relationship Id="rId387" Type="http://schemas.openxmlformats.org/officeDocument/2006/relationships/hyperlink" Target="https://www.munzee.com/m/Annika/9529/" TargetMode="External"/><Relationship Id="rId8" Type="http://schemas.openxmlformats.org/officeDocument/2006/relationships/hyperlink" Target="https://www.munzee.com/m/MrIVV/1788/" TargetMode="External"/><Relationship Id="rId144" Type="http://schemas.openxmlformats.org/officeDocument/2006/relationships/hyperlink" Target="https://www.munzee.com/m/Eskiss/4300" TargetMode="External"/><Relationship Id="rId265" Type="http://schemas.openxmlformats.org/officeDocument/2006/relationships/hyperlink" Target="https://www.munzee.com/m/RUJA/8028" TargetMode="External"/><Relationship Id="rId386" Type="http://schemas.openxmlformats.org/officeDocument/2006/relationships/hyperlink" Target="https://www.munzee.com/m/2JP/7750/" TargetMode="External"/><Relationship Id="rId260" Type="http://schemas.openxmlformats.org/officeDocument/2006/relationships/hyperlink" Target="https://www.munzee.com/m/Krogh/2278/" TargetMode="External"/><Relationship Id="rId381" Type="http://schemas.openxmlformats.org/officeDocument/2006/relationships/hyperlink" Target="https://www.munzee.com/m/Annika/9557/" TargetMode="External"/><Relationship Id="rId380" Type="http://schemas.openxmlformats.org/officeDocument/2006/relationships/hyperlink" Target="https://www.munzee.com/m/2JP/7772/admin/" TargetMode="External"/><Relationship Id="rId139" Type="http://schemas.openxmlformats.org/officeDocument/2006/relationships/hyperlink" Target="https://www.munzee.com/m/GeodudeDK/2633/" TargetMode="External"/><Relationship Id="rId138" Type="http://schemas.openxmlformats.org/officeDocument/2006/relationships/hyperlink" Target="https://www.munzee.com/m/Sophia0909/1555/" TargetMode="External"/><Relationship Id="rId259" Type="http://schemas.openxmlformats.org/officeDocument/2006/relationships/hyperlink" Target="https://www.munzee.com/m/RUJA/8026" TargetMode="External"/><Relationship Id="rId137" Type="http://schemas.openxmlformats.org/officeDocument/2006/relationships/hyperlink" Target="https://www.munzee.com/m/yida/2200/" TargetMode="External"/><Relationship Id="rId258" Type="http://schemas.openxmlformats.org/officeDocument/2006/relationships/hyperlink" Target="https://www.munzee.com/m/Zniffer/6706/" TargetMode="External"/><Relationship Id="rId379" Type="http://schemas.openxmlformats.org/officeDocument/2006/relationships/hyperlink" Target="https://www.munzee.com/m/Evaldnet/706" TargetMode="External"/><Relationship Id="rId132" Type="http://schemas.openxmlformats.org/officeDocument/2006/relationships/hyperlink" Target="https://www.munzee.com/m/munzeefarmor/1322/" TargetMode="External"/><Relationship Id="rId253" Type="http://schemas.openxmlformats.org/officeDocument/2006/relationships/hyperlink" Target="https://www.munzee.com/m/RUJA/8024/" TargetMode="External"/><Relationship Id="rId374" Type="http://schemas.openxmlformats.org/officeDocument/2006/relationships/hyperlink" Target="https://www.munzee.com/m/Eskiss/4367" TargetMode="External"/><Relationship Id="rId495" Type="http://schemas.openxmlformats.org/officeDocument/2006/relationships/hyperlink" Target="https://www.munzee.com/m/BonnieB1/4173/" TargetMode="External"/><Relationship Id="rId131" Type="http://schemas.openxmlformats.org/officeDocument/2006/relationships/hyperlink" Target="https://www.munzee.com/m/linusbi/2627/" TargetMode="External"/><Relationship Id="rId252" Type="http://schemas.openxmlformats.org/officeDocument/2006/relationships/hyperlink" Target="https://www.munzee.com/m/Zniffer/6717/" TargetMode="External"/><Relationship Id="rId373" Type="http://schemas.openxmlformats.org/officeDocument/2006/relationships/hyperlink" Target="https://www.munzee.com/m/Evaldnet/699" TargetMode="External"/><Relationship Id="rId494" Type="http://schemas.openxmlformats.org/officeDocument/2006/relationships/hyperlink" Target="https://www.munzee.com/m/Heinerup/4761/" TargetMode="External"/><Relationship Id="rId130" Type="http://schemas.openxmlformats.org/officeDocument/2006/relationships/hyperlink" Target="https://www.munzee.com/m/fionails/3045/" TargetMode="External"/><Relationship Id="rId251" Type="http://schemas.openxmlformats.org/officeDocument/2006/relationships/hyperlink" Target="https://www.munzee.com/m/Krogh/2328" TargetMode="External"/><Relationship Id="rId372" Type="http://schemas.openxmlformats.org/officeDocument/2006/relationships/hyperlink" Target="https://www.munzee.com/m/Henning49/7057/" TargetMode="External"/><Relationship Id="rId493" Type="http://schemas.openxmlformats.org/officeDocument/2006/relationships/hyperlink" Target="https://www.munzee.com/m/anni56/8909/" TargetMode="External"/><Relationship Id="rId250" Type="http://schemas.openxmlformats.org/officeDocument/2006/relationships/hyperlink" Target="https://www.munzee.com/m/RUJA/8022/" TargetMode="External"/><Relationship Id="rId371" Type="http://schemas.openxmlformats.org/officeDocument/2006/relationships/hyperlink" Target="https://www.munzee.com/m/Eskiss/4366" TargetMode="External"/><Relationship Id="rId492" Type="http://schemas.openxmlformats.org/officeDocument/2006/relationships/hyperlink" Target="https://www.munzee.com/m/MrIVV/2120/" TargetMode="External"/><Relationship Id="rId136" Type="http://schemas.openxmlformats.org/officeDocument/2006/relationships/hyperlink" Target="https://www.munzee.com/m/Eskiss/4282" TargetMode="External"/><Relationship Id="rId257" Type="http://schemas.openxmlformats.org/officeDocument/2006/relationships/hyperlink" Target="https://www.munzee.com/m/Krogh/2280" TargetMode="External"/><Relationship Id="rId378" Type="http://schemas.openxmlformats.org/officeDocument/2006/relationships/hyperlink" Target="https://www.munzee.com/m/Annika/9567/" TargetMode="External"/><Relationship Id="rId499" Type="http://schemas.openxmlformats.org/officeDocument/2006/relationships/hyperlink" Target="https://www.munzee.com/m/Henning49/6709/" TargetMode="External"/><Relationship Id="rId135" Type="http://schemas.openxmlformats.org/officeDocument/2006/relationships/hyperlink" Target="https://www.munzee.com/m/KimSchreiber/2786/" TargetMode="External"/><Relationship Id="rId256" Type="http://schemas.openxmlformats.org/officeDocument/2006/relationships/hyperlink" Target="https://www.munzee.com/m/RUJA/8025/" TargetMode="External"/><Relationship Id="rId377" Type="http://schemas.openxmlformats.org/officeDocument/2006/relationships/hyperlink" Target="https://www.munzee.com/m/I-spy/2078/" TargetMode="External"/><Relationship Id="rId498" Type="http://schemas.openxmlformats.org/officeDocument/2006/relationships/hyperlink" Target="https://www.munzee.com/m/Henning49/6730/" TargetMode="External"/><Relationship Id="rId134" Type="http://schemas.openxmlformats.org/officeDocument/2006/relationships/hyperlink" Target="https://www.munzee.com/m/InaausWien/2298/" TargetMode="External"/><Relationship Id="rId255" Type="http://schemas.openxmlformats.org/officeDocument/2006/relationships/hyperlink" Target="https://www.munzee.com/m/Zniffer/6716/" TargetMode="External"/><Relationship Id="rId376" Type="http://schemas.openxmlformats.org/officeDocument/2006/relationships/hyperlink" Target="https://www.munzee.com/m/Evaldnet/707" TargetMode="External"/><Relationship Id="rId497" Type="http://schemas.openxmlformats.org/officeDocument/2006/relationships/hyperlink" Target="https://www.munzee.com/m/Annika/9392/" TargetMode="External"/><Relationship Id="rId133" Type="http://schemas.openxmlformats.org/officeDocument/2006/relationships/hyperlink" Target="https://www.munzee.com/m/Lonni/486/" TargetMode="External"/><Relationship Id="rId254" Type="http://schemas.openxmlformats.org/officeDocument/2006/relationships/hyperlink" Target="https://www.munzee.com/m/Krogh/2326/" TargetMode="External"/><Relationship Id="rId375" Type="http://schemas.openxmlformats.org/officeDocument/2006/relationships/hyperlink" Target="https://www.munzee.com/m/2JP/7787/admin/" TargetMode="External"/><Relationship Id="rId496" Type="http://schemas.openxmlformats.org/officeDocument/2006/relationships/hyperlink" Target="https://www.munzee.com/m/2JP/7691/" TargetMode="External"/><Relationship Id="rId172" Type="http://schemas.openxmlformats.org/officeDocument/2006/relationships/hyperlink" Target="https://www.munzee.com/m/Henning49/7371/" TargetMode="External"/><Relationship Id="rId293" Type="http://schemas.openxmlformats.org/officeDocument/2006/relationships/hyperlink" Target="https://www.munzee.com/m/Krogh/2231/" TargetMode="External"/><Relationship Id="rId171" Type="http://schemas.openxmlformats.org/officeDocument/2006/relationships/hyperlink" Target="https://www.munzee.com/m/MrIVV/1819/" TargetMode="External"/><Relationship Id="rId292" Type="http://schemas.openxmlformats.org/officeDocument/2006/relationships/hyperlink" Target="https://www.munzee.com/m/RUJA/8103" TargetMode="External"/><Relationship Id="rId170" Type="http://schemas.openxmlformats.org/officeDocument/2006/relationships/hyperlink" Target="https://www.munzee.com/m/anni56/8382/" TargetMode="External"/><Relationship Id="rId291" Type="http://schemas.openxmlformats.org/officeDocument/2006/relationships/hyperlink" Target="https://www.munzee.com/m/Zniffer/6678/" TargetMode="External"/><Relationship Id="rId290" Type="http://schemas.openxmlformats.org/officeDocument/2006/relationships/hyperlink" Target="https://www.munzee.com/m/Krogh/2233/" TargetMode="External"/><Relationship Id="rId165" Type="http://schemas.openxmlformats.org/officeDocument/2006/relationships/hyperlink" Target="https://www.munzee.com/m/MrIVV/1821/" TargetMode="External"/><Relationship Id="rId286" Type="http://schemas.openxmlformats.org/officeDocument/2006/relationships/hyperlink" Target="https://www.munzee.com/m/RUJA/8035" TargetMode="External"/><Relationship Id="rId164" Type="http://schemas.openxmlformats.org/officeDocument/2006/relationships/hyperlink" Target="https://www.munzee.com/m/anni56/8402/" TargetMode="External"/><Relationship Id="rId285" Type="http://schemas.openxmlformats.org/officeDocument/2006/relationships/hyperlink" Target="https://www.munzee.com/m/Zniffer/6680/" TargetMode="External"/><Relationship Id="rId163" Type="http://schemas.openxmlformats.org/officeDocument/2006/relationships/hyperlink" Target="https://www.munzee.com/m/Henning49/7374/" TargetMode="External"/><Relationship Id="rId284" Type="http://schemas.openxmlformats.org/officeDocument/2006/relationships/hyperlink" Target="https://www.munzee.com/m/Krogh/2235/" TargetMode="External"/><Relationship Id="rId162" Type="http://schemas.openxmlformats.org/officeDocument/2006/relationships/hyperlink" Target="https://www.munzee.com/m/MrIVV/1822/" TargetMode="External"/><Relationship Id="rId283" Type="http://schemas.openxmlformats.org/officeDocument/2006/relationships/hyperlink" Target="https://www.munzee.com/m/GeodudeDK/2647/" TargetMode="External"/><Relationship Id="rId169" Type="http://schemas.openxmlformats.org/officeDocument/2006/relationships/hyperlink" Target="https://www.munzee.com/m/Henning49/7372/" TargetMode="External"/><Relationship Id="rId168" Type="http://schemas.openxmlformats.org/officeDocument/2006/relationships/hyperlink" Target="https://www.munzee.com/m/MrIVV/1820/" TargetMode="External"/><Relationship Id="rId289" Type="http://schemas.openxmlformats.org/officeDocument/2006/relationships/hyperlink" Target="https://www.munzee.com/m/RUJA/8036/" TargetMode="External"/><Relationship Id="rId167" Type="http://schemas.openxmlformats.org/officeDocument/2006/relationships/hyperlink" Target="https://www.munzee.com/m/anni56/8397/" TargetMode="External"/><Relationship Id="rId288" Type="http://schemas.openxmlformats.org/officeDocument/2006/relationships/hyperlink" Target="https://www.munzee.com/m/Zniffer/6679/" TargetMode="External"/><Relationship Id="rId166" Type="http://schemas.openxmlformats.org/officeDocument/2006/relationships/hyperlink" Target="https://www.munzee.com/m/Henning49/7373/" TargetMode="External"/><Relationship Id="rId287" Type="http://schemas.openxmlformats.org/officeDocument/2006/relationships/hyperlink" Target="https://www.munzee.com/m/Krogh/2234/" TargetMode="External"/><Relationship Id="rId161" Type="http://schemas.openxmlformats.org/officeDocument/2006/relationships/hyperlink" Target="https://www.munzee.com/m/anni56/8564/" TargetMode="External"/><Relationship Id="rId282" Type="http://schemas.openxmlformats.org/officeDocument/2006/relationships/hyperlink" Target="https://www.munzee.com/m/RUJA/8033/" TargetMode="External"/><Relationship Id="rId160" Type="http://schemas.openxmlformats.org/officeDocument/2006/relationships/hyperlink" Target="https://www.munzee.com/m/Henning49/7375/" TargetMode="External"/><Relationship Id="rId281" Type="http://schemas.openxmlformats.org/officeDocument/2006/relationships/hyperlink" Target="https://www.munzee.com/m/Zniffer/6681/" TargetMode="External"/><Relationship Id="rId280" Type="http://schemas.openxmlformats.org/officeDocument/2006/relationships/hyperlink" Target="https://www.munzee.com/m/Krogh/2236/" TargetMode="External"/><Relationship Id="rId159" Type="http://schemas.openxmlformats.org/officeDocument/2006/relationships/hyperlink" Target="https://www.munzee.com/m/MrIVV/1823/" TargetMode="External"/><Relationship Id="rId154" Type="http://schemas.openxmlformats.org/officeDocument/2006/relationships/hyperlink" Target="https://www.munzee.com/m/Eskiss/4302" TargetMode="External"/><Relationship Id="rId275" Type="http://schemas.openxmlformats.org/officeDocument/2006/relationships/hyperlink" Target="https://www.munzee.com/m/Zniffer/6683/" TargetMode="External"/><Relationship Id="rId396" Type="http://schemas.openxmlformats.org/officeDocument/2006/relationships/hyperlink" Target="https://www.munzee.com/m/Annika/9488/" TargetMode="External"/><Relationship Id="rId153" Type="http://schemas.openxmlformats.org/officeDocument/2006/relationships/hyperlink" Target="https://www.munzee.com/m/MrIVV/1825/" TargetMode="External"/><Relationship Id="rId274" Type="http://schemas.openxmlformats.org/officeDocument/2006/relationships/hyperlink" Target="https://www.munzee.com/m/Sophia0909/1554/" TargetMode="External"/><Relationship Id="rId395" Type="http://schemas.openxmlformats.org/officeDocument/2006/relationships/hyperlink" Target="https://www.munzee.com/m/2JP/7703/" TargetMode="External"/><Relationship Id="rId152" Type="http://schemas.openxmlformats.org/officeDocument/2006/relationships/hyperlink" Target="https://www.munzee.com/m/anni56/8570/" TargetMode="External"/><Relationship Id="rId273" Type="http://schemas.openxmlformats.org/officeDocument/2006/relationships/hyperlink" Target="https://www.munzee.com/m/yida/2194/" TargetMode="External"/><Relationship Id="rId394" Type="http://schemas.openxmlformats.org/officeDocument/2006/relationships/hyperlink" Target="https://www.munzee.com/m/listom/15024/" TargetMode="External"/><Relationship Id="rId151" Type="http://schemas.openxmlformats.org/officeDocument/2006/relationships/hyperlink" Target="https://www.munzee.com/m/RUJA/8021" TargetMode="External"/><Relationship Id="rId272" Type="http://schemas.openxmlformats.org/officeDocument/2006/relationships/hyperlink" Target="https://www.munzee.com/m/Rallen15/1297/" TargetMode="External"/><Relationship Id="rId393" Type="http://schemas.openxmlformats.org/officeDocument/2006/relationships/hyperlink" Target="https://www.munzee.com/m/Annika/9491/" TargetMode="External"/><Relationship Id="rId158" Type="http://schemas.openxmlformats.org/officeDocument/2006/relationships/hyperlink" Target="https://www.munzee.com/m/anni56/8565/" TargetMode="External"/><Relationship Id="rId279" Type="http://schemas.openxmlformats.org/officeDocument/2006/relationships/hyperlink" Target="https://www.munzee.com/m/RUJA/8032" TargetMode="External"/><Relationship Id="rId157" Type="http://schemas.openxmlformats.org/officeDocument/2006/relationships/hyperlink" Target="https://www.munzee.com/m/Henning49/7393/" TargetMode="External"/><Relationship Id="rId278" Type="http://schemas.openxmlformats.org/officeDocument/2006/relationships/hyperlink" Target="https://www.munzee.com/m/Zniffer/6682/" TargetMode="External"/><Relationship Id="rId399" Type="http://schemas.openxmlformats.org/officeDocument/2006/relationships/hyperlink" Target="https://www.munzee.com/m/Zniffer/6674/" TargetMode="External"/><Relationship Id="rId156" Type="http://schemas.openxmlformats.org/officeDocument/2006/relationships/hyperlink" Target="https://www.munzee.com/m/MrIVV/1824/" TargetMode="External"/><Relationship Id="rId277" Type="http://schemas.openxmlformats.org/officeDocument/2006/relationships/hyperlink" Target="https://www.munzee.com/m/Krogh/2237/" TargetMode="External"/><Relationship Id="rId398" Type="http://schemas.openxmlformats.org/officeDocument/2006/relationships/hyperlink" Target="https://www.munzee.com/m/Krogh/2225/" TargetMode="External"/><Relationship Id="rId155" Type="http://schemas.openxmlformats.org/officeDocument/2006/relationships/hyperlink" Target="https://www.munzee.com/m/anni56/8569/" TargetMode="External"/><Relationship Id="rId276" Type="http://schemas.openxmlformats.org/officeDocument/2006/relationships/hyperlink" Target="https://www.munzee.com/m/RUJA/8031" TargetMode="External"/><Relationship Id="rId397" Type="http://schemas.openxmlformats.org/officeDocument/2006/relationships/hyperlink" Target="https://www.munzee.com/m/RUJA/8114" TargetMode="External"/><Relationship Id="rId40" Type="http://schemas.openxmlformats.org/officeDocument/2006/relationships/hyperlink" Target="https://www.munzee.com/m/rubaek/3600/" TargetMode="External"/><Relationship Id="rId42" Type="http://schemas.openxmlformats.org/officeDocument/2006/relationships/hyperlink" Target="https://www.munzee.com/m/anni56/8681/" TargetMode="External"/><Relationship Id="rId41" Type="http://schemas.openxmlformats.org/officeDocument/2006/relationships/hyperlink" Target="https://www.munzee.com/m/MrIVV/1830/" TargetMode="External"/><Relationship Id="rId44" Type="http://schemas.openxmlformats.org/officeDocument/2006/relationships/hyperlink" Target="https://www.munzee.com/m/MrIVV/1829/" TargetMode="External"/><Relationship Id="rId43" Type="http://schemas.openxmlformats.org/officeDocument/2006/relationships/hyperlink" Target="https://www.munzee.com/m/hunniees/25780" TargetMode="External"/><Relationship Id="rId46" Type="http://schemas.openxmlformats.org/officeDocument/2006/relationships/hyperlink" Target="https://www.munzee.com/m/dt07751/25646/?fbclid=IwAR0xdb-3x9vBOReLKsk2fdqlxfmf5MXHOBvAXSKbIIku0fKil5CEnmI7cpE" TargetMode="External"/><Relationship Id="rId45" Type="http://schemas.openxmlformats.org/officeDocument/2006/relationships/hyperlink" Target="https://www.munzee.com/m/anni56/8594/" TargetMode="External"/><Relationship Id="rId509" Type="http://schemas.openxmlformats.org/officeDocument/2006/relationships/hyperlink" Target="https://www.munzee.com/m/Sophus18/319/" TargetMode="External"/><Relationship Id="rId508" Type="http://schemas.openxmlformats.org/officeDocument/2006/relationships/hyperlink" Target="https://www.munzee.com/m/Henning49/6689/" TargetMode="External"/><Relationship Id="rId629" Type="http://schemas.openxmlformats.org/officeDocument/2006/relationships/hyperlink" Target="https://www.munzee.com/m/Heinerup/4785" TargetMode="External"/><Relationship Id="rId503" Type="http://schemas.openxmlformats.org/officeDocument/2006/relationships/hyperlink" Target="https://www.munzee.com/m/Sophus18/325/" TargetMode="External"/><Relationship Id="rId624" Type="http://schemas.openxmlformats.org/officeDocument/2006/relationships/hyperlink" Target="https://www.munzee.com/m/MrIVV/2248/" TargetMode="External"/><Relationship Id="rId745" Type="http://schemas.openxmlformats.org/officeDocument/2006/relationships/hyperlink" Target="https://www.munzee.com/m/MrIVV/2330/" TargetMode="External"/><Relationship Id="rId502" Type="http://schemas.openxmlformats.org/officeDocument/2006/relationships/hyperlink" Target="https://www.munzee.com/m/Henning49/6708/" TargetMode="External"/><Relationship Id="rId623" Type="http://schemas.openxmlformats.org/officeDocument/2006/relationships/hyperlink" Target="https://www.munzee.com/m/Heinerup/4780/" TargetMode="External"/><Relationship Id="rId744" Type="http://schemas.openxmlformats.org/officeDocument/2006/relationships/hyperlink" Target="https://www.munzee.com/m/anni56/9351/" TargetMode="External"/><Relationship Id="rId501" Type="http://schemas.openxmlformats.org/officeDocument/2006/relationships/hyperlink" Target="https://www.munzee.com/m/2JP/7665/" TargetMode="External"/><Relationship Id="rId622" Type="http://schemas.openxmlformats.org/officeDocument/2006/relationships/hyperlink" Target="https://www.munzee.com/m/anni56/7808/" TargetMode="External"/><Relationship Id="rId743" Type="http://schemas.openxmlformats.org/officeDocument/2006/relationships/hyperlink" Target="https://www.munzee.com/m/Heinerup/4833" TargetMode="External"/><Relationship Id="rId500" Type="http://schemas.openxmlformats.org/officeDocument/2006/relationships/hyperlink" Target="https://www.munzee.com/m/janzattic/6219/" TargetMode="External"/><Relationship Id="rId621" Type="http://schemas.openxmlformats.org/officeDocument/2006/relationships/hyperlink" Target="https://www.munzee.com/m/MrIVV/2247/" TargetMode="External"/><Relationship Id="rId742" Type="http://schemas.openxmlformats.org/officeDocument/2006/relationships/hyperlink" Target="https://www.munzee.com/m/MrIVV/2327/" TargetMode="External"/><Relationship Id="rId507" Type="http://schemas.openxmlformats.org/officeDocument/2006/relationships/hyperlink" Target="https://www.munzee.com/m/2JP/7645/" TargetMode="External"/><Relationship Id="rId628" Type="http://schemas.openxmlformats.org/officeDocument/2006/relationships/hyperlink" Target="https://www.munzee.com/m/anni56/7804/" TargetMode="External"/><Relationship Id="rId749" Type="http://schemas.openxmlformats.org/officeDocument/2006/relationships/hyperlink" Target="https://www.munzee.com/m/Heinerup/4835/" TargetMode="External"/><Relationship Id="rId506" Type="http://schemas.openxmlformats.org/officeDocument/2006/relationships/hyperlink" Target="https://www.munzee.com/m/Sophus18/324/" TargetMode="External"/><Relationship Id="rId627" Type="http://schemas.openxmlformats.org/officeDocument/2006/relationships/hyperlink" Target="https://www.munzee.com/m/MrIVV/2249/" TargetMode="External"/><Relationship Id="rId748" Type="http://schemas.openxmlformats.org/officeDocument/2006/relationships/hyperlink" Target="https://www.munzee.com/m/MrIVV/2331/" TargetMode="External"/><Relationship Id="rId505" Type="http://schemas.openxmlformats.org/officeDocument/2006/relationships/hyperlink" Target="https://www.munzee.com/m/Henning49/6690/" TargetMode="External"/><Relationship Id="rId626" Type="http://schemas.openxmlformats.org/officeDocument/2006/relationships/hyperlink" Target="https://www.munzee.com/m/Heinerup/4781/" TargetMode="External"/><Relationship Id="rId747" Type="http://schemas.openxmlformats.org/officeDocument/2006/relationships/hyperlink" Target="https://www.munzee.com/m/anni56/9325/" TargetMode="External"/><Relationship Id="rId504" Type="http://schemas.openxmlformats.org/officeDocument/2006/relationships/hyperlink" Target="https://www.munzee.com/m/2JP/7652/" TargetMode="External"/><Relationship Id="rId625" Type="http://schemas.openxmlformats.org/officeDocument/2006/relationships/hyperlink" Target="https://www.munzee.com/m/anni56/7807/" TargetMode="External"/><Relationship Id="rId746" Type="http://schemas.openxmlformats.org/officeDocument/2006/relationships/hyperlink" Target="https://www.munzee.com/m/Heinerup/4834" TargetMode="External"/><Relationship Id="rId48" Type="http://schemas.openxmlformats.org/officeDocument/2006/relationships/hyperlink" Target="https://www.munzee.com/m/anni56/8593/" TargetMode="External"/><Relationship Id="rId47" Type="http://schemas.openxmlformats.org/officeDocument/2006/relationships/hyperlink" Target="https://www.munzee.com/m/MrIVV/1828/" TargetMode="External"/><Relationship Id="rId49" Type="http://schemas.openxmlformats.org/officeDocument/2006/relationships/hyperlink" Target="https://www.munzee.com/m/QueerishDerin/1103" TargetMode="External"/><Relationship Id="rId620" Type="http://schemas.openxmlformats.org/officeDocument/2006/relationships/hyperlink" Target="https://www.munzee.com/m/Heinerup/4778" TargetMode="External"/><Relationship Id="rId741" Type="http://schemas.openxmlformats.org/officeDocument/2006/relationships/hyperlink" Target="https://www.munzee.com/m/anni56/9353/" TargetMode="External"/><Relationship Id="rId740" Type="http://schemas.openxmlformats.org/officeDocument/2006/relationships/hyperlink" Target="https://www.munzee.com/m/Heinerup/4828/" TargetMode="External"/><Relationship Id="rId31" Type="http://schemas.openxmlformats.org/officeDocument/2006/relationships/hyperlink" Target="https://www.munzee.com/m/OldFruits/5073/" TargetMode="External"/><Relationship Id="rId30" Type="http://schemas.openxmlformats.org/officeDocument/2006/relationships/hyperlink" Target="https://www.munzee.com/m/anni56/8685/" TargetMode="External"/><Relationship Id="rId33" Type="http://schemas.openxmlformats.org/officeDocument/2006/relationships/hyperlink" Target="https://www.munzee.com/m/rubaek/3601/" TargetMode="External"/><Relationship Id="rId32" Type="http://schemas.openxmlformats.org/officeDocument/2006/relationships/hyperlink" Target="https://www.munzee.com/m/MrIVV/1833/" TargetMode="External"/><Relationship Id="rId35" Type="http://schemas.openxmlformats.org/officeDocument/2006/relationships/hyperlink" Target="https://www.munzee.com/m/MrIVV/1832/" TargetMode="External"/><Relationship Id="rId34" Type="http://schemas.openxmlformats.org/officeDocument/2006/relationships/hyperlink" Target="https://www.munzee.com/m/anni56/8683/" TargetMode="External"/><Relationship Id="rId619" Type="http://schemas.openxmlformats.org/officeDocument/2006/relationships/hyperlink" Target="https://www.munzee.com/m/anni56/7817/" TargetMode="External"/><Relationship Id="rId618" Type="http://schemas.openxmlformats.org/officeDocument/2006/relationships/hyperlink" Target="https://www.munzee.com/m/MrIVV/2244/" TargetMode="External"/><Relationship Id="rId739" Type="http://schemas.openxmlformats.org/officeDocument/2006/relationships/hyperlink" Target="https://www.munzee.com/m/MrIVV/2326/" TargetMode="External"/><Relationship Id="rId613" Type="http://schemas.openxmlformats.org/officeDocument/2006/relationships/hyperlink" Target="https://www.munzee.com/m/anni56/9040/" TargetMode="External"/><Relationship Id="rId734" Type="http://schemas.openxmlformats.org/officeDocument/2006/relationships/hyperlink" Target="https://www.munzee.com/m/Heinerup/4826" TargetMode="External"/><Relationship Id="rId612" Type="http://schemas.openxmlformats.org/officeDocument/2006/relationships/hyperlink" Target="https://www.munzee.com/m/MrIVV/2177/" TargetMode="External"/><Relationship Id="rId733" Type="http://schemas.openxmlformats.org/officeDocument/2006/relationships/hyperlink" Target="https://www.munzee.com/m/MrIVV/2324/" TargetMode="External"/><Relationship Id="rId611" Type="http://schemas.openxmlformats.org/officeDocument/2006/relationships/hyperlink" Target="https://www.munzee.com/m/Heinerup/4775/" TargetMode="External"/><Relationship Id="rId732" Type="http://schemas.openxmlformats.org/officeDocument/2006/relationships/hyperlink" Target="https://www.munzee.com/m/anni56/9395/" TargetMode="External"/><Relationship Id="rId610" Type="http://schemas.openxmlformats.org/officeDocument/2006/relationships/hyperlink" Target="https://www.munzee.com/m/anni56/9041/" TargetMode="External"/><Relationship Id="rId731" Type="http://schemas.openxmlformats.org/officeDocument/2006/relationships/hyperlink" Target="https://www.munzee.com/m/Heinerup/4803" TargetMode="External"/><Relationship Id="rId617" Type="http://schemas.openxmlformats.org/officeDocument/2006/relationships/hyperlink" Target="https://www.munzee.com/m/Heinerup/4777" TargetMode="External"/><Relationship Id="rId738" Type="http://schemas.openxmlformats.org/officeDocument/2006/relationships/hyperlink" Target="https://www.munzee.com/m/anni56/9371/" TargetMode="External"/><Relationship Id="rId616" Type="http://schemas.openxmlformats.org/officeDocument/2006/relationships/hyperlink" Target="https://www.munzee.com/m/anni56/7818/" TargetMode="External"/><Relationship Id="rId737" Type="http://schemas.openxmlformats.org/officeDocument/2006/relationships/hyperlink" Target="https://www.munzee.com/m/Heinerup/4827" TargetMode="External"/><Relationship Id="rId615" Type="http://schemas.openxmlformats.org/officeDocument/2006/relationships/hyperlink" Target="https://www.munzee.com/m/MrIVV/2230/" TargetMode="External"/><Relationship Id="rId736" Type="http://schemas.openxmlformats.org/officeDocument/2006/relationships/hyperlink" Target="https://www.munzee.com/m/MrIVV/2325/" TargetMode="External"/><Relationship Id="rId614" Type="http://schemas.openxmlformats.org/officeDocument/2006/relationships/hyperlink" Target="https://www.munzee.com/m/Heinerup/4776/" TargetMode="External"/><Relationship Id="rId735" Type="http://schemas.openxmlformats.org/officeDocument/2006/relationships/hyperlink" Target="https://www.munzee.com/m/anni56/9375/" TargetMode="External"/><Relationship Id="rId37" Type="http://schemas.openxmlformats.org/officeDocument/2006/relationships/hyperlink" Target="https://www.munzee.com/m/anni56/8682/" TargetMode="External"/><Relationship Id="rId36" Type="http://schemas.openxmlformats.org/officeDocument/2006/relationships/hyperlink" Target="https://www.munzee.com/m/naturelover/4450/" TargetMode="External"/><Relationship Id="rId39" Type="http://schemas.openxmlformats.org/officeDocument/2006/relationships/hyperlink" Target="https://www.munzee.com/m/heathcote07/2765/" TargetMode="External"/><Relationship Id="rId38" Type="http://schemas.openxmlformats.org/officeDocument/2006/relationships/hyperlink" Target="https://www.munzee.com/m/MrIVV/1831/" TargetMode="External"/><Relationship Id="rId730" Type="http://schemas.openxmlformats.org/officeDocument/2006/relationships/hyperlink" Target="https://www.munzee.com/m/MrIVV/2315/" TargetMode="External"/><Relationship Id="rId20" Type="http://schemas.openxmlformats.org/officeDocument/2006/relationships/hyperlink" Target="https://www.munzee.com/m/MrIVV/1782/" TargetMode="External"/><Relationship Id="rId22" Type="http://schemas.openxmlformats.org/officeDocument/2006/relationships/hyperlink" Target="https://www.munzee.com/m/Henning49/7836/" TargetMode="External"/><Relationship Id="rId21" Type="http://schemas.openxmlformats.org/officeDocument/2006/relationships/hyperlink" Target="https://www.munzee.com/m/rubaek/3612/" TargetMode="External"/><Relationship Id="rId24" Type="http://schemas.openxmlformats.org/officeDocument/2006/relationships/hyperlink" Target="https://www.munzee.com/m/anni56/8686/" TargetMode="External"/><Relationship Id="rId23" Type="http://schemas.openxmlformats.org/officeDocument/2006/relationships/hyperlink" Target="https://www.munzee.com/m/MrIVV/1783/" TargetMode="External"/><Relationship Id="rId409" Type="http://schemas.openxmlformats.org/officeDocument/2006/relationships/hyperlink" Target="https://www.munzee.com/m/RUJA/8122/" TargetMode="External"/><Relationship Id="rId404" Type="http://schemas.openxmlformats.org/officeDocument/2006/relationships/hyperlink" Target="https://www.munzee.com/m/Annika/9450/" TargetMode="External"/><Relationship Id="rId525" Type="http://schemas.openxmlformats.org/officeDocument/2006/relationships/hyperlink" Target="https://www.munzee.com/m/Henning49/9228/" TargetMode="External"/><Relationship Id="rId646" Type="http://schemas.openxmlformats.org/officeDocument/2006/relationships/hyperlink" Target="https://www.munzee.com/m/Zniffer/17292/" TargetMode="External"/><Relationship Id="rId403" Type="http://schemas.openxmlformats.org/officeDocument/2006/relationships/hyperlink" Target="https://www.munzee.com/m/RUJA/8118" TargetMode="External"/><Relationship Id="rId524" Type="http://schemas.openxmlformats.org/officeDocument/2006/relationships/hyperlink" Target="https://www.munzee.com/m/Hmn007/2774/" TargetMode="External"/><Relationship Id="rId645" Type="http://schemas.openxmlformats.org/officeDocument/2006/relationships/hyperlink" Target="https://www.munzee.com/m/Behr47/3581/" TargetMode="External"/><Relationship Id="rId402" Type="http://schemas.openxmlformats.org/officeDocument/2006/relationships/hyperlink" Target="https://www.munzee.com/m/Zniffer/6673/" TargetMode="External"/><Relationship Id="rId523" Type="http://schemas.openxmlformats.org/officeDocument/2006/relationships/hyperlink" Target="https://www.munzee.com/m/Annika/9390" TargetMode="External"/><Relationship Id="rId644" Type="http://schemas.openxmlformats.org/officeDocument/2006/relationships/hyperlink" Target="https://www.munzee.com/m/Zniffer/17293/" TargetMode="External"/><Relationship Id="rId401" Type="http://schemas.openxmlformats.org/officeDocument/2006/relationships/hyperlink" Target="https://www.munzee.com/m/Eskiss/4368" TargetMode="External"/><Relationship Id="rId522" Type="http://schemas.openxmlformats.org/officeDocument/2006/relationships/hyperlink" Target="https://www.munzee.com/m/Henning49/9229/" TargetMode="External"/><Relationship Id="rId643" Type="http://schemas.openxmlformats.org/officeDocument/2006/relationships/hyperlink" Target="https://www.munzee.com/m/rubaek/3876/" TargetMode="External"/><Relationship Id="rId764" Type="http://schemas.openxmlformats.org/officeDocument/2006/relationships/drawing" Target="../drawings/drawing1.xml"/><Relationship Id="rId408" Type="http://schemas.openxmlformats.org/officeDocument/2006/relationships/hyperlink" Target="https://www.munzee.com/m/Zniffer/6665/" TargetMode="External"/><Relationship Id="rId529" Type="http://schemas.openxmlformats.org/officeDocument/2006/relationships/hyperlink" Target="https://www.munzee.com/m/Annika/9372/" TargetMode="External"/><Relationship Id="rId407" Type="http://schemas.openxmlformats.org/officeDocument/2006/relationships/hyperlink" Target="https://www.munzee.com/m/Annika/9442/" TargetMode="External"/><Relationship Id="rId528" Type="http://schemas.openxmlformats.org/officeDocument/2006/relationships/hyperlink" Target="https://www.munzee.com/m/Derlame/12601/" TargetMode="External"/><Relationship Id="rId649" Type="http://schemas.openxmlformats.org/officeDocument/2006/relationships/hyperlink" Target="https://www.munzee.com/m/Zniffer/17291/" TargetMode="External"/><Relationship Id="rId406" Type="http://schemas.openxmlformats.org/officeDocument/2006/relationships/hyperlink" Target="https://www.munzee.com/m/RUJA/8121" TargetMode="External"/><Relationship Id="rId527" Type="http://schemas.openxmlformats.org/officeDocument/2006/relationships/hyperlink" Target="https://www.munzee.com/m/MeanderingMonkeys/17340/" TargetMode="External"/><Relationship Id="rId648" Type="http://schemas.openxmlformats.org/officeDocument/2006/relationships/hyperlink" Target="https://www.munzee.com/m/barefootguru/3143/" TargetMode="External"/><Relationship Id="rId405" Type="http://schemas.openxmlformats.org/officeDocument/2006/relationships/hyperlink" Target="https://www.munzee.com/m/Zniffer/6667/" TargetMode="External"/><Relationship Id="rId526" Type="http://schemas.openxmlformats.org/officeDocument/2006/relationships/hyperlink" Target="https://www.munzee.com/m/Annika/9374/" TargetMode="External"/><Relationship Id="rId647" Type="http://schemas.openxmlformats.org/officeDocument/2006/relationships/hyperlink" Target="https://www.munzee.com/m/rubaek/3875/" TargetMode="External"/><Relationship Id="rId26" Type="http://schemas.openxmlformats.org/officeDocument/2006/relationships/hyperlink" Target="https://www.munzee.com/m/MrIVV/1808/" TargetMode="External"/><Relationship Id="rId25" Type="http://schemas.openxmlformats.org/officeDocument/2006/relationships/hyperlink" Target="https://www.munzee.com/m/Henning49/7834/" TargetMode="External"/><Relationship Id="rId28" Type="http://schemas.openxmlformats.org/officeDocument/2006/relationships/hyperlink" Target="https://www.munzee.com/m/Henning49/7833/" TargetMode="External"/><Relationship Id="rId27" Type="http://schemas.openxmlformats.org/officeDocument/2006/relationships/hyperlink" Target="https://www.munzee.com/m/rubaek/3609/" TargetMode="External"/><Relationship Id="rId400" Type="http://schemas.openxmlformats.org/officeDocument/2006/relationships/hyperlink" Target="https://www.munzee.com/m/RUJA/8117" TargetMode="External"/><Relationship Id="rId521" Type="http://schemas.openxmlformats.org/officeDocument/2006/relationships/hyperlink" Target="https://www.munzee.com/m/2JP/7598/" TargetMode="External"/><Relationship Id="rId642" Type="http://schemas.openxmlformats.org/officeDocument/2006/relationships/hyperlink" Target="https://www.munzee.com/m/Behr47/3583/" TargetMode="External"/><Relationship Id="rId763" Type="http://schemas.openxmlformats.org/officeDocument/2006/relationships/hyperlink" Target="https://www.munzee.com/m/mortonfox/6967/" TargetMode="External"/><Relationship Id="rId29" Type="http://schemas.openxmlformats.org/officeDocument/2006/relationships/hyperlink" Target="https://www.munzee.com/m/MrIVV/1807/" TargetMode="External"/><Relationship Id="rId520" Type="http://schemas.openxmlformats.org/officeDocument/2006/relationships/hyperlink" Target="https://www.munzee.com/m/humbird7/18172/" TargetMode="External"/><Relationship Id="rId641" Type="http://schemas.openxmlformats.org/officeDocument/2006/relationships/hyperlink" Target="https://www.munzee.com/m/Noisette/1736/" TargetMode="External"/><Relationship Id="rId762" Type="http://schemas.openxmlformats.org/officeDocument/2006/relationships/hyperlink" Target="https://www.munzee.com/m/Bisquick2/2914/" TargetMode="External"/><Relationship Id="rId640" Type="http://schemas.openxmlformats.org/officeDocument/2006/relationships/hyperlink" Target="https://www.munzee.com/m/Zniffer/17294/" TargetMode="External"/><Relationship Id="rId761" Type="http://schemas.openxmlformats.org/officeDocument/2006/relationships/hyperlink" Target="https://www.munzee.com/m/irmeli/3830/" TargetMode="External"/><Relationship Id="rId760" Type="http://schemas.openxmlformats.org/officeDocument/2006/relationships/hyperlink" Target="https://www.munzee.com/m/jukkas/3872/" TargetMode="External"/><Relationship Id="rId11" Type="http://schemas.openxmlformats.org/officeDocument/2006/relationships/hyperlink" Target="https://www.munzee.com/m/MrIVV/1787/" TargetMode="External"/><Relationship Id="rId10" Type="http://schemas.openxmlformats.org/officeDocument/2006/relationships/hyperlink" Target="https://www.munzee.com/m/rubaek/3616/" TargetMode="External"/><Relationship Id="rId13" Type="http://schemas.openxmlformats.org/officeDocument/2006/relationships/hyperlink" Target="https://www.munzee.com/m/Henning49/7838/" TargetMode="External"/><Relationship Id="rId12" Type="http://schemas.openxmlformats.org/officeDocument/2006/relationships/hyperlink" Target="https://www.munzee.com/m/Krogh/2265" TargetMode="External"/><Relationship Id="rId519" Type="http://schemas.openxmlformats.org/officeDocument/2006/relationships/hyperlink" Target="https://www.munzee.com/m/Henning49/9310/" TargetMode="External"/><Relationship Id="rId514" Type="http://schemas.openxmlformats.org/officeDocument/2006/relationships/hyperlink" Target="https://www.munzee.com/m/all0123/4058/" TargetMode="External"/><Relationship Id="rId635" Type="http://schemas.openxmlformats.org/officeDocument/2006/relationships/hyperlink" Target="https://www.munzee.com/m/Heinerup/4791/" TargetMode="External"/><Relationship Id="rId756" Type="http://schemas.openxmlformats.org/officeDocument/2006/relationships/hyperlink" Target="https://www.munzee.com/m/Aphrael/1575" TargetMode="External"/><Relationship Id="rId513" Type="http://schemas.openxmlformats.org/officeDocument/2006/relationships/hyperlink" Target="https://www.munzee.com/m/Henning49/9406/" TargetMode="External"/><Relationship Id="rId634" Type="http://schemas.openxmlformats.org/officeDocument/2006/relationships/hyperlink" Target="https://www.munzee.com/m/anni56/7800/" TargetMode="External"/><Relationship Id="rId755" Type="http://schemas.openxmlformats.org/officeDocument/2006/relationships/hyperlink" Target="https://www.munzee.com/m/Heinerup/4852" TargetMode="External"/><Relationship Id="rId512" Type="http://schemas.openxmlformats.org/officeDocument/2006/relationships/hyperlink" Target="https://www.munzee.com/m/2JP/7624/" TargetMode="External"/><Relationship Id="rId633" Type="http://schemas.openxmlformats.org/officeDocument/2006/relationships/hyperlink" Target="https://www.munzee.com/m/MrIVV/2251/" TargetMode="External"/><Relationship Id="rId754" Type="http://schemas.openxmlformats.org/officeDocument/2006/relationships/hyperlink" Target="https://www.munzee.com/m/MrIVV/2333/" TargetMode="External"/><Relationship Id="rId511" Type="http://schemas.openxmlformats.org/officeDocument/2006/relationships/hyperlink" Target="https://www.munzee.com/m/Puppet/611" TargetMode="External"/><Relationship Id="rId632" Type="http://schemas.openxmlformats.org/officeDocument/2006/relationships/hyperlink" Target="https://www.munzee.com/m/Heinerup/4786/" TargetMode="External"/><Relationship Id="rId753" Type="http://schemas.openxmlformats.org/officeDocument/2006/relationships/hyperlink" Target="https://www.munzee.com/m/anni56/9316/" TargetMode="External"/><Relationship Id="rId518" Type="http://schemas.openxmlformats.org/officeDocument/2006/relationships/hyperlink" Target="https://www.munzee.com/m/2JP/7600/" TargetMode="External"/><Relationship Id="rId639" Type="http://schemas.openxmlformats.org/officeDocument/2006/relationships/hyperlink" Target="https://www.munzee.com/m/rubaek/3876/" TargetMode="External"/><Relationship Id="rId517" Type="http://schemas.openxmlformats.org/officeDocument/2006/relationships/hyperlink" Target="https://www.munzee.com/m/Noisette/1615/" TargetMode="External"/><Relationship Id="rId638" Type="http://schemas.openxmlformats.org/officeDocument/2006/relationships/hyperlink" Target="https://www.munzee.com/m/Heinerup/4792" TargetMode="External"/><Relationship Id="rId759" Type="http://schemas.openxmlformats.org/officeDocument/2006/relationships/hyperlink" Target="https://www.munzee.com/m/irmeli/3822/" TargetMode="External"/><Relationship Id="rId516" Type="http://schemas.openxmlformats.org/officeDocument/2006/relationships/hyperlink" Target="https://www.munzee.com/m/Henning49/9326/" TargetMode="External"/><Relationship Id="rId637" Type="http://schemas.openxmlformats.org/officeDocument/2006/relationships/hyperlink" Target="https://www.munzee.com/m/anni56/7798/" TargetMode="External"/><Relationship Id="rId758" Type="http://schemas.openxmlformats.org/officeDocument/2006/relationships/hyperlink" Target="https://www.munzee.com/m/jukkas/3869/" TargetMode="External"/><Relationship Id="rId515" Type="http://schemas.openxmlformats.org/officeDocument/2006/relationships/hyperlink" Target="https://www.munzee.com/m/2JP/7622/" TargetMode="External"/><Relationship Id="rId636" Type="http://schemas.openxmlformats.org/officeDocument/2006/relationships/hyperlink" Target="https://www.munzee.com/m/MrIVV/2252/" TargetMode="External"/><Relationship Id="rId757" Type="http://schemas.openxmlformats.org/officeDocument/2006/relationships/hyperlink" Target="https://www.munzee.com/m/123xilef/5742/" TargetMode="External"/><Relationship Id="rId15" Type="http://schemas.openxmlformats.org/officeDocument/2006/relationships/hyperlink" Target="https://www.munzee.com/m/Krogh/2263" TargetMode="External"/><Relationship Id="rId14" Type="http://schemas.openxmlformats.org/officeDocument/2006/relationships/hyperlink" Target="https://www.munzee.com/m/MrIVV/1785/" TargetMode="External"/><Relationship Id="rId17" Type="http://schemas.openxmlformats.org/officeDocument/2006/relationships/hyperlink" Target="https://www.munzee.com/m/MrIVV/1781/" TargetMode="External"/><Relationship Id="rId16" Type="http://schemas.openxmlformats.org/officeDocument/2006/relationships/hyperlink" Target="https://www.munzee.com/m/rubaek/3615/" TargetMode="External"/><Relationship Id="rId19" Type="http://schemas.openxmlformats.org/officeDocument/2006/relationships/hyperlink" Target="https://www.munzee.com/m/Winther8900/1343/" TargetMode="External"/><Relationship Id="rId510" Type="http://schemas.openxmlformats.org/officeDocument/2006/relationships/hyperlink" Target="https://www.munzee.com/m/2JP/7644/" TargetMode="External"/><Relationship Id="rId631" Type="http://schemas.openxmlformats.org/officeDocument/2006/relationships/hyperlink" Target="https://www.munzee.com/m/anni56/7802/" TargetMode="External"/><Relationship Id="rId752" Type="http://schemas.openxmlformats.org/officeDocument/2006/relationships/hyperlink" Target="https://www.munzee.com/m/Heinerup/4845/" TargetMode="External"/><Relationship Id="rId18" Type="http://schemas.openxmlformats.org/officeDocument/2006/relationships/hyperlink" Target="https://www.munzee.com/m/Krogh/2245" TargetMode="External"/><Relationship Id="rId630" Type="http://schemas.openxmlformats.org/officeDocument/2006/relationships/hyperlink" Target="https://www.munzee.com/m/MrIVV/2250/" TargetMode="External"/><Relationship Id="rId751" Type="http://schemas.openxmlformats.org/officeDocument/2006/relationships/hyperlink" Target="https://www.munzee.com/m/MrIVV/2332/" TargetMode="External"/><Relationship Id="rId750" Type="http://schemas.openxmlformats.org/officeDocument/2006/relationships/hyperlink" Target="https://www.munzee.com/m/anni56/9321/" TargetMode="External"/><Relationship Id="rId84" Type="http://schemas.openxmlformats.org/officeDocument/2006/relationships/hyperlink" Target="https://www.munzee.com/m/BeFi14/5359/" TargetMode="External"/><Relationship Id="rId83" Type="http://schemas.openxmlformats.org/officeDocument/2006/relationships/hyperlink" Target="https://www.munzee.com/m/GeoHubi/6729/" TargetMode="External"/><Relationship Id="rId86" Type="http://schemas.openxmlformats.org/officeDocument/2006/relationships/hyperlink" Target="https://www.munzee.com/m/stineB/6189/" TargetMode="External"/><Relationship Id="rId85" Type="http://schemas.openxmlformats.org/officeDocument/2006/relationships/hyperlink" Target="https://www.munzee.com/m/AusserRuediger/2708/" TargetMode="External"/><Relationship Id="rId88" Type="http://schemas.openxmlformats.org/officeDocument/2006/relationships/hyperlink" Target="https://www.munzee.com/m/BeFi14/5328/" TargetMode="External"/><Relationship Id="rId87" Type="http://schemas.openxmlformats.org/officeDocument/2006/relationships/hyperlink" Target="https://www.munzee.com/m/GeoHubi/6718/" TargetMode="External"/><Relationship Id="rId89" Type="http://schemas.openxmlformats.org/officeDocument/2006/relationships/hyperlink" Target="https://www.munzee.com/m/KimSchreiber/2778/" TargetMode="External"/><Relationship Id="rId709" Type="http://schemas.openxmlformats.org/officeDocument/2006/relationships/hyperlink" Target="https://www.munzee.com/m/MrIVV/2253/" TargetMode="External"/><Relationship Id="rId708" Type="http://schemas.openxmlformats.org/officeDocument/2006/relationships/hyperlink" Target="https://www.munzee.com/m/anni56/7788/" TargetMode="External"/><Relationship Id="rId707" Type="http://schemas.openxmlformats.org/officeDocument/2006/relationships/hyperlink" Target="https://www.munzee.com/m/Heinerup/4793" TargetMode="External"/><Relationship Id="rId706" Type="http://schemas.openxmlformats.org/officeDocument/2006/relationships/hyperlink" Target="https://www.munzee.com/m/RUJA/8327" TargetMode="External"/><Relationship Id="rId80" Type="http://schemas.openxmlformats.org/officeDocument/2006/relationships/hyperlink" Target="http://www.munzee.com/m/JPSSguy/722/" TargetMode="External"/><Relationship Id="rId82" Type="http://schemas.openxmlformats.org/officeDocument/2006/relationships/hyperlink" Target="https://www.munzee.com/m/stineB/6190/" TargetMode="External"/><Relationship Id="rId81" Type="http://schemas.openxmlformats.org/officeDocument/2006/relationships/hyperlink" Target="https://www.munzee.com/m/FlatRuth/2267/" TargetMode="External"/><Relationship Id="rId701" Type="http://schemas.openxmlformats.org/officeDocument/2006/relationships/hyperlink" Target="https://www.munzee.com/m/223Soelberg/4916/" TargetMode="External"/><Relationship Id="rId700" Type="http://schemas.openxmlformats.org/officeDocument/2006/relationships/hyperlink" Target="https://www.munzee.com/m/RUJA/8322/" TargetMode="External"/><Relationship Id="rId705" Type="http://schemas.openxmlformats.org/officeDocument/2006/relationships/hyperlink" Target="https://www.munzee.com/m/Brandikorte/4715" TargetMode="External"/><Relationship Id="rId704" Type="http://schemas.openxmlformats.org/officeDocument/2006/relationships/hyperlink" Target="https://www.munzee.com/m/RUJA/8325" TargetMode="External"/><Relationship Id="rId703" Type="http://schemas.openxmlformats.org/officeDocument/2006/relationships/hyperlink" Target="https://www.munzee.com/m/223Soelberg/4915/" TargetMode="External"/><Relationship Id="rId702" Type="http://schemas.openxmlformats.org/officeDocument/2006/relationships/hyperlink" Target="https://www.munzee.com/m/RUJA/8323" TargetMode="External"/><Relationship Id="rId73" Type="http://schemas.openxmlformats.org/officeDocument/2006/relationships/hyperlink" Target="https://www.munzee.com/m/QueerishDerin/1093" TargetMode="External"/><Relationship Id="rId72" Type="http://schemas.openxmlformats.org/officeDocument/2006/relationships/hyperlink" Target="https://www.munzee.com/m/mrsg9064/6462/" TargetMode="External"/><Relationship Id="rId75" Type="http://schemas.openxmlformats.org/officeDocument/2006/relationships/hyperlink" Target="https://www.munzee.com/m/Lanyasummer/3553/" TargetMode="External"/><Relationship Id="rId74" Type="http://schemas.openxmlformats.org/officeDocument/2006/relationships/hyperlink" Target="https://www.munzee.com/m/Soendermand/1403" TargetMode="External"/><Relationship Id="rId77" Type="http://schemas.openxmlformats.org/officeDocument/2006/relationships/hyperlink" Target="https://www.munzee.com/m/Soendermand/1396" TargetMode="External"/><Relationship Id="rId76" Type="http://schemas.openxmlformats.org/officeDocument/2006/relationships/hyperlink" Target="https://www.munzee.com/m/QueerishDerin/1092" TargetMode="External"/><Relationship Id="rId79" Type="http://schemas.openxmlformats.org/officeDocument/2006/relationships/hyperlink" Target="https://www.munzee.com/m/QueerishDerin/1105" TargetMode="External"/><Relationship Id="rId78" Type="http://schemas.openxmlformats.org/officeDocument/2006/relationships/hyperlink" Target="https://www.munzee.com/m/babyw/2519/" TargetMode="External"/><Relationship Id="rId71" Type="http://schemas.openxmlformats.org/officeDocument/2006/relationships/hyperlink" Target="https://www.munzee.com/m/Soendermand/1404" TargetMode="External"/><Relationship Id="rId70" Type="http://schemas.openxmlformats.org/officeDocument/2006/relationships/hyperlink" Target="https://www.munzee.com/m/QueerishDerin/1094" TargetMode="External"/><Relationship Id="rId62" Type="http://schemas.openxmlformats.org/officeDocument/2006/relationships/hyperlink" Target="https://www.munzee.com/m/Lonni/494/" TargetMode="External"/><Relationship Id="rId61" Type="http://schemas.openxmlformats.org/officeDocument/2006/relationships/hyperlink" Target="https://www.munzee.com/m/munzeefarmor/1323/" TargetMode="External"/><Relationship Id="rId64" Type="http://schemas.openxmlformats.org/officeDocument/2006/relationships/hyperlink" Target="https://www.munzee.com/m/QueerishDerin/1108/" TargetMode="External"/><Relationship Id="rId63" Type="http://schemas.openxmlformats.org/officeDocument/2006/relationships/hyperlink" Target="https://www.munzee.com/m/InaausWien/2296/" TargetMode="External"/><Relationship Id="rId66" Type="http://schemas.openxmlformats.org/officeDocument/2006/relationships/hyperlink" Target="https://www.munzee.com/m/Arendt/1664/" TargetMode="External"/><Relationship Id="rId65" Type="http://schemas.openxmlformats.org/officeDocument/2006/relationships/hyperlink" Target="https://www.munzee.com/m/Soendermand/1407" TargetMode="External"/><Relationship Id="rId68" Type="http://schemas.openxmlformats.org/officeDocument/2006/relationships/hyperlink" Target="https://www.munzee.com/m/Soendermand/1406" TargetMode="External"/><Relationship Id="rId67" Type="http://schemas.openxmlformats.org/officeDocument/2006/relationships/hyperlink" Target="https://www.munzee.com/m/QueerishDerin/1095" TargetMode="External"/><Relationship Id="rId609" Type="http://schemas.openxmlformats.org/officeDocument/2006/relationships/hyperlink" Target="https://www.munzee.com/m/MrIVV/2137/" TargetMode="External"/><Relationship Id="rId608" Type="http://schemas.openxmlformats.org/officeDocument/2006/relationships/hyperlink" Target="https://www.munzee.com/m/Heinerup/4774/" TargetMode="External"/><Relationship Id="rId729" Type="http://schemas.openxmlformats.org/officeDocument/2006/relationships/hyperlink" Target="https://www.munzee.com/m/anni56/9406/" TargetMode="External"/><Relationship Id="rId607" Type="http://schemas.openxmlformats.org/officeDocument/2006/relationships/hyperlink" Target="https://www.munzee.com/m/anni56/9084/" TargetMode="External"/><Relationship Id="rId728" Type="http://schemas.openxmlformats.org/officeDocument/2006/relationships/hyperlink" Target="https://www.munzee.com/m/Heinerup/4802/" TargetMode="External"/><Relationship Id="rId60" Type="http://schemas.openxmlformats.org/officeDocument/2006/relationships/hyperlink" Target="https://www.munzee.com/m/linusbi/2628/" TargetMode="External"/><Relationship Id="rId602" Type="http://schemas.openxmlformats.org/officeDocument/2006/relationships/hyperlink" Target="https://www.munzee.com/m/Heinerup/4770" TargetMode="External"/><Relationship Id="rId723" Type="http://schemas.openxmlformats.org/officeDocument/2006/relationships/hyperlink" Target="https://www.munzee.com/m/anni56/9419/" TargetMode="External"/><Relationship Id="rId601" Type="http://schemas.openxmlformats.org/officeDocument/2006/relationships/hyperlink" Target="https://www.munzee.com/m/anni56/9133/" TargetMode="External"/><Relationship Id="rId722" Type="http://schemas.openxmlformats.org/officeDocument/2006/relationships/hyperlink" Target="https://www.munzee.com/m/Heinerup/4801" TargetMode="External"/><Relationship Id="rId600" Type="http://schemas.openxmlformats.org/officeDocument/2006/relationships/hyperlink" Target="https://www.munzee.com/m/MrIVV/2134/" TargetMode="External"/><Relationship Id="rId721" Type="http://schemas.openxmlformats.org/officeDocument/2006/relationships/hyperlink" Target="https://www.munzee.com/m/MrIVV/2308/" TargetMode="External"/><Relationship Id="rId720" Type="http://schemas.openxmlformats.org/officeDocument/2006/relationships/hyperlink" Target="https://www.munzee.com/m/anni56/7771/" TargetMode="External"/><Relationship Id="rId606" Type="http://schemas.openxmlformats.org/officeDocument/2006/relationships/hyperlink" Target="https://www.munzee.com/m/MrIVV/2136/" TargetMode="External"/><Relationship Id="rId727" Type="http://schemas.openxmlformats.org/officeDocument/2006/relationships/hyperlink" Target="https://www.munzee.com/m/MrIVV/2313/" TargetMode="External"/><Relationship Id="rId605" Type="http://schemas.openxmlformats.org/officeDocument/2006/relationships/hyperlink" Target="https://www.munzee.com/m/Heinerup/4771" TargetMode="External"/><Relationship Id="rId726" Type="http://schemas.openxmlformats.org/officeDocument/2006/relationships/hyperlink" Target="https://www.munzee.com/m/anni56/9407/" TargetMode="External"/><Relationship Id="rId604" Type="http://schemas.openxmlformats.org/officeDocument/2006/relationships/hyperlink" Target="https://www.munzee.com/m/anni56/9113/" TargetMode="External"/><Relationship Id="rId725" Type="http://schemas.openxmlformats.org/officeDocument/2006/relationships/hyperlink" Target="https://www.munzee.com/m/Heinerup/4853" TargetMode="External"/><Relationship Id="rId603" Type="http://schemas.openxmlformats.org/officeDocument/2006/relationships/hyperlink" Target="https://www.munzee.com/m/MrIVV/2135/" TargetMode="External"/><Relationship Id="rId724" Type="http://schemas.openxmlformats.org/officeDocument/2006/relationships/hyperlink" Target="https://www.munzee.com/m/MrIVV/2310/" TargetMode="External"/><Relationship Id="rId69" Type="http://schemas.openxmlformats.org/officeDocument/2006/relationships/hyperlink" Target="https://www.munzee.com/m/habu/9548/" TargetMode="External"/><Relationship Id="rId51" Type="http://schemas.openxmlformats.org/officeDocument/2006/relationships/hyperlink" Target="https://www.munzee.com/m/anni56/8592/" TargetMode="External"/><Relationship Id="rId50" Type="http://schemas.openxmlformats.org/officeDocument/2006/relationships/hyperlink" Target="https://www.munzee.com/m/MrIVV/1827/" TargetMode="External"/><Relationship Id="rId53" Type="http://schemas.openxmlformats.org/officeDocument/2006/relationships/hyperlink" Target="https://www.munzee.com/m/MrIVV/1826/" TargetMode="External"/><Relationship Id="rId52" Type="http://schemas.openxmlformats.org/officeDocument/2006/relationships/hyperlink" Target="https://www.munzee.com/m/QueerishDerin/1104" TargetMode="External"/><Relationship Id="rId55" Type="http://schemas.openxmlformats.org/officeDocument/2006/relationships/hyperlink" Target="https://www.munzee.com/m/stineB/6192/" TargetMode="External"/><Relationship Id="rId54" Type="http://schemas.openxmlformats.org/officeDocument/2006/relationships/hyperlink" Target="http://www.munzee.com/m/JPSSguy/723/" TargetMode="External"/><Relationship Id="rId57" Type="http://schemas.openxmlformats.org/officeDocument/2006/relationships/hyperlink" Target="https://www.munzee.com/m/BeFi14/5360/" TargetMode="External"/><Relationship Id="rId56" Type="http://schemas.openxmlformats.org/officeDocument/2006/relationships/hyperlink" Target="https://www.munzee.com/m/GeoHubi/6730/" TargetMode="External"/><Relationship Id="rId719" Type="http://schemas.openxmlformats.org/officeDocument/2006/relationships/hyperlink" Target="https://www.munzee.com/m/Heinerup/4797/" TargetMode="External"/><Relationship Id="rId718" Type="http://schemas.openxmlformats.org/officeDocument/2006/relationships/hyperlink" Target="https://www.munzee.com/m/MrIVV/2256/" TargetMode="External"/><Relationship Id="rId717" Type="http://schemas.openxmlformats.org/officeDocument/2006/relationships/hyperlink" Target="https://www.munzee.com/m/anni56/7779/" TargetMode="External"/><Relationship Id="rId712" Type="http://schemas.openxmlformats.org/officeDocument/2006/relationships/hyperlink" Target="https://www.munzee.com/m/MrIVV/2254/" TargetMode="External"/><Relationship Id="rId711" Type="http://schemas.openxmlformats.org/officeDocument/2006/relationships/hyperlink" Target="https://www.munzee.com/m/anni56/7787/" TargetMode="External"/><Relationship Id="rId710" Type="http://schemas.openxmlformats.org/officeDocument/2006/relationships/hyperlink" Target="https://www.munzee.com/m/Heinerup/4794" TargetMode="External"/><Relationship Id="rId716" Type="http://schemas.openxmlformats.org/officeDocument/2006/relationships/hyperlink" Target="https://www.munzee.com/m/Heinerup/4796" TargetMode="External"/><Relationship Id="rId715" Type="http://schemas.openxmlformats.org/officeDocument/2006/relationships/hyperlink" Target="https://www.munzee.com/m/MrIVV/2255/" TargetMode="External"/><Relationship Id="rId714" Type="http://schemas.openxmlformats.org/officeDocument/2006/relationships/hyperlink" Target="https://www.munzee.com/m/anni56/7785/" TargetMode="External"/><Relationship Id="rId713" Type="http://schemas.openxmlformats.org/officeDocument/2006/relationships/hyperlink" Target="https://www.munzee.com/m/Heinerup/4795" TargetMode="External"/><Relationship Id="rId59" Type="http://schemas.openxmlformats.org/officeDocument/2006/relationships/hyperlink" Target="https://www.munzee.com/m/fionails/3044/" TargetMode="External"/><Relationship Id="rId58" Type="http://schemas.openxmlformats.org/officeDocument/2006/relationships/hyperlink" Target="https://www.munzee.com/m/levesund/6235/" TargetMode="External"/><Relationship Id="rId590" Type="http://schemas.openxmlformats.org/officeDocument/2006/relationships/hyperlink" Target="https://www.munzee.com/m/Heinerup/4762" TargetMode="External"/><Relationship Id="rId107" Type="http://schemas.openxmlformats.org/officeDocument/2006/relationships/hyperlink" Target="https://www.munzee.com/m/TecmjrB/3906/" TargetMode="External"/><Relationship Id="rId228" Type="http://schemas.openxmlformats.org/officeDocument/2006/relationships/hyperlink" Target="https://www.munzee.com/m/MetteS/5693/" TargetMode="External"/><Relationship Id="rId349" Type="http://schemas.openxmlformats.org/officeDocument/2006/relationships/hyperlink" Target="https://www.munzee.com/m/kolbysamso/1383" TargetMode="External"/><Relationship Id="rId106" Type="http://schemas.openxmlformats.org/officeDocument/2006/relationships/hyperlink" Target="https://www.munzee.com/m/RUJA/8007/" TargetMode="External"/><Relationship Id="rId227" Type="http://schemas.openxmlformats.org/officeDocument/2006/relationships/hyperlink" Target="https://www.munzee.com/m/InaausWien/2300/" TargetMode="External"/><Relationship Id="rId348" Type="http://schemas.openxmlformats.org/officeDocument/2006/relationships/hyperlink" Target="https://www.munzee.com/m/Evaldnet/726" TargetMode="External"/><Relationship Id="rId469" Type="http://schemas.openxmlformats.org/officeDocument/2006/relationships/hyperlink" Target="https://www.munzee.com/m/anni56/8987/" TargetMode="External"/><Relationship Id="rId105" Type="http://schemas.openxmlformats.org/officeDocument/2006/relationships/hyperlink" Target="https://www.munzee.com/m/Lehmis/725/" TargetMode="External"/><Relationship Id="rId226" Type="http://schemas.openxmlformats.org/officeDocument/2006/relationships/hyperlink" Target="https://www.munzee.com/m/KimSchreiber/2792/" TargetMode="External"/><Relationship Id="rId347" Type="http://schemas.openxmlformats.org/officeDocument/2006/relationships/hyperlink" Target="https://www.munzee.com/m/Heinerup/4626/" TargetMode="External"/><Relationship Id="rId468" Type="http://schemas.openxmlformats.org/officeDocument/2006/relationships/hyperlink" Target="https://www.munzee.com/m/MrIVV/2038/" TargetMode="External"/><Relationship Id="rId589" Type="http://schemas.openxmlformats.org/officeDocument/2006/relationships/hyperlink" Target="https://www.munzee.com/m/RUJA/8294/" TargetMode="External"/><Relationship Id="rId104" Type="http://schemas.openxmlformats.org/officeDocument/2006/relationships/hyperlink" Target="https://www.munzee.com/m/TecmjrB/3904/" TargetMode="External"/><Relationship Id="rId225" Type="http://schemas.openxmlformats.org/officeDocument/2006/relationships/hyperlink" Target="https://www.munzee.com/m/MeLa/3175/" TargetMode="External"/><Relationship Id="rId346" Type="http://schemas.openxmlformats.org/officeDocument/2006/relationships/hyperlink" Target="https://www.munzee.com/m/MrIVV/1975/" TargetMode="External"/><Relationship Id="rId467" Type="http://schemas.openxmlformats.org/officeDocument/2006/relationships/hyperlink" Target="https://www.munzee.com/m/Heinerup/4654" TargetMode="External"/><Relationship Id="rId588" Type="http://schemas.openxmlformats.org/officeDocument/2006/relationships/hyperlink" Target="https://www.munzee.com/m/CoffeeBender/6148/" TargetMode="External"/><Relationship Id="rId109" Type="http://schemas.openxmlformats.org/officeDocument/2006/relationships/hyperlink" Target="https://www.munzee.com/m/RUJA/8010" TargetMode="External"/><Relationship Id="rId108" Type="http://schemas.openxmlformats.org/officeDocument/2006/relationships/hyperlink" Target="https://www.munzee.com/m/Zniffer/6832/" TargetMode="External"/><Relationship Id="rId229" Type="http://schemas.openxmlformats.org/officeDocument/2006/relationships/hyperlink" Target="https://www.munzee.com/m/BoMS/7125/" TargetMode="External"/><Relationship Id="rId220" Type="http://schemas.openxmlformats.org/officeDocument/2006/relationships/hyperlink" Target="https://www.munzee.com/m/I-spy/2012/" TargetMode="External"/><Relationship Id="rId341" Type="http://schemas.openxmlformats.org/officeDocument/2006/relationships/hyperlink" Target="https://www.munzee.com/m/Heinerup/4614" TargetMode="External"/><Relationship Id="rId462" Type="http://schemas.openxmlformats.org/officeDocument/2006/relationships/hyperlink" Target="https://www.munzee.com/m/anni56/8921/" TargetMode="External"/><Relationship Id="rId583" Type="http://schemas.openxmlformats.org/officeDocument/2006/relationships/hyperlink" Target="https://www.munzee.com/m/RUJA/8282/" TargetMode="External"/><Relationship Id="rId340" Type="http://schemas.openxmlformats.org/officeDocument/2006/relationships/hyperlink" Target="https://www.munzee.com/m/MrIVV/1977/" TargetMode="External"/><Relationship Id="rId461" Type="http://schemas.openxmlformats.org/officeDocument/2006/relationships/hyperlink" Target="https://www.munzee.com/m/Heinerup/4646/" TargetMode="External"/><Relationship Id="rId582" Type="http://schemas.openxmlformats.org/officeDocument/2006/relationships/hyperlink" Target="https://www.munzee.com/m/223Soelberg/5337/" TargetMode="External"/><Relationship Id="rId460" Type="http://schemas.openxmlformats.org/officeDocument/2006/relationships/hyperlink" Target="https://www.munzee.com/m/MrIVV/1970/" TargetMode="External"/><Relationship Id="rId581" Type="http://schemas.openxmlformats.org/officeDocument/2006/relationships/hyperlink" Target="https://www.munzee.com/m/alaumann/5611" TargetMode="External"/><Relationship Id="rId580" Type="http://schemas.openxmlformats.org/officeDocument/2006/relationships/hyperlink" Target="https://www.munzee.com/m/RUJA/8280/" TargetMode="External"/><Relationship Id="rId103" Type="http://schemas.openxmlformats.org/officeDocument/2006/relationships/hyperlink" Target="https://www.munzee.com/m/RUJA/8006/" TargetMode="External"/><Relationship Id="rId224" Type="http://schemas.openxmlformats.org/officeDocument/2006/relationships/hyperlink" Target="https://www.munzee.com/m/I-spy/2113/" TargetMode="External"/><Relationship Id="rId345" Type="http://schemas.openxmlformats.org/officeDocument/2006/relationships/hyperlink" Target="https://www.munzee.com/m/rubaek/3623/" TargetMode="External"/><Relationship Id="rId466" Type="http://schemas.openxmlformats.org/officeDocument/2006/relationships/hyperlink" Target="https://www.munzee.com/m/anni56/8989/" TargetMode="External"/><Relationship Id="rId587" Type="http://schemas.openxmlformats.org/officeDocument/2006/relationships/hyperlink" Target="https://www.munzee.com/m/alaumann/5585" TargetMode="External"/><Relationship Id="rId102" Type="http://schemas.openxmlformats.org/officeDocument/2006/relationships/hyperlink" Target="https://www.munzee.com/m/JRdaBoss/5957/" TargetMode="External"/><Relationship Id="rId223" Type="http://schemas.openxmlformats.org/officeDocument/2006/relationships/hyperlink" Target="https://www.munzee.com/m/rabe85/2589/" TargetMode="External"/><Relationship Id="rId344" Type="http://schemas.openxmlformats.org/officeDocument/2006/relationships/hyperlink" Target="https://www.munzee.com/m/Heinerup/4618/" TargetMode="External"/><Relationship Id="rId465" Type="http://schemas.openxmlformats.org/officeDocument/2006/relationships/hyperlink" Target="https://www.munzee.com/m/rubaek/3570/" TargetMode="External"/><Relationship Id="rId586" Type="http://schemas.openxmlformats.org/officeDocument/2006/relationships/hyperlink" Target="https://www.munzee.com/m/RUJA/8286/" TargetMode="External"/><Relationship Id="rId101" Type="http://schemas.openxmlformats.org/officeDocument/2006/relationships/hyperlink" Target="https://www.munzee.com/m/markcase/6679/" TargetMode="External"/><Relationship Id="rId222" Type="http://schemas.openxmlformats.org/officeDocument/2006/relationships/hyperlink" Target="https://www.munzee.com/m/2JP/7810" TargetMode="External"/><Relationship Id="rId343" Type="http://schemas.openxmlformats.org/officeDocument/2006/relationships/hyperlink" Target="https://www.munzee.com/m/MrIVV/1976/" TargetMode="External"/><Relationship Id="rId464" Type="http://schemas.openxmlformats.org/officeDocument/2006/relationships/hyperlink" Target="https://www.munzee.com/m/Heinerup/4649" TargetMode="External"/><Relationship Id="rId585" Type="http://schemas.openxmlformats.org/officeDocument/2006/relationships/hyperlink" Target="https://www.munzee.com/m/CoffeeBender/6195/" TargetMode="External"/><Relationship Id="rId100" Type="http://schemas.openxmlformats.org/officeDocument/2006/relationships/hyperlink" Target="https://www.munzee.com/m/BoMS/7135/" TargetMode="External"/><Relationship Id="rId221" Type="http://schemas.openxmlformats.org/officeDocument/2006/relationships/hyperlink" Target="https://www.munzee.com/m/Eskiss/4364" TargetMode="External"/><Relationship Id="rId342" Type="http://schemas.openxmlformats.org/officeDocument/2006/relationships/hyperlink" Target="https://www.munzee.com/m/anni56/8890/" TargetMode="External"/><Relationship Id="rId463" Type="http://schemas.openxmlformats.org/officeDocument/2006/relationships/hyperlink" Target="https://www.munzee.com/m/MrIVV/1969/" TargetMode="External"/><Relationship Id="rId584" Type="http://schemas.openxmlformats.org/officeDocument/2006/relationships/hyperlink" Target="https://www.munzee.com/m/alaumann/5605" TargetMode="External"/><Relationship Id="rId217" Type="http://schemas.openxmlformats.org/officeDocument/2006/relationships/hyperlink" Target="https://www.munzee.com/m/Jemideam/3650" TargetMode="External"/><Relationship Id="rId338" Type="http://schemas.openxmlformats.org/officeDocument/2006/relationships/hyperlink" Target="https://www.munzee.com/m/Heinerup/4613/" TargetMode="External"/><Relationship Id="rId459" Type="http://schemas.openxmlformats.org/officeDocument/2006/relationships/hyperlink" Target="https://www.munzee.com/m/rubaek/3592/" TargetMode="External"/><Relationship Id="rId216" Type="http://schemas.openxmlformats.org/officeDocument/2006/relationships/hyperlink" Target="http://www.munzee.com/m/SnowBoat/4709/" TargetMode="External"/><Relationship Id="rId337" Type="http://schemas.openxmlformats.org/officeDocument/2006/relationships/hyperlink" Target="https://www.munzee.com/m/MrIVV/1978/" TargetMode="External"/><Relationship Id="rId458" Type="http://schemas.openxmlformats.org/officeDocument/2006/relationships/hyperlink" Target="https://www.munzee.com/m/Heinerup/4644/" TargetMode="External"/><Relationship Id="rId579" Type="http://schemas.openxmlformats.org/officeDocument/2006/relationships/hyperlink" Target="https://www.munzee.com/m/223Soelberg/5367/" TargetMode="External"/><Relationship Id="rId215" Type="http://schemas.openxmlformats.org/officeDocument/2006/relationships/hyperlink" Target="https://www.munzee.com/m/Jyden67/2241/" TargetMode="External"/><Relationship Id="rId336" Type="http://schemas.openxmlformats.org/officeDocument/2006/relationships/hyperlink" Target="https://www.munzee.com/m/anni56/8831/" TargetMode="External"/><Relationship Id="rId457" Type="http://schemas.openxmlformats.org/officeDocument/2006/relationships/hyperlink" Target="https://www.munzee.com/m/MrIVV/1971/" TargetMode="External"/><Relationship Id="rId578" Type="http://schemas.openxmlformats.org/officeDocument/2006/relationships/hyperlink" Target="https://www.munzee.com/m/alaumann/5614" TargetMode="External"/><Relationship Id="rId699" Type="http://schemas.openxmlformats.org/officeDocument/2006/relationships/hyperlink" Target="https://www.munzee.com/m/223Soelberg/4919/" TargetMode="External"/><Relationship Id="rId214" Type="http://schemas.openxmlformats.org/officeDocument/2006/relationships/hyperlink" Target="https://www.munzee.com/m/KimSchreiber/2801/" TargetMode="External"/><Relationship Id="rId335" Type="http://schemas.openxmlformats.org/officeDocument/2006/relationships/hyperlink" Target="https://www.munzee.com/m/Heinerup/4611/" TargetMode="External"/><Relationship Id="rId456" Type="http://schemas.openxmlformats.org/officeDocument/2006/relationships/hyperlink" Target="https://www.munzee.com/m/anni56/8923/" TargetMode="External"/><Relationship Id="rId577" Type="http://schemas.openxmlformats.org/officeDocument/2006/relationships/hyperlink" Target="https://www.munzee.com/m/RUJA/8279/" TargetMode="External"/><Relationship Id="rId698" Type="http://schemas.openxmlformats.org/officeDocument/2006/relationships/hyperlink" Target="https://www.munzee.com/m/RUJA/8328" TargetMode="External"/><Relationship Id="rId219" Type="http://schemas.openxmlformats.org/officeDocument/2006/relationships/hyperlink" Target="https://www.munzee.com/m/taska1981/5091/" TargetMode="External"/><Relationship Id="rId218" Type="http://schemas.openxmlformats.org/officeDocument/2006/relationships/hyperlink" Target="https://www.munzee.com/m/kolbysamso/1375" TargetMode="External"/><Relationship Id="rId339" Type="http://schemas.openxmlformats.org/officeDocument/2006/relationships/hyperlink" Target="https://www.munzee.com/m/anni56/8830/" TargetMode="External"/><Relationship Id="rId330" Type="http://schemas.openxmlformats.org/officeDocument/2006/relationships/hyperlink" Target="https://www.munzee.com/m/rubaek/3666/" TargetMode="External"/><Relationship Id="rId451" Type="http://schemas.openxmlformats.org/officeDocument/2006/relationships/hyperlink" Target="https://www.munzee.com/m/MrIVV/1973/" TargetMode="External"/><Relationship Id="rId572" Type="http://schemas.openxmlformats.org/officeDocument/2006/relationships/hyperlink" Target="https://www.munzee.com/m/Eskiss/4304" TargetMode="External"/><Relationship Id="rId693" Type="http://schemas.openxmlformats.org/officeDocument/2006/relationships/hyperlink" Target="https://www.munzee.com/m/223Soelberg/5037/" TargetMode="External"/><Relationship Id="rId450" Type="http://schemas.openxmlformats.org/officeDocument/2006/relationships/hyperlink" Target="https://www.munzee.com/m/2JP/7692/" TargetMode="External"/><Relationship Id="rId571" Type="http://schemas.openxmlformats.org/officeDocument/2006/relationships/hyperlink" Target="https://www.munzee.com/m/RUJA/8276/" TargetMode="External"/><Relationship Id="rId692" Type="http://schemas.openxmlformats.org/officeDocument/2006/relationships/hyperlink" Target="https://www.munzee.com/m/RUJA/8318/" TargetMode="External"/><Relationship Id="rId570" Type="http://schemas.openxmlformats.org/officeDocument/2006/relationships/hyperlink" Target="https://www.munzee.com/m/Taz30/1637/" TargetMode="External"/><Relationship Id="rId691" Type="http://schemas.openxmlformats.org/officeDocument/2006/relationships/hyperlink" Target="https://www.munzee.com/m/223Soelberg/5199/" TargetMode="External"/><Relationship Id="rId690" Type="http://schemas.openxmlformats.org/officeDocument/2006/relationships/hyperlink" Target="https://www.munzee.com/m/RUJA/8304/" TargetMode="External"/><Relationship Id="rId213" Type="http://schemas.openxmlformats.org/officeDocument/2006/relationships/hyperlink" Target="https://www.munzee.com/m/kolbysamso/1392" TargetMode="External"/><Relationship Id="rId334" Type="http://schemas.openxmlformats.org/officeDocument/2006/relationships/hyperlink" Target="https://www.munzee.com/m/MrIVV/1863/" TargetMode="External"/><Relationship Id="rId455" Type="http://schemas.openxmlformats.org/officeDocument/2006/relationships/hyperlink" Target="https://www.munzee.com/m/Heinerup/4631" TargetMode="External"/><Relationship Id="rId576" Type="http://schemas.openxmlformats.org/officeDocument/2006/relationships/hyperlink" Target="https://www.munzee.com/m/223Soelberg/5422/" TargetMode="External"/><Relationship Id="rId697" Type="http://schemas.openxmlformats.org/officeDocument/2006/relationships/hyperlink" Target="https://www.munzee.com/m/223Soelberg/4920/" TargetMode="External"/><Relationship Id="rId212" Type="http://schemas.openxmlformats.org/officeDocument/2006/relationships/hyperlink" Target="https://www.munzee.com/m/FizzleWizzle/1045/" TargetMode="External"/><Relationship Id="rId333" Type="http://schemas.openxmlformats.org/officeDocument/2006/relationships/hyperlink" Target="https://www.munzee.com/m/Mattie/9559/" TargetMode="External"/><Relationship Id="rId454" Type="http://schemas.openxmlformats.org/officeDocument/2006/relationships/hyperlink" Target="https://www.munzee.com/m/MrIVV/1972/" TargetMode="External"/><Relationship Id="rId575" Type="http://schemas.openxmlformats.org/officeDocument/2006/relationships/hyperlink" Target="https://www.munzee.com/m/alaumann/5616" TargetMode="External"/><Relationship Id="rId696" Type="http://schemas.openxmlformats.org/officeDocument/2006/relationships/hyperlink" Target="https://www.munzee.com/m/RUJA/8321/" TargetMode="External"/><Relationship Id="rId211" Type="http://schemas.openxmlformats.org/officeDocument/2006/relationships/hyperlink" Target="https://www.munzee.com/m/kallehaugerne/2253/" TargetMode="External"/><Relationship Id="rId332" Type="http://schemas.openxmlformats.org/officeDocument/2006/relationships/hyperlink" Target="https://www.munzee.com/m/MeLa/3193/" TargetMode="External"/><Relationship Id="rId453" Type="http://schemas.openxmlformats.org/officeDocument/2006/relationships/hyperlink" Target="https://www.munzee.com/m/rubaek/3593/" TargetMode="External"/><Relationship Id="rId574" Type="http://schemas.openxmlformats.org/officeDocument/2006/relationships/hyperlink" Target="https://www.munzee.com/m/RUJA/8277" TargetMode="External"/><Relationship Id="rId695" Type="http://schemas.openxmlformats.org/officeDocument/2006/relationships/hyperlink" Target="https://www.munzee.com/m/223Soelberg/4965/" TargetMode="External"/><Relationship Id="rId210" Type="http://schemas.openxmlformats.org/officeDocument/2006/relationships/hyperlink" Target="https://www.munzee.com/m/habu/9441/" TargetMode="External"/><Relationship Id="rId331" Type="http://schemas.openxmlformats.org/officeDocument/2006/relationships/hyperlink" Target="https://www.munzee.com/m/Heinerup/4610" TargetMode="External"/><Relationship Id="rId452" Type="http://schemas.openxmlformats.org/officeDocument/2006/relationships/hyperlink" Target="https://www.munzee.com/m/Heinerup/4630/" TargetMode="External"/><Relationship Id="rId573" Type="http://schemas.openxmlformats.org/officeDocument/2006/relationships/hyperlink" Target="https://www.munzee.com/m/Nickoes/2753/" TargetMode="External"/><Relationship Id="rId694" Type="http://schemas.openxmlformats.org/officeDocument/2006/relationships/hyperlink" Target="https://www.munzee.com/m/RUJA/8320" TargetMode="External"/><Relationship Id="rId370" Type="http://schemas.openxmlformats.org/officeDocument/2006/relationships/hyperlink" Target="https://www.munzee.com/m/Evaldnet/708" TargetMode="External"/><Relationship Id="rId491" Type="http://schemas.openxmlformats.org/officeDocument/2006/relationships/hyperlink" Target="https://www.munzee.com/m/Heinerup/4757/" TargetMode="External"/><Relationship Id="rId490" Type="http://schemas.openxmlformats.org/officeDocument/2006/relationships/hyperlink" Target="https://www.munzee.com/m/anni56/8912/" TargetMode="External"/><Relationship Id="rId129" Type="http://schemas.openxmlformats.org/officeDocument/2006/relationships/hyperlink" Target="https://www.munzee.com/m/levesund/6234/" TargetMode="External"/><Relationship Id="rId128" Type="http://schemas.openxmlformats.org/officeDocument/2006/relationships/hyperlink" Target="https://www.munzee.com/m/Lehmis/710/" TargetMode="External"/><Relationship Id="rId249" Type="http://schemas.openxmlformats.org/officeDocument/2006/relationships/hyperlink" Target="https://www.munzee.com/m/2JP/7788/admin/" TargetMode="External"/><Relationship Id="rId127" Type="http://schemas.openxmlformats.org/officeDocument/2006/relationships/hyperlink" Target="https://www.munzee.com/m/RUJA/8018" TargetMode="External"/><Relationship Id="rId248" Type="http://schemas.openxmlformats.org/officeDocument/2006/relationships/hyperlink" Target="https://www.munzee.com/m/listom/15005/" TargetMode="External"/><Relationship Id="rId369" Type="http://schemas.openxmlformats.org/officeDocument/2006/relationships/hyperlink" Target="https://www.munzee.com/m/Henning49/7063/" TargetMode="External"/><Relationship Id="rId126" Type="http://schemas.openxmlformats.org/officeDocument/2006/relationships/hyperlink" Target="https://www.munzee.com/m/Zniffer/6737/" TargetMode="External"/><Relationship Id="rId247" Type="http://schemas.openxmlformats.org/officeDocument/2006/relationships/hyperlink" Target="https://www.munzee.com/m/Annika/9576/" TargetMode="External"/><Relationship Id="rId368" Type="http://schemas.openxmlformats.org/officeDocument/2006/relationships/hyperlink" Target="https://www.munzee.com/m/kolbysamso/1388" TargetMode="External"/><Relationship Id="rId489" Type="http://schemas.openxmlformats.org/officeDocument/2006/relationships/hyperlink" Target="https://www.munzee.com/m/MrIVV/2088/" TargetMode="External"/><Relationship Id="rId121" Type="http://schemas.openxmlformats.org/officeDocument/2006/relationships/hyperlink" Target="https://www.munzee.com/m/RUJA/8016/" TargetMode="External"/><Relationship Id="rId242" Type="http://schemas.openxmlformats.org/officeDocument/2006/relationships/hyperlink" Target="https://www.munzee.com/m/I-spy/2090/" TargetMode="External"/><Relationship Id="rId363" Type="http://schemas.openxmlformats.org/officeDocument/2006/relationships/hyperlink" Target="https://www.munzee.com/m/Evaldnet/710" TargetMode="External"/><Relationship Id="rId484" Type="http://schemas.openxmlformats.org/officeDocument/2006/relationships/hyperlink" Target="https://www.munzee.com/m/anni56/8917/" TargetMode="External"/><Relationship Id="rId120" Type="http://schemas.openxmlformats.org/officeDocument/2006/relationships/hyperlink" Target="https://www.munzee.com/m/Zniffer/6760/" TargetMode="External"/><Relationship Id="rId241" Type="http://schemas.openxmlformats.org/officeDocument/2006/relationships/hyperlink" Target="https://www.munzee.com/m/Evaldnet/737" TargetMode="External"/><Relationship Id="rId362" Type="http://schemas.openxmlformats.org/officeDocument/2006/relationships/hyperlink" Target="https://www.munzee.com/m/kolbysamso/1387" TargetMode="External"/><Relationship Id="rId483" Type="http://schemas.openxmlformats.org/officeDocument/2006/relationships/hyperlink" Target="https://www.munzee.com/m/MrIVV/2045/" TargetMode="External"/><Relationship Id="rId240" Type="http://schemas.openxmlformats.org/officeDocument/2006/relationships/hyperlink" Target="https://www.munzee.com/m/MeLa/3189/" TargetMode="External"/><Relationship Id="rId361" Type="http://schemas.openxmlformats.org/officeDocument/2006/relationships/hyperlink" Target="https://www.munzee.com/m/Henning49/7073/" TargetMode="External"/><Relationship Id="rId482" Type="http://schemas.openxmlformats.org/officeDocument/2006/relationships/hyperlink" Target="https://www.munzee.com/m/Heinerup/4744/" TargetMode="External"/><Relationship Id="rId360" Type="http://schemas.openxmlformats.org/officeDocument/2006/relationships/hyperlink" Target="https://www.munzee.com/m/Evaldnet/713" TargetMode="External"/><Relationship Id="rId481" Type="http://schemas.openxmlformats.org/officeDocument/2006/relationships/hyperlink" Target="https://www.munzee.com/m/anni56/8976/" TargetMode="External"/><Relationship Id="rId125" Type="http://schemas.openxmlformats.org/officeDocument/2006/relationships/hyperlink" Target="https://www.munzee.com/m/Evaldnet/748" TargetMode="External"/><Relationship Id="rId246" Type="http://schemas.openxmlformats.org/officeDocument/2006/relationships/hyperlink" Target="https://www.munzee.com/m/2JP/7801/" TargetMode="External"/><Relationship Id="rId367" Type="http://schemas.openxmlformats.org/officeDocument/2006/relationships/hyperlink" Target="https://www.munzee.com/m/monrose/5673/" TargetMode="External"/><Relationship Id="rId488" Type="http://schemas.openxmlformats.org/officeDocument/2006/relationships/hyperlink" Target="https://www.munzee.com/m/Heinerup/4750/" TargetMode="External"/><Relationship Id="rId124" Type="http://schemas.openxmlformats.org/officeDocument/2006/relationships/hyperlink" Target="https://www.munzee.com/m/RUJA/8017/" TargetMode="External"/><Relationship Id="rId245" Type="http://schemas.openxmlformats.org/officeDocument/2006/relationships/hyperlink" Target="https://www.munzee.com/m/I-spy/2013/" TargetMode="External"/><Relationship Id="rId366" Type="http://schemas.openxmlformats.org/officeDocument/2006/relationships/hyperlink" Target="https://www.munzee.com/m/Evaldnet/709" TargetMode="External"/><Relationship Id="rId487" Type="http://schemas.openxmlformats.org/officeDocument/2006/relationships/hyperlink" Target="https://www.munzee.com/m/anni56/8913/" TargetMode="External"/><Relationship Id="rId123" Type="http://schemas.openxmlformats.org/officeDocument/2006/relationships/hyperlink" Target="https://www.munzee.com/m/Zniffer/6739/" TargetMode="External"/><Relationship Id="rId244" Type="http://schemas.openxmlformats.org/officeDocument/2006/relationships/hyperlink" Target="https://www.munzee.com/m/kolbysamso/1381" TargetMode="External"/><Relationship Id="rId365" Type="http://schemas.openxmlformats.org/officeDocument/2006/relationships/hyperlink" Target="https://www.munzee.com/m/esogem/312/" TargetMode="External"/><Relationship Id="rId486" Type="http://schemas.openxmlformats.org/officeDocument/2006/relationships/hyperlink" Target="https://www.munzee.com/m/MrIVV/2084/" TargetMode="External"/><Relationship Id="rId122" Type="http://schemas.openxmlformats.org/officeDocument/2006/relationships/hyperlink" Target="https://www.munzee.com/m/Evaldnet/750" TargetMode="External"/><Relationship Id="rId243" Type="http://schemas.openxmlformats.org/officeDocument/2006/relationships/hyperlink" Target="https://www.munzee.com/m/Jyden67/2237/" TargetMode="External"/><Relationship Id="rId364" Type="http://schemas.openxmlformats.org/officeDocument/2006/relationships/hyperlink" Target="https://www.munzee.com/m/Henning49/7071/" TargetMode="External"/><Relationship Id="rId485" Type="http://schemas.openxmlformats.org/officeDocument/2006/relationships/hyperlink" Target="https://www.munzee.com/m/Heinerup/4749/" TargetMode="External"/><Relationship Id="rId95" Type="http://schemas.openxmlformats.org/officeDocument/2006/relationships/hyperlink" Target="https://www.munzee.com/m/Sophia0909/1578/" TargetMode="External"/><Relationship Id="rId94" Type="http://schemas.openxmlformats.org/officeDocument/2006/relationships/hyperlink" Target="https://www.munzee.com/m/yida/2188/" TargetMode="External"/><Relationship Id="rId97" Type="http://schemas.openxmlformats.org/officeDocument/2006/relationships/hyperlink" Target="https://www.munzee.com/m/MeLa/3141/" TargetMode="External"/><Relationship Id="rId96" Type="http://schemas.openxmlformats.org/officeDocument/2006/relationships/hyperlink" Target="https://www.munzee.com/m/Rallen15/1296/" TargetMode="External"/><Relationship Id="rId99" Type="http://schemas.openxmlformats.org/officeDocument/2006/relationships/hyperlink" Target="https://www.munzee.com/m/MetteS/5702/" TargetMode="External"/><Relationship Id="rId480" Type="http://schemas.openxmlformats.org/officeDocument/2006/relationships/hyperlink" Target="https://www.munzee.com/m/MrIVV/2039/" TargetMode="External"/><Relationship Id="rId98" Type="http://schemas.openxmlformats.org/officeDocument/2006/relationships/hyperlink" Target="https://www.munzee.com/m/paulus2012/3017" TargetMode="External"/><Relationship Id="rId91" Type="http://schemas.openxmlformats.org/officeDocument/2006/relationships/hyperlink" Target="https://www.munzee.com/m/Eskiss/4281" TargetMode="External"/><Relationship Id="rId90" Type="http://schemas.openxmlformats.org/officeDocument/2006/relationships/hyperlink" Target="https://www.munzee.com/m/Soendermand/1394" TargetMode="External"/><Relationship Id="rId93" Type="http://schemas.openxmlformats.org/officeDocument/2006/relationships/hyperlink" Target="https://www.munzee.com/m/Soendermand/1393" TargetMode="External"/><Relationship Id="rId92" Type="http://schemas.openxmlformats.org/officeDocument/2006/relationships/hyperlink" Target="https://www.munzee.com/m/mrsg9064/6461/" TargetMode="External"/><Relationship Id="rId118" Type="http://schemas.openxmlformats.org/officeDocument/2006/relationships/hyperlink" Target="https://www.munzee.com/m/RUJA/8015/" TargetMode="External"/><Relationship Id="rId239" Type="http://schemas.openxmlformats.org/officeDocument/2006/relationships/hyperlink" Target="https://www.munzee.com/m/BoMS/7122/" TargetMode="External"/><Relationship Id="rId117" Type="http://schemas.openxmlformats.org/officeDocument/2006/relationships/hyperlink" Target="https://www.munzee.com/m/Zniffer/6819/" TargetMode="External"/><Relationship Id="rId238" Type="http://schemas.openxmlformats.org/officeDocument/2006/relationships/hyperlink" Target="https://www.munzee.com/m/MetteS/5681/" TargetMode="External"/><Relationship Id="rId359" Type="http://schemas.openxmlformats.org/officeDocument/2006/relationships/hyperlink" Target="https://www.munzee.com/m/Eskiss/4365" TargetMode="External"/><Relationship Id="rId116" Type="http://schemas.openxmlformats.org/officeDocument/2006/relationships/hyperlink" Target="https://www.munzee.com/m/Evaldnet/753" TargetMode="External"/><Relationship Id="rId237" Type="http://schemas.openxmlformats.org/officeDocument/2006/relationships/hyperlink" Target="https://www.munzee.com/m/kolbysamso/1379" TargetMode="External"/><Relationship Id="rId358" Type="http://schemas.openxmlformats.org/officeDocument/2006/relationships/hyperlink" Target="https://www.munzee.com/m/Henning49/7956/" TargetMode="External"/><Relationship Id="rId479" Type="http://schemas.openxmlformats.org/officeDocument/2006/relationships/hyperlink" Target="https://www.munzee.com/m/Heinerup/4743/" TargetMode="External"/><Relationship Id="rId115" Type="http://schemas.openxmlformats.org/officeDocument/2006/relationships/hyperlink" Target="https://www.munzee.com/m/RUJA/8014" TargetMode="External"/><Relationship Id="rId236" Type="http://schemas.openxmlformats.org/officeDocument/2006/relationships/hyperlink" Target="https://www.munzee.com/m/Jyden67/2240/" TargetMode="External"/><Relationship Id="rId357" Type="http://schemas.openxmlformats.org/officeDocument/2006/relationships/hyperlink" Target="https://www.munzee.com/m/Evaldnet/714" TargetMode="External"/><Relationship Id="rId478" Type="http://schemas.openxmlformats.org/officeDocument/2006/relationships/hyperlink" Target="https://www.munzee.com/m/anni56/8977/" TargetMode="External"/><Relationship Id="rId599" Type="http://schemas.openxmlformats.org/officeDocument/2006/relationships/hyperlink" Target="https://www.munzee.com/m/Heinerup/4769/" TargetMode="External"/><Relationship Id="rId119" Type="http://schemas.openxmlformats.org/officeDocument/2006/relationships/hyperlink" Target="https://www.munzee.com/m/Evaldnet/751" TargetMode="External"/><Relationship Id="rId110" Type="http://schemas.openxmlformats.org/officeDocument/2006/relationships/hyperlink" Target="https://www.munzee.com/m/TecmjrB/3908/" TargetMode="External"/><Relationship Id="rId231" Type="http://schemas.openxmlformats.org/officeDocument/2006/relationships/hyperlink" Target="https://www.munzee.com/m/MetteS/5692/" TargetMode="External"/><Relationship Id="rId352" Type="http://schemas.openxmlformats.org/officeDocument/2006/relationships/hyperlink" Target="https://www.munzee.com/m/kolbysamso/1389" TargetMode="External"/><Relationship Id="rId473" Type="http://schemas.openxmlformats.org/officeDocument/2006/relationships/hyperlink" Target="https://www.munzee.com/m/Heinerup/4718/" TargetMode="External"/><Relationship Id="rId594" Type="http://schemas.openxmlformats.org/officeDocument/2006/relationships/hyperlink" Target="https://www.munzee.com/m/MrIVV/2132/" TargetMode="External"/><Relationship Id="rId230" Type="http://schemas.openxmlformats.org/officeDocument/2006/relationships/hyperlink" Target="https://www.munzee.com/m/Evaldnet/741" TargetMode="External"/><Relationship Id="rId351" Type="http://schemas.openxmlformats.org/officeDocument/2006/relationships/hyperlink" Target="https://www.munzee.com/m/Evaldnet/725" TargetMode="External"/><Relationship Id="rId472" Type="http://schemas.openxmlformats.org/officeDocument/2006/relationships/hyperlink" Target="http://www.munzee.com/m/anni56/8985/" TargetMode="External"/><Relationship Id="rId593" Type="http://schemas.openxmlformats.org/officeDocument/2006/relationships/hyperlink" Target="https://www.munzee.com/m/Heinerup/4765/" TargetMode="External"/><Relationship Id="rId350" Type="http://schemas.openxmlformats.org/officeDocument/2006/relationships/hyperlink" Target="https://www.munzee.com/m/anni56/8889/" TargetMode="External"/><Relationship Id="rId471" Type="http://schemas.openxmlformats.org/officeDocument/2006/relationships/hyperlink" Target="http://www.munzee.com/m/rubaek/3568/" TargetMode="External"/><Relationship Id="rId592" Type="http://schemas.openxmlformats.org/officeDocument/2006/relationships/hyperlink" Target="https://www.munzee.com/m/anni56/9249/" TargetMode="External"/><Relationship Id="rId470" Type="http://schemas.openxmlformats.org/officeDocument/2006/relationships/hyperlink" Target="https://www.munzee.com/m/Heinerup/4686/" TargetMode="External"/><Relationship Id="rId591" Type="http://schemas.openxmlformats.org/officeDocument/2006/relationships/hyperlink" Target="https://www.munzee.com/m/MrIVV/2139/" TargetMode="External"/><Relationship Id="rId114" Type="http://schemas.openxmlformats.org/officeDocument/2006/relationships/hyperlink" Target="https://www.munzee.com/m/Zniffer/6830/" TargetMode="External"/><Relationship Id="rId235" Type="http://schemas.openxmlformats.org/officeDocument/2006/relationships/hyperlink" Target="https://www.munzee.com/m/BoMS/7123/" TargetMode="External"/><Relationship Id="rId356" Type="http://schemas.openxmlformats.org/officeDocument/2006/relationships/hyperlink" Target="https://www.munzee.com/m/kolbysamso/1385" TargetMode="External"/><Relationship Id="rId477" Type="http://schemas.openxmlformats.org/officeDocument/2006/relationships/hyperlink" Target="https://www.munzee.com/m/rubaek/3563/" TargetMode="External"/><Relationship Id="rId598" Type="http://schemas.openxmlformats.org/officeDocument/2006/relationships/hyperlink" Target="https://www.munzee.com/m/anni56/9228/" TargetMode="External"/><Relationship Id="rId113" Type="http://schemas.openxmlformats.org/officeDocument/2006/relationships/hyperlink" Target="https://www.munzee.com/m/TecmjrB/3914/" TargetMode="External"/><Relationship Id="rId234" Type="http://schemas.openxmlformats.org/officeDocument/2006/relationships/hyperlink" Target="https://www.munzee.com/m/MetteS/5682/" TargetMode="External"/><Relationship Id="rId355" Type="http://schemas.openxmlformats.org/officeDocument/2006/relationships/hyperlink" Target="https://www.munzee.com/m/FizzleWizzle/1044/" TargetMode="External"/><Relationship Id="rId476" Type="http://schemas.openxmlformats.org/officeDocument/2006/relationships/hyperlink" Target="https://www.munzee.com/m/Heinerup/4737/" TargetMode="External"/><Relationship Id="rId597" Type="http://schemas.openxmlformats.org/officeDocument/2006/relationships/hyperlink" Target="https://www.munzee.com/m/MrIVV/2133/" TargetMode="External"/><Relationship Id="rId112" Type="http://schemas.openxmlformats.org/officeDocument/2006/relationships/hyperlink" Target="https://www.munzee.com/m/RUJA/8011/" TargetMode="External"/><Relationship Id="rId233" Type="http://schemas.openxmlformats.org/officeDocument/2006/relationships/hyperlink" Target="https://www.munzee.com/m/Evaldnet/739" TargetMode="External"/><Relationship Id="rId354" Type="http://schemas.openxmlformats.org/officeDocument/2006/relationships/hyperlink" Target="https://www.munzee.com/m/Evaldnet/719" TargetMode="External"/><Relationship Id="rId475" Type="http://schemas.openxmlformats.org/officeDocument/2006/relationships/hyperlink" Target="https://www.munzee.com/m/anni56/8981/" TargetMode="External"/><Relationship Id="rId596" Type="http://schemas.openxmlformats.org/officeDocument/2006/relationships/hyperlink" Target="https://www.munzee.com/m/Heinerup/4766/" TargetMode="External"/><Relationship Id="rId111" Type="http://schemas.openxmlformats.org/officeDocument/2006/relationships/hyperlink" Target="https://www.munzee.com/m/Zniffer/6831/" TargetMode="External"/><Relationship Id="rId232" Type="http://schemas.openxmlformats.org/officeDocument/2006/relationships/hyperlink" Target="https://www.munzee.com/m/BoMS/7124/" TargetMode="External"/><Relationship Id="rId353" Type="http://schemas.openxmlformats.org/officeDocument/2006/relationships/hyperlink" Target="https://www.munzee.com/m/anni56/8924/" TargetMode="External"/><Relationship Id="rId474" Type="http://schemas.openxmlformats.org/officeDocument/2006/relationships/hyperlink" Target="https://www.munzee.com/m/MrIVV/2040/" TargetMode="External"/><Relationship Id="rId595" Type="http://schemas.openxmlformats.org/officeDocument/2006/relationships/hyperlink" Target="https://www.munzee.com/m/anni56/9237/" TargetMode="External"/><Relationship Id="rId305" Type="http://schemas.openxmlformats.org/officeDocument/2006/relationships/hyperlink" Target="https://www.munzee.com/m/KimSchreiber/2802/" TargetMode="External"/><Relationship Id="rId426" Type="http://schemas.openxmlformats.org/officeDocument/2006/relationships/hyperlink" Target="https://www.munzee.com/m/Zniffer/6620/" TargetMode="External"/><Relationship Id="rId547" Type="http://schemas.openxmlformats.org/officeDocument/2006/relationships/hyperlink" Target="https://www.munzee.com/m/RUJA/8295/" TargetMode="External"/><Relationship Id="rId668" Type="http://schemas.openxmlformats.org/officeDocument/2006/relationships/hyperlink" Target="https://www.munzee.com/m/einkilorind/3498/" TargetMode="External"/><Relationship Id="rId304" Type="http://schemas.openxmlformats.org/officeDocument/2006/relationships/hyperlink" Target="https://www.munzee.com/m/MrIVV/1879/" TargetMode="External"/><Relationship Id="rId425" Type="http://schemas.openxmlformats.org/officeDocument/2006/relationships/hyperlink" Target="https://www.munzee.com/m/RUJA/8132/" TargetMode="External"/><Relationship Id="rId546" Type="http://schemas.openxmlformats.org/officeDocument/2006/relationships/hyperlink" Target="https://www.munzee.com/m/Justforfun33/14968/" TargetMode="External"/><Relationship Id="rId667" Type="http://schemas.openxmlformats.org/officeDocument/2006/relationships/hyperlink" Target="https://www.munzee.com/m/Zniffer/21091/" TargetMode="External"/><Relationship Id="rId303" Type="http://schemas.openxmlformats.org/officeDocument/2006/relationships/hyperlink" Target="https://www.munzee.com/m/Heinerup/5492" TargetMode="External"/><Relationship Id="rId424" Type="http://schemas.openxmlformats.org/officeDocument/2006/relationships/hyperlink" Target="https://www.munzee.com/m/Annika/9414/" TargetMode="External"/><Relationship Id="rId545" Type="http://schemas.openxmlformats.org/officeDocument/2006/relationships/hyperlink" Target="https://www.munzee.com/m/teamkiwii/7539/" TargetMode="External"/><Relationship Id="rId666" Type="http://schemas.openxmlformats.org/officeDocument/2006/relationships/hyperlink" Target="https://www.munzee.com/m/Zniffer/21093/" TargetMode="External"/><Relationship Id="rId302" Type="http://schemas.openxmlformats.org/officeDocument/2006/relationships/hyperlink" Target="https://www.munzee.com/m/Henning49/7303/" TargetMode="External"/><Relationship Id="rId423" Type="http://schemas.openxmlformats.org/officeDocument/2006/relationships/hyperlink" Target="https://www.munzee.com/m/Zniffer/6630/" TargetMode="External"/><Relationship Id="rId544" Type="http://schemas.openxmlformats.org/officeDocument/2006/relationships/hyperlink" Target="https://www.munzee.com/m/RUJA/8180/" TargetMode="External"/><Relationship Id="rId665" Type="http://schemas.openxmlformats.org/officeDocument/2006/relationships/hyperlink" Target="https://www.munzee.com/m/Zniffer/21097/" TargetMode="External"/><Relationship Id="rId309" Type="http://schemas.openxmlformats.org/officeDocument/2006/relationships/hyperlink" Target="https://www.munzee.com/m/Heinerup/4572/" TargetMode="External"/><Relationship Id="rId308" Type="http://schemas.openxmlformats.org/officeDocument/2006/relationships/hyperlink" Target="https://www.munzee.com/m/MrIVV/1878/" TargetMode="External"/><Relationship Id="rId429" Type="http://schemas.openxmlformats.org/officeDocument/2006/relationships/hyperlink" Target="https://www.munzee.com/m/Zniffer/6619/" TargetMode="External"/><Relationship Id="rId307" Type="http://schemas.openxmlformats.org/officeDocument/2006/relationships/hyperlink" Target="https://www.munzee.com/m/Mattie/9414/" TargetMode="External"/><Relationship Id="rId428" Type="http://schemas.openxmlformats.org/officeDocument/2006/relationships/hyperlink" Target="https://www.munzee.com/m/RUJA/8133/" TargetMode="External"/><Relationship Id="rId549" Type="http://schemas.openxmlformats.org/officeDocument/2006/relationships/hyperlink" Target="https://www.munzee.com/m/Mismus/1585" TargetMode="External"/><Relationship Id="rId306" Type="http://schemas.openxmlformats.org/officeDocument/2006/relationships/hyperlink" Target="https://www.munzee.com/m/Henning49/7302/" TargetMode="External"/><Relationship Id="rId427" Type="http://schemas.openxmlformats.org/officeDocument/2006/relationships/hyperlink" Target="https://www.munzee.com/m/Fingernem/1306/" TargetMode="External"/><Relationship Id="rId548" Type="http://schemas.openxmlformats.org/officeDocument/2006/relationships/hyperlink" Target="https://www.munzee.com/m/Puppet/695" TargetMode="External"/><Relationship Id="rId669" Type="http://schemas.openxmlformats.org/officeDocument/2006/relationships/hyperlink" Target="https://www.munzee.com/m/Zniffer/21089/" TargetMode="External"/><Relationship Id="rId660" Type="http://schemas.openxmlformats.org/officeDocument/2006/relationships/hyperlink" Target="https://www.munzee.com/m/Behr47/2856/" TargetMode="External"/><Relationship Id="rId301" Type="http://schemas.openxmlformats.org/officeDocument/2006/relationships/hyperlink" Target="https://www.munzee.com/m/MrIVV/1880/" TargetMode="External"/><Relationship Id="rId422" Type="http://schemas.openxmlformats.org/officeDocument/2006/relationships/hyperlink" Target="https://www.munzee.com/m/RUJA/8127" TargetMode="External"/><Relationship Id="rId543" Type="http://schemas.openxmlformats.org/officeDocument/2006/relationships/hyperlink" Target="https://www.munzee.com/m/Majsan/3737/" TargetMode="External"/><Relationship Id="rId664" Type="http://schemas.openxmlformats.org/officeDocument/2006/relationships/hyperlink" Target="https://www.munzee.com/m/MeLa/3195/" TargetMode="External"/><Relationship Id="rId300" Type="http://schemas.openxmlformats.org/officeDocument/2006/relationships/hyperlink" Target="https://www.munzee.com/m/Mattie/9397/" TargetMode="External"/><Relationship Id="rId421" Type="http://schemas.openxmlformats.org/officeDocument/2006/relationships/hyperlink" Target="https://www.munzee.com/m/jacobsedk/1416" TargetMode="External"/><Relationship Id="rId542" Type="http://schemas.openxmlformats.org/officeDocument/2006/relationships/hyperlink" Target="https://www.munzee.com/m/all0123/4062/" TargetMode="External"/><Relationship Id="rId663" Type="http://schemas.openxmlformats.org/officeDocument/2006/relationships/hyperlink" Target="https://www.munzee.com/m/Clareppuccino/4083/" TargetMode="External"/><Relationship Id="rId420" Type="http://schemas.openxmlformats.org/officeDocument/2006/relationships/hyperlink" Target="https://www.munzee.com/m/Zniffer/6645/" TargetMode="External"/><Relationship Id="rId541" Type="http://schemas.openxmlformats.org/officeDocument/2006/relationships/hyperlink" Target="https://www.munzee.com/m/RUJA/8179/" TargetMode="External"/><Relationship Id="rId662" Type="http://schemas.openxmlformats.org/officeDocument/2006/relationships/hyperlink" Target="https://www.munzee.com/m/Behr47/2845/" TargetMode="External"/><Relationship Id="rId540" Type="http://schemas.openxmlformats.org/officeDocument/2006/relationships/hyperlink" Target="https://www.munzee.com/m/Majsan/3738/" TargetMode="External"/><Relationship Id="rId661" Type="http://schemas.openxmlformats.org/officeDocument/2006/relationships/hyperlink" Target="https://www.munzee.com/m/Zniffer/17215/" TargetMode="External"/><Relationship Id="rId415" Type="http://schemas.openxmlformats.org/officeDocument/2006/relationships/hyperlink" Target="https://www.munzee.com/m/GeodudeDK/2648/" TargetMode="External"/><Relationship Id="rId536" Type="http://schemas.openxmlformats.org/officeDocument/2006/relationships/hyperlink" Target="https://www.munzee.com/m/Puppet/671" TargetMode="External"/><Relationship Id="rId657" Type="http://schemas.openxmlformats.org/officeDocument/2006/relationships/hyperlink" Target="https://www.munzee.com/m/Zniffer/17266/" TargetMode="External"/><Relationship Id="rId414" Type="http://schemas.openxmlformats.org/officeDocument/2006/relationships/hyperlink" Target="https://www.munzee.com/m/Zniffer/6661/" TargetMode="External"/><Relationship Id="rId535" Type="http://schemas.openxmlformats.org/officeDocument/2006/relationships/hyperlink" Target="https://www.munzee.com/m/Brandikorte/4557/" TargetMode="External"/><Relationship Id="rId656" Type="http://schemas.openxmlformats.org/officeDocument/2006/relationships/hyperlink" Target="https://www.munzee.com/m/Behr47/2988/" TargetMode="External"/><Relationship Id="rId413" Type="http://schemas.openxmlformats.org/officeDocument/2006/relationships/hyperlink" Target="https://www.munzee.com/m/Annika/9432/" TargetMode="External"/><Relationship Id="rId534" Type="http://schemas.openxmlformats.org/officeDocument/2006/relationships/hyperlink" Target="https://www.munzee.com/m/networknerd/2806" TargetMode="External"/><Relationship Id="rId655" Type="http://schemas.openxmlformats.org/officeDocument/2006/relationships/hyperlink" Target="https://www.munzee.com/m/Zniffer/17268/" TargetMode="External"/><Relationship Id="rId412" Type="http://schemas.openxmlformats.org/officeDocument/2006/relationships/hyperlink" Target="https://www.munzee.com/m/RUJA/8123/" TargetMode="External"/><Relationship Id="rId533" Type="http://schemas.openxmlformats.org/officeDocument/2006/relationships/hyperlink" Target="https://www.munzee.com/m/einkilorind/3461/" TargetMode="External"/><Relationship Id="rId654" Type="http://schemas.openxmlformats.org/officeDocument/2006/relationships/hyperlink" Target="https://www.munzee.com/m/Behr47/3017/" TargetMode="External"/><Relationship Id="rId419" Type="http://schemas.openxmlformats.org/officeDocument/2006/relationships/hyperlink" Target="https://www.munzee.com/m/RUJA/8125/" TargetMode="External"/><Relationship Id="rId418" Type="http://schemas.openxmlformats.org/officeDocument/2006/relationships/hyperlink" Target="https://www.munzee.com/m/Annika/9415/" TargetMode="External"/><Relationship Id="rId539" Type="http://schemas.openxmlformats.org/officeDocument/2006/relationships/hyperlink" Target="https://www.munzee.com/m/Noisette/1719/" TargetMode="External"/><Relationship Id="rId417" Type="http://schemas.openxmlformats.org/officeDocument/2006/relationships/hyperlink" Target="https://www.munzee.com/m/Zniffer/6658/" TargetMode="External"/><Relationship Id="rId538" Type="http://schemas.openxmlformats.org/officeDocument/2006/relationships/hyperlink" Target="https://www.munzee.com/m/einkilorind/3466/" TargetMode="External"/><Relationship Id="rId659" Type="http://schemas.openxmlformats.org/officeDocument/2006/relationships/hyperlink" Target="https://www.munzee.com/m/Zniffer/17261/" TargetMode="External"/><Relationship Id="rId416" Type="http://schemas.openxmlformats.org/officeDocument/2006/relationships/hyperlink" Target="https://www.munzee.com/m/RUJA/8124/" TargetMode="External"/><Relationship Id="rId537" Type="http://schemas.openxmlformats.org/officeDocument/2006/relationships/hyperlink" Target="https://www.munzee.com/m/Annika/9367/" TargetMode="External"/><Relationship Id="rId658" Type="http://schemas.openxmlformats.org/officeDocument/2006/relationships/hyperlink" Target="https://www.munzee.com/m/Behr47/2913/" TargetMode="External"/><Relationship Id="rId411" Type="http://schemas.openxmlformats.org/officeDocument/2006/relationships/hyperlink" Target="https://www.munzee.com/m/Zniffer/6662/" TargetMode="External"/><Relationship Id="rId532" Type="http://schemas.openxmlformats.org/officeDocument/2006/relationships/hyperlink" Target="https://www.munzee.com/m/Annika/9368/" TargetMode="External"/><Relationship Id="rId653" Type="http://schemas.openxmlformats.org/officeDocument/2006/relationships/hyperlink" Target="https://www.munzee.com/m/Zniffer/17270/" TargetMode="External"/><Relationship Id="rId410" Type="http://schemas.openxmlformats.org/officeDocument/2006/relationships/hyperlink" Target="https://www.munzee.com/m/Annika/9438/" TargetMode="External"/><Relationship Id="rId531" Type="http://schemas.openxmlformats.org/officeDocument/2006/relationships/hyperlink" Target="https://www.munzee.com/m/humbird7/18137/" TargetMode="External"/><Relationship Id="rId652" Type="http://schemas.openxmlformats.org/officeDocument/2006/relationships/hyperlink" Target="https://www.munzee.com/m/Behr47/3511/" TargetMode="External"/><Relationship Id="rId530" Type="http://schemas.openxmlformats.org/officeDocument/2006/relationships/hyperlink" Target="https://www.munzee.com/m/einkilorind/3452/" TargetMode="External"/><Relationship Id="rId651" Type="http://schemas.openxmlformats.org/officeDocument/2006/relationships/hyperlink" Target="https://www.munzee.com/m/Zniffer/17288/" TargetMode="External"/><Relationship Id="rId650" Type="http://schemas.openxmlformats.org/officeDocument/2006/relationships/hyperlink" Target="https://www.munzee.com/m/Behr47/3540/" TargetMode="External"/><Relationship Id="rId206" Type="http://schemas.openxmlformats.org/officeDocument/2006/relationships/hyperlink" Target="https://www.munzee.com/m/munzeemor/552/" TargetMode="External"/><Relationship Id="rId327" Type="http://schemas.openxmlformats.org/officeDocument/2006/relationships/hyperlink" Target="https://www.munzee.com/m/Jyden67/2236/" TargetMode="External"/><Relationship Id="rId448" Type="http://schemas.openxmlformats.org/officeDocument/2006/relationships/hyperlink" Target="https://www.munzee.com/m/MrIVV/1974/" TargetMode="External"/><Relationship Id="rId569" Type="http://schemas.openxmlformats.org/officeDocument/2006/relationships/hyperlink" Target="https://www.munzee.com/m/alaumann/5619" TargetMode="External"/><Relationship Id="rId205" Type="http://schemas.openxmlformats.org/officeDocument/2006/relationships/hyperlink" Target="https://www.munzee.com/m/JSPRX/3052/" TargetMode="External"/><Relationship Id="rId326" Type="http://schemas.openxmlformats.org/officeDocument/2006/relationships/hyperlink" Target="https://www.munzee.com/m/MrIVV/1872/" TargetMode="External"/><Relationship Id="rId447" Type="http://schemas.openxmlformats.org/officeDocument/2006/relationships/hyperlink" Target="https://www.munzee.com/m/rubaek/3596/" TargetMode="External"/><Relationship Id="rId568" Type="http://schemas.openxmlformats.org/officeDocument/2006/relationships/hyperlink" Target="https://www.munzee.com/m/RUJA/8272/" TargetMode="External"/><Relationship Id="rId689" Type="http://schemas.openxmlformats.org/officeDocument/2006/relationships/hyperlink" Target="https://www.munzee.com/m/223Soelberg/5253/" TargetMode="External"/><Relationship Id="rId204" Type="http://schemas.openxmlformats.org/officeDocument/2006/relationships/hyperlink" Target="https://www.munzee.com/m/Jyden67/2250/" TargetMode="External"/><Relationship Id="rId325" Type="http://schemas.openxmlformats.org/officeDocument/2006/relationships/hyperlink" Target="https://www.munzee.com/m/Heinerup/4606" TargetMode="External"/><Relationship Id="rId446" Type="http://schemas.openxmlformats.org/officeDocument/2006/relationships/hyperlink" Target="https://www.munzee.com/m/Heinerup/4627/" TargetMode="External"/><Relationship Id="rId567" Type="http://schemas.openxmlformats.org/officeDocument/2006/relationships/hyperlink" Target="https://www.munzee.com/m/ankie249/4112/" TargetMode="External"/><Relationship Id="rId688" Type="http://schemas.openxmlformats.org/officeDocument/2006/relationships/hyperlink" Target="https://www.munzee.com/m/RUJA/8303/" TargetMode="External"/><Relationship Id="rId203" Type="http://schemas.openxmlformats.org/officeDocument/2006/relationships/hyperlink" Target="https://www.munzee.com/m/linusbi/2624/" TargetMode="External"/><Relationship Id="rId324" Type="http://schemas.openxmlformats.org/officeDocument/2006/relationships/hyperlink" Target="https://www.munzee.com/m/Aniara/5174" TargetMode="External"/><Relationship Id="rId445" Type="http://schemas.openxmlformats.org/officeDocument/2006/relationships/hyperlink" Target="https://www.munzee.com/m/Zniffer/6604/" TargetMode="External"/><Relationship Id="rId566" Type="http://schemas.openxmlformats.org/officeDocument/2006/relationships/hyperlink" Target="https://www.munzee.com/m/Engel19/7224/" TargetMode="External"/><Relationship Id="rId687" Type="http://schemas.openxmlformats.org/officeDocument/2006/relationships/hyperlink" Target="https://www.munzee.com/m/223Soelberg/5269/" TargetMode="External"/><Relationship Id="rId209" Type="http://schemas.openxmlformats.org/officeDocument/2006/relationships/hyperlink" Target="https://www.munzee.com/m/levesund/6255/" TargetMode="External"/><Relationship Id="rId208" Type="http://schemas.openxmlformats.org/officeDocument/2006/relationships/hyperlink" Target="https://www.munzee.com/m/BrianMoos/2628" TargetMode="External"/><Relationship Id="rId329" Type="http://schemas.openxmlformats.org/officeDocument/2006/relationships/hyperlink" Target="https://www.munzee.com/m/MrIVV/1867/" TargetMode="External"/><Relationship Id="rId207" Type="http://schemas.openxmlformats.org/officeDocument/2006/relationships/hyperlink" Target="https://www.munzee.com/m/kolbysamso/1393" TargetMode="External"/><Relationship Id="rId328" Type="http://schemas.openxmlformats.org/officeDocument/2006/relationships/hyperlink" Target="https://www.munzee.com/m/Heinerup/4609/" TargetMode="External"/><Relationship Id="rId449" Type="http://schemas.openxmlformats.org/officeDocument/2006/relationships/hyperlink" Target="https://www.munzee.com/m/Heinerup/4629" TargetMode="External"/><Relationship Id="rId440" Type="http://schemas.openxmlformats.org/officeDocument/2006/relationships/hyperlink" Target="https://www.munzee.com/m/RUJA/8145/" TargetMode="External"/><Relationship Id="rId561" Type="http://schemas.openxmlformats.org/officeDocument/2006/relationships/hyperlink" Target="https://www.munzee.com/m/ankie249/4080/" TargetMode="External"/><Relationship Id="rId682" Type="http://schemas.openxmlformats.org/officeDocument/2006/relationships/hyperlink" Target="https://www.munzee.com/m/RUJA/8802/" TargetMode="External"/><Relationship Id="rId560" Type="http://schemas.openxmlformats.org/officeDocument/2006/relationships/hyperlink" Target="https://www.munzee.com/m/Engel19/7247/" TargetMode="External"/><Relationship Id="rId681" Type="http://schemas.openxmlformats.org/officeDocument/2006/relationships/hyperlink" Target="https://www.munzee.com/m/223Soelberg/5297/" TargetMode="External"/><Relationship Id="rId680" Type="http://schemas.openxmlformats.org/officeDocument/2006/relationships/hyperlink" Target="https://www.munzee.com/m/RUJA/8799/" TargetMode="External"/><Relationship Id="rId202" Type="http://schemas.openxmlformats.org/officeDocument/2006/relationships/hyperlink" Target="https://www.munzee.com/m/fionails/3046" TargetMode="External"/><Relationship Id="rId323" Type="http://schemas.openxmlformats.org/officeDocument/2006/relationships/hyperlink" Target="https://www.munzee.com/m/MrIVV/1873/" TargetMode="External"/><Relationship Id="rId444" Type="http://schemas.openxmlformats.org/officeDocument/2006/relationships/hyperlink" Target="https://www.munzee.com/m/I-spy/2056/" TargetMode="External"/><Relationship Id="rId565" Type="http://schemas.openxmlformats.org/officeDocument/2006/relationships/hyperlink" Target="https://www.munzee.com/m/RUJA/8271/" TargetMode="External"/><Relationship Id="rId686" Type="http://schemas.openxmlformats.org/officeDocument/2006/relationships/hyperlink" Target="https://www.munzee.com/m/RUJA/8299/" TargetMode="External"/><Relationship Id="rId201" Type="http://schemas.openxmlformats.org/officeDocument/2006/relationships/hyperlink" Target="https://www.munzee.com/m/levesund/6229/" TargetMode="External"/><Relationship Id="rId322" Type="http://schemas.openxmlformats.org/officeDocument/2006/relationships/hyperlink" Target="http://www.munzee.com/m/Jemideam/3651/" TargetMode="External"/><Relationship Id="rId443" Type="http://schemas.openxmlformats.org/officeDocument/2006/relationships/hyperlink" Target="https://www.munzee.com/m/RUJA/8178/" TargetMode="External"/><Relationship Id="rId564" Type="http://schemas.openxmlformats.org/officeDocument/2006/relationships/hyperlink" Target="https://www.munzee.com/m/CoffeeBender/4305/" TargetMode="External"/><Relationship Id="rId685" Type="http://schemas.openxmlformats.org/officeDocument/2006/relationships/hyperlink" Target="https://www.munzee.com/m/223Soelberg/5270/" TargetMode="External"/><Relationship Id="rId200" Type="http://schemas.openxmlformats.org/officeDocument/2006/relationships/hyperlink" Target="https://www.munzee.com/m/anni56/7844/" TargetMode="External"/><Relationship Id="rId321" Type="http://schemas.openxmlformats.org/officeDocument/2006/relationships/hyperlink" Target="https://www.munzee.com/m/Heinerup/4605/" TargetMode="External"/><Relationship Id="rId442" Type="http://schemas.openxmlformats.org/officeDocument/2006/relationships/hyperlink" Target="https://www.munzee.com/m/Zniffer/6605/" TargetMode="External"/><Relationship Id="rId563" Type="http://schemas.openxmlformats.org/officeDocument/2006/relationships/hyperlink" Target="https://www.munzee.com/m/Mismus/1588" TargetMode="External"/><Relationship Id="rId684" Type="http://schemas.openxmlformats.org/officeDocument/2006/relationships/hyperlink" Target="https://www.munzee.com/m/RUJA/8296/" TargetMode="External"/><Relationship Id="rId320" Type="http://schemas.openxmlformats.org/officeDocument/2006/relationships/hyperlink" Target="https://www.munzee.com/m/MrIVV/1874/" TargetMode="External"/><Relationship Id="rId441" Type="http://schemas.openxmlformats.org/officeDocument/2006/relationships/hyperlink" Target="https://www.munzee.com/m/Fingernem/1305/" TargetMode="External"/><Relationship Id="rId562" Type="http://schemas.openxmlformats.org/officeDocument/2006/relationships/hyperlink" Target="https://www.munzee.com/m/RUJA/8270/" TargetMode="External"/><Relationship Id="rId683" Type="http://schemas.openxmlformats.org/officeDocument/2006/relationships/hyperlink" Target="https://www.munzee.com/m/223Soelberg/5296/" TargetMode="External"/><Relationship Id="rId316" Type="http://schemas.openxmlformats.org/officeDocument/2006/relationships/hyperlink" Target="https://www.munzee.com/m/rubaek/3674/" TargetMode="External"/><Relationship Id="rId437" Type="http://schemas.openxmlformats.org/officeDocument/2006/relationships/hyperlink" Target="https://www.munzee.com/m/RUJA/8144/" TargetMode="External"/><Relationship Id="rId558" Type="http://schemas.openxmlformats.org/officeDocument/2006/relationships/hyperlink" Target="https://www.munzee.com/m/teamkiwii/7541/" TargetMode="External"/><Relationship Id="rId679" Type="http://schemas.openxmlformats.org/officeDocument/2006/relationships/hyperlink" Target="https://www.munzee.com/m/223Soelberg/5300/" TargetMode="External"/><Relationship Id="rId315" Type="http://schemas.openxmlformats.org/officeDocument/2006/relationships/hyperlink" Target="https://www.munzee.com/m/Heinerup/4597" TargetMode="External"/><Relationship Id="rId436" Type="http://schemas.openxmlformats.org/officeDocument/2006/relationships/hyperlink" Target="https://www.munzee.com/m/Zniffer/6608/" TargetMode="External"/><Relationship Id="rId557" Type="http://schemas.openxmlformats.org/officeDocument/2006/relationships/hyperlink" Target="https://www.munzee.com/m/223Soelberg/5423/" TargetMode="External"/><Relationship Id="rId678" Type="http://schemas.openxmlformats.org/officeDocument/2006/relationships/hyperlink" Target="https://www.munzee.com/m/RUJA/8800/" TargetMode="External"/><Relationship Id="rId314" Type="http://schemas.openxmlformats.org/officeDocument/2006/relationships/hyperlink" Target="https://www.munzee.com/m/MrIVV/1876/" TargetMode="External"/><Relationship Id="rId435" Type="http://schemas.openxmlformats.org/officeDocument/2006/relationships/hyperlink" Target="https://www.munzee.com/m/Eskiss/6925" TargetMode="External"/><Relationship Id="rId556" Type="http://schemas.openxmlformats.org/officeDocument/2006/relationships/hyperlink" Target="https://www.munzee.com/m/RUJA/8185/" TargetMode="External"/><Relationship Id="rId677" Type="http://schemas.openxmlformats.org/officeDocument/2006/relationships/hyperlink" Target="https://www.munzee.com/m/223Soelberg/5301/" TargetMode="External"/><Relationship Id="rId313" Type="http://schemas.openxmlformats.org/officeDocument/2006/relationships/hyperlink" Target="https://www.munzee.com/m/mandello/5331/" TargetMode="External"/><Relationship Id="rId434" Type="http://schemas.openxmlformats.org/officeDocument/2006/relationships/hyperlink" Target="https://www.munzee.com/m/RUJA/8143/" TargetMode="External"/><Relationship Id="rId555" Type="http://schemas.openxmlformats.org/officeDocument/2006/relationships/hyperlink" Target="https://www.munzee.com/m/Mismus/1586" TargetMode="External"/><Relationship Id="rId676" Type="http://schemas.openxmlformats.org/officeDocument/2006/relationships/hyperlink" Target="https://www.munzee.com/m/levesund/6246/" TargetMode="External"/><Relationship Id="rId319" Type="http://schemas.openxmlformats.org/officeDocument/2006/relationships/hyperlink" Target="https://www.munzee.com/m/SnowBoat/4710" TargetMode="External"/><Relationship Id="rId318" Type="http://schemas.openxmlformats.org/officeDocument/2006/relationships/hyperlink" Target="https://www.munzee.com/m/Heinerup/4604/" TargetMode="External"/><Relationship Id="rId439" Type="http://schemas.openxmlformats.org/officeDocument/2006/relationships/hyperlink" Target="https://www.munzee.com/m/Zniffer/6606/" TargetMode="External"/><Relationship Id="rId317" Type="http://schemas.openxmlformats.org/officeDocument/2006/relationships/hyperlink" Target="https://www.munzee.com/m/MrIVV/1875/" TargetMode="External"/><Relationship Id="rId438" Type="http://schemas.openxmlformats.org/officeDocument/2006/relationships/hyperlink" Target="https://www.munzee.com/m/taska1981/5509/" TargetMode="External"/><Relationship Id="rId559" Type="http://schemas.openxmlformats.org/officeDocument/2006/relationships/hyperlink" Target="https://www.munzee.com/m/RUJA/8269/" TargetMode="External"/><Relationship Id="rId550" Type="http://schemas.openxmlformats.org/officeDocument/2006/relationships/hyperlink" Target="https://www.munzee.com/m/RUJA/8023/" TargetMode="External"/><Relationship Id="rId671" Type="http://schemas.openxmlformats.org/officeDocument/2006/relationships/hyperlink" Target="https://www.munzee.com/m/Zniffer/20886/" TargetMode="External"/><Relationship Id="rId670" Type="http://schemas.openxmlformats.org/officeDocument/2006/relationships/hyperlink" Target="https://www.munzee.com/m/Zniffer/21087/" TargetMode="External"/><Relationship Id="rId312" Type="http://schemas.openxmlformats.org/officeDocument/2006/relationships/hyperlink" Target="https://www.munzee.com/m/Heinerup/4573" TargetMode="External"/><Relationship Id="rId433" Type="http://schemas.openxmlformats.org/officeDocument/2006/relationships/hyperlink" Target="https://www.munzee.com/m/Zniffer/6609/" TargetMode="External"/><Relationship Id="rId554" Type="http://schemas.openxmlformats.org/officeDocument/2006/relationships/hyperlink" Target="https://www.munzee.com/m/NoahCache/3653/" TargetMode="External"/><Relationship Id="rId675" Type="http://schemas.openxmlformats.org/officeDocument/2006/relationships/hyperlink" Target="https://www.munzee.com/m/RUJA/8880/" TargetMode="External"/><Relationship Id="rId311" Type="http://schemas.openxmlformats.org/officeDocument/2006/relationships/hyperlink" Target="https://www.munzee.com/m/MrIVV/1877/" TargetMode="External"/><Relationship Id="rId432" Type="http://schemas.openxmlformats.org/officeDocument/2006/relationships/hyperlink" Target="https://www.munzee.com/m/Neta/3777/" TargetMode="External"/><Relationship Id="rId553" Type="http://schemas.openxmlformats.org/officeDocument/2006/relationships/hyperlink" Target="https://www.munzee.com/m/RUJA/8184/" TargetMode="External"/><Relationship Id="rId674" Type="http://schemas.openxmlformats.org/officeDocument/2006/relationships/hyperlink" Target="https://www.munzee.com/m/Kyrandia/2817/" TargetMode="External"/><Relationship Id="rId310" Type="http://schemas.openxmlformats.org/officeDocument/2006/relationships/hyperlink" Target="https://www.munzee.com/m/anni56/8710/" TargetMode="External"/><Relationship Id="rId431" Type="http://schemas.openxmlformats.org/officeDocument/2006/relationships/hyperlink" Target="https://www.munzee.com/m/RUJA/8137" TargetMode="External"/><Relationship Id="rId552" Type="http://schemas.openxmlformats.org/officeDocument/2006/relationships/hyperlink" Target="https://www.munzee.com/m/geckofreund/4444/" TargetMode="External"/><Relationship Id="rId673" Type="http://schemas.openxmlformats.org/officeDocument/2006/relationships/hyperlink" Target="https://www.munzee.com/m/levesund/6248/" TargetMode="External"/><Relationship Id="rId430" Type="http://schemas.openxmlformats.org/officeDocument/2006/relationships/hyperlink" Target="https://www.munzee.com/m/Sophus18/421/" TargetMode="External"/><Relationship Id="rId551" Type="http://schemas.openxmlformats.org/officeDocument/2006/relationships/hyperlink" Target="https://www.munzee.com/m/Syrtene/3675/" TargetMode="External"/><Relationship Id="rId672" Type="http://schemas.openxmlformats.org/officeDocument/2006/relationships/hyperlink" Target="https://www.munzee.com/m/RUJA/8899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5.75"/>
    <col customWidth="1" min="3" max="4" width="16.88"/>
    <col customWidth="1" min="5" max="5" width="20.63"/>
    <col customWidth="1" hidden="1" min="6" max="6" width="23.5"/>
    <col customWidth="1" min="7" max="7" width="23.5"/>
    <col customWidth="1" min="8" max="8" width="36.5"/>
    <col customWidth="1" min="9" max="9" width="30.75"/>
  </cols>
  <sheetData>
    <row r="1">
      <c r="A1" s="1" t="s">
        <v>0</v>
      </c>
      <c r="I1" s="2" t="s">
        <v>1</v>
      </c>
    </row>
    <row r="2">
      <c r="A2" s="3" t="s">
        <v>2</v>
      </c>
      <c r="C2" s="3" t="s">
        <v>3</v>
      </c>
      <c r="I2" s="4" t="s">
        <v>4</v>
      </c>
    </row>
    <row r="3">
      <c r="A3" s="3" t="s">
        <v>5</v>
      </c>
      <c r="C3" s="3" t="s">
        <v>6</v>
      </c>
      <c r="I3" s="4" t="s">
        <v>7</v>
      </c>
    </row>
    <row r="4">
      <c r="A4" s="3" t="s">
        <v>8</v>
      </c>
      <c r="C4" s="3" t="s">
        <v>9</v>
      </c>
      <c r="I4" s="4" t="s">
        <v>10</v>
      </c>
    </row>
    <row r="5">
      <c r="A5" s="3" t="s">
        <v>11</v>
      </c>
      <c r="I5" s="4" t="s">
        <v>12</v>
      </c>
    </row>
    <row r="6">
      <c r="A6" s="3" t="s">
        <v>13</v>
      </c>
      <c r="C6" s="3" t="s">
        <v>14</v>
      </c>
      <c r="I6" s="5" t="s">
        <v>15</v>
      </c>
    </row>
    <row r="7">
      <c r="A7" s="3" t="s">
        <v>16</v>
      </c>
      <c r="C7" s="6" t="s">
        <v>17</v>
      </c>
      <c r="I7" s="4" t="s">
        <v>18</v>
      </c>
    </row>
    <row r="8">
      <c r="A8" s="3" t="s">
        <v>19</v>
      </c>
      <c r="C8" s="6" t="s">
        <v>20</v>
      </c>
      <c r="I8" s="4" t="s">
        <v>21</v>
      </c>
    </row>
    <row r="9">
      <c r="A9" s="3" t="s">
        <v>22</v>
      </c>
      <c r="C9" s="6" t="s">
        <v>23</v>
      </c>
      <c r="I9" s="4" t="s">
        <v>24</v>
      </c>
    </row>
    <row r="10">
      <c r="A10" s="3" t="s">
        <v>25</v>
      </c>
      <c r="C10" s="6" t="s">
        <v>26</v>
      </c>
      <c r="I10" s="4" t="s">
        <v>27</v>
      </c>
    </row>
    <row r="11">
      <c r="A11" s="7" t="s">
        <v>28</v>
      </c>
      <c r="I11" s="8"/>
    </row>
    <row r="12">
      <c r="A12" s="3"/>
      <c r="I12" s="8"/>
    </row>
    <row r="13">
      <c r="A13" s="9" t="s">
        <v>29</v>
      </c>
      <c r="B13" s="10"/>
      <c r="C13" s="11"/>
      <c r="D13" s="12" t="s">
        <v>30</v>
      </c>
      <c r="E13" s="12" t="s">
        <v>31</v>
      </c>
      <c r="F13" s="12"/>
      <c r="G13" s="12" t="s">
        <v>32</v>
      </c>
      <c r="H13" s="12" t="s">
        <v>33</v>
      </c>
      <c r="I13" s="13" t="s">
        <v>34</v>
      </c>
    </row>
    <row r="14">
      <c r="A14" s="14" t="s">
        <v>35</v>
      </c>
      <c r="B14" s="10"/>
      <c r="C14" s="11"/>
      <c r="D14" s="15">
        <f>COUNTIF($E$26:$E$858,"Virtual Turquoise Blue")</f>
        <v>238</v>
      </c>
      <c r="E14" s="16">
        <f>COUNTIFS($G$26:$G$858,"&lt;&gt;",$E$26:$E$858,"Virtual Turquoise Blue")</f>
        <v>238</v>
      </c>
      <c r="F14" s="15"/>
      <c r="G14" s="15">
        <f>COUNTIFS($H$26:$H$858,"&lt;&gt;",$E$26:$E$858,"Virtual Turquoise Blue")</f>
        <v>238</v>
      </c>
      <c r="H14" s="15">
        <f t="shared" ref="H14:H21" si="1">$D14-$E14</f>
        <v>0</v>
      </c>
      <c r="I14" s="17">
        <f t="shared" ref="I14:I22" si="2">G14/D14</f>
        <v>1</v>
      </c>
      <c r="J14" s="18"/>
      <c r="K14" s="18"/>
      <c r="L14" s="18"/>
    </row>
    <row r="15">
      <c r="A15" s="14" t="s">
        <v>36</v>
      </c>
      <c r="B15" s="10"/>
      <c r="C15" s="11"/>
      <c r="D15" s="19">
        <f>COUNTIF($E$26:$E$858,"Virtual Forest Green")</f>
        <v>126</v>
      </c>
      <c r="E15" s="20">
        <f>COUNTIFS($G$26:$G$858,"&lt;&gt;",$E$26:$E$858,"Virtual Forest Green")</f>
        <v>124</v>
      </c>
      <c r="F15" s="19"/>
      <c r="G15" s="19">
        <f>COUNTIFS($H$26:$H$858,"&lt;&gt;",$E$26:$E$858,"Virtual Forest Green")</f>
        <v>124</v>
      </c>
      <c r="H15" s="19">
        <f t="shared" si="1"/>
        <v>2</v>
      </c>
      <c r="I15" s="21">
        <f t="shared" si="2"/>
        <v>0.9841269841</v>
      </c>
      <c r="J15" s="18"/>
      <c r="K15" s="18"/>
      <c r="L15" s="18"/>
    </row>
    <row r="16">
      <c r="A16" s="14" t="s">
        <v>37</v>
      </c>
      <c r="B16" s="10"/>
      <c r="C16" s="11"/>
      <c r="D16" s="22">
        <f>COUNTIF($E$26:$E$858,"Virtual Asparagus")</f>
        <v>75</v>
      </c>
      <c r="E16" s="23">
        <f>COUNTIFS($G$26:$G$858,"&lt;&gt;",$E$26:$E$858,"Virtual Asparagus")</f>
        <v>71</v>
      </c>
      <c r="F16" s="22"/>
      <c r="G16" s="22">
        <f>COUNTIFS($H$26:$H$858,"&lt;&gt;",$E$26:$E$858,"Virtual Asparagus")</f>
        <v>71</v>
      </c>
      <c r="H16" s="22">
        <f t="shared" si="1"/>
        <v>4</v>
      </c>
      <c r="I16" s="24">
        <f t="shared" si="2"/>
        <v>0.9466666667</v>
      </c>
    </row>
    <row r="17">
      <c r="A17" s="14" t="s">
        <v>38</v>
      </c>
      <c r="B17" s="10"/>
      <c r="C17" s="11"/>
      <c r="D17" s="25">
        <f>COUNTIF($E$26:$E$858,"Virtual Olive Green")</f>
        <v>39</v>
      </c>
      <c r="E17" s="26">
        <f>COUNTIFS($G$26:$G$858,"&lt;&gt;",$E$26:$E$858,"Virtual Olive Green")</f>
        <v>39</v>
      </c>
      <c r="F17" s="25"/>
      <c r="G17" s="25">
        <f>COUNTIFS($H$26:$H$858,"&lt;&gt;",$E$26:$E$858,"Virtual Olive Green")</f>
        <v>39</v>
      </c>
      <c r="H17" s="25">
        <f t="shared" si="1"/>
        <v>0</v>
      </c>
      <c r="I17" s="27">
        <f t="shared" si="2"/>
        <v>1</v>
      </c>
    </row>
    <row r="18">
      <c r="A18" s="14" t="s">
        <v>39</v>
      </c>
      <c r="B18" s="10"/>
      <c r="C18" s="11"/>
      <c r="D18" s="28">
        <f>COUNTIF($E$26:$E$858,"Virtual Yellow Green")</f>
        <v>91</v>
      </c>
      <c r="E18" s="29">
        <f>COUNTIFS($G$26:$G$858,"&lt;&gt;",$E$26:$E$858,"Virtual Yellow Green")</f>
        <v>87</v>
      </c>
      <c r="F18" s="28"/>
      <c r="G18" s="28">
        <f>COUNTIFS($H$26:$H$858,"&lt;&gt;",$E$26:$E$858,"Virtual Yellow Green")</f>
        <v>87</v>
      </c>
      <c r="H18" s="28">
        <f t="shared" si="1"/>
        <v>4</v>
      </c>
      <c r="I18" s="30">
        <f t="shared" si="2"/>
        <v>0.956043956</v>
      </c>
    </row>
    <row r="19">
      <c r="A19" s="14" t="s">
        <v>40</v>
      </c>
      <c r="B19" s="10"/>
      <c r="C19" s="11"/>
      <c r="D19" s="31">
        <f>COUNTIF($E$26:$E$858,"Virtual Spring Green")</f>
        <v>100</v>
      </c>
      <c r="E19" s="32">
        <f>COUNTIFS($G$26:$G$858,"&lt;&gt;",$E$26:$E$858,"Virtual Spring Green")</f>
        <v>98</v>
      </c>
      <c r="F19" s="31"/>
      <c r="G19" s="31">
        <f>COUNTIFS($H$26:$H$858,"&lt;&gt;",$E$26:$E$858,"Virtual Spring Green")</f>
        <v>98</v>
      </c>
      <c r="H19" s="31">
        <f t="shared" si="1"/>
        <v>2</v>
      </c>
      <c r="I19" s="33">
        <f t="shared" si="2"/>
        <v>0.98</v>
      </c>
    </row>
    <row r="20">
      <c r="A20" s="14" t="s">
        <v>41</v>
      </c>
      <c r="B20" s="10"/>
      <c r="C20" s="11"/>
      <c r="D20" s="34">
        <f>COUNTIF($E$26:$E$858,"Virtual Granny Smith Apple")</f>
        <v>32</v>
      </c>
      <c r="E20" s="35">
        <f>COUNTIFS($G$26:$G$858,"&lt;&gt;",$E$26:$E$858,"Virtual Granny Smith Apple")</f>
        <v>27</v>
      </c>
      <c r="F20" s="34"/>
      <c r="G20" s="34">
        <f>COUNTIFS($H$26:$H$858,"&lt;&gt;",$E$26:$E$858,"Virtual Granny Smith Apple")</f>
        <v>27</v>
      </c>
      <c r="H20" s="34">
        <f t="shared" si="1"/>
        <v>5</v>
      </c>
      <c r="I20" s="36">
        <f t="shared" si="2"/>
        <v>0.84375</v>
      </c>
    </row>
    <row r="21">
      <c r="A21" s="14" t="s">
        <v>42</v>
      </c>
      <c r="B21" s="10"/>
      <c r="C21" s="11"/>
      <c r="D21" s="37">
        <f>COUNTIF($E$26:$E$858,"Virtual Green")</f>
        <v>132</v>
      </c>
      <c r="E21" s="38">
        <f>COUNTIFS($G$26:$G$858,"&lt;&gt;",$E$26:$E$858,"Virtual Green")</f>
        <v>75</v>
      </c>
      <c r="F21" s="37"/>
      <c r="G21" s="37">
        <f>COUNTIFS($H$26:$H$858,"&lt;&gt;",$E$26:$E$858,"Virtual Green")</f>
        <v>75</v>
      </c>
      <c r="H21" s="37">
        <f t="shared" si="1"/>
        <v>57</v>
      </c>
      <c r="I21" s="39">
        <f t="shared" si="2"/>
        <v>0.5681818182</v>
      </c>
    </row>
    <row r="22">
      <c r="A22" s="9" t="s">
        <v>30</v>
      </c>
      <c r="B22" s="10"/>
      <c r="C22" s="11"/>
      <c r="D22" s="40">
        <f t="shared" ref="D22:E22" si="3">sum(D14:D21)</f>
        <v>833</v>
      </c>
      <c r="E22" s="40">
        <f t="shared" si="3"/>
        <v>759</v>
      </c>
      <c r="F22" s="40"/>
      <c r="G22" s="40">
        <f t="shared" ref="G22:H22" si="4">sum(G14:G21)</f>
        <v>759</v>
      </c>
      <c r="H22" s="40">
        <f t="shared" si="4"/>
        <v>74</v>
      </c>
      <c r="I22" s="41">
        <f t="shared" si="2"/>
        <v>0.9111644658</v>
      </c>
    </row>
    <row r="23">
      <c r="I23" s="8"/>
    </row>
    <row r="24">
      <c r="I24" s="8"/>
    </row>
    <row r="25">
      <c r="A25" s="42" t="s">
        <v>43</v>
      </c>
      <c r="B25" s="42" t="s">
        <v>44</v>
      </c>
      <c r="C25" s="42" t="s">
        <v>45</v>
      </c>
      <c r="D25" s="42" t="s">
        <v>46</v>
      </c>
      <c r="E25" s="42" t="s">
        <v>29</v>
      </c>
      <c r="F25" s="42" t="s">
        <v>47</v>
      </c>
      <c r="G25" s="42" t="s">
        <v>48</v>
      </c>
      <c r="H25" s="42" t="s">
        <v>49</v>
      </c>
      <c r="I25" s="43" t="s">
        <v>50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51</v>
      </c>
      <c r="B26" s="45" t="s">
        <v>51</v>
      </c>
      <c r="C26" s="45" t="s">
        <v>52</v>
      </c>
      <c r="D26" s="45" t="s">
        <v>53</v>
      </c>
      <c r="E26" s="46" t="s">
        <v>35</v>
      </c>
      <c r="F26" s="46" t="s">
        <v>54</v>
      </c>
      <c r="G26" s="46" t="s">
        <v>6</v>
      </c>
      <c r="H26" s="47" t="s">
        <v>55</v>
      </c>
      <c r="I26" s="48"/>
    </row>
    <row r="27">
      <c r="A27" s="45" t="s">
        <v>51</v>
      </c>
      <c r="B27" s="45" t="s">
        <v>56</v>
      </c>
      <c r="C27" s="45" t="s">
        <v>57</v>
      </c>
      <c r="D27" s="45" t="s">
        <v>58</v>
      </c>
      <c r="E27" s="46" t="s">
        <v>35</v>
      </c>
      <c r="F27" s="46" t="s">
        <v>54</v>
      </c>
      <c r="G27" s="46" t="s">
        <v>59</v>
      </c>
      <c r="H27" s="47" t="s">
        <v>60</v>
      </c>
      <c r="I27" s="48"/>
      <c r="J27" s="3"/>
    </row>
    <row r="28">
      <c r="A28" s="45" t="s">
        <v>51</v>
      </c>
      <c r="B28" s="45" t="s">
        <v>61</v>
      </c>
      <c r="C28" s="45" t="s">
        <v>62</v>
      </c>
      <c r="D28" s="45" t="s">
        <v>63</v>
      </c>
      <c r="E28" s="46" t="s">
        <v>35</v>
      </c>
      <c r="F28" s="46" t="s">
        <v>54</v>
      </c>
      <c r="G28" s="46" t="s">
        <v>64</v>
      </c>
      <c r="H28" s="47" t="s">
        <v>65</v>
      </c>
      <c r="I28" s="48"/>
    </row>
    <row r="29">
      <c r="A29" s="45" t="s">
        <v>51</v>
      </c>
      <c r="B29" s="45" t="s">
        <v>66</v>
      </c>
      <c r="C29" s="45" t="s">
        <v>67</v>
      </c>
      <c r="D29" s="45" t="s">
        <v>68</v>
      </c>
      <c r="E29" s="46" t="s">
        <v>35</v>
      </c>
      <c r="F29" s="46" t="s">
        <v>54</v>
      </c>
      <c r="G29" s="46" t="s">
        <v>69</v>
      </c>
      <c r="H29" s="47" t="s">
        <v>70</v>
      </c>
      <c r="I29" s="48"/>
    </row>
    <row r="30">
      <c r="A30" s="45" t="s">
        <v>51</v>
      </c>
      <c r="B30" s="45" t="s">
        <v>71</v>
      </c>
      <c r="C30" s="45" t="s">
        <v>72</v>
      </c>
      <c r="D30" s="45" t="s">
        <v>73</v>
      </c>
      <c r="E30" s="46" t="s">
        <v>35</v>
      </c>
      <c r="F30" s="46" t="s">
        <v>54</v>
      </c>
      <c r="G30" s="46" t="s">
        <v>6</v>
      </c>
      <c r="H30" s="47" t="s">
        <v>74</v>
      </c>
      <c r="I30" s="48"/>
    </row>
    <row r="31">
      <c r="A31" s="45" t="s">
        <v>51</v>
      </c>
      <c r="B31" s="45" t="s">
        <v>75</v>
      </c>
      <c r="C31" s="45" t="s">
        <v>76</v>
      </c>
      <c r="D31" s="45" t="s">
        <v>77</v>
      </c>
      <c r="E31" s="46" t="s">
        <v>35</v>
      </c>
      <c r="F31" s="46" t="s">
        <v>54</v>
      </c>
      <c r="G31" s="46" t="s">
        <v>78</v>
      </c>
      <c r="H31" s="47" t="s">
        <v>79</v>
      </c>
      <c r="I31" s="48"/>
    </row>
    <row r="32">
      <c r="A32" s="45" t="s">
        <v>51</v>
      </c>
      <c r="B32" s="45" t="s">
        <v>80</v>
      </c>
      <c r="C32" s="45" t="s">
        <v>81</v>
      </c>
      <c r="D32" s="45" t="s">
        <v>82</v>
      </c>
      <c r="E32" s="46" t="s">
        <v>35</v>
      </c>
      <c r="F32" s="46" t="s">
        <v>54</v>
      </c>
      <c r="G32" s="46" t="s">
        <v>69</v>
      </c>
      <c r="H32" s="47" t="s">
        <v>83</v>
      </c>
      <c r="I32" s="49" t="s">
        <v>84</v>
      </c>
    </row>
    <row r="33">
      <c r="A33" s="45" t="s">
        <v>51</v>
      </c>
      <c r="B33" s="45" t="s">
        <v>85</v>
      </c>
      <c r="C33" s="45" t="s">
        <v>86</v>
      </c>
      <c r="D33" s="45" t="s">
        <v>87</v>
      </c>
      <c r="E33" s="46" t="s">
        <v>35</v>
      </c>
      <c r="F33" s="46" t="s">
        <v>54</v>
      </c>
      <c r="G33" s="46" t="s">
        <v>6</v>
      </c>
      <c r="H33" s="47" t="s">
        <v>88</v>
      </c>
      <c r="I33" s="48"/>
    </row>
    <row r="34">
      <c r="A34" s="45" t="s">
        <v>51</v>
      </c>
      <c r="B34" s="45" t="s">
        <v>89</v>
      </c>
      <c r="C34" s="45" t="s">
        <v>90</v>
      </c>
      <c r="D34" s="45" t="s">
        <v>91</v>
      </c>
      <c r="E34" s="46" t="s">
        <v>35</v>
      </c>
      <c r="F34" s="46" t="s">
        <v>54</v>
      </c>
      <c r="G34" s="46" t="s">
        <v>92</v>
      </c>
      <c r="H34" s="47" t="s">
        <v>93</v>
      </c>
      <c r="I34" s="48"/>
    </row>
    <row r="35">
      <c r="A35" s="45" t="s">
        <v>51</v>
      </c>
      <c r="B35" s="45" t="s">
        <v>94</v>
      </c>
      <c r="C35" s="45" t="s">
        <v>95</v>
      </c>
      <c r="D35" s="45" t="s">
        <v>96</v>
      </c>
      <c r="E35" s="46" t="s">
        <v>35</v>
      </c>
      <c r="F35" s="46" t="s">
        <v>54</v>
      </c>
      <c r="G35" s="46" t="s">
        <v>69</v>
      </c>
      <c r="H35" s="47" t="s">
        <v>97</v>
      </c>
      <c r="I35" s="49" t="s">
        <v>84</v>
      </c>
    </row>
    <row r="36">
      <c r="A36" s="45" t="s">
        <v>51</v>
      </c>
      <c r="B36" s="45" t="s">
        <v>98</v>
      </c>
      <c r="C36" s="45" t="s">
        <v>99</v>
      </c>
      <c r="D36" s="45" t="s">
        <v>100</v>
      </c>
      <c r="E36" s="46" t="s">
        <v>35</v>
      </c>
      <c r="F36" s="46" t="s">
        <v>54</v>
      </c>
      <c r="G36" s="46" t="s">
        <v>6</v>
      </c>
      <c r="H36" s="47" t="s">
        <v>101</v>
      </c>
      <c r="I36" s="48"/>
    </row>
    <row r="37">
      <c r="A37" s="45" t="s">
        <v>51</v>
      </c>
      <c r="B37" s="45" t="s">
        <v>102</v>
      </c>
      <c r="C37" s="45" t="s">
        <v>103</v>
      </c>
      <c r="D37" s="45" t="s">
        <v>104</v>
      </c>
      <c r="E37" s="46" t="s">
        <v>35</v>
      </c>
      <c r="F37" s="46" t="s">
        <v>54</v>
      </c>
      <c r="G37" s="46" t="s">
        <v>78</v>
      </c>
      <c r="H37" s="47" t="s">
        <v>105</v>
      </c>
      <c r="I37" s="48"/>
    </row>
    <row r="38">
      <c r="A38" s="45" t="s">
        <v>51</v>
      </c>
      <c r="B38" s="45" t="s">
        <v>106</v>
      </c>
      <c r="C38" s="45" t="s">
        <v>107</v>
      </c>
      <c r="D38" s="45" t="s">
        <v>108</v>
      </c>
      <c r="E38" s="46" t="s">
        <v>35</v>
      </c>
      <c r="F38" s="46" t="s">
        <v>54</v>
      </c>
      <c r="G38" s="46" t="s">
        <v>69</v>
      </c>
      <c r="H38" s="47" t="s">
        <v>109</v>
      </c>
      <c r="I38" s="49" t="s">
        <v>84</v>
      </c>
    </row>
    <row r="39">
      <c r="A39" s="45" t="s">
        <v>51</v>
      </c>
      <c r="B39" s="45" t="s">
        <v>110</v>
      </c>
      <c r="C39" s="45" t="s">
        <v>111</v>
      </c>
      <c r="D39" s="45" t="s">
        <v>112</v>
      </c>
      <c r="E39" s="46" t="s">
        <v>35</v>
      </c>
      <c r="F39" s="46" t="s">
        <v>54</v>
      </c>
      <c r="G39" s="46" t="s">
        <v>6</v>
      </c>
      <c r="H39" s="47" t="s">
        <v>113</v>
      </c>
      <c r="I39" s="48"/>
    </row>
    <row r="40">
      <c r="A40" s="45" t="s">
        <v>51</v>
      </c>
      <c r="B40" s="45" t="s">
        <v>114</v>
      </c>
      <c r="C40" s="45" t="s">
        <v>115</v>
      </c>
      <c r="D40" s="45" t="s">
        <v>116</v>
      </c>
      <c r="E40" s="46" t="s">
        <v>35</v>
      </c>
      <c r="F40" s="46" t="s">
        <v>54</v>
      </c>
      <c r="G40" s="46" t="s">
        <v>117</v>
      </c>
      <c r="H40" s="47" t="s">
        <v>118</v>
      </c>
      <c r="I40" s="48"/>
    </row>
    <row r="41">
      <c r="A41" s="45" t="s">
        <v>51</v>
      </c>
      <c r="B41" s="45" t="s">
        <v>119</v>
      </c>
      <c r="C41" s="45" t="s">
        <v>120</v>
      </c>
      <c r="D41" s="45" t="s">
        <v>121</v>
      </c>
      <c r="E41" s="46" t="s">
        <v>35</v>
      </c>
      <c r="F41" s="46" t="s">
        <v>54</v>
      </c>
      <c r="G41" s="46" t="s">
        <v>69</v>
      </c>
      <c r="H41" s="47" t="s">
        <v>122</v>
      </c>
      <c r="I41" s="49" t="s">
        <v>84</v>
      </c>
    </row>
    <row r="42">
      <c r="A42" s="45" t="s">
        <v>51</v>
      </c>
      <c r="B42" s="45" t="s">
        <v>123</v>
      </c>
      <c r="C42" s="45" t="s">
        <v>124</v>
      </c>
      <c r="D42" s="45" t="s">
        <v>125</v>
      </c>
      <c r="E42" s="46" t="s">
        <v>35</v>
      </c>
      <c r="F42" s="46" t="s">
        <v>54</v>
      </c>
      <c r="G42" s="46" t="s">
        <v>78</v>
      </c>
      <c r="H42" s="47" t="s">
        <v>126</v>
      </c>
      <c r="I42" s="48"/>
    </row>
    <row r="43">
      <c r="A43" s="45" t="s">
        <v>51</v>
      </c>
      <c r="B43" s="45" t="s">
        <v>127</v>
      </c>
      <c r="C43" s="45" t="s">
        <v>128</v>
      </c>
      <c r="D43" s="45" t="s">
        <v>129</v>
      </c>
      <c r="E43" s="46" t="s">
        <v>35</v>
      </c>
      <c r="F43" s="46" t="s">
        <v>54</v>
      </c>
      <c r="G43" s="46" t="s">
        <v>92</v>
      </c>
      <c r="H43" s="47" t="s">
        <v>130</v>
      </c>
      <c r="I43" s="48"/>
    </row>
    <row r="44">
      <c r="A44" s="45" t="s">
        <v>51</v>
      </c>
      <c r="B44" s="45" t="s">
        <v>131</v>
      </c>
      <c r="C44" s="45" t="s">
        <v>132</v>
      </c>
      <c r="D44" s="45" t="s">
        <v>133</v>
      </c>
      <c r="E44" s="46" t="s">
        <v>35</v>
      </c>
      <c r="F44" s="46" t="s">
        <v>54</v>
      </c>
      <c r="G44" s="46" t="s">
        <v>69</v>
      </c>
      <c r="H44" s="47" t="s">
        <v>134</v>
      </c>
      <c r="I44" s="49" t="s">
        <v>84</v>
      </c>
    </row>
    <row r="45">
      <c r="A45" s="45" t="s">
        <v>51</v>
      </c>
      <c r="B45" s="45" t="s">
        <v>135</v>
      </c>
      <c r="C45" s="45" t="s">
        <v>136</v>
      </c>
      <c r="D45" s="45" t="s">
        <v>137</v>
      </c>
      <c r="E45" s="46" t="s">
        <v>35</v>
      </c>
      <c r="F45" s="46" t="s">
        <v>54</v>
      </c>
      <c r="G45" s="46" t="s">
        <v>138</v>
      </c>
      <c r="H45" s="47" t="s">
        <v>139</v>
      </c>
      <c r="I45" s="49"/>
    </row>
    <row r="46">
      <c r="A46" s="45" t="s">
        <v>51</v>
      </c>
      <c r="B46" s="45" t="s">
        <v>140</v>
      </c>
      <c r="C46" s="45" t="s">
        <v>141</v>
      </c>
      <c r="D46" s="45" t="s">
        <v>142</v>
      </c>
      <c r="E46" s="46" t="s">
        <v>35</v>
      </c>
      <c r="F46" s="46" t="s">
        <v>54</v>
      </c>
      <c r="G46" s="46" t="s">
        <v>92</v>
      </c>
      <c r="H46" s="47" t="s">
        <v>143</v>
      </c>
      <c r="I46" s="48"/>
    </row>
    <row r="47">
      <c r="A47" s="45" t="s">
        <v>51</v>
      </c>
      <c r="B47" s="45" t="s">
        <v>144</v>
      </c>
      <c r="C47" s="45" t="s">
        <v>145</v>
      </c>
      <c r="D47" s="45" t="s">
        <v>146</v>
      </c>
      <c r="E47" s="46" t="s">
        <v>35</v>
      </c>
      <c r="F47" s="46" t="s">
        <v>54</v>
      </c>
      <c r="G47" s="46" t="s">
        <v>69</v>
      </c>
      <c r="H47" s="47" t="s">
        <v>147</v>
      </c>
      <c r="I47" s="49" t="s">
        <v>84</v>
      </c>
    </row>
    <row r="48">
      <c r="A48" s="45" t="s">
        <v>51</v>
      </c>
      <c r="B48" s="45" t="s">
        <v>148</v>
      </c>
      <c r="C48" s="45" t="s">
        <v>149</v>
      </c>
      <c r="D48" s="45" t="s">
        <v>150</v>
      </c>
      <c r="E48" s="46" t="s">
        <v>35</v>
      </c>
      <c r="F48" s="46" t="s">
        <v>54</v>
      </c>
      <c r="G48" s="46" t="s">
        <v>78</v>
      </c>
      <c r="H48" s="47" t="s">
        <v>151</v>
      </c>
      <c r="I48" s="48"/>
    </row>
    <row r="49">
      <c r="A49" s="45" t="s">
        <v>51</v>
      </c>
      <c r="B49" s="45" t="s">
        <v>152</v>
      </c>
      <c r="C49" s="45" t="s">
        <v>153</v>
      </c>
      <c r="D49" s="45" t="s">
        <v>154</v>
      </c>
      <c r="E49" s="46" t="s">
        <v>35</v>
      </c>
      <c r="F49" s="46" t="s">
        <v>54</v>
      </c>
      <c r="G49" s="46" t="s">
        <v>92</v>
      </c>
      <c r="H49" s="47" t="s">
        <v>155</v>
      </c>
      <c r="I49" s="48"/>
    </row>
    <row r="50">
      <c r="A50" s="45" t="s">
        <v>51</v>
      </c>
      <c r="B50" s="45" t="s">
        <v>156</v>
      </c>
      <c r="C50" s="45" t="s">
        <v>157</v>
      </c>
      <c r="D50" s="45" t="s">
        <v>158</v>
      </c>
      <c r="E50" s="46" t="s">
        <v>35</v>
      </c>
      <c r="F50" s="46" t="s">
        <v>54</v>
      </c>
      <c r="G50" s="46" t="s">
        <v>69</v>
      </c>
      <c r="H50" s="47" t="s">
        <v>159</v>
      </c>
      <c r="I50" s="49" t="s">
        <v>84</v>
      </c>
    </row>
    <row r="51">
      <c r="A51" s="45" t="s">
        <v>51</v>
      </c>
      <c r="B51" s="45" t="s">
        <v>160</v>
      </c>
      <c r="C51" s="45" t="s">
        <v>161</v>
      </c>
      <c r="D51" s="45" t="s">
        <v>162</v>
      </c>
      <c r="E51" s="46" t="s">
        <v>35</v>
      </c>
      <c r="F51" s="46" t="s">
        <v>54</v>
      </c>
      <c r="G51" s="46" t="s">
        <v>138</v>
      </c>
      <c r="H51" s="47" t="s">
        <v>163</v>
      </c>
      <c r="I51" s="49"/>
    </row>
    <row r="52">
      <c r="A52" s="45" t="s">
        <v>51</v>
      </c>
      <c r="B52" s="45" t="s">
        <v>164</v>
      </c>
      <c r="C52" s="45" t="s">
        <v>165</v>
      </c>
      <c r="D52" s="45" t="s">
        <v>166</v>
      </c>
      <c r="E52" s="46" t="s">
        <v>35</v>
      </c>
      <c r="F52" s="46" t="s">
        <v>54</v>
      </c>
      <c r="G52" s="46" t="s">
        <v>167</v>
      </c>
      <c r="H52" s="47" t="s">
        <v>168</v>
      </c>
      <c r="I52" s="48"/>
    </row>
    <row r="53">
      <c r="A53" s="45" t="s">
        <v>51</v>
      </c>
      <c r="B53" s="45" t="s">
        <v>169</v>
      </c>
      <c r="C53" s="45" t="s">
        <v>170</v>
      </c>
      <c r="D53" s="45" t="s">
        <v>171</v>
      </c>
      <c r="E53" s="46" t="s">
        <v>35</v>
      </c>
      <c r="F53" s="46" t="s">
        <v>54</v>
      </c>
      <c r="G53" s="46" t="s">
        <v>69</v>
      </c>
      <c r="H53" s="6" t="s">
        <v>172</v>
      </c>
      <c r="I53" s="49" t="s">
        <v>84</v>
      </c>
    </row>
    <row r="54">
      <c r="A54" s="45" t="s">
        <v>51</v>
      </c>
      <c r="B54" s="45" t="s">
        <v>173</v>
      </c>
      <c r="C54" s="45" t="s">
        <v>174</v>
      </c>
      <c r="D54" s="45" t="s">
        <v>175</v>
      </c>
      <c r="E54" s="46" t="s">
        <v>36</v>
      </c>
      <c r="F54" s="46" t="s">
        <v>176</v>
      </c>
      <c r="G54" s="46" t="s">
        <v>78</v>
      </c>
      <c r="H54" s="47" t="s">
        <v>177</v>
      </c>
      <c r="I54" s="48"/>
    </row>
    <row r="55">
      <c r="A55" s="45" t="s">
        <v>51</v>
      </c>
      <c r="B55" s="45" t="s">
        <v>178</v>
      </c>
      <c r="C55" s="45" t="s">
        <v>179</v>
      </c>
      <c r="D55" s="45" t="s">
        <v>180</v>
      </c>
      <c r="E55" s="46" t="s">
        <v>36</v>
      </c>
      <c r="F55" s="46" t="s">
        <v>176</v>
      </c>
      <c r="G55" s="46" t="s">
        <v>138</v>
      </c>
      <c r="H55" s="47" t="s">
        <v>181</v>
      </c>
      <c r="I55" s="49"/>
    </row>
    <row r="56">
      <c r="A56" s="45" t="s">
        <v>51</v>
      </c>
      <c r="B56" s="45" t="s">
        <v>182</v>
      </c>
      <c r="C56" s="45" t="s">
        <v>183</v>
      </c>
      <c r="D56" s="45" t="s">
        <v>184</v>
      </c>
      <c r="E56" s="46" t="s">
        <v>36</v>
      </c>
      <c r="F56" s="46" t="s">
        <v>176</v>
      </c>
      <c r="G56" s="46" t="s">
        <v>69</v>
      </c>
      <c r="H56" s="6" t="s">
        <v>185</v>
      </c>
      <c r="I56" s="49" t="s">
        <v>84</v>
      </c>
    </row>
    <row r="57">
      <c r="A57" s="45" t="s">
        <v>51</v>
      </c>
      <c r="B57" s="45" t="s">
        <v>186</v>
      </c>
      <c r="C57" s="45" t="s">
        <v>187</v>
      </c>
      <c r="D57" s="45" t="s">
        <v>188</v>
      </c>
      <c r="E57" s="46" t="s">
        <v>36</v>
      </c>
      <c r="F57" s="46" t="s">
        <v>176</v>
      </c>
      <c r="G57" s="46" t="s">
        <v>189</v>
      </c>
      <c r="H57" s="47" t="s">
        <v>190</v>
      </c>
      <c r="I57" s="48"/>
    </row>
    <row r="58">
      <c r="A58" s="45" t="s">
        <v>51</v>
      </c>
      <c r="B58" s="45" t="s">
        <v>191</v>
      </c>
      <c r="C58" s="45" t="s">
        <v>192</v>
      </c>
      <c r="D58" s="45" t="s">
        <v>193</v>
      </c>
      <c r="E58" s="46" t="s">
        <v>36</v>
      </c>
      <c r="F58" s="46" t="s">
        <v>176</v>
      </c>
      <c r="G58" s="46" t="s">
        <v>138</v>
      </c>
      <c r="H58" s="47" t="s">
        <v>194</v>
      </c>
      <c r="I58" s="49"/>
    </row>
    <row r="59">
      <c r="A59" s="45" t="s">
        <v>51</v>
      </c>
      <c r="B59" s="45" t="s">
        <v>195</v>
      </c>
      <c r="C59" s="45" t="s">
        <v>196</v>
      </c>
      <c r="D59" s="45" t="s">
        <v>197</v>
      </c>
      <c r="E59" s="46" t="s">
        <v>36</v>
      </c>
      <c r="F59" s="46" t="s">
        <v>176</v>
      </c>
      <c r="G59" s="46" t="s">
        <v>69</v>
      </c>
      <c r="H59" s="6" t="s">
        <v>198</v>
      </c>
      <c r="I59" s="49" t="s">
        <v>84</v>
      </c>
    </row>
    <row r="60">
      <c r="A60" s="45" t="s">
        <v>51</v>
      </c>
      <c r="B60" s="45" t="s">
        <v>199</v>
      </c>
      <c r="C60" s="45" t="s">
        <v>200</v>
      </c>
      <c r="D60" s="45" t="s">
        <v>201</v>
      </c>
      <c r="E60" s="46" t="s">
        <v>36</v>
      </c>
      <c r="F60" s="46" t="s">
        <v>176</v>
      </c>
      <c r="G60" s="46" t="s">
        <v>202</v>
      </c>
      <c r="H60" s="47" t="s">
        <v>203</v>
      </c>
      <c r="I60" s="48"/>
    </row>
    <row r="61">
      <c r="A61" s="45" t="s">
        <v>51</v>
      </c>
      <c r="B61" s="45" t="s">
        <v>204</v>
      </c>
      <c r="C61" s="45" t="s">
        <v>205</v>
      </c>
      <c r="D61" s="45" t="s">
        <v>206</v>
      </c>
      <c r="E61" s="46" t="s">
        <v>36</v>
      </c>
      <c r="F61" s="46" t="s">
        <v>176</v>
      </c>
      <c r="G61" s="46" t="s">
        <v>78</v>
      </c>
      <c r="H61" s="47" t="s">
        <v>207</v>
      </c>
      <c r="I61" s="48"/>
    </row>
    <row r="62">
      <c r="A62" s="45" t="s">
        <v>51</v>
      </c>
      <c r="B62" s="45" t="s">
        <v>208</v>
      </c>
      <c r="C62" s="45" t="s">
        <v>209</v>
      </c>
      <c r="D62" s="45" t="s">
        <v>210</v>
      </c>
      <c r="E62" s="46" t="s">
        <v>36</v>
      </c>
      <c r="F62" s="46" t="s">
        <v>176</v>
      </c>
      <c r="G62" s="46" t="s">
        <v>69</v>
      </c>
      <c r="H62" s="6" t="s">
        <v>211</v>
      </c>
      <c r="I62" s="49" t="s">
        <v>84</v>
      </c>
    </row>
    <row r="63">
      <c r="A63" s="45" t="s">
        <v>51</v>
      </c>
      <c r="B63" s="45" t="s">
        <v>212</v>
      </c>
      <c r="C63" s="45" t="s">
        <v>213</v>
      </c>
      <c r="D63" s="45" t="s">
        <v>214</v>
      </c>
      <c r="E63" s="46" t="s">
        <v>36</v>
      </c>
      <c r="F63" s="46" t="s">
        <v>176</v>
      </c>
      <c r="G63" s="46" t="s">
        <v>138</v>
      </c>
      <c r="H63" s="47" t="s">
        <v>215</v>
      </c>
      <c r="I63" s="49"/>
    </row>
    <row r="64">
      <c r="A64" s="45" t="s">
        <v>51</v>
      </c>
      <c r="B64" s="45" t="s">
        <v>216</v>
      </c>
      <c r="C64" s="45" t="s">
        <v>217</v>
      </c>
      <c r="D64" s="45" t="s">
        <v>218</v>
      </c>
      <c r="E64" s="46" t="s">
        <v>35</v>
      </c>
      <c r="F64" s="46" t="s">
        <v>54</v>
      </c>
      <c r="G64" s="46" t="s">
        <v>219</v>
      </c>
      <c r="H64" s="47" t="s">
        <v>220</v>
      </c>
      <c r="I64" s="49" t="s">
        <v>84</v>
      </c>
    </row>
    <row r="65">
      <c r="A65" s="45" t="s">
        <v>51</v>
      </c>
      <c r="B65" s="45" t="s">
        <v>221</v>
      </c>
      <c r="C65" s="45" t="s">
        <v>222</v>
      </c>
      <c r="D65" s="45" t="s">
        <v>223</v>
      </c>
      <c r="E65" s="46" t="s">
        <v>35</v>
      </c>
      <c r="F65" s="46" t="s">
        <v>54</v>
      </c>
      <c r="G65" s="46" t="s">
        <v>69</v>
      </c>
      <c r="H65" s="6" t="s">
        <v>224</v>
      </c>
      <c r="I65" s="49" t="s">
        <v>84</v>
      </c>
    </row>
    <row r="66">
      <c r="A66" s="45" t="s">
        <v>51</v>
      </c>
      <c r="B66" s="45" t="s">
        <v>225</v>
      </c>
      <c r="C66" s="45" t="s">
        <v>226</v>
      </c>
      <c r="D66" s="45" t="s">
        <v>227</v>
      </c>
      <c r="E66" s="46" t="s">
        <v>35</v>
      </c>
      <c r="F66" s="46" t="s">
        <v>54</v>
      </c>
      <c r="G66" s="46" t="s">
        <v>138</v>
      </c>
      <c r="H66" s="47" t="s">
        <v>228</v>
      </c>
      <c r="I66" s="49"/>
    </row>
    <row r="67">
      <c r="A67" s="45" t="s">
        <v>51</v>
      </c>
      <c r="B67" s="45" t="s">
        <v>229</v>
      </c>
      <c r="C67" s="45" t="s">
        <v>230</v>
      </c>
      <c r="D67" s="45" t="s">
        <v>231</v>
      </c>
      <c r="E67" s="46" t="s">
        <v>35</v>
      </c>
      <c r="F67" s="46" t="s">
        <v>54</v>
      </c>
      <c r="G67" s="46" t="s">
        <v>232</v>
      </c>
      <c r="H67" s="50" t="s">
        <v>233</v>
      </c>
      <c r="I67" s="49"/>
    </row>
    <row r="68">
      <c r="A68" s="45" t="s">
        <v>51</v>
      </c>
      <c r="B68" s="45" t="s">
        <v>234</v>
      </c>
      <c r="C68" s="45" t="s">
        <v>235</v>
      </c>
      <c r="D68" s="45" t="s">
        <v>236</v>
      </c>
      <c r="E68" s="46" t="s">
        <v>35</v>
      </c>
      <c r="F68" s="46" t="s">
        <v>54</v>
      </c>
      <c r="G68" s="46" t="s">
        <v>69</v>
      </c>
      <c r="H68" s="6" t="s">
        <v>237</v>
      </c>
      <c r="I68" s="49" t="s">
        <v>84</v>
      </c>
    </row>
    <row r="69">
      <c r="A69" s="45" t="s">
        <v>51</v>
      </c>
      <c r="B69" s="45" t="s">
        <v>238</v>
      </c>
      <c r="C69" s="45" t="s">
        <v>239</v>
      </c>
      <c r="D69" s="45" t="s">
        <v>240</v>
      </c>
      <c r="E69" s="46" t="s">
        <v>35</v>
      </c>
      <c r="F69" s="46" t="s">
        <v>54</v>
      </c>
      <c r="G69" s="46" t="s">
        <v>138</v>
      </c>
      <c r="H69" s="47" t="s">
        <v>241</v>
      </c>
      <c r="I69" s="49"/>
    </row>
    <row r="70">
      <c r="A70" s="45" t="s">
        <v>51</v>
      </c>
      <c r="B70" s="45" t="s">
        <v>242</v>
      </c>
      <c r="C70" s="45" t="s">
        <v>243</v>
      </c>
      <c r="D70" s="45" t="s">
        <v>244</v>
      </c>
      <c r="E70" s="46" t="s">
        <v>35</v>
      </c>
      <c r="F70" s="46" t="s">
        <v>54</v>
      </c>
      <c r="G70" s="46" t="s">
        <v>245</v>
      </c>
      <c r="H70" s="47" t="s">
        <v>246</v>
      </c>
      <c r="I70" s="48"/>
    </row>
    <row r="71">
      <c r="A71" s="45" t="s">
        <v>51</v>
      </c>
      <c r="B71" s="45" t="s">
        <v>247</v>
      </c>
      <c r="C71" s="45" t="s">
        <v>248</v>
      </c>
      <c r="D71" s="45" t="s">
        <v>249</v>
      </c>
      <c r="E71" s="46" t="s">
        <v>35</v>
      </c>
      <c r="F71" s="46" t="s">
        <v>54</v>
      </c>
      <c r="G71" s="46" t="s">
        <v>69</v>
      </c>
      <c r="H71" s="6" t="s">
        <v>250</v>
      </c>
      <c r="I71" s="49" t="s">
        <v>84</v>
      </c>
    </row>
    <row r="72">
      <c r="A72" s="45" t="s">
        <v>51</v>
      </c>
      <c r="B72" s="45" t="s">
        <v>251</v>
      </c>
      <c r="C72" s="45" t="s">
        <v>252</v>
      </c>
      <c r="D72" s="45" t="s">
        <v>253</v>
      </c>
      <c r="E72" s="46" t="s">
        <v>35</v>
      </c>
      <c r="F72" s="46" t="s">
        <v>54</v>
      </c>
      <c r="G72" s="46" t="s">
        <v>138</v>
      </c>
      <c r="H72" s="47" t="s">
        <v>254</v>
      </c>
      <c r="I72" s="49"/>
    </row>
    <row r="73">
      <c r="A73" s="45" t="s">
        <v>51</v>
      </c>
      <c r="B73" s="45" t="s">
        <v>255</v>
      </c>
      <c r="C73" s="45" t="s">
        <v>256</v>
      </c>
      <c r="D73" s="45" t="s">
        <v>257</v>
      </c>
      <c r="E73" s="46" t="s">
        <v>35</v>
      </c>
      <c r="F73" s="46" t="s">
        <v>54</v>
      </c>
      <c r="G73" s="46" t="s">
        <v>245</v>
      </c>
      <c r="H73" s="47" t="s">
        <v>258</v>
      </c>
      <c r="I73" s="48"/>
    </row>
    <row r="74">
      <c r="A74" s="45" t="s">
        <v>51</v>
      </c>
      <c r="B74" s="45" t="s">
        <v>259</v>
      </c>
      <c r="C74" s="45" t="s">
        <v>260</v>
      </c>
      <c r="D74" s="45" t="s">
        <v>261</v>
      </c>
      <c r="E74" s="46" t="s">
        <v>35</v>
      </c>
      <c r="F74" s="46" t="s">
        <v>54</v>
      </c>
      <c r="G74" s="46" t="s">
        <v>69</v>
      </c>
      <c r="H74" s="6" t="s">
        <v>262</v>
      </c>
      <c r="I74" s="49" t="s">
        <v>84</v>
      </c>
    </row>
    <row r="75">
      <c r="A75" s="45" t="s">
        <v>56</v>
      </c>
      <c r="B75" s="45" t="s">
        <v>51</v>
      </c>
      <c r="C75" s="45" t="s">
        <v>263</v>
      </c>
      <c r="D75" s="45" t="s">
        <v>264</v>
      </c>
      <c r="E75" s="46" t="s">
        <v>35</v>
      </c>
      <c r="F75" s="46" t="s">
        <v>54</v>
      </c>
      <c r="G75" s="51" t="s">
        <v>265</v>
      </c>
      <c r="H75" s="47" t="s">
        <v>266</v>
      </c>
      <c r="I75" s="49"/>
    </row>
    <row r="76">
      <c r="A76" s="45" t="s">
        <v>56</v>
      </c>
      <c r="B76" s="45" t="s">
        <v>56</v>
      </c>
      <c r="C76" s="45" t="s">
        <v>267</v>
      </c>
      <c r="D76" s="45" t="s">
        <v>268</v>
      </c>
      <c r="E76" s="46" t="s">
        <v>35</v>
      </c>
      <c r="F76" s="46" t="s">
        <v>54</v>
      </c>
      <c r="G76" s="46" t="s">
        <v>269</v>
      </c>
      <c r="H76" s="52" t="s">
        <v>270</v>
      </c>
      <c r="I76" s="48"/>
    </row>
    <row r="77">
      <c r="A77" s="45" t="s">
        <v>56</v>
      </c>
      <c r="B77" s="45" t="s">
        <v>61</v>
      </c>
      <c r="C77" s="45" t="s">
        <v>271</v>
      </c>
      <c r="D77" s="45" t="s">
        <v>272</v>
      </c>
      <c r="E77" s="46" t="s">
        <v>35</v>
      </c>
      <c r="F77" s="46" t="s">
        <v>54</v>
      </c>
      <c r="G77" s="46" t="s">
        <v>273</v>
      </c>
      <c r="H77" s="52" t="s">
        <v>274</v>
      </c>
      <c r="I77" s="48"/>
    </row>
    <row r="78">
      <c r="A78" s="45" t="s">
        <v>56</v>
      </c>
      <c r="B78" s="45" t="s">
        <v>66</v>
      </c>
      <c r="C78" s="45" t="s">
        <v>275</v>
      </c>
      <c r="D78" s="45" t="s">
        <v>276</v>
      </c>
      <c r="E78" s="46" t="s">
        <v>35</v>
      </c>
      <c r="F78" s="46" t="s">
        <v>54</v>
      </c>
      <c r="G78" s="46" t="s">
        <v>277</v>
      </c>
      <c r="H78" s="52" t="s">
        <v>278</v>
      </c>
      <c r="I78" s="48"/>
    </row>
    <row r="79">
      <c r="A79" s="45" t="s">
        <v>56</v>
      </c>
      <c r="B79" s="45" t="s">
        <v>71</v>
      </c>
      <c r="C79" s="45" t="s">
        <v>279</v>
      </c>
      <c r="D79" s="45" t="s">
        <v>280</v>
      </c>
      <c r="E79" s="46" t="s">
        <v>35</v>
      </c>
      <c r="F79" s="46" t="s">
        <v>54</v>
      </c>
      <c r="G79" s="46" t="s">
        <v>281</v>
      </c>
      <c r="H79" s="6" t="s">
        <v>282</v>
      </c>
      <c r="I79" s="49"/>
    </row>
    <row r="80">
      <c r="A80" s="45" t="s">
        <v>56</v>
      </c>
      <c r="B80" s="45" t="s">
        <v>75</v>
      </c>
      <c r="C80" s="45" t="s">
        <v>283</v>
      </c>
      <c r="D80" s="45" t="s">
        <v>284</v>
      </c>
      <c r="E80" s="46" t="s">
        <v>35</v>
      </c>
      <c r="F80" s="46" t="s">
        <v>54</v>
      </c>
      <c r="G80" s="46" t="s">
        <v>285</v>
      </c>
      <c r="H80" s="6" t="s">
        <v>286</v>
      </c>
      <c r="I80" s="49"/>
    </row>
    <row r="81">
      <c r="A81" s="45" t="s">
        <v>56</v>
      </c>
      <c r="B81" s="45" t="s">
        <v>80</v>
      </c>
      <c r="C81" s="45" t="s">
        <v>287</v>
      </c>
      <c r="D81" s="45" t="s">
        <v>288</v>
      </c>
      <c r="E81" s="46" t="s">
        <v>35</v>
      </c>
      <c r="F81" s="46" t="s">
        <v>54</v>
      </c>
      <c r="G81" s="46" t="s">
        <v>289</v>
      </c>
      <c r="H81" s="6" t="s">
        <v>290</v>
      </c>
      <c r="I81" s="49"/>
    </row>
    <row r="82">
      <c r="A82" s="45" t="s">
        <v>56</v>
      </c>
      <c r="B82" s="45" t="s">
        <v>85</v>
      </c>
      <c r="C82" s="45" t="s">
        <v>291</v>
      </c>
      <c r="D82" s="45" t="s">
        <v>292</v>
      </c>
      <c r="E82" s="46" t="s">
        <v>35</v>
      </c>
      <c r="F82" s="46" t="s">
        <v>54</v>
      </c>
      <c r="G82" s="46" t="s">
        <v>293</v>
      </c>
      <c r="H82" s="6" t="s">
        <v>294</v>
      </c>
      <c r="I82" s="49"/>
    </row>
    <row r="83">
      <c r="A83" s="45" t="s">
        <v>56</v>
      </c>
      <c r="B83" s="45" t="s">
        <v>89</v>
      </c>
      <c r="C83" s="45" t="s">
        <v>295</v>
      </c>
      <c r="D83" s="45" t="s">
        <v>296</v>
      </c>
      <c r="E83" s="46" t="s">
        <v>35</v>
      </c>
      <c r="F83" s="46" t="s">
        <v>54</v>
      </c>
      <c r="G83" s="46" t="s">
        <v>297</v>
      </c>
      <c r="H83" s="6" t="s">
        <v>298</v>
      </c>
      <c r="I83" s="49"/>
    </row>
    <row r="84">
      <c r="A84" s="45" t="s">
        <v>56</v>
      </c>
      <c r="B84" s="45" t="s">
        <v>94</v>
      </c>
      <c r="C84" s="45" t="s">
        <v>299</v>
      </c>
      <c r="D84" s="45" t="s">
        <v>300</v>
      </c>
      <c r="E84" s="46" t="s">
        <v>35</v>
      </c>
      <c r="F84" s="46" t="s">
        <v>54</v>
      </c>
      <c r="G84" s="46" t="s">
        <v>301</v>
      </c>
      <c r="H84" s="47" t="s">
        <v>302</v>
      </c>
      <c r="I84" s="49"/>
    </row>
    <row r="85">
      <c r="A85" s="45" t="s">
        <v>56</v>
      </c>
      <c r="B85" s="45" t="s">
        <v>98</v>
      </c>
      <c r="C85" s="45" t="s">
        <v>303</v>
      </c>
      <c r="D85" s="45" t="s">
        <v>304</v>
      </c>
      <c r="E85" s="46" t="s">
        <v>35</v>
      </c>
      <c r="F85" s="46" t="s">
        <v>54</v>
      </c>
      <c r="G85" s="46" t="s">
        <v>245</v>
      </c>
      <c r="H85" s="47" t="s">
        <v>305</v>
      </c>
      <c r="I85" s="48"/>
    </row>
    <row r="86">
      <c r="A86" s="45" t="s">
        <v>56</v>
      </c>
      <c r="B86" s="45" t="s">
        <v>102</v>
      </c>
      <c r="C86" s="45" t="s">
        <v>306</v>
      </c>
      <c r="D86" s="45" t="s">
        <v>307</v>
      </c>
      <c r="E86" s="46" t="s">
        <v>35</v>
      </c>
      <c r="F86" s="46" t="s">
        <v>54</v>
      </c>
      <c r="G86" s="46" t="s">
        <v>308</v>
      </c>
      <c r="H86" s="47" t="s">
        <v>309</v>
      </c>
      <c r="I86" s="48"/>
    </row>
    <row r="87">
      <c r="A87" s="45" t="s">
        <v>56</v>
      </c>
      <c r="B87" s="45" t="s">
        <v>106</v>
      </c>
      <c r="C87" s="45" t="s">
        <v>310</v>
      </c>
      <c r="D87" s="45" t="s">
        <v>311</v>
      </c>
      <c r="E87" s="46" t="s">
        <v>35</v>
      </c>
      <c r="F87" s="46" t="s">
        <v>54</v>
      </c>
      <c r="G87" s="46" t="s">
        <v>312</v>
      </c>
      <c r="H87" s="47" t="s">
        <v>313</v>
      </c>
      <c r="I87" s="48"/>
    </row>
    <row r="88">
      <c r="A88" s="45" t="s">
        <v>56</v>
      </c>
      <c r="B88" s="45" t="s">
        <v>110</v>
      </c>
      <c r="C88" s="45" t="s">
        <v>314</v>
      </c>
      <c r="D88" s="45" t="s">
        <v>315</v>
      </c>
      <c r="E88" s="46" t="s">
        <v>35</v>
      </c>
      <c r="F88" s="46" t="s">
        <v>54</v>
      </c>
      <c r="G88" s="46" t="s">
        <v>245</v>
      </c>
      <c r="H88" s="47" t="s">
        <v>316</v>
      </c>
      <c r="I88" s="48"/>
    </row>
    <row r="89">
      <c r="A89" s="45" t="s">
        <v>56</v>
      </c>
      <c r="B89" s="45" t="s">
        <v>114</v>
      </c>
      <c r="C89" s="45" t="s">
        <v>317</v>
      </c>
      <c r="D89" s="45" t="s">
        <v>318</v>
      </c>
      <c r="E89" s="46" t="s">
        <v>35</v>
      </c>
      <c r="F89" s="46" t="s">
        <v>54</v>
      </c>
      <c r="G89" s="46" t="s">
        <v>308</v>
      </c>
      <c r="H89" s="47" t="s">
        <v>319</v>
      </c>
      <c r="I89" s="48"/>
    </row>
    <row r="90">
      <c r="A90" s="45" t="s">
        <v>56</v>
      </c>
      <c r="B90" s="45" t="s">
        <v>119</v>
      </c>
      <c r="C90" s="45" t="s">
        <v>320</v>
      </c>
      <c r="D90" s="45" t="s">
        <v>321</v>
      </c>
      <c r="E90" s="46" t="s">
        <v>35</v>
      </c>
      <c r="F90" s="46" t="s">
        <v>54</v>
      </c>
      <c r="G90" s="46" t="s">
        <v>322</v>
      </c>
      <c r="H90" s="47" t="s">
        <v>323</v>
      </c>
      <c r="I90" s="53"/>
    </row>
    <row r="91">
      <c r="A91" s="45" t="s">
        <v>56</v>
      </c>
      <c r="B91" s="45" t="s">
        <v>123</v>
      </c>
      <c r="C91" s="45" t="s">
        <v>324</v>
      </c>
      <c r="D91" s="45" t="s">
        <v>325</v>
      </c>
      <c r="E91" s="46" t="s">
        <v>35</v>
      </c>
      <c r="F91" s="46" t="s">
        <v>54</v>
      </c>
      <c r="G91" s="46" t="s">
        <v>245</v>
      </c>
      <c r="H91" s="47" t="s">
        <v>326</v>
      </c>
      <c r="I91" s="48"/>
    </row>
    <row r="92">
      <c r="A92" s="45" t="s">
        <v>56</v>
      </c>
      <c r="B92" s="45" t="s">
        <v>127</v>
      </c>
      <c r="C92" s="45" t="s">
        <v>327</v>
      </c>
      <c r="D92" s="45" t="s">
        <v>328</v>
      </c>
      <c r="E92" s="46" t="s">
        <v>35</v>
      </c>
      <c r="F92" s="46" t="s">
        <v>54</v>
      </c>
      <c r="G92" s="46" t="s">
        <v>308</v>
      </c>
      <c r="H92" s="47" t="s">
        <v>329</v>
      </c>
      <c r="I92" s="48"/>
    </row>
    <row r="93">
      <c r="A93" s="45" t="s">
        <v>56</v>
      </c>
      <c r="B93" s="45" t="s">
        <v>131</v>
      </c>
      <c r="C93" s="45" t="s">
        <v>330</v>
      </c>
      <c r="D93" s="45" t="s">
        <v>331</v>
      </c>
      <c r="E93" s="46" t="s">
        <v>35</v>
      </c>
      <c r="F93" s="46" t="s">
        <v>54</v>
      </c>
      <c r="G93" s="46" t="s">
        <v>332</v>
      </c>
      <c r="H93" s="47" t="s">
        <v>333</v>
      </c>
      <c r="I93" s="49"/>
    </row>
    <row r="94">
      <c r="A94" s="45" t="s">
        <v>56</v>
      </c>
      <c r="B94" s="45" t="s">
        <v>135</v>
      </c>
      <c r="C94" s="45" t="s">
        <v>334</v>
      </c>
      <c r="D94" s="45" t="s">
        <v>335</v>
      </c>
      <c r="E94" s="46" t="s">
        <v>35</v>
      </c>
      <c r="F94" s="46" t="s">
        <v>54</v>
      </c>
      <c r="G94" s="46" t="s">
        <v>245</v>
      </c>
      <c r="H94" s="47" t="s">
        <v>336</v>
      </c>
      <c r="I94" s="48"/>
    </row>
    <row r="95">
      <c r="A95" s="45" t="s">
        <v>56</v>
      </c>
      <c r="B95" s="45" t="s">
        <v>140</v>
      </c>
      <c r="C95" s="45" t="s">
        <v>337</v>
      </c>
      <c r="D95" s="45" t="s">
        <v>338</v>
      </c>
      <c r="E95" s="46" t="s">
        <v>35</v>
      </c>
      <c r="F95" s="46" t="s">
        <v>54</v>
      </c>
      <c r="G95" s="46" t="s">
        <v>308</v>
      </c>
      <c r="H95" s="47" t="s">
        <v>339</v>
      </c>
      <c r="I95" s="48"/>
    </row>
    <row r="96">
      <c r="A96" s="45" t="s">
        <v>56</v>
      </c>
      <c r="B96" s="45" t="s">
        <v>144</v>
      </c>
      <c r="C96" s="45" t="s">
        <v>340</v>
      </c>
      <c r="D96" s="45" t="s">
        <v>341</v>
      </c>
      <c r="E96" s="46" t="s">
        <v>35</v>
      </c>
      <c r="F96" s="46" t="s">
        <v>54</v>
      </c>
      <c r="G96" s="46" t="s">
        <v>342</v>
      </c>
      <c r="H96" s="47" t="s">
        <v>343</v>
      </c>
      <c r="I96" s="48"/>
    </row>
    <row r="97">
      <c r="A97" s="45" t="s">
        <v>56</v>
      </c>
      <c r="B97" s="45" t="s">
        <v>148</v>
      </c>
      <c r="C97" s="45" t="s">
        <v>344</v>
      </c>
      <c r="D97" s="45" t="s">
        <v>345</v>
      </c>
      <c r="E97" s="46" t="s">
        <v>35</v>
      </c>
      <c r="F97" s="46" t="s">
        <v>54</v>
      </c>
      <c r="G97" s="46" t="s">
        <v>245</v>
      </c>
      <c r="H97" s="47" t="s">
        <v>346</v>
      </c>
      <c r="I97" s="48"/>
    </row>
    <row r="98">
      <c r="A98" s="45" t="s">
        <v>56</v>
      </c>
      <c r="B98" s="45" t="s">
        <v>152</v>
      </c>
      <c r="C98" s="45" t="s">
        <v>347</v>
      </c>
      <c r="D98" s="45" t="s">
        <v>348</v>
      </c>
      <c r="E98" s="46" t="s">
        <v>35</v>
      </c>
      <c r="F98" s="46" t="s">
        <v>54</v>
      </c>
      <c r="G98" s="46" t="s">
        <v>308</v>
      </c>
      <c r="H98" s="47" t="s">
        <v>349</v>
      </c>
      <c r="I98" s="48"/>
    </row>
    <row r="99">
      <c r="A99" s="45" t="s">
        <v>56</v>
      </c>
      <c r="B99" s="45" t="s">
        <v>156</v>
      </c>
      <c r="C99" s="45" t="s">
        <v>350</v>
      </c>
      <c r="D99" s="45" t="s">
        <v>351</v>
      </c>
      <c r="E99" s="46" t="s">
        <v>35</v>
      </c>
      <c r="F99" s="46" t="s">
        <v>54</v>
      </c>
      <c r="G99" s="46" t="s">
        <v>352</v>
      </c>
      <c r="H99" s="47" t="s">
        <v>353</v>
      </c>
      <c r="I99" s="48"/>
    </row>
    <row r="100">
      <c r="A100" s="45" t="s">
        <v>56</v>
      </c>
      <c r="B100" s="45" t="s">
        <v>160</v>
      </c>
      <c r="C100" s="45" t="s">
        <v>354</v>
      </c>
      <c r="D100" s="45" t="s">
        <v>355</v>
      </c>
      <c r="E100" s="46" t="s">
        <v>35</v>
      </c>
      <c r="F100" s="46" t="s">
        <v>54</v>
      </c>
      <c r="G100" s="46" t="s">
        <v>245</v>
      </c>
      <c r="H100" s="47" t="s">
        <v>356</v>
      </c>
      <c r="I100" s="48"/>
    </row>
    <row r="101">
      <c r="A101" s="45" t="s">
        <v>56</v>
      </c>
      <c r="B101" s="45" t="s">
        <v>164</v>
      </c>
      <c r="C101" s="45" t="s">
        <v>357</v>
      </c>
      <c r="D101" s="45" t="s">
        <v>358</v>
      </c>
      <c r="E101" s="46" t="s">
        <v>36</v>
      </c>
      <c r="F101" s="46" t="s">
        <v>176</v>
      </c>
      <c r="G101" s="46" t="s">
        <v>265</v>
      </c>
      <c r="H101" s="47" t="s">
        <v>359</v>
      </c>
      <c r="I101" s="49"/>
    </row>
    <row r="102">
      <c r="A102" s="45" t="s">
        <v>56</v>
      </c>
      <c r="B102" s="45" t="s">
        <v>169</v>
      </c>
      <c r="C102" s="45" t="s">
        <v>360</v>
      </c>
      <c r="D102" s="45" t="s">
        <v>361</v>
      </c>
      <c r="E102" s="46" t="s">
        <v>36</v>
      </c>
      <c r="F102" s="46" t="s">
        <v>176</v>
      </c>
      <c r="G102" s="46" t="s">
        <v>362</v>
      </c>
      <c r="H102" s="52" t="s">
        <v>363</v>
      </c>
      <c r="I102" s="48"/>
    </row>
    <row r="103">
      <c r="A103" s="45" t="s">
        <v>56</v>
      </c>
      <c r="B103" s="45" t="s">
        <v>173</v>
      </c>
      <c r="C103" s="45" t="s">
        <v>364</v>
      </c>
      <c r="D103" s="45" t="s">
        <v>365</v>
      </c>
      <c r="E103" s="46" t="s">
        <v>37</v>
      </c>
      <c r="F103" s="46" t="s">
        <v>366</v>
      </c>
      <c r="G103" s="46" t="s">
        <v>269</v>
      </c>
      <c r="H103" s="52" t="s">
        <v>367</v>
      </c>
      <c r="I103" s="48"/>
    </row>
    <row r="104">
      <c r="A104" s="45" t="s">
        <v>56</v>
      </c>
      <c r="B104" s="45" t="s">
        <v>178</v>
      </c>
      <c r="C104" s="45" t="s">
        <v>368</v>
      </c>
      <c r="D104" s="45" t="s">
        <v>369</v>
      </c>
      <c r="E104" s="46" t="s">
        <v>37</v>
      </c>
      <c r="F104" s="46" t="s">
        <v>366</v>
      </c>
      <c r="G104" s="46" t="s">
        <v>273</v>
      </c>
      <c r="H104" s="52" t="s">
        <v>370</v>
      </c>
      <c r="I104" s="48"/>
    </row>
    <row r="105">
      <c r="A105" s="45" t="s">
        <v>56</v>
      </c>
      <c r="B105" s="45" t="s">
        <v>182</v>
      </c>
      <c r="C105" s="45" t="s">
        <v>371</v>
      </c>
      <c r="D105" s="45" t="s">
        <v>372</v>
      </c>
      <c r="E105" s="46" t="s">
        <v>37</v>
      </c>
      <c r="F105" s="46" t="s">
        <v>366</v>
      </c>
      <c r="G105" s="46" t="s">
        <v>277</v>
      </c>
      <c r="H105" s="52" t="s">
        <v>373</v>
      </c>
      <c r="I105" s="48"/>
    </row>
    <row r="106">
      <c r="A106" s="45" t="s">
        <v>56</v>
      </c>
      <c r="B106" s="45" t="s">
        <v>186</v>
      </c>
      <c r="C106" s="45" t="s">
        <v>374</v>
      </c>
      <c r="D106" s="45" t="s">
        <v>375</v>
      </c>
      <c r="E106" s="46" t="s">
        <v>37</v>
      </c>
      <c r="F106" s="46" t="s">
        <v>366</v>
      </c>
      <c r="G106" s="46" t="s">
        <v>376</v>
      </c>
      <c r="H106" s="52" t="s">
        <v>377</v>
      </c>
      <c r="I106" s="48"/>
    </row>
    <row r="107">
      <c r="A107" s="45" t="s">
        <v>56</v>
      </c>
      <c r="B107" s="45" t="s">
        <v>191</v>
      </c>
      <c r="C107" s="45" t="s">
        <v>378</v>
      </c>
      <c r="D107" s="45" t="s">
        <v>379</v>
      </c>
      <c r="E107" s="46" t="s">
        <v>38</v>
      </c>
      <c r="F107" s="46" t="s">
        <v>380</v>
      </c>
      <c r="G107" s="46" t="s">
        <v>269</v>
      </c>
      <c r="H107" s="52" t="s">
        <v>381</v>
      </c>
      <c r="I107" s="48"/>
    </row>
    <row r="108">
      <c r="A108" s="45" t="s">
        <v>56</v>
      </c>
      <c r="B108" s="45" t="s">
        <v>195</v>
      </c>
      <c r="C108" s="45" t="s">
        <v>382</v>
      </c>
      <c r="D108" s="45" t="s">
        <v>383</v>
      </c>
      <c r="E108" s="46" t="s">
        <v>38</v>
      </c>
      <c r="F108" s="46" t="s">
        <v>380</v>
      </c>
      <c r="G108" s="46" t="s">
        <v>273</v>
      </c>
      <c r="H108" s="52" t="s">
        <v>384</v>
      </c>
      <c r="I108" s="48"/>
    </row>
    <row r="109">
      <c r="A109" s="45" t="s">
        <v>56</v>
      </c>
      <c r="B109" s="45" t="s">
        <v>199</v>
      </c>
      <c r="C109" s="45" t="s">
        <v>385</v>
      </c>
      <c r="D109" s="45" t="s">
        <v>386</v>
      </c>
      <c r="E109" s="46" t="s">
        <v>39</v>
      </c>
      <c r="F109" s="46" t="s">
        <v>387</v>
      </c>
      <c r="G109" s="46" t="s">
        <v>277</v>
      </c>
      <c r="H109" s="52" t="s">
        <v>388</v>
      </c>
      <c r="I109" s="48"/>
    </row>
    <row r="110">
      <c r="A110" s="45" t="s">
        <v>56</v>
      </c>
      <c r="B110" s="45" t="s">
        <v>204</v>
      </c>
      <c r="C110" s="45" t="s">
        <v>389</v>
      </c>
      <c r="D110" s="45" t="s">
        <v>390</v>
      </c>
      <c r="E110" s="46" t="s">
        <v>40</v>
      </c>
      <c r="F110" s="46" t="s">
        <v>391</v>
      </c>
      <c r="G110" s="46" t="s">
        <v>392</v>
      </c>
      <c r="H110" s="47" t="s">
        <v>393</v>
      </c>
      <c r="I110" s="48"/>
    </row>
    <row r="111">
      <c r="A111" s="45" t="s">
        <v>56</v>
      </c>
      <c r="B111" s="45" t="s">
        <v>208</v>
      </c>
      <c r="C111" s="45" t="s">
        <v>394</v>
      </c>
      <c r="D111" s="45" t="s">
        <v>395</v>
      </c>
      <c r="E111" s="46" t="s">
        <v>40</v>
      </c>
      <c r="F111" s="46" t="s">
        <v>391</v>
      </c>
      <c r="G111" s="46" t="s">
        <v>308</v>
      </c>
      <c r="H111" s="47" t="s">
        <v>396</v>
      </c>
      <c r="I111" s="48"/>
    </row>
    <row r="112">
      <c r="A112" s="45" t="s">
        <v>56</v>
      </c>
      <c r="B112" s="45" t="s">
        <v>212</v>
      </c>
      <c r="C112" s="45" t="s">
        <v>397</v>
      </c>
      <c r="D112" s="45" t="s">
        <v>398</v>
      </c>
      <c r="E112" s="46" t="s">
        <v>40</v>
      </c>
      <c r="F112" s="46" t="s">
        <v>391</v>
      </c>
      <c r="G112" s="46" t="s">
        <v>399</v>
      </c>
      <c r="H112" s="47" t="s">
        <v>400</v>
      </c>
      <c r="I112" s="48"/>
    </row>
    <row r="113">
      <c r="A113" s="45" t="s">
        <v>56</v>
      </c>
      <c r="B113" s="45" t="s">
        <v>216</v>
      </c>
      <c r="C113" s="45" t="s">
        <v>401</v>
      </c>
      <c r="D113" s="45" t="s">
        <v>402</v>
      </c>
      <c r="E113" s="46" t="s">
        <v>36</v>
      </c>
      <c r="F113" s="46" t="s">
        <v>176</v>
      </c>
      <c r="G113" s="46" t="s">
        <v>403</v>
      </c>
      <c r="H113" s="47" t="s">
        <v>404</v>
      </c>
      <c r="I113" s="49"/>
    </row>
    <row r="114">
      <c r="A114" s="45" t="s">
        <v>56</v>
      </c>
      <c r="B114" s="45" t="s">
        <v>221</v>
      </c>
      <c r="C114" s="45" t="s">
        <v>405</v>
      </c>
      <c r="D114" s="45" t="s">
        <v>406</v>
      </c>
      <c r="E114" s="46" t="s">
        <v>36</v>
      </c>
      <c r="F114" s="46" t="s">
        <v>176</v>
      </c>
      <c r="G114" s="46" t="s">
        <v>308</v>
      </c>
      <c r="H114" s="47" t="s">
        <v>407</v>
      </c>
      <c r="I114" s="48"/>
    </row>
    <row r="115">
      <c r="A115" s="45" t="s">
        <v>56</v>
      </c>
      <c r="B115" s="45" t="s">
        <v>225</v>
      </c>
      <c r="C115" s="45" t="s">
        <v>408</v>
      </c>
      <c r="D115" s="45" t="s">
        <v>409</v>
      </c>
      <c r="E115" s="46" t="s">
        <v>35</v>
      </c>
      <c r="F115" s="46" t="s">
        <v>54</v>
      </c>
      <c r="G115" s="46" t="s">
        <v>410</v>
      </c>
      <c r="H115" s="47" t="s">
        <v>411</v>
      </c>
      <c r="I115" s="48"/>
    </row>
    <row r="116">
      <c r="A116" s="45" t="s">
        <v>56</v>
      </c>
      <c r="B116" s="45" t="s">
        <v>229</v>
      </c>
      <c r="C116" s="45" t="s">
        <v>412</v>
      </c>
      <c r="D116" s="45" t="s">
        <v>413</v>
      </c>
      <c r="E116" s="46" t="s">
        <v>35</v>
      </c>
      <c r="F116" s="46" t="s">
        <v>54</v>
      </c>
      <c r="G116" s="46" t="s">
        <v>414</v>
      </c>
      <c r="H116" s="47" t="s">
        <v>415</v>
      </c>
      <c r="I116" s="48"/>
    </row>
    <row r="117">
      <c r="A117" s="45" t="s">
        <v>56</v>
      </c>
      <c r="B117" s="45" t="s">
        <v>234</v>
      </c>
      <c r="C117" s="45" t="s">
        <v>416</v>
      </c>
      <c r="D117" s="45" t="s">
        <v>417</v>
      </c>
      <c r="E117" s="46" t="s">
        <v>35</v>
      </c>
      <c r="F117" s="46" t="s">
        <v>54</v>
      </c>
      <c r="G117" s="46" t="s">
        <v>418</v>
      </c>
      <c r="H117" s="47" t="s">
        <v>419</v>
      </c>
      <c r="I117" s="48"/>
    </row>
    <row r="118">
      <c r="A118" s="45" t="s">
        <v>56</v>
      </c>
      <c r="B118" s="45" t="s">
        <v>238</v>
      </c>
      <c r="C118" s="45" t="s">
        <v>420</v>
      </c>
      <c r="D118" s="45" t="s">
        <v>421</v>
      </c>
      <c r="E118" s="46" t="s">
        <v>35</v>
      </c>
      <c r="F118" s="46" t="s">
        <v>54</v>
      </c>
      <c r="G118" s="46" t="s">
        <v>422</v>
      </c>
      <c r="H118" s="47" t="s">
        <v>423</v>
      </c>
      <c r="I118" s="48"/>
    </row>
    <row r="119">
      <c r="A119" s="45" t="s">
        <v>56</v>
      </c>
      <c r="B119" s="45" t="s">
        <v>242</v>
      </c>
      <c r="C119" s="45" t="s">
        <v>424</v>
      </c>
      <c r="D119" s="45" t="s">
        <v>425</v>
      </c>
      <c r="E119" s="46" t="s">
        <v>35</v>
      </c>
      <c r="F119" s="46" t="s">
        <v>54</v>
      </c>
      <c r="G119" s="46" t="s">
        <v>426</v>
      </c>
      <c r="H119" s="47" t="s">
        <v>427</v>
      </c>
      <c r="I119" s="48"/>
    </row>
    <row r="120">
      <c r="A120" s="45" t="s">
        <v>56</v>
      </c>
      <c r="B120" s="45" t="s">
        <v>247</v>
      </c>
      <c r="C120" s="45" t="s">
        <v>428</v>
      </c>
      <c r="D120" s="45" t="s">
        <v>429</v>
      </c>
      <c r="E120" s="46" t="s">
        <v>35</v>
      </c>
      <c r="F120" s="46" t="s">
        <v>54</v>
      </c>
      <c r="G120" s="46" t="s">
        <v>430</v>
      </c>
      <c r="H120" s="47" t="s">
        <v>431</v>
      </c>
      <c r="I120" s="48"/>
    </row>
    <row r="121">
      <c r="A121" s="45" t="s">
        <v>56</v>
      </c>
      <c r="B121" s="45" t="s">
        <v>251</v>
      </c>
      <c r="C121" s="45" t="s">
        <v>432</v>
      </c>
      <c r="D121" s="45" t="s">
        <v>433</v>
      </c>
      <c r="E121" s="46" t="s">
        <v>35</v>
      </c>
      <c r="F121" s="46" t="s">
        <v>54</v>
      </c>
      <c r="G121" s="46" t="s">
        <v>434</v>
      </c>
      <c r="H121" s="47" t="s">
        <v>435</v>
      </c>
      <c r="I121" s="48"/>
    </row>
    <row r="122">
      <c r="A122" s="45" t="s">
        <v>56</v>
      </c>
      <c r="B122" s="45" t="s">
        <v>255</v>
      </c>
      <c r="C122" s="45" t="s">
        <v>436</v>
      </c>
      <c r="D122" s="45" t="s">
        <v>437</v>
      </c>
      <c r="E122" s="46" t="s">
        <v>35</v>
      </c>
      <c r="F122" s="46" t="s">
        <v>54</v>
      </c>
      <c r="G122" s="46" t="s">
        <v>438</v>
      </c>
      <c r="H122" s="6" t="s">
        <v>439</v>
      </c>
      <c r="I122" s="48"/>
    </row>
    <row r="123">
      <c r="A123" s="45" t="s">
        <v>56</v>
      </c>
      <c r="B123" s="45" t="s">
        <v>259</v>
      </c>
      <c r="C123" s="45" t="s">
        <v>440</v>
      </c>
      <c r="D123" s="45" t="s">
        <v>441</v>
      </c>
      <c r="E123" s="46" t="s">
        <v>35</v>
      </c>
      <c r="F123" s="46" t="s">
        <v>54</v>
      </c>
      <c r="G123" s="46" t="s">
        <v>442</v>
      </c>
      <c r="H123" s="47" t="s">
        <v>443</v>
      </c>
      <c r="I123" s="48"/>
    </row>
    <row r="124">
      <c r="A124" s="45" t="s">
        <v>61</v>
      </c>
      <c r="B124" s="45" t="s">
        <v>51</v>
      </c>
      <c r="C124" s="45" t="s">
        <v>444</v>
      </c>
      <c r="D124" s="45" t="s">
        <v>445</v>
      </c>
      <c r="E124" s="46" t="s">
        <v>35</v>
      </c>
      <c r="F124" s="46" t="s">
        <v>54</v>
      </c>
      <c r="G124" s="46" t="s">
        <v>446</v>
      </c>
      <c r="H124" s="6" t="s">
        <v>447</v>
      </c>
      <c r="I124" s="48"/>
    </row>
    <row r="125">
      <c r="A125" s="45" t="s">
        <v>61</v>
      </c>
      <c r="B125" s="45" t="s">
        <v>56</v>
      </c>
      <c r="C125" s="45" t="s">
        <v>448</v>
      </c>
      <c r="D125" s="45" t="s">
        <v>449</v>
      </c>
      <c r="E125" s="46" t="s">
        <v>35</v>
      </c>
      <c r="F125" s="46" t="s">
        <v>54</v>
      </c>
      <c r="G125" s="46" t="s">
        <v>450</v>
      </c>
      <c r="H125" s="6" t="s">
        <v>451</v>
      </c>
      <c r="I125" s="48"/>
    </row>
    <row r="126">
      <c r="A126" s="45" t="s">
        <v>61</v>
      </c>
      <c r="B126" s="45" t="s">
        <v>61</v>
      </c>
      <c r="C126" s="45" t="s">
        <v>452</v>
      </c>
      <c r="D126" s="45" t="s">
        <v>453</v>
      </c>
      <c r="E126" s="46" t="s">
        <v>35</v>
      </c>
      <c r="F126" s="46" t="s">
        <v>54</v>
      </c>
      <c r="G126" s="46" t="s">
        <v>454</v>
      </c>
      <c r="H126" s="47" t="s">
        <v>455</v>
      </c>
      <c r="I126" s="48"/>
    </row>
    <row r="127">
      <c r="A127" s="45" t="s">
        <v>61</v>
      </c>
      <c r="B127" s="45" t="s">
        <v>66</v>
      </c>
      <c r="C127" s="45" t="s">
        <v>456</v>
      </c>
      <c r="D127" s="45" t="s">
        <v>457</v>
      </c>
      <c r="E127" s="46" t="s">
        <v>35</v>
      </c>
      <c r="F127" s="46" t="s">
        <v>54</v>
      </c>
      <c r="G127" s="46" t="s">
        <v>446</v>
      </c>
      <c r="H127" s="6" t="s">
        <v>458</v>
      </c>
      <c r="I127" s="48"/>
    </row>
    <row r="128">
      <c r="A128" s="45" t="s">
        <v>61</v>
      </c>
      <c r="B128" s="45" t="s">
        <v>71</v>
      </c>
      <c r="C128" s="45" t="s">
        <v>459</v>
      </c>
      <c r="D128" s="45" t="s">
        <v>460</v>
      </c>
      <c r="E128" s="46" t="s">
        <v>35</v>
      </c>
      <c r="F128" s="46" t="s">
        <v>54</v>
      </c>
      <c r="G128" s="46" t="s">
        <v>450</v>
      </c>
      <c r="H128" s="6" t="s">
        <v>461</v>
      </c>
      <c r="I128" s="48"/>
    </row>
    <row r="129">
      <c r="A129" s="45" t="s">
        <v>61</v>
      </c>
      <c r="B129" s="45" t="s">
        <v>75</v>
      </c>
      <c r="C129" s="45" t="s">
        <v>462</v>
      </c>
      <c r="D129" s="45" t="s">
        <v>463</v>
      </c>
      <c r="E129" s="46" t="s">
        <v>35</v>
      </c>
      <c r="F129" s="46" t="s">
        <v>54</v>
      </c>
      <c r="G129" s="46" t="s">
        <v>464</v>
      </c>
      <c r="H129" s="47" t="s">
        <v>465</v>
      </c>
      <c r="I129" s="48"/>
    </row>
    <row r="130">
      <c r="A130" s="45" t="s">
        <v>61</v>
      </c>
      <c r="B130" s="45" t="s">
        <v>80</v>
      </c>
      <c r="C130" s="45" t="s">
        <v>466</v>
      </c>
      <c r="D130" s="45" t="s">
        <v>467</v>
      </c>
      <c r="E130" s="46" t="s">
        <v>35</v>
      </c>
      <c r="F130" s="46" t="s">
        <v>54</v>
      </c>
      <c r="G130" s="46" t="s">
        <v>446</v>
      </c>
      <c r="H130" s="6" t="s">
        <v>468</v>
      </c>
      <c r="I130" s="48"/>
    </row>
    <row r="131">
      <c r="A131" s="45" t="s">
        <v>61</v>
      </c>
      <c r="B131" s="45" t="s">
        <v>85</v>
      </c>
      <c r="C131" s="45" t="s">
        <v>469</v>
      </c>
      <c r="D131" s="45" t="s">
        <v>470</v>
      </c>
      <c r="E131" s="46" t="s">
        <v>35</v>
      </c>
      <c r="F131" s="46" t="s">
        <v>54</v>
      </c>
      <c r="G131" s="46" t="s">
        <v>450</v>
      </c>
      <c r="H131" s="6" t="s">
        <v>471</v>
      </c>
      <c r="I131" s="48"/>
    </row>
    <row r="132">
      <c r="A132" s="45" t="s">
        <v>61</v>
      </c>
      <c r="B132" s="45" t="s">
        <v>89</v>
      </c>
      <c r="C132" s="45" t="s">
        <v>472</v>
      </c>
      <c r="D132" s="45" t="s">
        <v>473</v>
      </c>
      <c r="E132" s="46" t="s">
        <v>35</v>
      </c>
      <c r="F132" s="46" t="s">
        <v>54</v>
      </c>
      <c r="G132" s="46" t="s">
        <v>464</v>
      </c>
      <c r="H132" s="47" t="s">
        <v>474</v>
      </c>
      <c r="I132" s="48"/>
    </row>
    <row r="133">
      <c r="A133" s="45" t="s">
        <v>61</v>
      </c>
      <c r="B133" s="45" t="s">
        <v>94</v>
      </c>
      <c r="C133" s="45" t="s">
        <v>475</v>
      </c>
      <c r="D133" s="45" t="s">
        <v>476</v>
      </c>
      <c r="E133" s="46" t="s">
        <v>35</v>
      </c>
      <c r="F133" s="46" t="s">
        <v>54</v>
      </c>
      <c r="G133" s="46" t="s">
        <v>446</v>
      </c>
      <c r="H133" s="6" t="s">
        <v>477</v>
      </c>
      <c r="I133" s="48"/>
    </row>
    <row r="134">
      <c r="A134" s="45" t="s">
        <v>61</v>
      </c>
      <c r="B134" s="45" t="s">
        <v>98</v>
      </c>
      <c r="C134" s="45" t="s">
        <v>478</v>
      </c>
      <c r="D134" s="45" t="s">
        <v>479</v>
      </c>
      <c r="E134" s="46" t="s">
        <v>35</v>
      </c>
      <c r="F134" s="46" t="s">
        <v>54</v>
      </c>
      <c r="G134" s="46" t="s">
        <v>450</v>
      </c>
      <c r="H134" s="6" t="s">
        <v>480</v>
      </c>
      <c r="I134" s="48"/>
    </row>
    <row r="135">
      <c r="A135" s="45" t="s">
        <v>61</v>
      </c>
      <c r="B135" s="45" t="s">
        <v>102</v>
      </c>
      <c r="C135" s="45" t="s">
        <v>481</v>
      </c>
      <c r="D135" s="45" t="s">
        <v>482</v>
      </c>
      <c r="E135" s="46" t="s">
        <v>35</v>
      </c>
      <c r="F135" s="46" t="s">
        <v>54</v>
      </c>
      <c r="G135" s="46" t="s">
        <v>464</v>
      </c>
      <c r="H135" s="47" t="s">
        <v>483</v>
      </c>
      <c r="I135" s="48"/>
    </row>
    <row r="136">
      <c r="A136" s="45" t="s">
        <v>61</v>
      </c>
      <c r="B136" s="45" t="s">
        <v>106</v>
      </c>
      <c r="C136" s="45" t="s">
        <v>484</v>
      </c>
      <c r="D136" s="45" t="s">
        <v>485</v>
      </c>
      <c r="E136" s="46" t="s">
        <v>35</v>
      </c>
      <c r="F136" s="46" t="s">
        <v>54</v>
      </c>
      <c r="G136" s="46" t="s">
        <v>446</v>
      </c>
      <c r="H136" s="6" t="s">
        <v>486</v>
      </c>
      <c r="I136" s="48"/>
    </row>
    <row r="137">
      <c r="A137" s="45" t="s">
        <v>61</v>
      </c>
      <c r="B137" s="45" t="s">
        <v>110</v>
      </c>
      <c r="C137" s="45" t="s">
        <v>487</v>
      </c>
      <c r="D137" s="45" t="s">
        <v>488</v>
      </c>
      <c r="E137" s="46" t="s">
        <v>35</v>
      </c>
      <c r="F137" s="46" t="s">
        <v>54</v>
      </c>
      <c r="G137" s="46" t="s">
        <v>489</v>
      </c>
      <c r="H137" s="6" t="s">
        <v>490</v>
      </c>
      <c r="I137" s="48"/>
    </row>
    <row r="138">
      <c r="A138" s="45" t="s">
        <v>61</v>
      </c>
      <c r="B138" s="45" t="s">
        <v>114</v>
      </c>
      <c r="C138" s="45" t="s">
        <v>491</v>
      </c>
      <c r="D138" s="45" t="s">
        <v>492</v>
      </c>
      <c r="E138" s="46" t="s">
        <v>35</v>
      </c>
      <c r="F138" s="46" t="s">
        <v>54</v>
      </c>
      <c r="G138" s="46" t="s">
        <v>464</v>
      </c>
      <c r="H138" s="47" t="s">
        <v>493</v>
      </c>
      <c r="I138" s="48"/>
    </row>
    <row r="139">
      <c r="A139" s="45" t="s">
        <v>61</v>
      </c>
      <c r="B139" s="45" t="s">
        <v>119</v>
      </c>
      <c r="C139" s="45" t="s">
        <v>494</v>
      </c>
      <c r="D139" s="45" t="s">
        <v>495</v>
      </c>
      <c r="E139" s="46" t="s">
        <v>35</v>
      </c>
      <c r="F139" s="46" t="s">
        <v>54</v>
      </c>
      <c r="G139" s="46" t="s">
        <v>446</v>
      </c>
      <c r="H139" s="6" t="s">
        <v>496</v>
      </c>
      <c r="I139" s="48"/>
    </row>
    <row r="140">
      <c r="A140" s="45" t="s">
        <v>61</v>
      </c>
      <c r="B140" s="45" t="s">
        <v>123</v>
      </c>
      <c r="C140" s="45" t="s">
        <v>497</v>
      </c>
      <c r="D140" s="45" t="s">
        <v>498</v>
      </c>
      <c r="E140" s="46" t="s">
        <v>35</v>
      </c>
      <c r="F140" s="46" t="s">
        <v>54</v>
      </c>
      <c r="G140" s="46" t="s">
        <v>489</v>
      </c>
      <c r="H140" s="6" t="s">
        <v>499</v>
      </c>
      <c r="I140" s="48"/>
    </row>
    <row r="141">
      <c r="A141" s="45" t="s">
        <v>61</v>
      </c>
      <c r="B141" s="45" t="s">
        <v>127</v>
      </c>
      <c r="C141" s="45" t="s">
        <v>500</v>
      </c>
      <c r="D141" s="45" t="s">
        <v>501</v>
      </c>
      <c r="E141" s="46" t="s">
        <v>35</v>
      </c>
      <c r="F141" s="46" t="s">
        <v>54</v>
      </c>
      <c r="G141" s="46" t="s">
        <v>464</v>
      </c>
      <c r="H141" s="47" t="s">
        <v>502</v>
      </c>
      <c r="I141" s="48"/>
    </row>
    <row r="142">
      <c r="A142" s="45" t="s">
        <v>61</v>
      </c>
      <c r="B142" s="45" t="s">
        <v>131</v>
      </c>
      <c r="C142" s="45" t="s">
        <v>503</v>
      </c>
      <c r="D142" s="45" t="s">
        <v>504</v>
      </c>
      <c r="E142" s="46" t="s">
        <v>35</v>
      </c>
      <c r="F142" s="46" t="s">
        <v>54</v>
      </c>
      <c r="G142" s="46" t="s">
        <v>446</v>
      </c>
      <c r="H142" s="6" t="s">
        <v>505</v>
      </c>
      <c r="I142" s="48"/>
    </row>
    <row r="143">
      <c r="A143" s="45" t="s">
        <v>61</v>
      </c>
      <c r="B143" s="45" t="s">
        <v>135</v>
      </c>
      <c r="C143" s="45" t="s">
        <v>506</v>
      </c>
      <c r="D143" s="45" t="s">
        <v>507</v>
      </c>
      <c r="E143" s="46" t="s">
        <v>35</v>
      </c>
      <c r="F143" s="46" t="s">
        <v>54</v>
      </c>
      <c r="G143" s="46" t="s">
        <v>489</v>
      </c>
      <c r="H143" s="6" t="s">
        <v>508</v>
      </c>
      <c r="I143" s="48"/>
    </row>
    <row r="144">
      <c r="A144" s="45" t="s">
        <v>61</v>
      </c>
      <c r="B144" s="45" t="s">
        <v>140</v>
      </c>
      <c r="C144" s="45" t="s">
        <v>509</v>
      </c>
      <c r="D144" s="45" t="s">
        <v>510</v>
      </c>
      <c r="E144" s="46" t="s">
        <v>35</v>
      </c>
      <c r="F144" s="46" t="s">
        <v>54</v>
      </c>
      <c r="G144" s="46" t="s">
        <v>464</v>
      </c>
      <c r="H144" s="47" t="s">
        <v>511</v>
      </c>
      <c r="I144" s="48"/>
    </row>
    <row r="145">
      <c r="A145" s="45" t="s">
        <v>61</v>
      </c>
      <c r="B145" s="45" t="s">
        <v>144</v>
      </c>
      <c r="C145" s="45" t="s">
        <v>512</v>
      </c>
      <c r="D145" s="45" t="s">
        <v>513</v>
      </c>
      <c r="E145" s="46" t="s">
        <v>35</v>
      </c>
      <c r="F145" s="46" t="s">
        <v>54</v>
      </c>
      <c r="G145" s="46" t="s">
        <v>446</v>
      </c>
      <c r="H145" s="6" t="s">
        <v>514</v>
      </c>
      <c r="I145" s="48"/>
    </row>
    <row r="146">
      <c r="A146" s="45" t="s">
        <v>61</v>
      </c>
      <c r="B146" s="45" t="s">
        <v>148</v>
      </c>
      <c r="C146" s="45" t="s">
        <v>515</v>
      </c>
      <c r="D146" s="45" t="s">
        <v>516</v>
      </c>
      <c r="E146" s="46" t="s">
        <v>35</v>
      </c>
      <c r="F146" s="46" t="s">
        <v>54</v>
      </c>
      <c r="G146" s="46" t="s">
        <v>489</v>
      </c>
      <c r="H146" s="6" t="s">
        <v>517</v>
      </c>
      <c r="I146" s="48"/>
    </row>
    <row r="147">
      <c r="A147" s="45" t="s">
        <v>61</v>
      </c>
      <c r="B147" s="45" t="s">
        <v>152</v>
      </c>
      <c r="C147" s="45" t="s">
        <v>518</v>
      </c>
      <c r="D147" s="45" t="s">
        <v>519</v>
      </c>
      <c r="E147" s="46" t="s">
        <v>35</v>
      </c>
      <c r="F147" s="46" t="s">
        <v>54</v>
      </c>
      <c r="G147" s="46" t="s">
        <v>464</v>
      </c>
      <c r="H147" s="47" t="s">
        <v>520</v>
      </c>
      <c r="I147" s="48"/>
    </row>
    <row r="148">
      <c r="A148" s="45" t="s">
        <v>61</v>
      </c>
      <c r="B148" s="45" t="s">
        <v>156</v>
      </c>
      <c r="C148" s="45" t="s">
        <v>521</v>
      </c>
      <c r="D148" s="45" t="s">
        <v>522</v>
      </c>
      <c r="E148" s="46" t="s">
        <v>35</v>
      </c>
      <c r="F148" s="46" t="s">
        <v>54</v>
      </c>
      <c r="G148" s="46" t="s">
        <v>446</v>
      </c>
      <c r="H148" s="6" t="s">
        <v>523</v>
      </c>
      <c r="I148" s="48"/>
    </row>
    <row r="149">
      <c r="A149" s="45" t="s">
        <v>61</v>
      </c>
      <c r="B149" s="45" t="s">
        <v>160</v>
      </c>
      <c r="C149" s="45" t="s">
        <v>524</v>
      </c>
      <c r="D149" s="45" t="s">
        <v>525</v>
      </c>
      <c r="E149" s="46" t="s">
        <v>36</v>
      </c>
      <c r="F149" s="46" t="s">
        <v>176</v>
      </c>
      <c r="G149" s="46" t="s">
        <v>454</v>
      </c>
      <c r="H149" s="47" t="s">
        <v>526</v>
      </c>
      <c r="I149" s="48"/>
    </row>
    <row r="150">
      <c r="A150" s="45" t="s">
        <v>61</v>
      </c>
      <c r="B150" s="45" t="s">
        <v>164</v>
      </c>
      <c r="C150" s="45" t="s">
        <v>527</v>
      </c>
      <c r="D150" s="45" t="s">
        <v>528</v>
      </c>
      <c r="E150" s="46" t="s">
        <v>37</v>
      </c>
      <c r="F150" s="46" t="s">
        <v>366</v>
      </c>
      <c r="G150" s="46" t="s">
        <v>281</v>
      </c>
      <c r="H150" s="6" t="s">
        <v>529</v>
      </c>
      <c r="I150" s="49"/>
    </row>
    <row r="151">
      <c r="A151" s="45" t="s">
        <v>61</v>
      </c>
      <c r="B151" s="45" t="s">
        <v>169</v>
      </c>
      <c r="C151" s="45" t="s">
        <v>530</v>
      </c>
      <c r="D151" s="45" t="s">
        <v>531</v>
      </c>
      <c r="E151" s="46" t="s">
        <v>37</v>
      </c>
      <c r="F151" s="46" t="s">
        <v>366</v>
      </c>
      <c r="G151" s="46" t="s">
        <v>285</v>
      </c>
      <c r="H151" s="6" t="s">
        <v>532</v>
      </c>
      <c r="I151" s="49"/>
    </row>
    <row r="152">
      <c r="A152" s="45" t="s">
        <v>61</v>
      </c>
      <c r="B152" s="45" t="s">
        <v>173</v>
      </c>
      <c r="C152" s="45" t="s">
        <v>533</v>
      </c>
      <c r="D152" s="45" t="s">
        <v>534</v>
      </c>
      <c r="E152" s="46" t="s">
        <v>37</v>
      </c>
      <c r="F152" s="46" t="s">
        <v>366</v>
      </c>
      <c r="G152" s="46" t="s">
        <v>289</v>
      </c>
      <c r="H152" s="6" t="s">
        <v>535</v>
      </c>
      <c r="I152" s="49"/>
    </row>
    <row r="153">
      <c r="A153" s="45" t="s">
        <v>61</v>
      </c>
      <c r="B153" s="45" t="s">
        <v>178</v>
      </c>
      <c r="C153" s="45" t="s">
        <v>536</v>
      </c>
      <c r="D153" s="45" t="s">
        <v>537</v>
      </c>
      <c r="E153" s="46" t="s">
        <v>37</v>
      </c>
      <c r="F153" s="46" t="s">
        <v>366</v>
      </c>
      <c r="G153" s="46" t="s">
        <v>293</v>
      </c>
      <c r="H153" s="6" t="s">
        <v>538</v>
      </c>
      <c r="I153" s="49"/>
    </row>
    <row r="154">
      <c r="A154" s="45" t="s">
        <v>61</v>
      </c>
      <c r="B154" s="45" t="s">
        <v>182</v>
      </c>
      <c r="C154" s="45" t="s">
        <v>539</v>
      </c>
      <c r="D154" s="45" t="s">
        <v>540</v>
      </c>
      <c r="E154" s="46" t="s">
        <v>37</v>
      </c>
      <c r="F154" s="46" t="s">
        <v>366</v>
      </c>
      <c r="G154" s="46" t="s">
        <v>297</v>
      </c>
      <c r="H154" s="6" t="s">
        <v>541</v>
      </c>
      <c r="I154" s="49"/>
    </row>
    <row r="155">
      <c r="A155" s="45" t="s">
        <v>61</v>
      </c>
      <c r="B155" s="45" t="s">
        <v>186</v>
      </c>
      <c r="C155" s="45" t="s">
        <v>542</v>
      </c>
      <c r="D155" s="45" t="s">
        <v>543</v>
      </c>
      <c r="E155" s="46" t="s">
        <v>38</v>
      </c>
      <c r="F155" s="46" t="s">
        <v>380</v>
      </c>
      <c r="G155" s="46" t="s">
        <v>301</v>
      </c>
      <c r="H155" s="47" t="s">
        <v>544</v>
      </c>
      <c r="I155" s="49"/>
    </row>
    <row r="156">
      <c r="A156" s="45" t="s">
        <v>61</v>
      </c>
      <c r="B156" s="45" t="s">
        <v>191</v>
      </c>
      <c r="C156" s="45" t="s">
        <v>545</v>
      </c>
      <c r="D156" s="45" t="s">
        <v>546</v>
      </c>
      <c r="E156" s="46" t="s">
        <v>38</v>
      </c>
      <c r="F156" s="46" t="s">
        <v>380</v>
      </c>
      <c r="G156" s="46" t="s">
        <v>392</v>
      </c>
      <c r="H156" s="47" t="s">
        <v>547</v>
      </c>
      <c r="I156" s="48"/>
    </row>
    <row r="157">
      <c r="A157" s="45" t="s">
        <v>61</v>
      </c>
      <c r="B157" s="45" t="s">
        <v>195</v>
      </c>
      <c r="C157" s="45" t="s">
        <v>548</v>
      </c>
      <c r="D157" s="45" t="s">
        <v>549</v>
      </c>
      <c r="E157" s="46" t="s">
        <v>39</v>
      </c>
      <c r="F157" s="46" t="s">
        <v>387</v>
      </c>
      <c r="G157" s="46" t="s">
        <v>399</v>
      </c>
      <c r="H157" s="47" t="s">
        <v>550</v>
      </c>
      <c r="I157" s="48"/>
    </row>
    <row r="158">
      <c r="A158" s="45" t="s">
        <v>61</v>
      </c>
      <c r="B158" s="45" t="s">
        <v>199</v>
      </c>
      <c r="C158" s="45" t="s">
        <v>551</v>
      </c>
      <c r="D158" s="45" t="s">
        <v>552</v>
      </c>
      <c r="E158" s="46" t="s">
        <v>39</v>
      </c>
      <c r="F158" s="46" t="s">
        <v>387</v>
      </c>
      <c r="G158" s="46" t="s">
        <v>553</v>
      </c>
      <c r="H158" s="47" t="s">
        <v>554</v>
      </c>
      <c r="I158" s="48"/>
    </row>
    <row r="159">
      <c r="A159" s="45" t="s">
        <v>61</v>
      </c>
      <c r="B159" s="45" t="s">
        <v>204</v>
      </c>
      <c r="C159" s="45" t="s">
        <v>555</v>
      </c>
      <c r="D159" s="45" t="s">
        <v>556</v>
      </c>
      <c r="E159" s="46" t="s">
        <v>39</v>
      </c>
      <c r="F159" s="46" t="s">
        <v>387</v>
      </c>
      <c r="G159" s="46" t="s">
        <v>557</v>
      </c>
      <c r="H159" s="47" t="s">
        <v>558</v>
      </c>
      <c r="I159" s="48"/>
    </row>
    <row r="160">
      <c r="A160" s="45" t="s">
        <v>61</v>
      </c>
      <c r="B160" s="45" t="s">
        <v>208</v>
      </c>
      <c r="C160" s="45" t="s">
        <v>559</v>
      </c>
      <c r="D160" s="45" t="s">
        <v>560</v>
      </c>
      <c r="E160" s="46" t="s">
        <v>40</v>
      </c>
      <c r="F160" s="46" t="s">
        <v>391</v>
      </c>
      <c r="G160" s="46" t="s">
        <v>561</v>
      </c>
      <c r="H160" s="47" t="s">
        <v>562</v>
      </c>
      <c r="I160" s="48"/>
    </row>
    <row r="161">
      <c r="A161" s="45" t="s">
        <v>61</v>
      </c>
      <c r="B161" s="45" t="s">
        <v>212</v>
      </c>
      <c r="C161" s="45" t="s">
        <v>563</v>
      </c>
      <c r="D161" s="45" t="s">
        <v>564</v>
      </c>
      <c r="E161" s="46" t="s">
        <v>40</v>
      </c>
      <c r="F161" s="46" t="s">
        <v>391</v>
      </c>
      <c r="G161" s="46" t="s">
        <v>565</v>
      </c>
      <c r="H161" s="47" t="s">
        <v>566</v>
      </c>
      <c r="I161" s="49"/>
    </row>
    <row r="162">
      <c r="A162" s="45" t="s">
        <v>61</v>
      </c>
      <c r="B162" s="45" t="s">
        <v>216</v>
      </c>
      <c r="C162" s="45" t="s">
        <v>567</v>
      </c>
      <c r="D162" s="45" t="s">
        <v>568</v>
      </c>
      <c r="E162" s="46" t="s">
        <v>40</v>
      </c>
      <c r="F162" s="46" t="s">
        <v>391</v>
      </c>
      <c r="G162" s="46" t="s">
        <v>569</v>
      </c>
      <c r="H162" s="47" t="s">
        <v>570</v>
      </c>
      <c r="I162" s="49"/>
    </row>
    <row r="163">
      <c r="A163" s="45" t="s">
        <v>61</v>
      </c>
      <c r="B163" s="45" t="s">
        <v>221</v>
      </c>
      <c r="C163" s="45" t="s">
        <v>571</v>
      </c>
      <c r="D163" s="45" t="s">
        <v>572</v>
      </c>
      <c r="E163" s="46" t="s">
        <v>40</v>
      </c>
      <c r="F163" s="46" t="s">
        <v>391</v>
      </c>
      <c r="G163" s="46" t="s">
        <v>573</v>
      </c>
      <c r="H163" s="6" t="s">
        <v>574</v>
      </c>
      <c r="I163" s="48"/>
    </row>
    <row r="164">
      <c r="A164" s="45" t="s">
        <v>61</v>
      </c>
      <c r="B164" s="45" t="s">
        <v>225</v>
      </c>
      <c r="C164" s="45" t="s">
        <v>575</v>
      </c>
      <c r="D164" s="45" t="s">
        <v>576</v>
      </c>
      <c r="E164" s="46" t="s">
        <v>36</v>
      </c>
      <c r="F164" s="46" t="s">
        <v>176</v>
      </c>
      <c r="G164" s="46" t="s">
        <v>322</v>
      </c>
      <c r="H164" s="47" t="s">
        <v>577</v>
      </c>
      <c r="I164" s="46"/>
    </row>
    <row r="165">
      <c r="A165" s="45" t="s">
        <v>61</v>
      </c>
      <c r="B165" s="45" t="s">
        <v>229</v>
      </c>
      <c r="C165" s="45" t="s">
        <v>578</v>
      </c>
      <c r="D165" s="45" t="s">
        <v>579</v>
      </c>
      <c r="E165" s="46" t="s">
        <v>35</v>
      </c>
      <c r="F165" s="46" t="s">
        <v>54</v>
      </c>
      <c r="G165" s="46" t="s">
        <v>399</v>
      </c>
      <c r="H165" s="47" t="s">
        <v>580</v>
      </c>
      <c r="I165" s="48"/>
    </row>
    <row r="166">
      <c r="A166" s="45" t="s">
        <v>61</v>
      </c>
      <c r="B166" s="45" t="s">
        <v>234</v>
      </c>
      <c r="C166" s="45" t="s">
        <v>581</v>
      </c>
      <c r="D166" s="45" t="s">
        <v>582</v>
      </c>
      <c r="E166" s="46" t="s">
        <v>35</v>
      </c>
      <c r="F166" s="46" t="s">
        <v>54</v>
      </c>
      <c r="G166" s="46" t="s">
        <v>446</v>
      </c>
      <c r="H166" s="6" t="s">
        <v>583</v>
      </c>
      <c r="I166" s="48"/>
    </row>
    <row r="167">
      <c r="A167" s="45" t="s">
        <v>61</v>
      </c>
      <c r="B167" s="45" t="s">
        <v>238</v>
      </c>
      <c r="C167" s="45" t="s">
        <v>584</v>
      </c>
      <c r="D167" s="45" t="s">
        <v>585</v>
      </c>
      <c r="E167" s="46" t="s">
        <v>35</v>
      </c>
      <c r="F167" s="46" t="s">
        <v>54</v>
      </c>
      <c r="G167" s="46" t="s">
        <v>464</v>
      </c>
      <c r="H167" s="47" t="s">
        <v>586</v>
      </c>
      <c r="I167" s="48"/>
    </row>
    <row r="168">
      <c r="A168" s="45" t="s">
        <v>61</v>
      </c>
      <c r="B168" s="45" t="s">
        <v>242</v>
      </c>
      <c r="C168" s="45" t="s">
        <v>587</v>
      </c>
      <c r="D168" s="45" t="s">
        <v>588</v>
      </c>
      <c r="E168" s="46" t="s">
        <v>35</v>
      </c>
      <c r="F168" s="46" t="s">
        <v>54</v>
      </c>
      <c r="G168" s="46" t="s">
        <v>589</v>
      </c>
      <c r="H168" s="6" t="s">
        <v>590</v>
      </c>
      <c r="I168" s="48"/>
    </row>
    <row r="169">
      <c r="A169" s="45" t="s">
        <v>61</v>
      </c>
      <c r="B169" s="45" t="s">
        <v>247</v>
      </c>
      <c r="C169" s="45" t="s">
        <v>591</v>
      </c>
      <c r="D169" s="45" t="s">
        <v>592</v>
      </c>
      <c r="E169" s="46" t="s">
        <v>35</v>
      </c>
      <c r="F169" s="46" t="s">
        <v>54</v>
      </c>
      <c r="G169" s="46" t="s">
        <v>446</v>
      </c>
      <c r="H169" s="6" t="s">
        <v>593</v>
      </c>
      <c r="I169" s="48"/>
    </row>
    <row r="170">
      <c r="A170" s="45" t="s">
        <v>61</v>
      </c>
      <c r="B170" s="45" t="s">
        <v>251</v>
      </c>
      <c r="C170" s="45" t="s">
        <v>594</v>
      </c>
      <c r="D170" s="45" t="s">
        <v>595</v>
      </c>
      <c r="E170" s="46" t="s">
        <v>35</v>
      </c>
      <c r="F170" s="46" t="s">
        <v>54</v>
      </c>
      <c r="G170" s="46" t="s">
        <v>464</v>
      </c>
      <c r="H170" s="47" t="s">
        <v>596</v>
      </c>
      <c r="I170" s="48"/>
    </row>
    <row r="171">
      <c r="A171" s="45" t="s">
        <v>61</v>
      </c>
      <c r="B171" s="45" t="s">
        <v>255</v>
      </c>
      <c r="C171" s="45" t="s">
        <v>597</v>
      </c>
      <c r="D171" s="45" t="s">
        <v>598</v>
      </c>
      <c r="E171" s="46" t="s">
        <v>35</v>
      </c>
      <c r="F171" s="46" t="s">
        <v>54</v>
      </c>
      <c r="G171" s="46" t="s">
        <v>599</v>
      </c>
      <c r="H171" s="6" t="s">
        <v>600</v>
      </c>
      <c r="I171" s="48"/>
    </row>
    <row r="172">
      <c r="A172" s="45" t="s">
        <v>61</v>
      </c>
      <c r="B172" s="45" t="s">
        <v>259</v>
      </c>
      <c r="C172" s="45" t="s">
        <v>601</v>
      </c>
      <c r="D172" s="45" t="s">
        <v>602</v>
      </c>
      <c r="E172" s="46" t="s">
        <v>35</v>
      </c>
      <c r="F172" s="46" t="s">
        <v>54</v>
      </c>
      <c r="G172" s="46" t="s">
        <v>446</v>
      </c>
      <c r="H172" s="6" t="s">
        <v>603</v>
      </c>
      <c r="I172" s="48"/>
    </row>
    <row r="173">
      <c r="A173" s="45" t="s">
        <v>66</v>
      </c>
      <c r="B173" s="45" t="s">
        <v>51</v>
      </c>
      <c r="C173" s="45" t="s">
        <v>604</v>
      </c>
      <c r="D173" s="45" t="s">
        <v>605</v>
      </c>
      <c r="E173" s="46" t="s">
        <v>35</v>
      </c>
      <c r="F173" s="46" t="s">
        <v>54</v>
      </c>
      <c r="G173" s="46" t="s">
        <v>138</v>
      </c>
      <c r="H173" s="47" t="s">
        <v>606</v>
      </c>
      <c r="I173" s="49"/>
    </row>
    <row r="174">
      <c r="A174" s="45" t="s">
        <v>66</v>
      </c>
      <c r="B174" s="45" t="s">
        <v>56</v>
      </c>
      <c r="C174" s="45" t="s">
        <v>607</v>
      </c>
      <c r="D174" s="45" t="s">
        <v>608</v>
      </c>
      <c r="E174" s="46" t="s">
        <v>35</v>
      </c>
      <c r="F174" s="46" t="s">
        <v>54</v>
      </c>
      <c r="G174" s="46" t="s">
        <v>69</v>
      </c>
      <c r="H174" s="6" t="s">
        <v>609</v>
      </c>
      <c r="I174" s="49" t="s">
        <v>84</v>
      </c>
    </row>
    <row r="175">
      <c r="A175" s="45" t="s">
        <v>66</v>
      </c>
      <c r="B175" s="45" t="s">
        <v>61</v>
      </c>
      <c r="C175" s="45" t="s">
        <v>610</v>
      </c>
      <c r="D175" s="45" t="s">
        <v>611</v>
      </c>
      <c r="E175" s="46" t="s">
        <v>35</v>
      </c>
      <c r="F175" s="46" t="s">
        <v>54</v>
      </c>
      <c r="G175" s="46" t="s">
        <v>399</v>
      </c>
      <c r="H175" s="47" t="s">
        <v>612</v>
      </c>
      <c r="I175" s="48"/>
    </row>
    <row r="176">
      <c r="A176" s="45" t="s">
        <v>66</v>
      </c>
      <c r="B176" s="45" t="s">
        <v>66</v>
      </c>
      <c r="C176" s="45" t="s">
        <v>613</v>
      </c>
      <c r="D176" s="45" t="s">
        <v>614</v>
      </c>
      <c r="E176" s="46" t="s">
        <v>35</v>
      </c>
      <c r="F176" s="46" t="s">
        <v>54</v>
      </c>
      <c r="G176" s="46" t="s">
        <v>138</v>
      </c>
      <c r="H176" s="47" t="s">
        <v>615</v>
      </c>
      <c r="I176" s="49"/>
    </row>
    <row r="177">
      <c r="A177" s="45" t="s">
        <v>66</v>
      </c>
      <c r="B177" s="45" t="s">
        <v>71</v>
      </c>
      <c r="C177" s="45" t="s">
        <v>616</v>
      </c>
      <c r="D177" s="45" t="s">
        <v>617</v>
      </c>
      <c r="E177" s="46" t="s">
        <v>35</v>
      </c>
      <c r="F177" s="46" t="s">
        <v>54</v>
      </c>
      <c r="G177" s="46" t="s">
        <v>69</v>
      </c>
      <c r="H177" s="6" t="s">
        <v>618</v>
      </c>
      <c r="I177" s="49" t="s">
        <v>84</v>
      </c>
    </row>
    <row r="178">
      <c r="A178" s="45" t="s">
        <v>66</v>
      </c>
      <c r="B178" s="45" t="s">
        <v>75</v>
      </c>
      <c r="C178" s="45" t="s">
        <v>619</v>
      </c>
      <c r="D178" s="45" t="s">
        <v>620</v>
      </c>
      <c r="E178" s="46" t="s">
        <v>35</v>
      </c>
      <c r="F178" s="46" t="s">
        <v>54</v>
      </c>
      <c r="G178" s="46" t="s">
        <v>92</v>
      </c>
      <c r="H178" s="47" t="s">
        <v>621</v>
      </c>
      <c r="I178" s="48"/>
    </row>
    <row r="179">
      <c r="A179" s="45" t="s">
        <v>66</v>
      </c>
      <c r="B179" s="45" t="s">
        <v>80</v>
      </c>
      <c r="C179" s="45" t="s">
        <v>622</v>
      </c>
      <c r="D179" s="45" t="s">
        <v>623</v>
      </c>
      <c r="E179" s="46" t="s">
        <v>35</v>
      </c>
      <c r="F179" s="46" t="s">
        <v>54</v>
      </c>
      <c r="G179" s="46" t="s">
        <v>138</v>
      </c>
      <c r="H179" s="47" t="s">
        <v>624</v>
      </c>
      <c r="I179" s="49"/>
    </row>
    <row r="180">
      <c r="A180" s="45" t="s">
        <v>66</v>
      </c>
      <c r="B180" s="45" t="s">
        <v>85</v>
      </c>
      <c r="C180" s="45" t="s">
        <v>625</v>
      </c>
      <c r="D180" s="45" t="s">
        <v>626</v>
      </c>
      <c r="E180" s="46" t="s">
        <v>35</v>
      </c>
      <c r="F180" s="46" t="s">
        <v>54</v>
      </c>
      <c r="G180" s="46" t="s">
        <v>69</v>
      </c>
      <c r="H180" s="6" t="s">
        <v>627</v>
      </c>
      <c r="I180" s="49" t="s">
        <v>84</v>
      </c>
    </row>
    <row r="181">
      <c r="A181" s="45" t="s">
        <v>66</v>
      </c>
      <c r="B181" s="45" t="s">
        <v>89</v>
      </c>
      <c r="C181" s="45" t="s">
        <v>628</v>
      </c>
      <c r="D181" s="45" t="s">
        <v>629</v>
      </c>
      <c r="E181" s="46" t="s">
        <v>35</v>
      </c>
      <c r="F181" s="46" t="s">
        <v>54</v>
      </c>
      <c r="G181" s="46" t="s">
        <v>92</v>
      </c>
      <c r="H181" s="47" t="s">
        <v>630</v>
      </c>
      <c r="I181" s="48"/>
    </row>
    <row r="182">
      <c r="A182" s="45" t="s">
        <v>66</v>
      </c>
      <c r="B182" s="45" t="s">
        <v>94</v>
      </c>
      <c r="C182" s="45" t="s">
        <v>631</v>
      </c>
      <c r="D182" s="45" t="s">
        <v>632</v>
      </c>
      <c r="E182" s="46" t="s">
        <v>35</v>
      </c>
      <c r="F182" s="46" t="s">
        <v>54</v>
      </c>
      <c r="G182" s="46" t="s">
        <v>138</v>
      </c>
      <c r="H182" s="47" t="s">
        <v>633</v>
      </c>
      <c r="I182" s="49"/>
    </row>
    <row r="183">
      <c r="A183" s="45" t="s">
        <v>66</v>
      </c>
      <c r="B183" s="45" t="s">
        <v>98</v>
      </c>
      <c r="C183" s="45" t="s">
        <v>634</v>
      </c>
      <c r="D183" s="45" t="s">
        <v>635</v>
      </c>
      <c r="E183" s="46" t="s">
        <v>35</v>
      </c>
      <c r="F183" s="46" t="s">
        <v>54</v>
      </c>
      <c r="G183" s="46" t="s">
        <v>69</v>
      </c>
      <c r="H183" s="6" t="s">
        <v>636</v>
      </c>
      <c r="I183" s="49" t="s">
        <v>84</v>
      </c>
    </row>
    <row r="184">
      <c r="A184" s="45" t="s">
        <v>66</v>
      </c>
      <c r="B184" s="45" t="s">
        <v>102</v>
      </c>
      <c r="C184" s="45" t="s">
        <v>637</v>
      </c>
      <c r="D184" s="45" t="s">
        <v>638</v>
      </c>
      <c r="E184" s="46" t="s">
        <v>35</v>
      </c>
      <c r="F184" s="46" t="s">
        <v>54</v>
      </c>
      <c r="G184" s="46" t="s">
        <v>92</v>
      </c>
      <c r="H184" s="47" t="s">
        <v>639</v>
      </c>
      <c r="I184" s="48"/>
    </row>
    <row r="185">
      <c r="A185" s="45" t="s">
        <v>66</v>
      </c>
      <c r="B185" s="45" t="s">
        <v>106</v>
      </c>
      <c r="C185" s="45" t="s">
        <v>640</v>
      </c>
      <c r="D185" s="45" t="s">
        <v>641</v>
      </c>
      <c r="E185" s="46" t="s">
        <v>35</v>
      </c>
      <c r="F185" s="46" t="s">
        <v>54</v>
      </c>
      <c r="G185" s="46" t="s">
        <v>138</v>
      </c>
      <c r="H185" s="47" t="s">
        <v>642</v>
      </c>
      <c r="I185" s="49"/>
    </row>
    <row r="186">
      <c r="A186" s="45" t="s">
        <v>66</v>
      </c>
      <c r="B186" s="45" t="s">
        <v>110</v>
      </c>
      <c r="C186" s="45" t="s">
        <v>643</v>
      </c>
      <c r="D186" s="45" t="s">
        <v>644</v>
      </c>
      <c r="E186" s="46" t="s">
        <v>35</v>
      </c>
      <c r="F186" s="46" t="s">
        <v>54</v>
      </c>
      <c r="G186" s="46" t="s">
        <v>69</v>
      </c>
      <c r="H186" s="6" t="s">
        <v>645</v>
      </c>
      <c r="I186" s="49" t="s">
        <v>84</v>
      </c>
    </row>
    <row r="187">
      <c r="A187" s="45" t="s">
        <v>66</v>
      </c>
      <c r="B187" s="45" t="s">
        <v>114</v>
      </c>
      <c r="C187" s="45" t="s">
        <v>646</v>
      </c>
      <c r="D187" s="45" t="s">
        <v>647</v>
      </c>
      <c r="E187" s="46" t="s">
        <v>35</v>
      </c>
      <c r="F187" s="46" t="s">
        <v>54</v>
      </c>
      <c r="G187" s="46" t="s">
        <v>92</v>
      </c>
      <c r="H187" s="47" t="s">
        <v>648</v>
      </c>
      <c r="I187" s="48"/>
    </row>
    <row r="188">
      <c r="A188" s="45" t="s">
        <v>66</v>
      </c>
      <c r="B188" s="45" t="s">
        <v>119</v>
      </c>
      <c r="C188" s="45" t="s">
        <v>649</v>
      </c>
      <c r="D188" s="45" t="s">
        <v>650</v>
      </c>
      <c r="E188" s="46" t="s">
        <v>35</v>
      </c>
      <c r="F188" s="46" t="s">
        <v>54</v>
      </c>
      <c r="G188" s="46" t="s">
        <v>138</v>
      </c>
      <c r="H188" s="47" t="s">
        <v>651</v>
      </c>
      <c r="I188" s="49"/>
    </row>
    <row r="189">
      <c r="A189" s="45" t="s">
        <v>66</v>
      </c>
      <c r="B189" s="45" t="s">
        <v>123</v>
      </c>
      <c r="C189" s="45" t="s">
        <v>652</v>
      </c>
      <c r="D189" s="45" t="s">
        <v>653</v>
      </c>
      <c r="E189" s="46" t="s">
        <v>35</v>
      </c>
      <c r="F189" s="46" t="s">
        <v>54</v>
      </c>
      <c r="G189" s="46" t="s">
        <v>69</v>
      </c>
      <c r="H189" s="6" t="s">
        <v>654</v>
      </c>
      <c r="I189" s="49" t="s">
        <v>84</v>
      </c>
    </row>
    <row r="190">
      <c r="A190" s="45" t="s">
        <v>66</v>
      </c>
      <c r="B190" s="45" t="s">
        <v>127</v>
      </c>
      <c r="C190" s="45" t="s">
        <v>655</v>
      </c>
      <c r="D190" s="45" t="s">
        <v>656</v>
      </c>
      <c r="E190" s="46" t="s">
        <v>35</v>
      </c>
      <c r="F190" s="46" t="s">
        <v>54</v>
      </c>
      <c r="G190" s="46" t="s">
        <v>92</v>
      </c>
      <c r="H190" s="47" t="s">
        <v>657</v>
      </c>
      <c r="I190" s="48"/>
    </row>
    <row r="191">
      <c r="A191" s="45" t="s">
        <v>66</v>
      </c>
      <c r="B191" s="45" t="s">
        <v>131</v>
      </c>
      <c r="C191" s="45" t="s">
        <v>658</v>
      </c>
      <c r="D191" s="45" t="s">
        <v>659</v>
      </c>
      <c r="E191" s="46" t="s">
        <v>35</v>
      </c>
      <c r="F191" s="46" t="s">
        <v>54</v>
      </c>
      <c r="G191" s="46" t="s">
        <v>138</v>
      </c>
      <c r="H191" s="47" t="s">
        <v>660</v>
      </c>
      <c r="I191" s="48"/>
    </row>
    <row r="192">
      <c r="A192" s="45" t="s">
        <v>66</v>
      </c>
      <c r="B192" s="45" t="s">
        <v>135</v>
      </c>
      <c r="C192" s="45" t="s">
        <v>661</v>
      </c>
      <c r="D192" s="45" t="s">
        <v>662</v>
      </c>
      <c r="E192" s="46" t="s">
        <v>35</v>
      </c>
      <c r="F192" s="46" t="s">
        <v>54</v>
      </c>
      <c r="G192" s="46" t="s">
        <v>69</v>
      </c>
      <c r="H192" s="6" t="s">
        <v>663</v>
      </c>
      <c r="I192" s="49" t="s">
        <v>84</v>
      </c>
    </row>
    <row r="193">
      <c r="A193" s="45" t="s">
        <v>66</v>
      </c>
      <c r="B193" s="45" t="s">
        <v>140</v>
      </c>
      <c r="C193" s="45" t="s">
        <v>664</v>
      </c>
      <c r="D193" s="45" t="s">
        <v>665</v>
      </c>
      <c r="E193" s="46" t="s">
        <v>35</v>
      </c>
      <c r="F193" s="46" t="s">
        <v>54</v>
      </c>
      <c r="G193" s="46" t="s">
        <v>92</v>
      </c>
      <c r="H193" s="47" t="s">
        <v>666</v>
      </c>
      <c r="I193" s="48"/>
    </row>
    <row r="194">
      <c r="A194" s="45" t="s">
        <v>66</v>
      </c>
      <c r="B194" s="45" t="s">
        <v>144</v>
      </c>
      <c r="C194" s="45" t="s">
        <v>667</v>
      </c>
      <c r="D194" s="45" t="s">
        <v>668</v>
      </c>
      <c r="E194" s="46" t="s">
        <v>35</v>
      </c>
      <c r="F194" s="46" t="s">
        <v>54</v>
      </c>
      <c r="G194" s="46" t="s">
        <v>138</v>
      </c>
      <c r="H194" s="47" t="s">
        <v>669</v>
      </c>
      <c r="I194" s="49"/>
    </row>
    <row r="195">
      <c r="A195" s="45" t="s">
        <v>66</v>
      </c>
      <c r="B195" s="45" t="s">
        <v>148</v>
      </c>
      <c r="C195" s="45" t="s">
        <v>670</v>
      </c>
      <c r="D195" s="45" t="s">
        <v>671</v>
      </c>
      <c r="E195" s="46" t="s">
        <v>35</v>
      </c>
      <c r="F195" s="46" t="s">
        <v>54</v>
      </c>
      <c r="G195" s="46" t="s">
        <v>69</v>
      </c>
      <c r="H195" s="6" t="s">
        <v>672</v>
      </c>
      <c r="I195" s="54"/>
    </row>
    <row r="196">
      <c r="A196" s="45" t="s">
        <v>66</v>
      </c>
      <c r="B196" s="45" t="s">
        <v>152</v>
      </c>
      <c r="C196" s="45" t="s">
        <v>673</v>
      </c>
      <c r="D196" s="45" t="s">
        <v>674</v>
      </c>
      <c r="E196" s="46" t="s">
        <v>35</v>
      </c>
      <c r="F196" s="46" t="s">
        <v>54</v>
      </c>
      <c r="G196" s="46" t="s">
        <v>265</v>
      </c>
      <c r="H196" s="47" t="s">
        <v>675</v>
      </c>
      <c r="I196" s="49"/>
    </row>
    <row r="197">
      <c r="A197" s="45" t="s">
        <v>66</v>
      </c>
      <c r="B197" s="45" t="s">
        <v>156</v>
      </c>
      <c r="C197" s="45" t="s">
        <v>676</v>
      </c>
      <c r="D197" s="45" t="s">
        <v>677</v>
      </c>
      <c r="E197" s="46" t="s">
        <v>36</v>
      </c>
      <c r="F197" s="46" t="s">
        <v>176</v>
      </c>
      <c r="G197" s="46" t="s">
        <v>138</v>
      </c>
      <c r="H197" s="47" t="s">
        <v>678</v>
      </c>
      <c r="I197" s="49"/>
    </row>
    <row r="198">
      <c r="A198" s="45" t="s">
        <v>66</v>
      </c>
      <c r="B198" s="45" t="s">
        <v>160</v>
      </c>
      <c r="C198" s="45" t="s">
        <v>679</v>
      </c>
      <c r="D198" s="45" t="s">
        <v>680</v>
      </c>
      <c r="E198" s="46" t="s">
        <v>37</v>
      </c>
      <c r="F198" s="46" t="s">
        <v>366</v>
      </c>
      <c r="G198" s="46" t="s">
        <v>69</v>
      </c>
      <c r="H198" s="6" t="s">
        <v>681</v>
      </c>
      <c r="I198" s="54"/>
    </row>
    <row r="199">
      <c r="A199" s="45" t="s">
        <v>66</v>
      </c>
      <c r="B199" s="45" t="s">
        <v>164</v>
      </c>
      <c r="C199" s="45" t="s">
        <v>682</v>
      </c>
      <c r="D199" s="45" t="s">
        <v>683</v>
      </c>
      <c r="E199" s="46" t="s">
        <v>37</v>
      </c>
      <c r="F199" s="46" t="s">
        <v>366</v>
      </c>
      <c r="G199" s="46" t="s">
        <v>399</v>
      </c>
      <c r="H199" s="47" t="s">
        <v>684</v>
      </c>
      <c r="I199" s="48"/>
    </row>
    <row r="200">
      <c r="A200" s="45" t="s">
        <v>66</v>
      </c>
      <c r="B200" s="45" t="s">
        <v>169</v>
      </c>
      <c r="C200" s="45" t="s">
        <v>685</v>
      </c>
      <c r="D200" s="45" t="s">
        <v>686</v>
      </c>
      <c r="E200" s="46" t="s">
        <v>37</v>
      </c>
      <c r="F200" s="46" t="s">
        <v>366</v>
      </c>
      <c r="G200" s="46" t="s">
        <v>138</v>
      </c>
      <c r="H200" s="47" t="s">
        <v>687</v>
      </c>
      <c r="I200" s="49"/>
    </row>
    <row r="201">
      <c r="A201" s="45" t="s">
        <v>66</v>
      </c>
      <c r="B201" s="45" t="s">
        <v>173</v>
      </c>
      <c r="C201" s="45" t="s">
        <v>688</v>
      </c>
      <c r="D201" s="45" t="s">
        <v>689</v>
      </c>
      <c r="E201" s="46" t="s">
        <v>37</v>
      </c>
      <c r="F201" s="46" t="s">
        <v>366</v>
      </c>
      <c r="G201" s="46" t="s">
        <v>69</v>
      </c>
      <c r="H201" s="6" t="s">
        <v>690</v>
      </c>
      <c r="I201" s="54"/>
    </row>
    <row r="202">
      <c r="A202" s="45" t="s">
        <v>66</v>
      </c>
      <c r="B202" s="45" t="s">
        <v>178</v>
      </c>
      <c r="C202" s="45" t="s">
        <v>691</v>
      </c>
      <c r="D202" s="45" t="s">
        <v>692</v>
      </c>
      <c r="E202" s="46" t="s">
        <v>37</v>
      </c>
      <c r="F202" s="46" t="s">
        <v>366</v>
      </c>
      <c r="G202" s="46" t="s">
        <v>561</v>
      </c>
      <c r="H202" s="47" t="s">
        <v>693</v>
      </c>
      <c r="I202" s="48"/>
    </row>
    <row r="203">
      <c r="A203" s="45" t="s">
        <v>66</v>
      </c>
      <c r="B203" s="45" t="s">
        <v>182</v>
      </c>
      <c r="C203" s="45" t="s">
        <v>694</v>
      </c>
      <c r="D203" s="45" t="s">
        <v>695</v>
      </c>
      <c r="E203" s="46" t="s">
        <v>38</v>
      </c>
      <c r="F203" s="46" t="s">
        <v>380</v>
      </c>
      <c r="G203" s="46" t="s">
        <v>138</v>
      </c>
      <c r="H203" s="47" t="s">
        <v>696</v>
      </c>
      <c r="I203" s="49"/>
    </row>
    <row r="204">
      <c r="A204" s="45" t="s">
        <v>66</v>
      </c>
      <c r="B204" s="45" t="s">
        <v>186</v>
      </c>
      <c r="C204" s="45" t="s">
        <v>697</v>
      </c>
      <c r="D204" s="45" t="s">
        <v>698</v>
      </c>
      <c r="E204" s="46" t="s">
        <v>38</v>
      </c>
      <c r="F204" s="46" t="s">
        <v>380</v>
      </c>
      <c r="G204" s="46" t="s">
        <v>69</v>
      </c>
      <c r="H204" s="6" t="s">
        <v>699</v>
      </c>
      <c r="I204" s="49" t="s">
        <v>84</v>
      </c>
    </row>
    <row r="205">
      <c r="A205" s="45" t="s">
        <v>66</v>
      </c>
      <c r="B205" s="45" t="s">
        <v>191</v>
      </c>
      <c r="C205" s="45" t="s">
        <v>700</v>
      </c>
      <c r="D205" s="45" t="s">
        <v>701</v>
      </c>
      <c r="E205" s="46" t="s">
        <v>38</v>
      </c>
      <c r="F205" s="46" t="s">
        <v>380</v>
      </c>
      <c r="G205" s="46" t="s">
        <v>92</v>
      </c>
      <c r="H205" s="47" t="s">
        <v>702</v>
      </c>
      <c r="I205" s="48"/>
    </row>
    <row r="206">
      <c r="A206" s="45" t="s">
        <v>66</v>
      </c>
      <c r="B206" s="45" t="s">
        <v>195</v>
      </c>
      <c r="C206" s="45" t="s">
        <v>703</v>
      </c>
      <c r="D206" s="45" t="s">
        <v>704</v>
      </c>
      <c r="E206" s="46" t="s">
        <v>39</v>
      </c>
      <c r="F206" s="46" t="s">
        <v>387</v>
      </c>
      <c r="G206" s="46" t="s">
        <v>138</v>
      </c>
      <c r="H206" s="47" t="s">
        <v>705</v>
      </c>
      <c r="I206" s="49"/>
    </row>
    <row r="207">
      <c r="A207" s="45" t="s">
        <v>66</v>
      </c>
      <c r="B207" s="45" t="s">
        <v>199</v>
      </c>
      <c r="C207" s="45" t="s">
        <v>706</v>
      </c>
      <c r="D207" s="45" t="s">
        <v>707</v>
      </c>
      <c r="E207" s="46" t="s">
        <v>39</v>
      </c>
      <c r="F207" s="46" t="s">
        <v>387</v>
      </c>
      <c r="G207" s="46" t="s">
        <v>69</v>
      </c>
      <c r="H207" s="6" t="s">
        <v>708</v>
      </c>
      <c r="I207" s="49" t="s">
        <v>84</v>
      </c>
    </row>
    <row r="208">
      <c r="A208" s="45" t="s">
        <v>66</v>
      </c>
      <c r="B208" s="45" t="s">
        <v>204</v>
      </c>
      <c r="C208" s="45" t="s">
        <v>709</v>
      </c>
      <c r="D208" s="45" t="s">
        <v>710</v>
      </c>
      <c r="E208" s="46" t="s">
        <v>39</v>
      </c>
      <c r="F208" s="46" t="s">
        <v>387</v>
      </c>
      <c r="G208" s="46" t="s">
        <v>711</v>
      </c>
      <c r="H208" s="47" t="s">
        <v>712</v>
      </c>
      <c r="I208" s="48"/>
    </row>
    <row r="209">
      <c r="A209" s="45" t="s">
        <v>66</v>
      </c>
      <c r="B209" s="45" t="s">
        <v>208</v>
      </c>
      <c r="C209" s="45" t="s">
        <v>713</v>
      </c>
      <c r="D209" s="45" t="s">
        <v>714</v>
      </c>
      <c r="E209" s="46" t="s">
        <v>39</v>
      </c>
      <c r="F209" s="46" t="s">
        <v>387</v>
      </c>
      <c r="G209" s="46" t="s">
        <v>138</v>
      </c>
      <c r="H209" s="47" t="s">
        <v>715</v>
      </c>
      <c r="I209" s="49"/>
    </row>
    <row r="210">
      <c r="A210" s="45" t="s">
        <v>66</v>
      </c>
      <c r="B210" s="45" t="s">
        <v>212</v>
      </c>
      <c r="C210" s="45" t="s">
        <v>716</v>
      </c>
      <c r="D210" s="45" t="s">
        <v>717</v>
      </c>
      <c r="E210" s="46" t="s">
        <v>40</v>
      </c>
      <c r="F210" s="46" t="s">
        <v>391</v>
      </c>
      <c r="G210" s="46" t="s">
        <v>92</v>
      </c>
      <c r="H210" s="47" t="s">
        <v>718</v>
      </c>
      <c r="I210" s="49"/>
    </row>
    <row r="211">
      <c r="A211" s="45" t="s">
        <v>66</v>
      </c>
      <c r="B211" s="45" t="s">
        <v>216</v>
      </c>
      <c r="C211" s="45" t="s">
        <v>719</v>
      </c>
      <c r="D211" s="45" t="s">
        <v>720</v>
      </c>
      <c r="E211" s="46" t="s">
        <v>40</v>
      </c>
      <c r="F211" s="46" t="s">
        <v>391</v>
      </c>
      <c r="G211" s="46" t="s">
        <v>721</v>
      </c>
      <c r="H211" s="47" t="s">
        <v>722</v>
      </c>
      <c r="I211" s="48"/>
    </row>
    <row r="212">
      <c r="A212" s="45" t="s">
        <v>66</v>
      </c>
      <c r="B212" s="45" t="s">
        <v>221</v>
      </c>
      <c r="C212" s="45" t="s">
        <v>723</v>
      </c>
      <c r="D212" s="45" t="s">
        <v>724</v>
      </c>
      <c r="E212" s="46" t="s">
        <v>40</v>
      </c>
      <c r="F212" s="46" t="s">
        <v>391</v>
      </c>
      <c r="G212" s="46" t="s">
        <v>138</v>
      </c>
      <c r="H212" s="47" t="s">
        <v>725</v>
      </c>
      <c r="I212" s="49"/>
    </row>
    <row r="213">
      <c r="A213" s="45" t="s">
        <v>66</v>
      </c>
      <c r="B213" s="45" t="s">
        <v>225</v>
      </c>
      <c r="C213" s="45" t="s">
        <v>726</v>
      </c>
      <c r="D213" s="45" t="s">
        <v>727</v>
      </c>
      <c r="E213" s="46" t="s">
        <v>40</v>
      </c>
      <c r="F213" s="46" t="s">
        <v>391</v>
      </c>
      <c r="G213" s="46" t="s">
        <v>69</v>
      </c>
      <c r="H213" s="6" t="s">
        <v>728</v>
      </c>
      <c r="I213" s="49" t="s">
        <v>84</v>
      </c>
    </row>
    <row r="214">
      <c r="A214" s="45" t="s">
        <v>66</v>
      </c>
      <c r="B214" s="45" t="s">
        <v>229</v>
      </c>
      <c r="C214" s="45" t="s">
        <v>729</v>
      </c>
      <c r="D214" s="45" t="s">
        <v>730</v>
      </c>
      <c r="E214" s="46" t="s">
        <v>36</v>
      </c>
      <c r="F214" s="46" t="s">
        <v>176</v>
      </c>
      <c r="G214" s="46" t="s">
        <v>731</v>
      </c>
      <c r="H214" s="47" t="s">
        <v>732</v>
      </c>
      <c r="I214" s="53"/>
    </row>
    <row r="215">
      <c r="A215" s="45" t="s">
        <v>66</v>
      </c>
      <c r="B215" s="45" t="s">
        <v>234</v>
      </c>
      <c r="C215" s="45" t="s">
        <v>733</v>
      </c>
      <c r="D215" s="45" t="s">
        <v>734</v>
      </c>
      <c r="E215" s="46" t="s">
        <v>35</v>
      </c>
      <c r="F215" s="46" t="s">
        <v>54</v>
      </c>
      <c r="G215" s="46" t="s">
        <v>138</v>
      </c>
      <c r="H215" s="47" t="s">
        <v>735</v>
      </c>
      <c r="I215" s="49"/>
    </row>
    <row r="216">
      <c r="A216" s="45" t="s">
        <v>66</v>
      </c>
      <c r="B216" s="45" t="s">
        <v>238</v>
      </c>
      <c r="C216" s="45" t="s">
        <v>736</v>
      </c>
      <c r="D216" s="45" t="s">
        <v>737</v>
      </c>
      <c r="E216" s="46" t="s">
        <v>35</v>
      </c>
      <c r="F216" s="46" t="s">
        <v>54</v>
      </c>
      <c r="G216" s="46" t="s">
        <v>69</v>
      </c>
      <c r="H216" s="6" t="s">
        <v>738</v>
      </c>
      <c r="I216" s="49" t="s">
        <v>84</v>
      </c>
    </row>
    <row r="217">
      <c r="A217" s="45" t="s">
        <v>66</v>
      </c>
      <c r="B217" s="45" t="s">
        <v>242</v>
      </c>
      <c r="C217" s="45" t="s">
        <v>739</v>
      </c>
      <c r="D217" s="45" t="s">
        <v>740</v>
      </c>
      <c r="E217" s="46" t="s">
        <v>35</v>
      </c>
      <c r="F217" s="46" t="s">
        <v>54</v>
      </c>
      <c r="G217" s="46" t="s">
        <v>392</v>
      </c>
      <c r="H217" s="47" t="s">
        <v>741</v>
      </c>
      <c r="I217" s="48"/>
    </row>
    <row r="218">
      <c r="A218" s="45" t="s">
        <v>66</v>
      </c>
      <c r="B218" s="45" t="s">
        <v>247</v>
      </c>
      <c r="C218" s="45" t="s">
        <v>742</v>
      </c>
      <c r="D218" s="45" t="s">
        <v>743</v>
      </c>
      <c r="E218" s="46" t="s">
        <v>35</v>
      </c>
      <c r="F218" s="46" t="s">
        <v>54</v>
      </c>
      <c r="G218" s="46" t="s">
        <v>138</v>
      </c>
      <c r="H218" s="47" t="s">
        <v>744</v>
      </c>
      <c r="I218" s="49"/>
    </row>
    <row r="219">
      <c r="A219" s="45" t="s">
        <v>66</v>
      </c>
      <c r="B219" s="45" t="s">
        <v>251</v>
      </c>
      <c r="C219" s="45" t="s">
        <v>745</v>
      </c>
      <c r="D219" s="45" t="s">
        <v>746</v>
      </c>
      <c r="E219" s="46" t="s">
        <v>35</v>
      </c>
      <c r="F219" s="46" t="s">
        <v>54</v>
      </c>
      <c r="G219" s="46" t="s">
        <v>69</v>
      </c>
      <c r="H219" s="6" t="s">
        <v>747</v>
      </c>
      <c r="I219" s="49" t="s">
        <v>748</v>
      </c>
    </row>
    <row r="220">
      <c r="A220" s="45" t="s">
        <v>66</v>
      </c>
      <c r="B220" s="45" t="s">
        <v>255</v>
      </c>
      <c r="C220" s="45" t="s">
        <v>749</v>
      </c>
      <c r="D220" s="45" t="s">
        <v>750</v>
      </c>
      <c r="E220" s="46" t="s">
        <v>35</v>
      </c>
      <c r="F220" s="46" t="s">
        <v>54</v>
      </c>
      <c r="G220" s="46" t="s">
        <v>92</v>
      </c>
      <c r="H220" s="47" t="s">
        <v>751</v>
      </c>
      <c r="I220" s="48"/>
    </row>
    <row r="221">
      <c r="A221" s="45" t="s">
        <v>66</v>
      </c>
      <c r="B221" s="45" t="s">
        <v>259</v>
      </c>
      <c r="C221" s="45" t="s">
        <v>752</v>
      </c>
      <c r="D221" s="45" t="s">
        <v>753</v>
      </c>
      <c r="E221" s="46" t="s">
        <v>35</v>
      </c>
      <c r="F221" s="46" t="s">
        <v>54</v>
      </c>
      <c r="G221" s="46" t="s">
        <v>138</v>
      </c>
      <c r="H221" s="47" t="s">
        <v>754</v>
      </c>
      <c r="I221" s="49"/>
    </row>
    <row r="222">
      <c r="A222" s="45" t="s">
        <v>71</v>
      </c>
      <c r="B222" s="45" t="s">
        <v>51</v>
      </c>
      <c r="C222" s="45" t="s">
        <v>755</v>
      </c>
      <c r="D222" s="45" t="s">
        <v>756</v>
      </c>
      <c r="E222" s="46" t="s">
        <v>35</v>
      </c>
      <c r="F222" s="46" t="s">
        <v>54</v>
      </c>
      <c r="G222" s="46" t="s">
        <v>281</v>
      </c>
      <c r="H222" s="6" t="s">
        <v>757</v>
      </c>
      <c r="I222" s="49"/>
    </row>
    <row r="223">
      <c r="A223" s="45" t="s">
        <v>71</v>
      </c>
      <c r="B223" s="45" t="s">
        <v>56</v>
      </c>
      <c r="C223" s="45" t="s">
        <v>758</v>
      </c>
      <c r="D223" s="45" t="s">
        <v>759</v>
      </c>
      <c r="E223" s="46" t="s">
        <v>35</v>
      </c>
      <c r="F223" s="46" t="s">
        <v>54</v>
      </c>
      <c r="G223" s="46" t="s">
        <v>285</v>
      </c>
      <c r="H223" s="6" t="s">
        <v>760</v>
      </c>
      <c r="I223" s="49"/>
    </row>
    <row r="224">
      <c r="A224" s="45" t="s">
        <v>71</v>
      </c>
      <c r="B224" s="45" t="s">
        <v>61</v>
      </c>
      <c r="C224" s="45" t="s">
        <v>761</v>
      </c>
      <c r="D224" s="45" t="s">
        <v>762</v>
      </c>
      <c r="E224" s="46" t="s">
        <v>35</v>
      </c>
      <c r="F224" s="46" t="s">
        <v>54</v>
      </c>
      <c r="G224" s="46" t="s">
        <v>289</v>
      </c>
      <c r="H224" s="6" t="s">
        <v>763</v>
      </c>
      <c r="I224" s="49"/>
    </row>
    <row r="225">
      <c r="A225" s="45" t="s">
        <v>71</v>
      </c>
      <c r="B225" s="45" t="s">
        <v>66</v>
      </c>
      <c r="C225" s="45" t="s">
        <v>764</v>
      </c>
      <c r="D225" s="45" t="s">
        <v>765</v>
      </c>
      <c r="E225" s="46" t="s">
        <v>35</v>
      </c>
      <c r="F225" s="46" t="s">
        <v>54</v>
      </c>
      <c r="G225" s="46" t="s">
        <v>599</v>
      </c>
      <c r="H225" s="6" t="s">
        <v>766</v>
      </c>
      <c r="I225" s="49" t="s">
        <v>84</v>
      </c>
    </row>
    <row r="226">
      <c r="A226" s="45" t="s">
        <v>71</v>
      </c>
      <c r="B226" s="45" t="s">
        <v>71</v>
      </c>
      <c r="C226" s="45" t="s">
        <v>767</v>
      </c>
      <c r="D226" s="45" t="s">
        <v>768</v>
      </c>
      <c r="E226" s="46" t="s">
        <v>35</v>
      </c>
      <c r="F226" s="46" t="s">
        <v>54</v>
      </c>
      <c r="G226" s="46" t="s">
        <v>769</v>
      </c>
      <c r="H226" s="6" t="s">
        <v>770</v>
      </c>
      <c r="I226" s="49"/>
    </row>
    <row r="227">
      <c r="A227" s="45" t="s">
        <v>71</v>
      </c>
      <c r="B227" s="45" t="s">
        <v>75</v>
      </c>
      <c r="C227" s="45" t="s">
        <v>771</v>
      </c>
      <c r="D227" s="45" t="s">
        <v>772</v>
      </c>
      <c r="E227" s="46" t="s">
        <v>35</v>
      </c>
      <c r="F227" s="46" t="s">
        <v>54</v>
      </c>
      <c r="G227" s="46" t="s">
        <v>773</v>
      </c>
      <c r="H227" s="6" t="s">
        <v>774</v>
      </c>
      <c r="I227" s="49"/>
    </row>
    <row r="228">
      <c r="A228" s="45" t="s">
        <v>71</v>
      </c>
      <c r="B228" s="45" t="s">
        <v>80</v>
      </c>
      <c r="C228" s="45" t="s">
        <v>775</v>
      </c>
      <c r="D228" s="45" t="s">
        <v>776</v>
      </c>
      <c r="E228" s="46" t="s">
        <v>35</v>
      </c>
      <c r="F228" s="46" t="s">
        <v>54</v>
      </c>
      <c r="G228" s="46" t="s">
        <v>777</v>
      </c>
      <c r="H228" s="47" t="s">
        <v>778</v>
      </c>
      <c r="I228" s="49"/>
    </row>
    <row r="229">
      <c r="A229" s="45" t="s">
        <v>71</v>
      </c>
      <c r="B229" s="45" t="s">
        <v>85</v>
      </c>
      <c r="C229" s="45" t="s">
        <v>779</v>
      </c>
      <c r="D229" s="45" t="s">
        <v>780</v>
      </c>
      <c r="E229" s="46" t="s">
        <v>35</v>
      </c>
      <c r="F229" s="46" t="s">
        <v>54</v>
      </c>
      <c r="G229" s="46" t="s">
        <v>781</v>
      </c>
      <c r="H229" s="6" t="s">
        <v>782</v>
      </c>
      <c r="I229" s="48"/>
    </row>
    <row r="230">
      <c r="A230" s="45" t="s">
        <v>71</v>
      </c>
      <c r="B230" s="45" t="s">
        <v>89</v>
      </c>
      <c r="C230" s="45" t="s">
        <v>783</v>
      </c>
      <c r="D230" s="45" t="s">
        <v>784</v>
      </c>
      <c r="E230" s="46" t="s">
        <v>35</v>
      </c>
      <c r="F230" s="46" t="s">
        <v>54</v>
      </c>
      <c r="G230" s="46" t="s">
        <v>281</v>
      </c>
      <c r="H230" s="6" t="s">
        <v>785</v>
      </c>
      <c r="I230" s="48"/>
    </row>
    <row r="231">
      <c r="A231" s="45" t="s">
        <v>71</v>
      </c>
      <c r="B231" s="45" t="s">
        <v>94</v>
      </c>
      <c r="C231" s="45" t="s">
        <v>786</v>
      </c>
      <c r="D231" s="45" t="s">
        <v>787</v>
      </c>
      <c r="E231" s="46" t="s">
        <v>35</v>
      </c>
      <c r="F231" s="46" t="s">
        <v>54</v>
      </c>
      <c r="G231" s="46" t="s">
        <v>322</v>
      </c>
      <c r="H231" s="47" t="s">
        <v>788</v>
      </c>
      <c r="I231" s="48"/>
    </row>
    <row r="232">
      <c r="A232" s="45" t="s">
        <v>71</v>
      </c>
      <c r="B232" s="45" t="s">
        <v>98</v>
      </c>
      <c r="C232" s="45" t="s">
        <v>789</v>
      </c>
      <c r="D232" s="45" t="s">
        <v>790</v>
      </c>
      <c r="E232" s="46" t="s">
        <v>35</v>
      </c>
      <c r="F232" s="46" t="s">
        <v>54</v>
      </c>
      <c r="G232" s="46" t="s">
        <v>721</v>
      </c>
      <c r="H232" s="47" t="s">
        <v>791</v>
      </c>
      <c r="I232" s="49" t="s">
        <v>792</v>
      </c>
    </row>
    <row r="233">
      <c r="A233" s="45" t="s">
        <v>71</v>
      </c>
      <c r="B233" s="45" t="s">
        <v>102</v>
      </c>
      <c r="C233" s="45" t="s">
        <v>793</v>
      </c>
      <c r="D233" s="45" t="s">
        <v>794</v>
      </c>
      <c r="E233" s="46" t="s">
        <v>35</v>
      </c>
      <c r="F233" s="46" t="s">
        <v>54</v>
      </c>
      <c r="G233" s="46" t="s">
        <v>795</v>
      </c>
      <c r="H233" s="6" t="s">
        <v>796</v>
      </c>
      <c r="I233" s="55"/>
    </row>
    <row r="234">
      <c r="A234" s="45" t="s">
        <v>71</v>
      </c>
      <c r="B234" s="45" t="s">
        <v>106</v>
      </c>
      <c r="C234" s="45" t="s">
        <v>797</v>
      </c>
      <c r="D234" s="45" t="s">
        <v>798</v>
      </c>
      <c r="E234" s="46" t="s">
        <v>35</v>
      </c>
      <c r="F234" s="46" t="s">
        <v>54</v>
      </c>
      <c r="G234" s="46" t="s">
        <v>777</v>
      </c>
      <c r="H234" s="47" t="s">
        <v>799</v>
      </c>
      <c r="I234" s="48"/>
    </row>
    <row r="235">
      <c r="A235" s="45" t="s">
        <v>71</v>
      </c>
      <c r="B235" s="45" t="s">
        <v>110</v>
      </c>
      <c r="C235" s="45" t="s">
        <v>800</v>
      </c>
      <c r="D235" s="45" t="s">
        <v>801</v>
      </c>
      <c r="E235" s="46" t="s">
        <v>35</v>
      </c>
      <c r="F235" s="46" t="s">
        <v>54</v>
      </c>
      <c r="G235" s="46" t="s">
        <v>392</v>
      </c>
      <c r="H235" s="47" t="s">
        <v>802</v>
      </c>
      <c r="I235" s="48"/>
    </row>
    <row r="236">
      <c r="A236" s="45" t="s">
        <v>71</v>
      </c>
      <c r="B236" s="45" t="s">
        <v>114</v>
      </c>
      <c r="C236" s="45" t="s">
        <v>803</v>
      </c>
      <c r="D236" s="45" t="s">
        <v>804</v>
      </c>
      <c r="E236" s="46" t="s">
        <v>35</v>
      </c>
      <c r="F236" s="46" t="s">
        <v>54</v>
      </c>
      <c r="G236" s="46" t="s">
        <v>599</v>
      </c>
      <c r="H236" s="6" t="s">
        <v>805</v>
      </c>
      <c r="I236" s="48"/>
    </row>
    <row r="237">
      <c r="A237" s="45" t="s">
        <v>71</v>
      </c>
      <c r="B237" s="45" t="s">
        <v>119</v>
      </c>
      <c r="C237" s="45" t="s">
        <v>806</v>
      </c>
      <c r="D237" s="45" t="s">
        <v>807</v>
      </c>
      <c r="E237" s="46" t="s">
        <v>35</v>
      </c>
      <c r="F237" s="46" t="s">
        <v>54</v>
      </c>
      <c r="G237" s="46" t="s">
        <v>808</v>
      </c>
      <c r="H237" s="47" t="s">
        <v>809</v>
      </c>
      <c r="I237" s="48"/>
    </row>
    <row r="238">
      <c r="A238" s="45" t="s">
        <v>71</v>
      </c>
      <c r="B238" s="45" t="s">
        <v>123</v>
      </c>
      <c r="C238" s="45" t="s">
        <v>810</v>
      </c>
      <c r="D238" s="45" t="s">
        <v>811</v>
      </c>
      <c r="E238" s="46" t="s">
        <v>35</v>
      </c>
      <c r="F238" s="46" t="s">
        <v>54</v>
      </c>
      <c r="G238" s="46" t="s">
        <v>812</v>
      </c>
      <c r="H238" s="47" t="s">
        <v>813</v>
      </c>
      <c r="I238" s="49"/>
    </row>
    <row r="239">
      <c r="A239" s="45" t="s">
        <v>71</v>
      </c>
      <c r="B239" s="45" t="s">
        <v>127</v>
      </c>
      <c r="C239" s="45" t="s">
        <v>814</v>
      </c>
      <c r="D239" s="45" t="s">
        <v>815</v>
      </c>
      <c r="E239" s="46" t="s">
        <v>35</v>
      </c>
      <c r="F239" s="46" t="s">
        <v>54</v>
      </c>
      <c r="G239" s="46" t="s">
        <v>777</v>
      </c>
      <c r="H239" s="47" t="s">
        <v>816</v>
      </c>
      <c r="I239" s="48"/>
    </row>
    <row r="240">
      <c r="A240" s="45" t="s">
        <v>71</v>
      </c>
      <c r="B240" s="45" t="s">
        <v>131</v>
      </c>
      <c r="C240" s="45" t="s">
        <v>817</v>
      </c>
      <c r="D240" s="45" t="s">
        <v>818</v>
      </c>
      <c r="E240" s="46" t="s">
        <v>35</v>
      </c>
      <c r="F240" s="46" t="s">
        <v>54</v>
      </c>
      <c r="G240" s="46" t="s">
        <v>711</v>
      </c>
      <c r="H240" s="6" t="s">
        <v>819</v>
      </c>
      <c r="I240" s="48"/>
    </row>
    <row r="241">
      <c r="A241" s="45" t="s">
        <v>71</v>
      </c>
      <c r="B241" s="45" t="s">
        <v>135</v>
      </c>
      <c r="C241" s="45" t="s">
        <v>820</v>
      </c>
      <c r="D241" s="45" t="s">
        <v>821</v>
      </c>
      <c r="E241" s="46" t="s">
        <v>35</v>
      </c>
      <c r="F241" s="56" t="s">
        <v>54</v>
      </c>
      <c r="G241" s="46" t="s">
        <v>565</v>
      </c>
      <c r="H241" s="47" t="s">
        <v>822</v>
      </c>
      <c r="I241" s="48"/>
    </row>
    <row r="242">
      <c r="A242" s="45" t="s">
        <v>71</v>
      </c>
      <c r="B242" s="45" t="s">
        <v>140</v>
      </c>
      <c r="C242" s="45" t="s">
        <v>823</v>
      </c>
      <c r="D242" s="45" t="s">
        <v>824</v>
      </c>
      <c r="E242" s="46" t="s">
        <v>35</v>
      </c>
      <c r="F242" s="56" t="s">
        <v>54</v>
      </c>
      <c r="G242" s="46" t="s">
        <v>399</v>
      </c>
      <c r="H242" s="47" t="s">
        <v>825</v>
      </c>
      <c r="I242" s="48"/>
    </row>
    <row r="243">
      <c r="A243" s="45" t="s">
        <v>71</v>
      </c>
      <c r="B243" s="45" t="s">
        <v>144</v>
      </c>
      <c r="C243" s="45" t="s">
        <v>826</v>
      </c>
      <c r="D243" s="45" t="s">
        <v>827</v>
      </c>
      <c r="E243" s="46" t="s">
        <v>35</v>
      </c>
      <c r="F243" s="56" t="s">
        <v>54</v>
      </c>
      <c r="G243" s="46" t="s">
        <v>828</v>
      </c>
      <c r="H243" s="6" t="s">
        <v>829</v>
      </c>
      <c r="I243" s="48"/>
    </row>
    <row r="244">
      <c r="A244" s="45" t="s">
        <v>71</v>
      </c>
      <c r="B244" s="45" t="s">
        <v>148</v>
      </c>
      <c r="C244" s="45" t="s">
        <v>830</v>
      </c>
      <c r="D244" s="45" t="s">
        <v>831</v>
      </c>
      <c r="E244" s="46" t="s">
        <v>35</v>
      </c>
      <c r="F244" s="46" t="s">
        <v>54</v>
      </c>
      <c r="G244" s="46" t="s">
        <v>832</v>
      </c>
      <c r="H244" s="47" t="s">
        <v>833</v>
      </c>
      <c r="I244" s="48"/>
    </row>
    <row r="245">
      <c r="A245" s="45" t="s">
        <v>71</v>
      </c>
      <c r="B245" s="45" t="s">
        <v>152</v>
      </c>
      <c r="C245" s="45" t="s">
        <v>834</v>
      </c>
      <c r="D245" s="45" t="s">
        <v>835</v>
      </c>
      <c r="E245" s="46" t="s">
        <v>36</v>
      </c>
      <c r="F245" s="46" t="s">
        <v>176</v>
      </c>
      <c r="G245" s="46" t="s">
        <v>565</v>
      </c>
      <c r="H245" s="47" t="s">
        <v>836</v>
      </c>
      <c r="I245" s="53"/>
    </row>
    <row r="246">
      <c r="A246" s="45" t="s">
        <v>71</v>
      </c>
      <c r="B246" s="45" t="s">
        <v>156</v>
      </c>
      <c r="C246" s="45" t="s">
        <v>837</v>
      </c>
      <c r="D246" s="45" t="s">
        <v>838</v>
      </c>
      <c r="E246" s="46" t="s">
        <v>37</v>
      </c>
      <c r="F246" s="46" t="s">
        <v>366</v>
      </c>
      <c r="G246" s="46" t="s">
        <v>422</v>
      </c>
      <c r="H246" s="47" t="s">
        <v>839</v>
      </c>
      <c r="I246" s="48"/>
    </row>
    <row r="247">
      <c r="A247" s="45" t="s">
        <v>71</v>
      </c>
      <c r="B247" s="45" t="s">
        <v>160</v>
      </c>
      <c r="C247" s="45" t="s">
        <v>840</v>
      </c>
      <c r="D247" s="45" t="s">
        <v>841</v>
      </c>
      <c r="E247" s="46" t="s">
        <v>37</v>
      </c>
      <c r="F247" s="46" t="s">
        <v>366</v>
      </c>
      <c r="G247" s="46" t="s">
        <v>392</v>
      </c>
      <c r="H247" s="47" t="s">
        <v>842</v>
      </c>
      <c r="I247" s="48"/>
    </row>
    <row r="248">
      <c r="A248" s="45" t="s">
        <v>71</v>
      </c>
      <c r="B248" s="45" t="s">
        <v>164</v>
      </c>
      <c r="C248" s="45" t="s">
        <v>843</v>
      </c>
      <c r="D248" s="45" t="s">
        <v>844</v>
      </c>
      <c r="E248" s="46" t="s">
        <v>37</v>
      </c>
      <c r="F248" s="46" t="s">
        <v>366</v>
      </c>
      <c r="G248" s="46" t="s">
        <v>301</v>
      </c>
      <c r="H248" s="47" t="s">
        <v>845</v>
      </c>
      <c r="I248" s="48"/>
    </row>
    <row r="249">
      <c r="A249" s="45" t="s">
        <v>71</v>
      </c>
      <c r="B249" s="45" t="s">
        <v>169</v>
      </c>
      <c r="C249" s="45" t="s">
        <v>846</v>
      </c>
      <c r="D249" s="45" t="s">
        <v>847</v>
      </c>
      <c r="E249" s="46" t="s">
        <v>37</v>
      </c>
      <c r="F249" s="46" t="s">
        <v>366</v>
      </c>
      <c r="G249" s="46" t="s">
        <v>430</v>
      </c>
      <c r="H249" s="47" t="s">
        <v>848</v>
      </c>
      <c r="I249" s="48"/>
    </row>
    <row r="250">
      <c r="A250" s="45" t="s">
        <v>71</v>
      </c>
      <c r="B250" s="45" t="s">
        <v>173</v>
      </c>
      <c r="C250" s="45" t="s">
        <v>849</v>
      </c>
      <c r="D250" s="45" t="s">
        <v>850</v>
      </c>
      <c r="E250" s="46" t="s">
        <v>37</v>
      </c>
      <c r="F250" s="46" t="s">
        <v>366</v>
      </c>
      <c r="G250" s="46" t="s">
        <v>434</v>
      </c>
      <c r="H250" s="47" t="s">
        <v>851</v>
      </c>
      <c r="I250" s="48"/>
    </row>
    <row r="251">
      <c r="A251" s="45" t="s">
        <v>71</v>
      </c>
      <c r="B251" s="45" t="s">
        <v>178</v>
      </c>
      <c r="C251" s="45" t="s">
        <v>852</v>
      </c>
      <c r="D251" s="45" t="s">
        <v>853</v>
      </c>
      <c r="E251" s="46" t="s">
        <v>38</v>
      </c>
      <c r="F251" s="46" t="s">
        <v>380</v>
      </c>
      <c r="G251" s="46" t="s">
        <v>489</v>
      </c>
      <c r="H251" s="6" t="s">
        <v>854</v>
      </c>
      <c r="I251" s="48"/>
    </row>
    <row r="252">
      <c r="A252" s="45" t="s">
        <v>71</v>
      </c>
      <c r="B252" s="45" t="s">
        <v>182</v>
      </c>
      <c r="C252" s="45" t="s">
        <v>855</v>
      </c>
      <c r="D252" s="45" t="s">
        <v>856</v>
      </c>
      <c r="E252" s="46" t="s">
        <v>38</v>
      </c>
      <c r="F252" s="46" t="s">
        <v>380</v>
      </c>
      <c r="G252" s="46" t="s">
        <v>430</v>
      </c>
      <c r="H252" s="47" t="s">
        <v>857</v>
      </c>
      <c r="I252" s="48"/>
    </row>
    <row r="253">
      <c r="A253" s="45" t="s">
        <v>71</v>
      </c>
      <c r="B253" s="45" t="s">
        <v>186</v>
      </c>
      <c r="C253" s="45" t="s">
        <v>858</v>
      </c>
      <c r="D253" s="45" t="s">
        <v>859</v>
      </c>
      <c r="E253" s="46" t="s">
        <v>38</v>
      </c>
      <c r="F253" s="46" t="s">
        <v>380</v>
      </c>
      <c r="G253" s="46" t="s">
        <v>434</v>
      </c>
      <c r="H253" s="47" t="s">
        <v>860</v>
      </c>
      <c r="I253" s="48"/>
    </row>
    <row r="254">
      <c r="A254" s="45" t="s">
        <v>71</v>
      </c>
      <c r="B254" s="45" t="s">
        <v>191</v>
      </c>
      <c r="C254" s="45" t="s">
        <v>861</v>
      </c>
      <c r="D254" s="45" t="s">
        <v>862</v>
      </c>
      <c r="E254" s="46" t="s">
        <v>38</v>
      </c>
      <c r="F254" s="46" t="s">
        <v>380</v>
      </c>
      <c r="G254" s="46" t="s">
        <v>489</v>
      </c>
      <c r="H254" s="6" t="s">
        <v>863</v>
      </c>
      <c r="I254" s="48"/>
    </row>
    <row r="255">
      <c r="A255" s="45" t="s">
        <v>71</v>
      </c>
      <c r="B255" s="45" t="s">
        <v>195</v>
      </c>
      <c r="C255" s="45" t="s">
        <v>864</v>
      </c>
      <c r="D255" s="45" t="s">
        <v>865</v>
      </c>
      <c r="E255" s="46" t="s">
        <v>39</v>
      </c>
      <c r="F255" s="46" t="s">
        <v>387</v>
      </c>
      <c r="G255" s="46" t="s">
        <v>430</v>
      </c>
      <c r="H255" s="47" t="s">
        <v>866</v>
      </c>
      <c r="I255" s="48"/>
    </row>
    <row r="256">
      <c r="A256" s="45" t="s">
        <v>71</v>
      </c>
      <c r="B256" s="45" t="s">
        <v>199</v>
      </c>
      <c r="C256" s="45" t="s">
        <v>867</v>
      </c>
      <c r="D256" s="45" t="s">
        <v>868</v>
      </c>
      <c r="E256" s="46" t="s">
        <v>39</v>
      </c>
      <c r="F256" s="46" t="s">
        <v>387</v>
      </c>
      <c r="G256" s="46" t="s">
        <v>434</v>
      </c>
      <c r="H256" s="47" t="s">
        <v>869</v>
      </c>
      <c r="I256" s="48"/>
    </row>
    <row r="257">
      <c r="A257" s="45" t="s">
        <v>71</v>
      </c>
      <c r="B257" s="45" t="s">
        <v>204</v>
      </c>
      <c r="C257" s="45" t="s">
        <v>870</v>
      </c>
      <c r="D257" s="45" t="s">
        <v>871</v>
      </c>
      <c r="E257" s="46" t="s">
        <v>39</v>
      </c>
      <c r="F257" s="46" t="s">
        <v>387</v>
      </c>
      <c r="G257" s="46" t="s">
        <v>599</v>
      </c>
      <c r="H257" s="6" t="s">
        <v>872</v>
      </c>
      <c r="I257" s="48"/>
    </row>
    <row r="258">
      <c r="A258" s="45" t="s">
        <v>71</v>
      </c>
      <c r="B258" s="45" t="s">
        <v>208</v>
      </c>
      <c r="C258" s="45" t="s">
        <v>873</v>
      </c>
      <c r="D258" s="45" t="s">
        <v>874</v>
      </c>
      <c r="E258" s="46" t="s">
        <v>39</v>
      </c>
      <c r="F258" s="46" t="s">
        <v>387</v>
      </c>
      <c r="G258" s="46" t="s">
        <v>777</v>
      </c>
      <c r="H258" s="47" t="s">
        <v>875</v>
      </c>
      <c r="I258" s="48"/>
    </row>
    <row r="259">
      <c r="A259" s="45" t="s">
        <v>71</v>
      </c>
      <c r="B259" s="45" t="s">
        <v>212</v>
      </c>
      <c r="C259" s="45" t="s">
        <v>876</v>
      </c>
      <c r="D259" s="45" t="s">
        <v>877</v>
      </c>
      <c r="E259" s="46" t="s">
        <v>40</v>
      </c>
      <c r="F259" s="46" t="s">
        <v>391</v>
      </c>
      <c r="G259" s="46" t="s">
        <v>430</v>
      </c>
      <c r="H259" s="47" t="s">
        <v>878</v>
      </c>
      <c r="I259" s="48"/>
    </row>
    <row r="260">
      <c r="A260" s="45" t="s">
        <v>71</v>
      </c>
      <c r="B260" s="45" t="s">
        <v>216</v>
      </c>
      <c r="C260" s="45" t="s">
        <v>879</v>
      </c>
      <c r="D260" s="45" t="s">
        <v>880</v>
      </c>
      <c r="E260" s="46" t="s">
        <v>40</v>
      </c>
      <c r="F260" s="46" t="s">
        <v>391</v>
      </c>
      <c r="G260" s="46" t="s">
        <v>434</v>
      </c>
      <c r="H260" s="47" t="s">
        <v>881</v>
      </c>
      <c r="I260" s="48"/>
    </row>
    <row r="261">
      <c r="A261" s="45" t="s">
        <v>71</v>
      </c>
      <c r="B261" s="45" t="s">
        <v>221</v>
      </c>
      <c r="C261" s="45" t="s">
        <v>882</v>
      </c>
      <c r="D261" s="45" t="s">
        <v>883</v>
      </c>
      <c r="E261" s="46" t="s">
        <v>40</v>
      </c>
      <c r="F261" s="46" t="s">
        <v>391</v>
      </c>
      <c r="G261" s="46" t="s">
        <v>422</v>
      </c>
      <c r="H261" s="47" t="s">
        <v>884</v>
      </c>
      <c r="I261" s="48"/>
    </row>
    <row r="262">
      <c r="A262" s="45" t="s">
        <v>71</v>
      </c>
      <c r="B262" s="45" t="s">
        <v>225</v>
      </c>
      <c r="C262" s="45" t="s">
        <v>885</v>
      </c>
      <c r="D262" s="45" t="s">
        <v>886</v>
      </c>
      <c r="E262" s="46" t="s">
        <v>40</v>
      </c>
      <c r="F262" s="46" t="s">
        <v>391</v>
      </c>
      <c r="G262" s="46" t="s">
        <v>489</v>
      </c>
      <c r="H262" s="6" t="s">
        <v>887</v>
      </c>
      <c r="I262" s="48"/>
    </row>
    <row r="263">
      <c r="A263" s="45" t="s">
        <v>71</v>
      </c>
      <c r="B263" s="45" t="s">
        <v>229</v>
      </c>
      <c r="C263" s="45" t="s">
        <v>888</v>
      </c>
      <c r="D263" s="45" t="s">
        <v>889</v>
      </c>
      <c r="E263" s="46" t="s">
        <v>40</v>
      </c>
      <c r="F263" s="46" t="s">
        <v>391</v>
      </c>
      <c r="G263" s="46" t="s">
        <v>565</v>
      </c>
      <c r="H263" s="47" t="s">
        <v>890</v>
      </c>
      <c r="I263" s="49"/>
    </row>
    <row r="264">
      <c r="A264" s="45" t="s">
        <v>71</v>
      </c>
      <c r="B264" s="45" t="s">
        <v>234</v>
      </c>
      <c r="C264" s="45" t="s">
        <v>891</v>
      </c>
      <c r="D264" s="45" t="s">
        <v>892</v>
      </c>
      <c r="E264" s="46" t="s">
        <v>36</v>
      </c>
      <c r="F264" s="46" t="s">
        <v>176</v>
      </c>
      <c r="G264" s="46" t="s">
        <v>599</v>
      </c>
      <c r="H264" s="6" t="s">
        <v>893</v>
      </c>
      <c r="I264" s="48"/>
    </row>
    <row r="265">
      <c r="A265" s="45" t="s">
        <v>71</v>
      </c>
      <c r="B265" s="45" t="s">
        <v>238</v>
      </c>
      <c r="C265" s="45" t="s">
        <v>894</v>
      </c>
      <c r="D265" s="45" t="s">
        <v>895</v>
      </c>
      <c r="E265" s="46" t="s">
        <v>35</v>
      </c>
      <c r="F265" s="46" t="s">
        <v>54</v>
      </c>
      <c r="G265" s="46" t="s">
        <v>777</v>
      </c>
      <c r="H265" s="47" t="s">
        <v>896</v>
      </c>
      <c r="I265" s="48"/>
    </row>
    <row r="266">
      <c r="A266" s="45" t="s">
        <v>71</v>
      </c>
      <c r="B266" s="45" t="s">
        <v>242</v>
      </c>
      <c r="C266" s="45" t="s">
        <v>897</v>
      </c>
      <c r="D266" s="45" t="s">
        <v>898</v>
      </c>
      <c r="E266" s="46" t="s">
        <v>35</v>
      </c>
      <c r="F266" s="56" t="s">
        <v>54</v>
      </c>
      <c r="G266" s="46" t="s">
        <v>565</v>
      </c>
      <c r="H266" s="47" t="s">
        <v>899</v>
      </c>
      <c r="I266" s="48"/>
    </row>
    <row r="267">
      <c r="A267" s="45" t="s">
        <v>71</v>
      </c>
      <c r="B267" s="45" t="s">
        <v>247</v>
      </c>
      <c r="C267" s="45" t="s">
        <v>900</v>
      </c>
      <c r="D267" s="45" t="s">
        <v>901</v>
      </c>
      <c r="E267" s="46" t="s">
        <v>35</v>
      </c>
      <c r="F267" s="56" t="s">
        <v>54</v>
      </c>
      <c r="G267" s="46" t="s">
        <v>828</v>
      </c>
      <c r="H267" s="6" t="s">
        <v>902</v>
      </c>
      <c r="I267" s="48"/>
    </row>
    <row r="268">
      <c r="A268" s="45" t="s">
        <v>71</v>
      </c>
      <c r="B268" s="45" t="s">
        <v>251</v>
      </c>
      <c r="C268" s="45" t="s">
        <v>903</v>
      </c>
      <c r="D268" s="45" t="s">
        <v>904</v>
      </c>
      <c r="E268" s="46" t="s">
        <v>35</v>
      </c>
      <c r="F268" s="56" t="s">
        <v>54</v>
      </c>
      <c r="G268" s="46" t="s">
        <v>905</v>
      </c>
      <c r="H268" s="6" t="s">
        <v>906</v>
      </c>
      <c r="I268" s="48"/>
    </row>
    <row r="269">
      <c r="A269" s="45" t="s">
        <v>71</v>
      </c>
      <c r="B269" s="45" t="s">
        <v>255</v>
      </c>
      <c r="C269" s="45" t="s">
        <v>907</v>
      </c>
      <c r="D269" s="45" t="s">
        <v>908</v>
      </c>
      <c r="E269" s="46" t="s">
        <v>35</v>
      </c>
      <c r="F269" s="56" t="s">
        <v>54</v>
      </c>
      <c r="G269" s="46" t="s">
        <v>909</v>
      </c>
      <c r="H269" s="6" t="s">
        <v>910</v>
      </c>
      <c r="I269" s="48"/>
    </row>
    <row r="270">
      <c r="A270" s="45" t="s">
        <v>71</v>
      </c>
      <c r="B270" s="45" t="s">
        <v>259</v>
      </c>
      <c r="C270" s="45" t="s">
        <v>911</v>
      </c>
      <c r="D270" s="45" t="s">
        <v>912</v>
      </c>
      <c r="E270" s="46" t="s">
        <v>35</v>
      </c>
      <c r="F270" s="56" t="s">
        <v>54</v>
      </c>
      <c r="G270" s="46" t="s">
        <v>828</v>
      </c>
      <c r="H270" s="57" t="s">
        <v>913</v>
      </c>
      <c r="I270" s="48"/>
    </row>
    <row r="271">
      <c r="A271" s="45" t="s">
        <v>75</v>
      </c>
      <c r="B271" s="45" t="s">
        <v>51</v>
      </c>
      <c r="C271" s="45" t="s">
        <v>914</v>
      </c>
      <c r="D271" s="45" t="s">
        <v>915</v>
      </c>
      <c r="E271" s="46" t="s">
        <v>35</v>
      </c>
      <c r="F271" s="46" t="s">
        <v>54</v>
      </c>
      <c r="G271" s="46" t="s">
        <v>446</v>
      </c>
      <c r="H271" s="6" t="s">
        <v>916</v>
      </c>
      <c r="I271" s="48"/>
    </row>
    <row r="272">
      <c r="A272" s="45" t="s">
        <v>75</v>
      </c>
      <c r="B272" s="45" t="s">
        <v>56</v>
      </c>
      <c r="C272" s="45" t="s">
        <v>917</v>
      </c>
      <c r="D272" s="45" t="s">
        <v>918</v>
      </c>
      <c r="E272" s="46" t="s">
        <v>35</v>
      </c>
      <c r="F272" s="46" t="s">
        <v>54</v>
      </c>
      <c r="G272" s="46" t="s">
        <v>6</v>
      </c>
      <c r="H272" s="6" t="s">
        <v>919</v>
      </c>
      <c r="I272" s="48"/>
    </row>
    <row r="273">
      <c r="A273" s="45" t="s">
        <v>75</v>
      </c>
      <c r="B273" s="45" t="s">
        <v>61</v>
      </c>
      <c r="C273" s="45" t="s">
        <v>920</v>
      </c>
      <c r="D273" s="45" t="s">
        <v>921</v>
      </c>
      <c r="E273" s="46" t="s">
        <v>35</v>
      </c>
      <c r="F273" s="46" t="s">
        <v>54</v>
      </c>
      <c r="G273" s="46" t="s">
        <v>464</v>
      </c>
      <c r="H273" s="47" t="s">
        <v>922</v>
      </c>
      <c r="I273" s="48"/>
    </row>
    <row r="274">
      <c r="A274" s="45" t="s">
        <v>75</v>
      </c>
      <c r="B274" s="45" t="s">
        <v>66</v>
      </c>
      <c r="C274" s="45" t="s">
        <v>923</v>
      </c>
      <c r="D274" s="45" t="s">
        <v>924</v>
      </c>
      <c r="E274" s="46" t="s">
        <v>35</v>
      </c>
      <c r="F274" s="46" t="s">
        <v>54</v>
      </c>
      <c r="G274" s="46" t="s">
        <v>446</v>
      </c>
      <c r="H274" s="6" t="s">
        <v>925</v>
      </c>
      <c r="I274" s="48"/>
    </row>
    <row r="275">
      <c r="A275" s="45" t="s">
        <v>75</v>
      </c>
      <c r="B275" s="45" t="s">
        <v>71</v>
      </c>
      <c r="C275" s="45" t="s">
        <v>926</v>
      </c>
      <c r="D275" s="45" t="s">
        <v>927</v>
      </c>
      <c r="E275" s="46" t="s">
        <v>35</v>
      </c>
      <c r="F275" s="46" t="s">
        <v>54</v>
      </c>
      <c r="G275" s="46" t="s">
        <v>6</v>
      </c>
      <c r="H275" s="6" t="s">
        <v>928</v>
      </c>
      <c r="I275" s="48"/>
    </row>
    <row r="276">
      <c r="A276" s="45" t="s">
        <v>75</v>
      </c>
      <c r="B276" s="45" t="s">
        <v>75</v>
      </c>
      <c r="C276" s="45" t="s">
        <v>929</v>
      </c>
      <c r="D276" s="45" t="s">
        <v>930</v>
      </c>
      <c r="E276" s="46" t="s">
        <v>35</v>
      </c>
      <c r="F276" s="46" t="s">
        <v>54</v>
      </c>
      <c r="G276" s="46" t="s">
        <v>464</v>
      </c>
      <c r="H276" s="47" t="s">
        <v>931</v>
      </c>
      <c r="I276" s="48"/>
    </row>
    <row r="277">
      <c r="A277" s="45" t="s">
        <v>75</v>
      </c>
      <c r="B277" s="45" t="s">
        <v>80</v>
      </c>
      <c r="C277" s="45" t="s">
        <v>932</v>
      </c>
      <c r="D277" s="45" t="s">
        <v>933</v>
      </c>
      <c r="E277" s="46" t="s">
        <v>35</v>
      </c>
      <c r="F277" s="46" t="s">
        <v>54</v>
      </c>
      <c r="G277" s="46" t="s">
        <v>446</v>
      </c>
      <c r="H277" s="6" t="s">
        <v>934</v>
      </c>
      <c r="I277" s="48"/>
    </row>
    <row r="278">
      <c r="A278" s="45" t="s">
        <v>75</v>
      </c>
      <c r="B278" s="45" t="s">
        <v>85</v>
      </c>
      <c r="C278" s="45" t="s">
        <v>935</v>
      </c>
      <c r="D278" s="45" t="s">
        <v>936</v>
      </c>
      <c r="E278" s="46" t="s">
        <v>35</v>
      </c>
      <c r="F278" s="46" t="s">
        <v>54</v>
      </c>
      <c r="G278" s="46" t="s">
        <v>6</v>
      </c>
      <c r="H278" s="6" t="s">
        <v>937</v>
      </c>
      <c r="I278" s="48"/>
    </row>
    <row r="279">
      <c r="A279" s="45" t="s">
        <v>75</v>
      </c>
      <c r="B279" s="45" t="s">
        <v>89</v>
      </c>
      <c r="C279" s="45" t="s">
        <v>938</v>
      </c>
      <c r="D279" s="45" t="s">
        <v>939</v>
      </c>
      <c r="E279" s="46" t="s">
        <v>35</v>
      </c>
      <c r="F279" s="46" t="s">
        <v>54</v>
      </c>
      <c r="G279" s="46" t="s">
        <v>464</v>
      </c>
      <c r="H279" s="47" t="s">
        <v>940</v>
      </c>
      <c r="I279" s="48"/>
    </row>
    <row r="280">
      <c r="A280" s="45" t="s">
        <v>75</v>
      </c>
      <c r="B280" s="45" t="s">
        <v>94</v>
      </c>
      <c r="C280" s="45" t="s">
        <v>941</v>
      </c>
      <c r="D280" s="45" t="s">
        <v>942</v>
      </c>
      <c r="E280" s="46" t="s">
        <v>35</v>
      </c>
      <c r="F280" s="46" t="s">
        <v>54</v>
      </c>
      <c r="G280" s="46" t="s">
        <v>446</v>
      </c>
      <c r="H280" s="6" t="s">
        <v>943</v>
      </c>
      <c r="I280" s="48"/>
    </row>
    <row r="281">
      <c r="A281" s="45" t="s">
        <v>75</v>
      </c>
      <c r="B281" s="45" t="s">
        <v>98</v>
      </c>
      <c r="C281" s="45" t="s">
        <v>944</v>
      </c>
      <c r="D281" s="45" t="s">
        <v>945</v>
      </c>
      <c r="E281" s="46" t="s">
        <v>35</v>
      </c>
      <c r="F281" s="46" t="s">
        <v>54</v>
      </c>
      <c r="G281" s="46" t="s">
        <v>6</v>
      </c>
      <c r="H281" s="6" t="s">
        <v>946</v>
      </c>
      <c r="I281" s="48"/>
    </row>
    <row r="282">
      <c r="A282" s="45" t="s">
        <v>75</v>
      </c>
      <c r="B282" s="45" t="s">
        <v>102</v>
      </c>
      <c r="C282" s="45" t="s">
        <v>947</v>
      </c>
      <c r="D282" s="45" t="s">
        <v>948</v>
      </c>
      <c r="E282" s="46" t="s">
        <v>35</v>
      </c>
      <c r="F282" s="46" t="s">
        <v>54</v>
      </c>
      <c r="G282" s="46" t="s">
        <v>464</v>
      </c>
      <c r="H282" s="47" t="s">
        <v>949</v>
      </c>
      <c r="I282" s="48"/>
    </row>
    <row r="283">
      <c r="A283" s="45" t="s">
        <v>75</v>
      </c>
      <c r="B283" s="45" t="s">
        <v>106</v>
      </c>
      <c r="C283" s="45" t="s">
        <v>950</v>
      </c>
      <c r="D283" s="45" t="s">
        <v>951</v>
      </c>
      <c r="E283" s="46" t="s">
        <v>35</v>
      </c>
      <c r="F283" s="46" t="s">
        <v>54</v>
      </c>
      <c r="G283" s="46" t="s">
        <v>446</v>
      </c>
      <c r="H283" s="6" t="s">
        <v>952</v>
      </c>
      <c r="I283" s="48"/>
    </row>
    <row r="284">
      <c r="A284" s="45" t="s">
        <v>75</v>
      </c>
      <c r="B284" s="45" t="s">
        <v>110</v>
      </c>
      <c r="C284" s="45" t="s">
        <v>953</v>
      </c>
      <c r="D284" s="45" t="s">
        <v>954</v>
      </c>
      <c r="E284" s="46" t="s">
        <v>35</v>
      </c>
      <c r="F284" s="46" t="s">
        <v>54</v>
      </c>
      <c r="G284" s="46" t="s">
        <v>6</v>
      </c>
      <c r="H284" s="6" t="s">
        <v>955</v>
      </c>
      <c r="I284" s="48"/>
    </row>
    <row r="285">
      <c r="A285" s="45" t="s">
        <v>75</v>
      </c>
      <c r="B285" s="45" t="s">
        <v>114</v>
      </c>
      <c r="C285" s="45" t="s">
        <v>956</v>
      </c>
      <c r="D285" s="45" t="s">
        <v>957</v>
      </c>
      <c r="E285" s="46" t="s">
        <v>35</v>
      </c>
      <c r="F285" s="46" t="s">
        <v>54</v>
      </c>
      <c r="G285" s="46" t="s">
        <v>464</v>
      </c>
      <c r="H285" s="47" t="s">
        <v>958</v>
      </c>
      <c r="I285" s="48"/>
    </row>
    <row r="286">
      <c r="A286" s="45" t="s">
        <v>75</v>
      </c>
      <c r="B286" s="45" t="s">
        <v>119</v>
      </c>
      <c r="C286" s="45" t="s">
        <v>959</v>
      </c>
      <c r="D286" s="45" t="s">
        <v>960</v>
      </c>
      <c r="E286" s="46" t="s">
        <v>35</v>
      </c>
      <c r="F286" s="46" t="s">
        <v>54</v>
      </c>
      <c r="G286" s="46" t="s">
        <v>446</v>
      </c>
      <c r="H286" s="6" t="s">
        <v>961</v>
      </c>
      <c r="I286" s="48"/>
    </row>
    <row r="287">
      <c r="A287" s="45" t="s">
        <v>75</v>
      </c>
      <c r="B287" s="45" t="s">
        <v>123</v>
      </c>
      <c r="C287" s="45" t="s">
        <v>962</v>
      </c>
      <c r="D287" s="45" t="s">
        <v>963</v>
      </c>
      <c r="E287" s="46" t="s">
        <v>35</v>
      </c>
      <c r="F287" s="46" t="s">
        <v>54</v>
      </c>
      <c r="G287" s="46" t="s">
        <v>6</v>
      </c>
      <c r="H287" s="6" t="s">
        <v>964</v>
      </c>
      <c r="I287" s="48"/>
    </row>
    <row r="288">
      <c r="A288" s="45" t="s">
        <v>75</v>
      </c>
      <c r="B288" s="45" t="s">
        <v>127</v>
      </c>
      <c r="C288" s="45" t="s">
        <v>965</v>
      </c>
      <c r="D288" s="45" t="s">
        <v>966</v>
      </c>
      <c r="E288" s="46" t="s">
        <v>35</v>
      </c>
      <c r="F288" s="46" t="s">
        <v>54</v>
      </c>
      <c r="G288" s="46" t="s">
        <v>464</v>
      </c>
      <c r="H288" s="47" t="s">
        <v>967</v>
      </c>
      <c r="I288" s="48"/>
    </row>
    <row r="289">
      <c r="A289" s="45" t="s">
        <v>75</v>
      </c>
      <c r="B289" s="45" t="s">
        <v>131</v>
      </c>
      <c r="C289" s="45" t="s">
        <v>968</v>
      </c>
      <c r="D289" s="45" t="s">
        <v>969</v>
      </c>
      <c r="E289" s="46" t="s">
        <v>35</v>
      </c>
      <c r="F289" s="46" t="s">
        <v>54</v>
      </c>
      <c r="G289" s="46" t="s">
        <v>446</v>
      </c>
      <c r="H289" s="6" t="s">
        <v>970</v>
      </c>
      <c r="I289" s="48"/>
    </row>
    <row r="290">
      <c r="A290" s="45" t="s">
        <v>75</v>
      </c>
      <c r="B290" s="45" t="s">
        <v>135</v>
      </c>
      <c r="C290" s="45" t="s">
        <v>971</v>
      </c>
      <c r="D290" s="45" t="s">
        <v>972</v>
      </c>
      <c r="E290" s="46" t="s">
        <v>35</v>
      </c>
      <c r="F290" s="46" t="s">
        <v>54</v>
      </c>
      <c r="G290" s="46" t="s">
        <v>6</v>
      </c>
      <c r="H290" s="6" t="s">
        <v>973</v>
      </c>
      <c r="I290" s="48"/>
    </row>
    <row r="291">
      <c r="A291" s="45" t="s">
        <v>75</v>
      </c>
      <c r="B291" s="45" t="s">
        <v>140</v>
      </c>
      <c r="C291" s="45" t="s">
        <v>974</v>
      </c>
      <c r="D291" s="45" t="s">
        <v>975</v>
      </c>
      <c r="E291" s="46" t="s">
        <v>35</v>
      </c>
      <c r="F291" s="46" t="s">
        <v>54</v>
      </c>
      <c r="G291" s="46" t="s">
        <v>464</v>
      </c>
      <c r="H291" s="47" t="s">
        <v>976</v>
      </c>
      <c r="I291" s="48"/>
    </row>
    <row r="292">
      <c r="A292" s="45" t="s">
        <v>75</v>
      </c>
      <c r="B292" s="45" t="s">
        <v>144</v>
      </c>
      <c r="C292" s="45" t="s">
        <v>977</v>
      </c>
      <c r="D292" s="45" t="s">
        <v>978</v>
      </c>
      <c r="E292" s="46" t="s">
        <v>35</v>
      </c>
      <c r="F292" s="46" t="s">
        <v>54</v>
      </c>
      <c r="G292" s="46" t="s">
        <v>446</v>
      </c>
      <c r="H292" s="6" t="s">
        <v>979</v>
      </c>
      <c r="I292" s="48"/>
    </row>
    <row r="293">
      <c r="A293" s="45" t="s">
        <v>75</v>
      </c>
      <c r="B293" s="45" t="s">
        <v>148</v>
      </c>
      <c r="C293" s="45" t="s">
        <v>980</v>
      </c>
      <c r="D293" s="45" t="s">
        <v>981</v>
      </c>
      <c r="E293" s="46" t="s">
        <v>36</v>
      </c>
      <c r="F293" s="46" t="s">
        <v>176</v>
      </c>
      <c r="G293" s="46" t="s">
        <v>418</v>
      </c>
      <c r="H293" s="47" t="s">
        <v>982</v>
      </c>
      <c r="I293" s="48"/>
    </row>
    <row r="294">
      <c r="A294" s="45" t="s">
        <v>75</v>
      </c>
      <c r="B294" s="45" t="s">
        <v>152</v>
      </c>
      <c r="C294" s="45" t="s">
        <v>983</v>
      </c>
      <c r="D294" s="45" t="s">
        <v>984</v>
      </c>
      <c r="E294" s="46" t="s">
        <v>37</v>
      </c>
      <c r="F294" s="46" t="s">
        <v>366</v>
      </c>
      <c r="G294" s="46" t="s">
        <v>410</v>
      </c>
      <c r="H294" s="47" t="s">
        <v>985</v>
      </c>
      <c r="I294" s="48"/>
    </row>
    <row r="295">
      <c r="A295" s="45" t="s">
        <v>75</v>
      </c>
      <c r="B295" s="45" t="s">
        <v>156</v>
      </c>
      <c r="C295" s="45" t="s">
        <v>986</v>
      </c>
      <c r="D295" s="45" t="s">
        <v>987</v>
      </c>
      <c r="E295" s="46" t="s">
        <v>37</v>
      </c>
      <c r="F295" s="46" t="s">
        <v>366</v>
      </c>
      <c r="G295" s="46" t="s">
        <v>557</v>
      </c>
      <c r="H295" s="47" t="s">
        <v>988</v>
      </c>
      <c r="I295" s="48"/>
    </row>
    <row r="296">
      <c r="A296" s="45" t="s">
        <v>75</v>
      </c>
      <c r="B296" s="45" t="s">
        <v>160</v>
      </c>
      <c r="C296" s="45" t="s">
        <v>989</v>
      </c>
      <c r="D296" s="45" t="s">
        <v>990</v>
      </c>
      <c r="E296" s="46" t="s">
        <v>37</v>
      </c>
      <c r="F296" s="46" t="s">
        <v>366</v>
      </c>
      <c r="G296" s="46" t="s">
        <v>464</v>
      </c>
      <c r="H296" s="47" t="s">
        <v>991</v>
      </c>
      <c r="I296" s="48"/>
    </row>
    <row r="297">
      <c r="A297" s="45" t="s">
        <v>75</v>
      </c>
      <c r="B297" s="45" t="s">
        <v>164</v>
      </c>
      <c r="C297" s="45" t="s">
        <v>992</v>
      </c>
      <c r="D297" s="45" t="s">
        <v>993</v>
      </c>
      <c r="E297" s="46" t="s">
        <v>37</v>
      </c>
      <c r="F297" s="46" t="s">
        <v>366</v>
      </c>
      <c r="G297" s="46" t="s">
        <v>446</v>
      </c>
      <c r="H297" s="6" t="s">
        <v>994</v>
      </c>
      <c r="I297" s="48"/>
    </row>
    <row r="298">
      <c r="A298" s="45" t="s">
        <v>75</v>
      </c>
      <c r="B298" s="45" t="s">
        <v>169</v>
      </c>
      <c r="C298" s="45" t="s">
        <v>995</v>
      </c>
      <c r="D298" s="45" t="s">
        <v>996</v>
      </c>
      <c r="E298" s="46" t="s">
        <v>37</v>
      </c>
      <c r="F298" s="46" t="s">
        <v>366</v>
      </c>
      <c r="G298" s="46" t="s">
        <v>6</v>
      </c>
      <c r="H298" s="6" t="s">
        <v>997</v>
      </c>
      <c r="I298" s="48"/>
    </row>
    <row r="299">
      <c r="A299" s="45" t="s">
        <v>75</v>
      </c>
      <c r="B299" s="45" t="s">
        <v>173</v>
      </c>
      <c r="C299" s="45" t="s">
        <v>998</v>
      </c>
      <c r="D299" s="45" t="s">
        <v>999</v>
      </c>
      <c r="E299" s="46" t="s">
        <v>37</v>
      </c>
      <c r="F299" s="46" t="s">
        <v>366</v>
      </c>
      <c r="G299" s="46" t="s">
        <v>464</v>
      </c>
      <c r="H299" s="47" t="s">
        <v>1000</v>
      </c>
      <c r="I299" s="48"/>
    </row>
    <row r="300">
      <c r="A300" s="45" t="s">
        <v>75</v>
      </c>
      <c r="B300" s="45" t="s">
        <v>178</v>
      </c>
      <c r="C300" s="45" t="s">
        <v>1001</v>
      </c>
      <c r="D300" s="45" t="s">
        <v>1002</v>
      </c>
      <c r="E300" s="46" t="s">
        <v>38</v>
      </c>
      <c r="F300" s="46" t="s">
        <v>380</v>
      </c>
      <c r="G300" s="46" t="s">
        <v>446</v>
      </c>
      <c r="H300" s="6" t="s">
        <v>1003</v>
      </c>
      <c r="I300" s="48"/>
    </row>
    <row r="301">
      <c r="A301" s="45" t="s">
        <v>75</v>
      </c>
      <c r="B301" s="45" t="s">
        <v>182</v>
      </c>
      <c r="C301" s="45" t="s">
        <v>1004</v>
      </c>
      <c r="D301" s="45" t="s">
        <v>1005</v>
      </c>
      <c r="E301" s="46" t="s">
        <v>38</v>
      </c>
      <c r="F301" s="46" t="s">
        <v>380</v>
      </c>
      <c r="G301" s="46" t="s">
        <v>6</v>
      </c>
      <c r="H301" s="6" t="s">
        <v>1006</v>
      </c>
      <c r="I301" s="48"/>
    </row>
    <row r="302">
      <c r="A302" s="45" t="s">
        <v>75</v>
      </c>
      <c r="B302" s="45" t="s">
        <v>186</v>
      </c>
      <c r="C302" s="45" t="s">
        <v>1007</v>
      </c>
      <c r="D302" s="45" t="s">
        <v>1008</v>
      </c>
      <c r="E302" s="46" t="s">
        <v>38</v>
      </c>
      <c r="F302" s="46" t="s">
        <v>380</v>
      </c>
      <c r="G302" s="46" t="s">
        <v>464</v>
      </c>
      <c r="H302" s="47" t="s">
        <v>1009</v>
      </c>
      <c r="I302" s="48"/>
    </row>
    <row r="303">
      <c r="A303" s="45" t="s">
        <v>75</v>
      </c>
      <c r="B303" s="45" t="s">
        <v>191</v>
      </c>
      <c r="C303" s="45" t="s">
        <v>1010</v>
      </c>
      <c r="D303" s="45" t="s">
        <v>1011</v>
      </c>
      <c r="E303" s="46" t="s">
        <v>38</v>
      </c>
      <c r="F303" s="46" t="s">
        <v>380</v>
      </c>
      <c r="G303" s="46" t="s">
        <v>446</v>
      </c>
      <c r="H303" s="6" t="s">
        <v>1012</v>
      </c>
      <c r="I303" s="48"/>
    </row>
    <row r="304">
      <c r="A304" s="45" t="s">
        <v>75</v>
      </c>
      <c r="B304" s="45" t="s">
        <v>195</v>
      </c>
      <c r="C304" s="45" t="s">
        <v>1013</v>
      </c>
      <c r="D304" s="45" t="s">
        <v>1014</v>
      </c>
      <c r="E304" s="46" t="s">
        <v>39</v>
      </c>
      <c r="F304" s="46" t="s">
        <v>387</v>
      </c>
      <c r="G304" s="46" t="s">
        <v>561</v>
      </c>
      <c r="H304" s="47" t="s">
        <v>1015</v>
      </c>
      <c r="I304" s="49" t="s">
        <v>1016</v>
      </c>
    </row>
    <row r="305">
      <c r="A305" s="45" t="s">
        <v>75</v>
      </c>
      <c r="B305" s="45" t="s">
        <v>199</v>
      </c>
      <c r="C305" s="45" t="s">
        <v>1017</v>
      </c>
      <c r="D305" s="45" t="s">
        <v>1018</v>
      </c>
      <c r="E305" s="46" t="s">
        <v>39</v>
      </c>
      <c r="F305" s="46" t="s">
        <v>387</v>
      </c>
      <c r="G305" s="46" t="s">
        <v>6</v>
      </c>
      <c r="H305" s="6" t="s">
        <v>1019</v>
      </c>
      <c r="I305" s="49" t="s">
        <v>1016</v>
      </c>
    </row>
    <row r="306">
      <c r="A306" s="45" t="s">
        <v>75</v>
      </c>
      <c r="B306" s="45" t="s">
        <v>204</v>
      </c>
      <c r="C306" s="45" t="s">
        <v>1020</v>
      </c>
      <c r="D306" s="45" t="s">
        <v>1021</v>
      </c>
      <c r="E306" s="46" t="s">
        <v>39</v>
      </c>
      <c r="F306" s="46" t="s">
        <v>387</v>
      </c>
      <c r="G306" s="46" t="s">
        <v>464</v>
      </c>
      <c r="H306" s="47" t="s">
        <v>1022</v>
      </c>
      <c r="I306" s="48"/>
    </row>
    <row r="307">
      <c r="A307" s="45" t="s">
        <v>75</v>
      </c>
      <c r="B307" s="45" t="s">
        <v>208</v>
      </c>
      <c r="C307" s="45" t="s">
        <v>1023</v>
      </c>
      <c r="D307" s="45" t="s">
        <v>1024</v>
      </c>
      <c r="E307" s="46" t="s">
        <v>39</v>
      </c>
      <c r="F307" s="46" t="s">
        <v>387</v>
      </c>
      <c r="G307" s="46" t="s">
        <v>446</v>
      </c>
      <c r="H307" s="6" t="s">
        <v>1025</v>
      </c>
      <c r="I307" s="48"/>
    </row>
    <row r="308">
      <c r="A308" s="45" t="s">
        <v>75</v>
      </c>
      <c r="B308" s="45" t="s">
        <v>212</v>
      </c>
      <c r="C308" s="45" t="s">
        <v>1026</v>
      </c>
      <c r="D308" s="45" t="s">
        <v>1027</v>
      </c>
      <c r="E308" s="46" t="s">
        <v>39</v>
      </c>
      <c r="F308" s="46" t="s">
        <v>387</v>
      </c>
      <c r="G308" s="46" t="s">
        <v>6</v>
      </c>
      <c r="H308" s="6" t="s">
        <v>1028</v>
      </c>
      <c r="I308" s="48"/>
    </row>
    <row r="309">
      <c r="A309" s="45" t="s">
        <v>75</v>
      </c>
      <c r="B309" s="45" t="s">
        <v>216</v>
      </c>
      <c r="C309" s="45" t="s">
        <v>1029</v>
      </c>
      <c r="D309" s="45" t="s">
        <v>1030</v>
      </c>
      <c r="E309" s="46" t="s">
        <v>40</v>
      </c>
      <c r="F309" s="46" t="s">
        <v>391</v>
      </c>
      <c r="G309" s="46" t="s">
        <v>464</v>
      </c>
      <c r="H309" s="47" t="s">
        <v>1031</v>
      </c>
      <c r="I309" s="48"/>
    </row>
    <row r="310">
      <c r="A310" s="45" t="s">
        <v>75</v>
      </c>
      <c r="B310" s="45" t="s">
        <v>221</v>
      </c>
      <c r="C310" s="45" t="s">
        <v>1032</v>
      </c>
      <c r="D310" s="45" t="s">
        <v>1033</v>
      </c>
      <c r="E310" s="46" t="s">
        <v>40</v>
      </c>
      <c r="F310" s="46" t="s">
        <v>391</v>
      </c>
      <c r="G310" s="46" t="s">
        <v>446</v>
      </c>
      <c r="H310" s="6" t="s">
        <v>1034</v>
      </c>
      <c r="I310" s="48"/>
    </row>
    <row r="311">
      <c r="A311" s="45" t="s">
        <v>75</v>
      </c>
      <c r="B311" s="45" t="s">
        <v>225</v>
      </c>
      <c r="C311" s="45" t="s">
        <v>1035</v>
      </c>
      <c r="D311" s="45" t="s">
        <v>1036</v>
      </c>
      <c r="E311" s="46" t="s">
        <v>40</v>
      </c>
      <c r="F311" s="3" t="s">
        <v>391</v>
      </c>
      <c r="G311" s="3" t="s">
        <v>6</v>
      </c>
      <c r="H311" s="6" t="s">
        <v>1037</v>
      </c>
      <c r="I311" s="48"/>
    </row>
    <row r="312">
      <c r="A312" s="45" t="s">
        <v>75</v>
      </c>
      <c r="B312" s="45" t="s">
        <v>229</v>
      </c>
      <c r="C312" s="45" t="s">
        <v>1038</v>
      </c>
      <c r="D312" s="45" t="s">
        <v>1039</v>
      </c>
      <c r="E312" s="46" t="s">
        <v>40</v>
      </c>
      <c r="F312" s="46" t="s">
        <v>391</v>
      </c>
      <c r="G312" s="46" t="s">
        <v>464</v>
      </c>
      <c r="H312" s="47" t="s">
        <v>1040</v>
      </c>
      <c r="I312" s="48"/>
    </row>
    <row r="313">
      <c r="A313" s="45" t="s">
        <v>75</v>
      </c>
      <c r="B313" s="45" t="s">
        <v>234</v>
      </c>
      <c r="C313" s="45" t="s">
        <v>1041</v>
      </c>
      <c r="D313" s="45" t="s">
        <v>1042</v>
      </c>
      <c r="E313" s="46" t="s">
        <v>40</v>
      </c>
      <c r="F313" s="46" t="s">
        <v>391</v>
      </c>
      <c r="G313" s="46" t="s">
        <v>446</v>
      </c>
      <c r="H313" s="6" t="s">
        <v>1043</v>
      </c>
      <c r="I313" s="48"/>
    </row>
    <row r="314">
      <c r="A314" s="45" t="s">
        <v>75</v>
      </c>
      <c r="B314" s="45" t="s">
        <v>238</v>
      </c>
      <c r="C314" s="45" t="s">
        <v>1044</v>
      </c>
      <c r="D314" s="45" t="s">
        <v>1045</v>
      </c>
      <c r="E314" s="46" t="s">
        <v>36</v>
      </c>
      <c r="F314" s="46" t="s">
        <v>176</v>
      </c>
      <c r="G314" s="46" t="s">
        <v>6</v>
      </c>
      <c r="H314" s="6" t="s">
        <v>1046</v>
      </c>
      <c r="I314" s="48"/>
    </row>
    <row r="315">
      <c r="A315" s="45" t="s">
        <v>75</v>
      </c>
      <c r="B315" s="45" t="s">
        <v>242</v>
      </c>
      <c r="C315" s="45" t="s">
        <v>1047</v>
      </c>
      <c r="D315" s="45" t="s">
        <v>1048</v>
      </c>
      <c r="E315" s="46" t="s">
        <v>35</v>
      </c>
      <c r="F315" s="46" t="s">
        <v>54</v>
      </c>
      <c r="G315" s="46" t="s">
        <v>464</v>
      </c>
      <c r="H315" s="47" t="s">
        <v>1049</v>
      </c>
      <c r="I315" s="48"/>
    </row>
    <row r="316">
      <c r="A316" s="45" t="s">
        <v>75</v>
      </c>
      <c r="B316" s="45" t="s">
        <v>247</v>
      </c>
      <c r="C316" s="45" t="s">
        <v>1050</v>
      </c>
      <c r="D316" s="45" t="s">
        <v>1051</v>
      </c>
      <c r="E316" s="46" t="s">
        <v>35</v>
      </c>
      <c r="F316" s="46" t="s">
        <v>54</v>
      </c>
      <c r="G316" s="46" t="s">
        <v>446</v>
      </c>
      <c r="H316" s="6" t="s">
        <v>1052</v>
      </c>
      <c r="I316" s="48"/>
    </row>
    <row r="317">
      <c r="A317" s="45" t="s">
        <v>75</v>
      </c>
      <c r="B317" s="45" t="s">
        <v>251</v>
      </c>
      <c r="C317" s="45" t="s">
        <v>1053</v>
      </c>
      <c r="D317" s="45" t="s">
        <v>1054</v>
      </c>
      <c r="E317" s="46" t="s">
        <v>35</v>
      </c>
      <c r="F317" s="46" t="s">
        <v>54</v>
      </c>
      <c r="G317" s="46" t="s">
        <v>6</v>
      </c>
      <c r="H317" s="6" t="s">
        <v>1055</v>
      </c>
      <c r="I317" s="48"/>
    </row>
    <row r="318">
      <c r="A318" s="45" t="s">
        <v>75</v>
      </c>
      <c r="B318" s="45" t="s">
        <v>255</v>
      </c>
      <c r="C318" s="45" t="s">
        <v>1056</v>
      </c>
      <c r="D318" s="45" t="s">
        <v>1057</v>
      </c>
      <c r="E318" s="46" t="s">
        <v>35</v>
      </c>
      <c r="F318" s="46" t="s">
        <v>54</v>
      </c>
      <c r="G318" s="46" t="s">
        <v>464</v>
      </c>
      <c r="H318" s="47" t="s">
        <v>1058</v>
      </c>
      <c r="I318" s="48"/>
    </row>
    <row r="319">
      <c r="A319" s="45" t="s">
        <v>75</v>
      </c>
      <c r="B319" s="45" t="s">
        <v>259</v>
      </c>
      <c r="C319" s="45" t="s">
        <v>1059</v>
      </c>
      <c r="D319" s="45" t="s">
        <v>1060</v>
      </c>
      <c r="E319" s="46" t="s">
        <v>35</v>
      </c>
      <c r="F319" s="46" t="s">
        <v>54</v>
      </c>
      <c r="G319" s="46" t="s">
        <v>446</v>
      </c>
      <c r="H319" s="6" t="s">
        <v>1061</v>
      </c>
      <c r="I319" s="48"/>
    </row>
    <row r="320">
      <c r="A320" s="45" t="s">
        <v>80</v>
      </c>
      <c r="B320" s="45" t="s">
        <v>51</v>
      </c>
      <c r="C320" s="45" t="s">
        <v>1062</v>
      </c>
      <c r="D320" s="45" t="s">
        <v>1063</v>
      </c>
      <c r="E320" s="46" t="s">
        <v>35</v>
      </c>
      <c r="F320" s="46" t="s">
        <v>54</v>
      </c>
      <c r="G320" s="46" t="s">
        <v>92</v>
      </c>
      <c r="H320" s="47" t="s">
        <v>1064</v>
      </c>
      <c r="I320" s="48"/>
    </row>
    <row r="321">
      <c r="A321" s="45" t="s">
        <v>80</v>
      </c>
      <c r="B321" s="45" t="s">
        <v>56</v>
      </c>
      <c r="C321" s="45" t="s">
        <v>1065</v>
      </c>
      <c r="D321" s="45" t="s">
        <v>1066</v>
      </c>
      <c r="E321" s="46" t="s">
        <v>35</v>
      </c>
      <c r="F321" s="46" t="s">
        <v>54</v>
      </c>
      <c r="G321" s="46" t="s">
        <v>1067</v>
      </c>
      <c r="H321" s="47" t="s">
        <v>1068</v>
      </c>
      <c r="I321" s="48"/>
    </row>
    <row r="322">
      <c r="A322" s="45" t="s">
        <v>80</v>
      </c>
      <c r="B322" s="45" t="s">
        <v>61</v>
      </c>
      <c r="C322" s="45" t="s">
        <v>1069</v>
      </c>
      <c r="D322" s="45" t="s">
        <v>1070</v>
      </c>
      <c r="E322" s="46" t="s">
        <v>35</v>
      </c>
      <c r="F322" s="46" t="s">
        <v>54</v>
      </c>
      <c r="G322" s="46" t="s">
        <v>69</v>
      </c>
      <c r="H322" s="6" t="s">
        <v>1071</v>
      </c>
      <c r="I322" s="49" t="s">
        <v>84</v>
      </c>
    </row>
    <row r="323">
      <c r="A323" s="45" t="s">
        <v>80</v>
      </c>
      <c r="B323" s="45" t="s">
        <v>66</v>
      </c>
      <c r="C323" s="45" t="s">
        <v>1072</v>
      </c>
      <c r="D323" s="45" t="s">
        <v>1073</v>
      </c>
      <c r="E323" s="46" t="s">
        <v>35</v>
      </c>
      <c r="F323" s="46" t="s">
        <v>54</v>
      </c>
      <c r="G323" s="46" t="s">
        <v>92</v>
      </c>
      <c r="H323" s="47" t="s">
        <v>1074</v>
      </c>
      <c r="I323" s="48"/>
    </row>
    <row r="324">
      <c r="A324" s="45" t="s">
        <v>80</v>
      </c>
      <c r="B324" s="45" t="s">
        <v>71</v>
      </c>
      <c r="C324" s="45" t="s">
        <v>1075</v>
      </c>
      <c r="D324" s="45" t="s">
        <v>1076</v>
      </c>
      <c r="E324" s="46" t="s">
        <v>35</v>
      </c>
      <c r="F324" s="46" t="s">
        <v>54</v>
      </c>
      <c r="G324" s="46" t="s">
        <v>1077</v>
      </c>
      <c r="H324" s="6" t="s">
        <v>1078</v>
      </c>
      <c r="I324" s="48"/>
    </row>
    <row r="325">
      <c r="A325" s="45" t="s">
        <v>80</v>
      </c>
      <c r="B325" s="45" t="s">
        <v>75</v>
      </c>
      <c r="C325" s="45" t="s">
        <v>1079</v>
      </c>
      <c r="D325" s="45" t="s">
        <v>1080</v>
      </c>
      <c r="E325" s="46" t="s">
        <v>35</v>
      </c>
      <c r="F325" s="46" t="s">
        <v>54</v>
      </c>
      <c r="G325" s="46" t="s">
        <v>69</v>
      </c>
      <c r="H325" s="6" t="s">
        <v>1081</v>
      </c>
      <c r="I325" s="49" t="s">
        <v>84</v>
      </c>
    </row>
    <row r="326">
      <c r="A326" s="45" t="s">
        <v>80</v>
      </c>
      <c r="B326" s="45" t="s">
        <v>80</v>
      </c>
      <c r="C326" s="45" t="s">
        <v>1082</v>
      </c>
      <c r="D326" s="45" t="s">
        <v>1083</v>
      </c>
      <c r="E326" s="46" t="s">
        <v>36</v>
      </c>
      <c r="F326" s="46" t="s">
        <v>176</v>
      </c>
      <c r="G326" s="46" t="s">
        <v>392</v>
      </c>
      <c r="H326" s="47" t="s">
        <v>1084</v>
      </c>
      <c r="I326" s="48"/>
    </row>
    <row r="327">
      <c r="A327" s="45" t="s">
        <v>80</v>
      </c>
      <c r="B327" s="45" t="s">
        <v>85</v>
      </c>
      <c r="C327" s="45" t="s">
        <v>1085</v>
      </c>
      <c r="D327" s="45" t="s">
        <v>1086</v>
      </c>
      <c r="E327" s="46" t="s">
        <v>36</v>
      </c>
      <c r="F327" s="46" t="s">
        <v>176</v>
      </c>
      <c r="G327" s="46" t="s">
        <v>92</v>
      </c>
      <c r="H327" s="47" t="s">
        <v>1087</v>
      </c>
      <c r="I327" s="48"/>
    </row>
    <row r="328">
      <c r="A328" s="45" t="s">
        <v>80</v>
      </c>
      <c r="B328" s="45" t="s">
        <v>89</v>
      </c>
      <c r="C328" s="45" t="s">
        <v>1088</v>
      </c>
      <c r="D328" s="45" t="s">
        <v>1089</v>
      </c>
      <c r="E328" s="46" t="s">
        <v>36</v>
      </c>
      <c r="F328" s="46" t="s">
        <v>176</v>
      </c>
      <c r="G328" s="46" t="s">
        <v>1067</v>
      </c>
      <c r="H328" s="47" t="s">
        <v>1090</v>
      </c>
      <c r="I328" s="48"/>
    </row>
    <row r="329">
      <c r="A329" s="45" t="s">
        <v>80</v>
      </c>
      <c r="B329" s="45" t="s">
        <v>94</v>
      </c>
      <c r="C329" s="45" t="s">
        <v>1091</v>
      </c>
      <c r="D329" s="45" t="s">
        <v>1092</v>
      </c>
      <c r="E329" s="46" t="s">
        <v>36</v>
      </c>
      <c r="F329" s="46" t="s">
        <v>176</v>
      </c>
      <c r="G329" s="46" t="s">
        <v>69</v>
      </c>
      <c r="H329" s="6" t="s">
        <v>1093</v>
      </c>
      <c r="I329" s="49" t="s">
        <v>84</v>
      </c>
    </row>
    <row r="330">
      <c r="A330" s="45" t="s">
        <v>80</v>
      </c>
      <c r="B330" s="45" t="s">
        <v>98</v>
      </c>
      <c r="C330" s="45" t="s">
        <v>1094</v>
      </c>
      <c r="D330" s="45" t="s">
        <v>1095</v>
      </c>
      <c r="E330" s="46" t="s">
        <v>36</v>
      </c>
      <c r="F330" s="46" t="s">
        <v>176</v>
      </c>
      <c r="G330" s="46" t="s">
        <v>1077</v>
      </c>
      <c r="H330" s="6" t="s">
        <v>1096</v>
      </c>
      <c r="I330" s="48"/>
    </row>
    <row r="331">
      <c r="A331" s="45" t="s">
        <v>80</v>
      </c>
      <c r="B331" s="45" t="s">
        <v>102</v>
      </c>
      <c r="C331" s="45" t="s">
        <v>1097</v>
      </c>
      <c r="D331" s="45" t="s">
        <v>1098</v>
      </c>
      <c r="E331" s="46" t="s">
        <v>36</v>
      </c>
      <c r="F331" s="46" t="s">
        <v>176</v>
      </c>
      <c r="G331" s="46" t="s">
        <v>138</v>
      </c>
      <c r="H331" s="47" t="s">
        <v>1099</v>
      </c>
      <c r="I331" s="48"/>
    </row>
    <row r="332">
      <c r="A332" s="45" t="s">
        <v>80</v>
      </c>
      <c r="B332" s="45" t="s">
        <v>106</v>
      </c>
      <c r="C332" s="45" t="s">
        <v>1100</v>
      </c>
      <c r="D332" s="45" t="s">
        <v>1101</v>
      </c>
      <c r="E332" s="46" t="s">
        <v>35</v>
      </c>
      <c r="F332" s="46" t="s">
        <v>54</v>
      </c>
      <c r="G332" s="46" t="s">
        <v>69</v>
      </c>
      <c r="H332" s="6" t="s">
        <v>1102</v>
      </c>
      <c r="I332" s="49" t="s">
        <v>84</v>
      </c>
    </row>
    <row r="333">
      <c r="A333" s="45" t="s">
        <v>80</v>
      </c>
      <c r="B333" s="45" t="s">
        <v>110</v>
      </c>
      <c r="C333" s="45" t="s">
        <v>1103</v>
      </c>
      <c r="D333" s="45" t="s">
        <v>1104</v>
      </c>
      <c r="E333" s="46" t="s">
        <v>35</v>
      </c>
      <c r="F333" s="46" t="s">
        <v>54</v>
      </c>
      <c r="G333" s="46" t="s">
        <v>1077</v>
      </c>
      <c r="H333" s="6" t="s">
        <v>1105</v>
      </c>
      <c r="I333" s="48"/>
    </row>
    <row r="334">
      <c r="A334" s="45" t="s">
        <v>80</v>
      </c>
      <c r="B334" s="45" t="s">
        <v>114</v>
      </c>
      <c r="C334" s="45" t="s">
        <v>1106</v>
      </c>
      <c r="D334" s="45" t="s">
        <v>1107</v>
      </c>
      <c r="E334" s="46" t="s">
        <v>35</v>
      </c>
      <c r="F334" s="46" t="s">
        <v>54</v>
      </c>
      <c r="G334" s="46" t="s">
        <v>1108</v>
      </c>
      <c r="H334" s="6" t="s">
        <v>1109</v>
      </c>
      <c r="I334" s="48"/>
    </row>
    <row r="335">
      <c r="A335" s="45" t="s">
        <v>80</v>
      </c>
      <c r="B335" s="45" t="s">
        <v>119</v>
      </c>
      <c r="C335" s="45" t="s">
        <v>1110</v>
      </c>
      <c r="D335" s="45" t="s">
        <v>1111</v>
      </c>
      <c r="E335" s="46" t="s">
        <v>35</v>
      </c>
      <c r="F335" s="46" t="s">
        <v>54</v>
      </c>
      <c r="G335" s="46" t="s">
        <v>69</v>
      </c>
      <c r="H335" s="6" t="s">
        <v>1112</v>
      </c>
      <c r="I335" s="49" t="s">
        <v>84</v>
      </c>
    </row>
    <row r="336">
      <c r="A336" s="45" t="s">
        <v>80</v>
      </c>
      <c r="B336" s="45" t="s">
        <v>123</v>
      </c>
      <c r="C336" s="45" t="s">
        <v>1113</v>
      </c>
      <c r="D336" s="45" t="s">
        <v>1114</v>
      </c>
      <c r="E336" s="46" t="s">
        <v>36</v>
      </c>
      <c r="F336" s="46" t="s">
        <v>176</v>
      </c>
      <c r="G336" s="46" t="s">
        <v>1077</v>
      </c>
      <c r="H336" s="6" t="s">
        <v>1115</v>
      </c>
      <c r="I336" s="48"/>
    </row>
    <row r="337">
      <c r="A337" s="45" t="s">
        <v>80</v>
      </c>
      <c r="B337" s="45" t="s">
        <v>127</v>
      </c>
      <c r="C337" s="45" t="s">
        <v>1116</v>
      </c>
      <c r="D337" s="45" t="s">
        <v>1117</v>
      </c>
      <c r="E337" s="46" t="s">
        <v>36</v>
      </c>
      <c r="F337" s="46" t="s">
        <v>176</v>
      </c>
      <c r="G337" s="46" t="s">
        <v>78</v>
      </c>
      <c r="H337" s="6" t="s">
        <v>1118</v>
      </c>
      <c r="I337" s="48"/>
    </row>
    <row r="338">
      <c r="A338" s="45" t="s">
        <v>80</v>
      </c>
      <c r="B338" s="45" t="s">
        <v>131</v>
      </c>
      <c r="C338" s="45" t="s">
        <v>1119</v>
      </c>
      <c r="D338" s="45" t="s">
        <v>1120</v>
      </c>
      <c r="E338" s="46" t="s">
        <v>36</v>
      </c>
      <c r="F338" s="46" t="s">
        <v>176</v>
      </c>
      <c r="G338" s="46" t="s">
        <v>69</v>
      </c>
      <c r="H338" s="6" t="s">
        <v>1121</v>
      </c>
      <c r="I338" s="49" t="s">
        <v>84</v>
      </c>
    </row>
    <row r="339">
      <c r="A339" s="45" t="s">
        <v>80</v>
      </c>
      <c r="B339" s="45" t="s">
        <v>135</v>
      </c>
      <c r="C339" s="45" t="s">
        <v>1122</v>
      </c>
      <c r="D339" s="45" t="s">
        <v>1123</v>
      </c>
      <c r="E339" s="46" t="s">
        <v>36</v>
      </c>
      <c r="F339" s="46" t="s">
        <v>176</v>
      </c>
      <c r="G339" s="46" t="s">
        <v>1077</v>
      </c>
      <c r="H339" s="6" t="s">
        <v>1124</v>
      </c>
      <c r="I339" s="48"/>
    </row>
    <row r="340">
      <c r="A340" s="45" t="s">
        <v>80</v>
      </c>
      <c r="B340" s="45" t="s">
        <v>140</v>
      </c>
      <c r="C340" s="45" t="s">
        <v>1125</v>
      </c>
      <c r="D340" s="45" t="s">
        <v>1126</v>
      </c>
      <c r="E340" s="46" t="s">
        <v>36</v>
      </c>
      <c r="F340" s="46" t="s">
        <v>176</v>
      </c>
      <c r="G340" s="46" t="s">
        <v>808</v>
      </c>
      <c r="H340" s="6" t="s">
        <v>1127</v>
      </c>
      <c r="I340" s="48"/>
    </row>
    <row r="341">
      <c r="A341" s="45" t="s">
        <v>80</v>
      </c>
      <c r="B341" s="45" t="s">
        <v>144</v>
      </c>
      <c r="C341" s="45" t="s">
        <v>1128</v>
      </c>
      <c r="D341" s="45" t="s">
        <v>1129</v>
      </c>
      <c r="E341" s="46" t="s">
        <v>36</v>
      </c>
      <c r="F341" s="46" t="s">
        <v>176</v>
      </c>
      <c r="G341" s="46" t="s">
        <v>69</v>
      </c>
      <c r="H341" s="6" t="s">
        <v>1130</v>
      </c>
      <c r="I341" s="49" t="s">
        <v>84</v>
      </c>
    </row>
    <row r="342">
      <c r="A342" s="45" t="s">
        <v>80</v>
      </c>
      <c r="B342" s="45" t="s">
        <v>148</v>
      </c>
      <c r="C342" s="45" t="s">
        <v>1131</v>
      </c>
      <c r="D342" s="45" t="s">
        <v>1132</v>
      </c>
      <c r="E342" s="46" t="s">
        <v>36</v>
      </c>
      <c r="F342" s="46" t="s">
        <v>176</v>
      </c>
      <c r="G342" s="46" t="s">
        <v>1077</v>
      </c>
      <c r="H342" s="6" t="s">
        <v>1133</v>
      </c>
      <c r="I342" s="48"/>
    </row>
    <row r="343">
      <c r="A343" s="45" t="s">
        <v>80</v>
      </c>
      <c r="B343" s="45" t="s">
        <v>152</v>
      </c>
      <c r="C343" s="45" t="s">
        <v>1134</v>
      </c>
      <c r="D343" s="45" t="s">
        <v>1135</v>
      </c>
      <c r="E343" s="46" t="s">
        <v>36</v>
      </c>
      <c r="F343" s="46" t="s">
        <v>176</v>
      </c>
      <c r="G343" s="46" t="s">
        <v>812</v>
      </c>
      <c r="H343" s="47" t="s">
        <v>1136</v>
      </c>
      <c r="I343" s="48"/>
    </row>
    <row r="344">
      <c r="A344" s="45" t="s">
        <v>80</v>
      </c>
      <c r="B344" s="45" t="s">
        <v>156</v>
      </c>
      <c r="C344" s="45" t="s">
        <v>1137</v>
      </c>
      <c r="D344" s="45" t="s">
        <v>1138</v>
      </c>
      <c r="E344" s="46" t="s">
        <v>36</v>
      </c>
      <c r="F344" s="46" t="s">
        <v>176</v>
      </c>
      <c r="G344" s="46" t="s">
        <v>69</v>
      </c>
      <c r="H344" s="6" t="s">
        <v>1139</v>
      </c>
      <c r="I344" s="49" t="s">
        <v>84</v>
      </c>
    </row>
    <row r="345">
      <c r="A345" s="45" t="s">
        <v>80</v>
      </c>
      <c r="B345" s="45" t="s">
        <v>160</v>
      </c>
      <c r="C345" s="45" t="s">
        <v>1140</v>
      </c>
      <c r="D345" s="45" t="s">
        <v>1141</v>
      </c>
      <c r="E345" s="46" t="s">
        <v>37</v>
      </c>
      <c r="F345" s="46" t="s">
        <v>366</v>
      </c>
      <c r="G345" s="46" t="s">
        <v>1142</v>
      </c>
      <c r="H345" s="6" t="s">
        <v>1143</v>
      </c>
      <c r="I345" s="48"/>
    </row>
    <row r="346">
      <c r="A346" s="45" t="s">
        <v>80</v>
      </c>
      <c r="B346" s="45" t="s">
        <v>164</v>
      </c>
      <c r="C346" s="45" t="s">
        <v>1144</v>
      </c>
      <c r="D346" s="45" t="s">
        <v>1145</v>
      </c>
      <c r="E346" s="46" t="s">
        <v>37</v>
      </c>
      <c r="F346" s="46" t="s">
        <v>366</v>
      </c>
      <c r="G346" s="46" t="s">
        <v>1077</v>
      </c>
      <c r="H346" s="6" t="s">
        <v>1146</v>
      </c>
      <c r="I346" s="48"/>
    </row>
    <row r="347">
      <c r="A347" s="45" t="s">
        <v>80</v>
      </c>
      <c r="B347" s="45" t="s">
        <v>169</v>
      </c>
      <c r="C347" s="45" t="s">
        <v>1147</v>
      </c>
      <c r="D347" s="45" t="s">
        <v>1148</v>
      </c>
      <c r="E347" s="46" t="s">
        <v>37</v>
      </c>
      <c r="F347" s="46" t="s">
        <v>366</v>
      </c>
      <c r="G347" s="46" t="s">
        <v>69</v>
      </c>
      <c r="H347" s="6" t="s">
        <v>1149</v>
      </c>
      <c r="I347" s="49" t="s">
        <v>84</v>
      </c>
    </row>
    <row r="348">
      <c r="A348" s="45" t="s">
        <v>80</v>
      </c>
      <c r="B348" s="45" t="s">
        <v>173</v>
      </c>
      <c r="C348" s="45" t="s">
        <v>1150</v>
      </c>
      <c r="D348" s="45" t="s">
        <v>1151</v>
      </c>
      <c r="E348" s="46" t="s">
        <v>38</v>
      </c>
      <c r="F348" s="46" t="s">
        <v>380</v>
      </c>
      <c r="G348" s="46" t="s">
        <v>599</v>
      </c>
      <c r="H348" s="6" t="s">
        <v>1152</v>
      </c>
      <c r="I348" s="48"/>
    </row>
    <row r="349">
      <c r="A349" s="45" t="s">
        <v>80</v>
      </c>
      <c r="B349" s="45" t="s">
        <v>178</v>
      </c>
      <c r="C349" s="45" t="s">
        <v>1153</v>
      </c>
      <c r="D349" s="45" t="s">
        <v>1154</v>
      </c>
      <c r="E349" s="46" t="s">
        <v>38</v>
      </c>
      <c r="F349" s="46" t="s">
        <v>380</v>
      </c>
      <c r="G349" s="46" t="s">
        <v>1077</v>
      </c>
      <c r="H349" s="6" t="s">
        <v>1155</v>
      </c>
      <c r="I349" s="48"/>
    </row>
    <row r="350">
      <c r="A350" s="45" t="s">
        <v>80</v>
      </c>
      <c r="B350" s="45" t="s">
        <v>182</v>
      </c>
      <c r="C350" s="45" t="s">
        <v>1156</v>
      </c>
      <c r="D350" s="45" t="s">
        <v>1157</v>
      </c>
      <c r="E350" s="46" t="s">
        <v>38</v>
      </c>
      <c r="F350" s="46" t="s">
        <v>380</v>
      </c>
      <c r="G350" s="46" t="s">
        <v>69</v>
      </c>
      <c r="H350" s="6" t="s">
        <v>1158</v>
      </c>
      <c r="I350" s="49" t="s">
        <v>84</v>
      </c>
    </row>
    <row r="351">
      <c r="A351" s="45" t="s">
        <v>80</v>
      </c>
      <c r="B351" s="45" t="s">
        <v>186</v>
      </c>
      <c r="C351" s="45" t="s">
        <v>1159</v>
      </c>
      <c r="D351" s="45" t="s">
        <v>1160</v>
      </c>
      <c r="E351" s="46" t="s">
        <v>38</v>
      </c>
      <c r="F351" s="46" t="s">
        <v>380</v>
      </c>
      <c r="G351" s="46" t="s">
        <v>78</v>
      </c>
      <c r="H351" s="6" t="s">
        <v>1161</v>
      </c>
      <c r="I351" s="48"/>
    </row>
    <row r="352">
      <c r="A352" s="45" t="s">
        <v>80</v>
      </c>
      <c r="B352" s="45" t="s">
        <v>191</v>
      </c>
      <c r="C352" s="45" t="s">
        <v>1162</v>
      </c>
      <c r="D352" s="45" t="s">
        <v>1163</v>
      </c>
      <c r="E352" s="46" t="s">
        <v>38</v>
      </c>
      <c r="F352" s="46" t="s">
        <v>380</v>
      </c>
      <c r="G352" s="46" t="s">
        <v>1077</v>
      </c>
      <c r="H352" s="6" t="s">
        <v>1164</v>
      </c>
      <c r="I352" s="48"/>
    </row>
    <row r="353">
      <c r="A353" s="45" t="s">
        <v>80</v>
      </c>
      <c r="B353" s="45" t="s">
        <v>195</v>
      </c>
      <c r="C353" s="45" t="s">
        <v>1165</v>
      </c>
      <c r="D353" s="45" t="s">
        <v>1166</v>
      </c>
      <c r="E353" s="46" t="s">
        <v>39</v>
      </c>
      <c r="F353" s="46" t="s">
        <v>387</v>
      </c>
      <c r="G353" s="46" t="s">
        <v>422</v>
      </c>
      <c r="H353" s="47" t="s">
        <v>1167</v>
      </c>
      <c r="I353" s="48"/>
    </row>
    <row r="354">
      <c r="A354" s="45" t="s">
        <v>80</v>
      </c>
      <c r="B354" s="45" t="s">
        <v>199</v>
      </c>
      <c r="C354" s="45" t="s">
        <v>1168</v>
      </c>
      <c r="D354" s="45" t="s">
        <v>1169</v>
      </c>
      <c r="E354" s="46" t="s">
        <v>39</v>
      </c>
      <c r="F354" s="46" t="s">
        <v>387</v>
      </c>
      <c r="G354" s="46" t="s">
        <v>1067</v>
      </c>
      <c r="H354" s="47" t="s">
        <v>1170</v>
      </c>
      <c r="I354" s="48"/>
    </row>
    <row r="355">
      <c r="A355" s="45" t="s">
        <v>80</v>
      </c>
      <c r="B355" s="45" t="s">
        <v>204</v>
      </c>
      <c r="C355" s="45" t="s">
        <v>1171</v>
      </c>
      <c r="D355" s="45" t="s">
        <v>1172</v>
      </c>
      <c r="E355" s="46" t="s">
        <v>39</v>
      </c>
      <c r="F355" s="46" t="s">
        <v>387</v>
      </c>
      <c r="G355" s="46" t="s">
        <v>69</v>
      </c>
      <c r="H355" s="6" t="s">
        <v>1173</v>
      </c>
      <c r="I355" s="49" t="s">
        <v>84</v>
      </c>
    </row>
    <row r="356">
      <c r="A356" s="45" t="s">
        <v>80</v>
      </c>
      <c r="B356" s="45" t="s">
        <v>208</v>
      </c>
      <c r="C356" s="45" t="s">
        <v>1174</v>
      </c>
      <c r="D356" s="45" t="s">
        <v>1175</v>
      </c>
      <c r="E356" s="46" t="s">
        <v>39</v>
      </c>
      <c r="F356" s="46" t="s">
        <v>387</v>
      </c>
      <c r="G356" s="46" t="s">
        <v>1077</v>
      </c>
      <c r="H356" s="6" t="s">
        <v>1176</v>
      </c>
      <c r="I356" s="48"/>
    </row>
    <row r="357">
      <c r="A357" s="45" t="s">
        <v>80</v>
      </c>
      <c r="B357" s="45" t="s">
        <v>212</v>
      </c>
      <c r="C357" s="45" t="s">
        <v>1177</v>
      </c>
      <c r="D357" s="45" t="s">
        <v>1178</v>
      </c>
      <c r="E357" s="46" t="s">
        <v>39</v>
      </c>
      <c r="F357" s="56" t="s">
        <v>387</v>
      </c>
      <c r="G357" s="46" t="s">
        <v>138</v>
      </c>
      <c r="H357" s="47" t="s">
        <v>1179</v>
      </c>
      <c r="I357" s="58"/>
    </row>
    <row r="358">
      <c r="A358" s="45" t="s">
        <v>80</v>
      </c>
      <c r="B358" s="45" t="s">
        <v>216</v>
      </c>
      <c r="C358" s="45" t="s">
        <v>1180</v>
      </c>
      <c r="D358" s="45" t="s">
        <v>1181</v>
      </c>
      <c r="E358" s="46" t="s">
        <v>40</v>
      </c>
      <c r="F358" s="46" t="s">
        <v>391</v>
      </c>
      <c r="G358" s="46" t="s">
        <v>69</v>
      </c>
      <c r="H358" s="6" t="s">
        <v>1182</v>
      </c>
      <c r="I358" s="49" t="s">
        <v>84</v>
      </c>
    </row>
    <row r="359">
      <c r="A359" s="45" t="s">
        <v>80</v>
      </c>
      <c r="B359" s="45" t="s">
        <v>221</v>
      </c>
      <c r="C359" s="45" t="s">
        <v>1183</v>
      </c>
      <c r="D359" s="45" t="s">
        <v>1184</v>
      </c>
      <c r="E359" s="46" t="s">
        <v>40</v>
      </c>
      <c r="F359" s="46" t="s">
        <v>391</v>
      </c>
      <c r="G359" s="46" t="s">
        <v>1077</v>
      </c>
      <c r="H359" s="6" t="s">
        <v>1185</v>
      </c>
      <c r="I359" s="48"/>
    </row>
    <row r="360">
      <c r="A360" s="45" t="s">
        <v>80</v>
      </c>
      <c r="B360" s="45" t="s">
        <v>225</v>
      </c>
      <c r="C360" s="45" t="s">
        <v>1186</v>
      </c>
      <c r="D360" s="45" t="s">
        <v>1187</v>
      </c>
      <c r="E360" s="46" t="s">
        <v>40</v>
      </c>
      <c r="F360" s="56" t="s">
        <v>391</v>
      </c>
      <c r="G360" s="46" t="s">
        <v>138</v>
      </c>
      <c r="H360" s="47" t="s">
        <v>1188</v>
      </c>
      <c r="I360" s="58"/>
    </row>
    <row r="361">
      <c r="A361" s="45" t="s">
        <v>80</v>
      </c>
      <c r="B361" s="45" t="s">
        <v>229</v>
      </c>
      <c r="C361" s="45" t="s">
        <v>1189</v>
      </c>
      <c r="D361" s="45" t="s">
        <v>1190</v>
      </c>
      <c r="E361" s="46" t="s">
        <v>40</v>
      </c>
      <c r="F361" s="46" t="s">
        <v>391</v>
      </c>
      <c r="G361" s="46" t="s">
        <v>69</v>
      </c>
      <c r="H361" s="6" t="s">
        <v>1191</v>
      </c>
      <c r="I361" s="49" t="s">
        <v>84</v>
      </c>
    </row>
    <row r="362">
      <c r="A362" s="45" t="s">
        <v>80</v>
      </c>
      <c r="B362" s="45" t="s">
        <v>234</v>
      </c>
      <c r="C362" s="45" t="s">
        <v>1192</v>
      </c>
      <c r="D362" s="45" t="s">
        <v>1193</v>
      </c>
      <c r="E362" s="46" t="s">
        <v>40</v>
      </c>
      <c r="F362" s="46" t="s">
        <v>391</v>
      </c>
      <c r="G362" s="46" t="s">
        <v>1077</v>
      </c>
      <c r="H362" s="6" t="s">
        <v>1194</v>
      </c>
      <c r="I362" s="48"/>
    </row>
    <row r="363">
      <c r="A363" s="45" t="s">
        <v>80</v>
      </c>
      <c r="B363" s="45" t="s">
        <v>238</v>
      </c>
      <c r="C363" s="45" t="s">
        <v>1195</v>
      </c>
      <c r="D363" s="45" t="s">
        <v>1196</v>
      </c>
      <c r="E363" s="46" t="s">
        <v>36</v>
      </c>
      <c r="F363" s="56" t="s">
        <v>176</v>
      </c>
      <c r="G363" s="46" t="s">
        <v>138</v>
      </c>
      <c r="H363" s="47" t="s">
        <v>1197</v>
      </c>
      <c r="I363" s="58"/>
    </row>
    <row r="364">
      <c r="A364" s="45" t="s">
        <v>80</v>
      </c>
      <c r="B364" s="45" t="s">
        <v>242</v>
      </c>
      <c r="C364" s="45" t="s">
        <v>1198</v>
      </c>
      <c r="D364" s="45" t="s">
        <v>1199</v>
      </c>
      <c r="E364" s="46" t="s">
        <v>35</v>
      </c>
      <c r="F364" s="46" t="s">
        <v>54</v>
      </c>
      <c r="G364" s="46" t="s">
        <v>69</v>
      </c>
      <c r="H364" s="6" t="s">
        <v>1200</v>
      </c>
      <c r="I364" s="49" t="s">
        <v>84</v>
      </c>
    </row>
    <row r="365">
      <c r="A365" s="45" t="s">
        <v>80</v>
      </c>
      <c r="B365" s="45" t="s">
        <v>247</v>
      </c>
      <c r="C365" s="45" t="s">
        <v>1201</v>
      </c>
      <c r="D365" s="45" t="s">
        <v>1202</v>
      </c>
      <c r="E365" s="46" t="s">
        <v>35</v>
      </c>
      <c r="F365" s="46" t="s">
        <v>54</v>
      </c>
      <c r="G365" s="46" t="s">
        <v>1077</v>
      </c>
      <c r="H365" s="6" t="s">
        <v>1203</v>
      </c>
      <c r="I365" s="48"/>
    </row>
    <row r="366">
      <c r="A366" s="45" t="s">
        <v>80</v>
      </c>
      <c r="B366" s="45" t="s">
        <v>251</v>
      </c>
      <c r="C366" s="45" t="s">
        <v>1204</v>
      </c>
      <c r="D366" s="45" t="s">
        <v>1205</v>
      </c>
      <c r="E366" s="46" t="s">
        <v>35</v>
      </c>
      <c r="F366" s="46" t="s">
        <v>54</v>
      </c>
      <c r="G366" s="46" t="s">
        <v>78</v>
      </c>
      <c r="H366" s="6" t="s">
        <v>1206</v>
      </c>
      <c r="I366" s="48"/>
    </row>
    <row r="367">
      <c r="A367" s="45" t="s">
        <v>80</v>
      </c>
      <c r="B367" s="45" t="s">
        <v>255</v>
      </c>
      <c r="C367" s="45" t="s">
        <v>1207</v>
      </c>
      <c r="D367" s="45" t="s">
        <v>1208</v>
      </c>
      <c r="E367" s="46" t="s">
        <v>35</v>
      </c>
      <c r="F367" s="46" t="s">
        <v>54</v>
      </c>
      <c r="G367" s="46" t="s">
        <v>69</v>
      </c>
      <c r="H367" s="6" t="s">
        <v>1209</v>
      </c>
      <c r="I367" s="49" t="s">
        <v>84</v>
      </c>
    </row>
    <row r="368">
      <c r="A368" s="45" t="s">
        <v>80</v>
      </c>
      <c r="B368" s="45" t="s">
        <v>259</v>
      </c>
      <c r="C368" s="45" t="s">
        <v>1210</v>
      </c>
      <c r="D368" s="45" t="s">
        <v>1211</v>
      </c>
      <c r="E368" s="46" t="s">
        <v>35</v>
      </c>
      <c r="F368" s="46" t="s">
        <v>54</v>
      </c>
      <c r="G368" s="46" t="s">
        <v>1077</v>
      </c>
      <c r="H368" s="6" t="s">
        <v>1212</v>
      </c>
      <c r="I368" s="48"/>
    </row>
    <row r="369">
      <c r="A369" s="45" t="s">
        <v>85</v>
      </c>
      <c r="B369" s="45" t="s">
        <v>51</v>
      </c>
      <c r="C369" s="45" t="s">
        <v>1213</v>
      </c>
      <c r="D369" s="45" t="s">
        <v>1214</v>
      </c>
      <c r="E369" s="46" t="s">
        <v>35</v>
      </c>
      <c r="F369" s="46" t="s">
        <v>54</v>
      </c>
      <c r="G369" s="46" t="s">
        <v>489</v>
      </c>
      <c r="H369" s="6" t="s">
        <v>1215</v>
      </c>
      <c r="I369" s="48"/>
    </row>
    <row r="370">
      <c r="A370" s="45" t="s">
        <v>85</v>
      </c>
      <c r="B370" s="45" t="s">
        <v>56</v>
      </c>
      <c r="C370" s="45" t="s">
        <v>1216</v>
      </c>
      <c r="D370" s="45" t="s">
        <v>1217</v>
      </c>
      <c r="E370" s="46" t="s">
        <v>35</v>
      </c>
      <c r="F370" s="46" t="s">
        <v>54</v>
      </c>
      <c r="G370" s="46" t="s">
        <v>777</v>
      </c>
      <c r="H370" s="47" t="s">
        <v>1218</v>
      </c>
      <c r="I370" s="48"/>
    </row>
    <row r="371">
      <c r="A371" s="45" t="s">
        <v>85</v>
      </c>
      <c r="B371" s="45" t="s">
        <v>61</v>
      </c>
      <c r="C371" s="45" t="s">
        <v>1219</v>
      </c>
      <c r="D371" s="45" t="s">
        <v>1220</v>
      </c>
      <c r="E371" s="46" t="s">
        <v>35</v>
      </c>
      <c r="F371" s="46" t="s">
        <v>54</v>
      </c>
      <c r="G371" s="46" t="s">
        <v>138</v>
      </c>
      <c r="H371" s="47" t="s">
        <v>1221</v>
      </c>
      <c r="I371" s="58"/>
    </row>
    <row r="372">
      <c r="A372" s="45" t="s">
        <v>85</v>
      </c>
      <c r="B372" s="45" t="s">
        <v>66</v>
      </c>
      <c r="C372" s="45" t="s">
        <v>1222</v>
      </c>
      <c r="D372" s="45" t="s">
        <v>1223</v>
      </c>
      <c r="E372" s="46" t="s">
        <v>35</v>
      </c>
      <c r="F372" s="46" t="s">
        <v>54</v>
      </c>
      <c r="G372" s="46" t="s">
        <v>489</v>
      </c>
      <c r="H372" s="6" t="s">
        <v>1224</v>
      </c>
      <c r="I372" s="48"/>
    </row>
    <row r="373">
      <c r="A373" s="45" t="s">
        <v>85</v>
      </c>
      <c r="B373" s="45" t="s">
        <v>71</v>
      </c>
      <c r="C373" s="45" t="s">
        <v>1225</v>
      </c>
      <c r="D373" s="45" t="s">
        <v>1226</v>
      </c>
      <c r="E373" s="46" t="s">
        <v>36</v>
      </c>
      <c r="F373" s="46" t="s">
        <v>176</v>
      </c>
      <c r="G373" s="46" t="s">
        <v>777</v>
      </c>
      <c r="H373" s="47" t="s">
        <v>1227</v>
      </c>
      <c r="I373" s="48"/>
    </row>
    <row r="374">
      <c r="A374" s="45" t="s">
        <v>85</v>
      </c>
      <c r="B374" s="45" t="s">
        <v>75</v>
      </c>
      <c r="C374" s="45" t="s">
        <v>1228</v>
      </c>
      <c r="D374" s="45" t="s">
        <v>1229</v>
      </c>
      <c r="E374" s="46" t="s">
        <v>36</v>
      </c>
      <c r="F374" s="46" t="s">
        <v>176</v>
      </c>
      <c r="G374" s="46" t="s">
        <v>138</v>
      </c>
      <c r="H374" s="47" t="s">
        <v>1230</v>
      </c>
      <c r="I374" s="58"/>
    </row>
    <row r="375">
      <c r="A375" s="45" t="s">
        <v>85</v>
      </c>
      <c r="B375" s="45" t="s">
        <v>80</v>
      </c>
      <c r="C375" s="45" t="s">
        <v>1231</v>
      </c>
      <c r="D375" s="45" t="s">
        <v>1232</v>
      </c>
      <c r="E375" s="46" t="s">
        <v>37</v>
      </c>
      <c r="F375" s="46" t="s">
        <v>366</v>
      </c>
      <c r="G375" s="46" t="s">
        <v>489</v>
      </c>
      <c r="H375" s="6" t="s">
        <v>1233</v>
      </c>
      <c r="I375" s="48"/>
    </row>
    <row r="376">
      <c r="A376" s="45" t="s">
        <v>85</v>
      </c>
      <c r="B376" s="45" t="s">
        <v>85</v>
      </c>
      <c r="C376" s="45" t="s">
        <v>1234</v>
      </c>
      <c r="D376" s="45" t="s">
        <v>1235</v>
      </c>
      <c r="E376" s="46" t="s">
        <v>37</v>
      </c>
      <c r="F376" s="46" t="s">
        <v>366</v>
      </c>
      <c r="G376" s="46" t="s">
        <v>795</v>
      </c>
      <c r="H376" s="6" t="s">
        <v>1236</v>
      </c>
      <c r="I376" s="55"/>
    </row>
    <row r="377">
      <c r="A377" s="45" t="s">
        <v>85</v>
      </c>
      <c r="B377" s="45" t="s">
        <v>89</v>
      </c>
      <c r="C377" s="45" t="s">
        <v>1237</v>
      </c>
      <c r="D377" s="45" t="s">
        <v>1238</v>
      </c>
      <c r="E377" s="46" t="s">
        <v>39</v>
      </c>
      <c r="F377" s="46" t="s">
        <v>387</v>
      </c>
      <c r="G377" s="46" t="s">
        <v>777</v>
      </c>
      <c r="H377" s="47" t="s">
        <v>1239</v>
      </c>
      <c r="I377" s="48"/>
    </row>
    <row r="378">
      <c r="A378" s="45" t="s">
        <v>85</v>
      </c>
      <c r="B378" s="45" t="s">
        <v>94</v>
      </c>
      <c r="C378" s="45" t="s">
        <v>1240</v>
      </c>
      <c r="D378" s="45" t="s">
        <v>1241</v>
      </c>
      <c r="E378" s="46" t="s">
        <v>40</v>
      </c>
      <c r="F378" s="46" t="s">
        <v>391</v>
      </c>
      <c r="G378" s="46" t="s">
        <v>489</v>
      </c>
      <c r="H378" s="6" t="s">
        <v>1242</v>
      </c>
      <c r="I378" s="48"/>
    </row>
    <row r="379">
      <c r="A379" s="45" t="s">
        <v>85</v>
      </c>
      <c r="B379" s="45" t="s">
        <v>98</v>
      </c>
      <c r="C379" s="45" t="s">
        <v>1243</v>
      </c>
      <c r="D379" s="45" t="s">
        <v>1244</v>
      </c>
      <c r="E379" s="46" t="s">
        <v>40</v>
      </c>
      <c r="F379" s="56" t="s">
        <v>391</v>
      </c>
      <c r="G379" s="46" t="s">
        <v>92</v>
      </c>
      <c r="H379" s="47" t="s">
        <v>1245</v>
      </c>
      <c r="I379" s="48"/>
    </row>
    <row r="380">
      <c r="A380" s="45" t="s">
        <v>85</v>
      </c>
      <c r="B380" s="45" t="s">
        <v>102</v>
      </c>
      <c r="C380" s="45" t="s">
        <v>1246</v>
      </c>
      <c r="D380" s="45" t="s">
        <v>1247</v>
      </c>
      <c r="E380" s="46" t="s">
        <v>40</v>
      </c>
      <c r="F380" s="46" t="s">
        <v>391</v>
      </c>
      <c r="G380" s="46" t="s">
        <v>399</v>
      </c>
      <c r="H380" s="47" t="s">
        <v>1248</v>
      </c>
      <c r="I380" s="48"/>
    </row>
    <row r="381">
      <c r="A381" s="45" t="s">
        <v>85</v>
      </c>
      <c r="B381" s="45" t="s">
        <v>106</v>
      </c>
      <c r="C381" s="45" t="s">
        <v>1249</v>
      </c>
      <c r="D381" s="45" t="s">
        <v>1250</v>
      </c>
      <c r="E381" s="46" t="s">
        <v>36</v>
      </c>
      <c r="F381" s="46" t="s">
        <v>176</v>
      </c>
      <c r="G381" s="46" t="s">
        <v>489</v>
      </c>
      <c r="H381" s="6" t="s">
        <v>1251</v>
      </c>
      <c r="I381" s="48"/>
    </row>
    <row r="382">
      <c r="A382" s="45" t="s">
        <v>85</v>
      </c>
      <c r="B382" s="45" t="s">
        <v>110</v>
      </c>
      <c r="C382" s="45" t="s">
        <v>1252</v>
      </c>
      <c r="D382" s="45" t="s">
        <v>1253</v>
      </c>
      <c r="E382" s="46" t="s">
        <v>35</v>
      </c>
      <c r="F382" s="56" t="s">
        <v>54</v>
      </c>
      <c r="G382" s="46" t="s">
        <v>92</v>
      </c>
      <c r="H382" s="47" t="s">
        <v>1254</v>
      </c>
      <c r="I382" s="48"/>
    </row>
    <row r="383">
      <c r="A383" s="45" t="s">
        <v>85</v>
      </c>
      <c r="B383" s="45" t="s">
        <v>114</v>
      </c>
      <c r="C383" s="45" t="s">
        <v>1255</v>
      </c>
      <c r="D383" s="45" t="s">
        <v>1256</v>
      </c>
      <c r="E383" s="46" t="s">
        <v>36</v>
      </c>
      <c r="F383" s="46" t="s">
        <v>176</v>
      </c>
      <c r="G383" s="46" t="s">
        <v>777</v>
      </c>
      <c r="H383" s="47" t="s">
        <v>1257</v>
      </c>
      <c r="I383" s="48"/>
    </row>
    <row r="384">
      <c r="A384" s="45" t="s">
        <v>85</v>
      </c>
      <c r="B384" s="45" t="s">
        <v>119</v>
      </c>
      <c r="C384" s="45" t="s">
        <v>1258</v>
      </c>
      <c r="D384" s="45" t="s">
        <v>1259</v>
      </c>
      <c r="E384" s="46" t="s">
        <v>36</v>
      </c>
      <c r="F384" s="46" t="s">
        <v>176</v>
      </c>
      <c r="G384" s="46" t="s">
        <v>489</v>
      </c>
      <c r="H384" s="6" t="s">
        <v>1260</v>
      </c>
      <c r="I384" s="48"/>
    </row>
    <row r="385">
      <c r="A385" s="45" t="s">
        <v>85</v>
      </c>
      <c r="B385" s="45" t="s">
        <v>123</v>
      </c>
      <c r="C385" s="45" t="s">
        <v>1261</v>
      </c>
      <c r="D385" s="45" t="s">
        <v>1262</v>
      </c>
      <c r="E385" s="46" t="s">
        <v>37</v>
      </c>
      <c r="F385" s="56" t="s">
        <v>366</v>
      </c>
      <c r="G385" s="46" t="s">
        <v>92</v>
      </c>
      <c r="H385" s="47" t="s">
        <v>1263</v>
      </c>
      <c r="I385" s="49"/>
    </row>
    <row r="386">
      <c r="A386" s="45" t="s">
        <v>85</v>
      </c>
      <c r="B386" s="45" t="s">
        <v>127</v>
      </c>
      <c r="C386" s="45" t="s">
        <v>1264</v>
      </c>
      <c r="D386" s="45" t="s">
        <v>1265</v>
      </c>
      <c r="E386" s="46" t="s">
        <v>37</v>
      </c>
      <c r="F386" s="46" t="s">
        <v>366</v>
      </c>
      <c r="G386" s="46" t="s">
        <v>569</v>
      </c>
      <c r="H386" s="47" t="s">
        <v>1266</v>
      </c>
      <c r="I386" s="49"/>
    </row>
    <row r="387">
      <c r="A387" s="45" t="s">
        <v>85</v>
      </c>
      <c r="B387" s="45" t="s">
        <v>131</v>
      </c>
      <c r="C387" s="45" t="s">
        <v>1267</v>
      </c>
      <c r="D387" s="45" t="s">
        <v>1268</v>
      </c>
      <c r="E387" s="46" t="s">
        <v>37</v>
      </c>
      <c r="F387" s="46" t="s">
        <v>366</v>
      </c>
      <c r="G387" s="46" t="s">
        <v>489</v>
      </c>
      <c r="H387" s="6" t="s">
        <v>1269</v>
      </c>
      <c r="I387" s="48"/>
    </row>
    <row r="388">
      <c r="A388" s="45" t="s">
        <v>85</v>
      </c>
      <c r="B388" s="45" t="s">
        <v>135</v>
      </c>
      <c r="C388" s="45" t="s">
        <v>1270</v>
      </c>
      <c r="D388" s="45" t="s">
        <v>1271</v>
      </c>
      <c r="E388" s="46" t="s">
        <v>41</v>
      </c>
      <c r="F388" s="46" t="s">
        <v>1272</v>
      </c>
      <c r="G388" s="46" t="s">
        <v>1273</v>
      </c>
      <c r="H388" s="47" t="s">
        <v>1274</v>
      </c>
      <c r="I388" s="48"/>
    </row>
    <row r="389">
      <c r="A389" s="45" t="s">
        <v>85</v>
      </c>
      <c r="B389" s="45" t="s">
        <v>140</v>
      </c>
      <c r="C389" s="45" t="s">
        <v>1275</v>
      </c>
      <c r="D389" s="45" t="s">
        <v>1276</v>
      </c>
      <c r="E389" s="46" t="s">
        <v>39</v>
      </c>
      <c r="F389" s="46" t="s">
        <v>387</v>
      </c>
      <c r="G389" s="46" t="s">
        <v>777</v>
      </c>
      <c r="H389" s="47" t="s">
        <v>1277</v>
      </c>
      <c r="I389" s="48"/>
    </row>
    <row r="390">
      <c r="A390" s="45" t="s">
        <v>85</v>
      </c>
      <c r="B390" s="45" t="s">
        <v>144</v>
      </c>
      <c r="C390" s="45" t="s">
        <v>1278</v>
      </c>
      <c r="D390" s="45" t="s">
        <v>1279</v>
      </c>
      <c r="E390" s="46" t="s">
        <v>39</v>
      </c>
      <c r="F390" s="56" t="s">
        <v>387</v>
      </c>
      <c r="G390" s="46" t="s">
        <v>92</v>
      </c>
      <c r="H390" s="47" t="s">
        <v>1280</v>
      </c>
      <c r="I390" s="48"/>
    </row>
    <row r="391">
      <c r="A391" s="45" t="s">
        <v>85</v>
      </c>
      <c r="B391" s="45" t="s">
        <v>148</v>
      </c>
      <c r="C391" s="45" t="s">
        <v>1281</v>
      </c>
      <c r="D391" s="45" t="s">
        <v>1282</v>
      </c>
      <c r="E391" s="46" t="s">
        <v>39</v>
      </c>
      <c r="F391" s="46" t="s">
        <v>387</v>
      </c>
      <c r="G391" s="46" t="s">
        <v>489</v>
      </c>
      <c r="H391" s="6" t="s">
        <v>1283</v>
      </c>
      <c r="I391" s="48"/>
    </row>
    <row r="392">
      <c r="A392" s="45" t="s">
        <v>85</v>
      </c>
      <c r="B392" s="45" t="s">
        <v>152</v>
      </c>
      <c r="C392" s="45" t="s">
        <v>1284</v>
      </c>
      <c r="D392" s="45" t="s">
        <v>1285</v>
      </c>
      <c r="E392" s="46" t="s">
        <v>40</v>
      </c>
      <c r="F392" s="46" t="s">
        <v>391</v>
      </c>
      <c r="G392" s="46" t="s">
        <v>399</v>
      </c>
      <c r="H392" s="47" t="s">
        <v>1286</v>
      </c>
      <c r="I392" s="48"/>
    </row>
    <row r="393">
      <c r="A393" s="45" t="s">
        <v>85</v>
      </c>
      <c r="B393" s="45" t="s">
        <v>156</v>
      </c>
      <c r="C393" s="45" t="s">
        <v>1287</v>
      </c>
      <c r="D393" s="45" t="s">
        <v>1288</v>
      </c>
      <c r="E393" s="46" t="s">
        <v>40</v>
      </c>
      <c r="F393" s="56" t="s">
        <v>391</v>
      </c>
      <c r="G393" s="46" t="s">
        <v>92</v>
      </c>
      <c r="H393" s="47" t="s">
        <v>1289</v>
      </c>
      <c r="I393" s="48"/>
    </row>
    <row r="394">
      <c r="A394" s="45" t="s">
        <v>85</v>
      </c>
      <c r="B394" s="45" t="s">
        <v>160</v>
      </c>
      <c r="C394" s="45" t="s">
        <v>1290</v>
      </c>
      <c r="D394" s="45" t="s">
        <v>1291</v>
      </c>
      <c r="E394" s="46" t="s">
        <v>36</v>
      </c>
      <c r="F394" s="46" t="s">
        <v>176</v>
      </c>
      <c r="G394" s="46" t="s">
        <v>489</v>
      </c>
      <c r="H394" s="6" t="s">
        <v>1292</v>
      </c>
      <c r="I394" s="48"/>
    </row>
    <row r="395">
      <c r="A395" s="45" t="s">
        <v>85</v>
      </c>
      <c r="B395" s="45" t="s">
        <v>164</v>
      </c>
      <c r="C395" s="45" t="s">
        <v>1293</v>
      </c>
      <c r="D395" s="45" t="s">
        <v>1294</v>
      </c>
      <c r="E395" s="46" t="s">
        <v>36</v>
      </c>
      <c r="F395" s="46" t="s">
        <v>176</v>
      </c>
      <c r="G395" s="46" t="s">
        <v>399</v>
      </c>
      <c r="H395" s="47" t="s">
        <v>1295</v>
      </c>
      <c r="I395" s="48"/>
    </row>
    <row r="396">
      <c r="A396" s="45" t="s">
        <v>85</v>
      </c>
      <c r="B396" s="45" t="s">
        <v>169</v>
      </c>
      <c r="C396" s="45" t="s">
        <v>1296</v>
      </c>
      <c r="D396" s="45" t="s">
        <v>1297</v>
      </c>
      <c r="E396" s="46" t="s">
        <v>37</v>
      </c>
      <c r="F396" s="56" t="s">
        <v>366</v>
      </c>
      <c r="G396" s="46" t="s">
        <v>828</v>
      </c>
      <c r="H396" s="57" t="s">
        <v>1298</v>
      </c>
      <c r="I396" s="49" t="s">
        <v>1016</v>
      </c>
    </row>
    <row r="397">
      <c r="A397" s="45" t="s">
        <v>85</v>
      </c>
      <c r="B397" s="45" t="s">
        <v>173</v>
      </c>
      <c r="C397" s="45" t="s">
        <v>1299</v>
      </c>
      <c r="D397" s="45" t="s">
        <v>1300</v>
      </c>
      <c r="E397" s="46" t="s">
        <v>38</v>
      </c>
      <c r="F397" s="46" t="s">
        <v>380</v>
      </c>
      <c r="G397" s="46" t="s">
        <v>489</v>
      </c>
      <c r="H397" s="6" t="s">
        <v>1301</v>
      </c>
      <c r="I397" s="48"/>
    </row>
    <row r="398">
      <c r="A398" s="45" t="s">
        <v>85</v>
      </c>
      <c r="B398" s="45" t="s">
        <v>178</v>
      </c>
      <c r="C398" s="45" t="s">
        <v>1302</v>
      </c>
      <c r="D398" s="45" t="s">
        <v>1303</v>
      </c>
      <c r="E398" s="46" t="s">
        <v>38</v>
      </c>
      <c r="F398" s="46" t="s">
        <v>380</v>
      </c>
      <c r="G398" s="46" t="s">
        <v>565</v>
      </c>
      <c r="H398" s="47" t="s">
        <v>1304</v>
      </c>
      <c r="I398" s="48"/>
    </row>
    <row r="399">
      <c r="A399" s="45" t="s">
        <v>85</v>
      </c>
      <c r="B399" s="45" t="s">
        <v>182</v>
      </c>
      <c r="C399" s="45" t="s">
        <v>1305</v>
      </c>
      <c r="D399" s="45" t="s">
        <v>1306</v>
      </c>
      <c r="E399" s="46" t="s">
        <v>38</v>
      </c>
      <c r="F399" s="56" t="s">
        <v>380</v>
      </c>
      <c r="G399" s="46" t="s">
        <v>905</v>
      </c>
      <c r="H399" s="6" t="s">
        <v>1307</v>
      </c>
      <c r="I399" s="48"/>
    </row>
    <row r="400">
      <c r="A400" s="45" t="s">
        <v>85</v>
      </c>
      <c r="B400" s="45" t="s">
        <v>186</v>
      </c>
      <c r="C400" s="45" t="s">
        <v>1308</v>
      </c>
      <c r="D400" s="45" t="s">
        <v>1309</v>
      </c>
      <c r="E400" s="46" t="s">
        <v>38</v>
      </c>
      <c r="F400" s="46" t="s">
        <v>380</v>
      </c>
      <c r="G400" s="46" t="s">
        <v>489</v>
      </c>
      <c r="H400" s="6" t="s">
        <v>1310</v>
      </c>
      <c r="I400" s="48"/>
    </row>
    <row r="401">
      <c r="A401" s="45" t="s">
        <v>85</v>
      </c>
      <c r="B401" s="45" t="s">
        <v>191</v>
      </c>
      <c r="C401" s="45" t="s">
        <v>1311</v>
      </c>
      <c r="D401" s="45" t="s">
        <v>1312</v>
      </c>
      <c r="E401" s="46" t="s">
        <v>38</v>
      </c>
      <c r="F401" s="46" t="s">
        <v>380</v>
      </c>
      <c r="G401" s="46" t="s">
        <v>828</v>
      </c>
      <c r="H401" s="57" t="s">
        <v>1313</v>
      </c>
      <c r="I401" s="48"/>
    </row>
    <row r="402">
      <c r="A402" s="45" t="s">
        <v>85</v>
      </c>
      <c r="B402" s="45" t="s">
        <v>195</v>
      </c>
      <c r="C402" s="45" t="s">
        <v>1314</v>
      </c>
      <c r="D402" s="45" t="s">
        <v>1315</v>
      </c>
      <c r="E402" s="46" t="s">
        <v>39</v>
      </c>
      <c r="F402" s="56" t="s">
        <v>387</v>
      </c>
      <c r="G402" s="46" t="s">
        <v>905</v>
      </c>
      <c r="H402" s="6" t="s">
        <v>1316</v>
      </c>
      <c r="I402" s="48"/>
    </row>
    <row r="403">
      <c r="A403" s="45" t="s">
        <v>85</v>
      </c>
      <c r="B403" s="45" t="s">
        <v>199</v>
      </c>
      <c r="C403" s="45" t="s">
        <v>1317</v>
      </c>
      <c r="D403" s="45" t="s">
        <v>1318</v>
      </c>
      <c r="E403" s="46" t="s">
        <v>39</v>
      </c>
      <c r="F403" s="46" t="s">
        <v>387</v>
      </c>
      <c r="G403" s="46" t="s">
        <v>489</v>
      </c>
      <c r="H403" s="6" t="s">
        <v>1319</v>
      </c>
      <c r="I403" s="48"/>
    </row>
    <row r="404">
      <c r="A404" s="45" t="s">
        <v>85</v>
      </c>
      <c r="B404" s="45" t="s">
        <v>204</v>
      </c>
      <c r="C404" s="45" t="s">
        <v>1320</v>
      </c>
      <c r="D404" s="45" t="s">
        <v>1321</v>
      </c>
      <c r="E404" s="46" t="s">
        <v>39</v>
      </c>
      <c r="F404" s="46" t="s">
        <v>387</v>
      </c>
      <c r="G404" s="46" t="s">
        <v>828</v>
      </c>
      <c r="H404" s="6" t="s">
        <v>1322</v>
      </c>
      <c r="I404" s="48"/>
    </row>
    <row r="405">
      <c r="A405" s="45" t="s">
        <v>85</v>
      </c>
      <c r="B405" s="45" t="s">
        <v>208</v>
      </c>
      <c r="C405" s="45" t="s">
        <v>1323</v>
      </c>
      <c r="D405" s="45" t="s">
        <v>1324</v>
      </c>
      <c r="E405" s="46" t="s">
        <v>39</v>
      </c>
      <c r="F405" s="56" t="s">
        <v>387</v>
      </c>
      <c r="G405" s="46" t="s">
        <v>905</v>
      </c>
      <c r="H405" s="6" t="s">
        <v>1325</v>
      </c>
      <c r="I405" s="48"/>
    </row>
    <row r="406">
      <c r="A406" s="45" t="s">
        <v>85</v>
      </c>
      <c r="B406" s="45" t="s">
        <v>212</v>
      </c>
      <c r="C406" s="45" t="s">
        <v>1326</v>
      </c>
      <c r="D406" s="45" t="s">
        <v>1327</v>
      </c>
      <c r="E406" s="46" t="s">
        <v>39</v>
      </c>
      <c r="F406" s="56" t="s">
        <v>387</v>
      </c>
      <c r="G406" s="46" t="s">
        <v>909</v>
      </c>
      <c r="H406" s="6" t="s">
        <v>1328</v>
      </c>
      <c r="I406" s="48"/>
    </row>
    <row r="407">
      <c r="A407" s="45" t="s">
        <v>85</v>
      </c>
      <c r="B407" s="45" t="s">
        <v>216</v>
      </c>
      <c r="C407" s="45" t="s">
        <v>1329</v>
      </c>
      <c r="D407" s="45" t="s">
        <v>1330</v>
      </c>
      <c r="E407" s="46" t="s">
        <v>40</v>
      </c>
      <c r="F407" s="46" t="s">
        <v>391</v>
      </c>
      <c r="G407" s="46" t="s">
        <v>828</v>
      </c>
      <c r="H407" s="6" t="s">
        <v>1331</v>
      </c>
      <c r="I407" s="48"/>
    </row>
    <row r="408">
      <c r="A408" s="45" t="s">
        <v>85</v>
      </c>
      <c r="B408" s="45" t="s">
        <v>221</v>
      </c>
      <c r="C408" s="45" t="s">
        <v>1332</v>
      </c>
      <c r="D408" s="45" t="s">
        <v>1333</v>
      </c>
      <c r="E408" s="46" t="s">
        <v>40</v>
      </c>
      <c r="F408" s="56" t="s">
        <v>391</v>
      </c>
      <c r="G408" s="46" t="s">
        <v>905</v>
      </c>
      <c r="H408" s="6" t="s">
        <v>1334</v>
      </c>
      <c r="I408" s="48"/>
    </row>
    <row r="409">
      <c r="A409" s="45" t="s">
        <v>85</v>
      </c>
      <c r="B409" s="45" t="s">
        <v>225</v>
      </c>
      <c r="C409" s="45" t="s">
        <v>1335</v>
      </c>
      <c r="D409" s="45" t="s">
        <v>1336</v>
      </c>
      <c r="E409" s="46" t="s">
        <v>40</v>
      </c>
      <c r="F409" s="56" t="s">
        <v>391</v>
      </c>
      <c r="G409" s="46" t="s">
        <v>909</v>
      </c>
      <c r="H409" s="6" t="s">
        <v>1337</v>
      </c>
      <c r="I409" s="48"/>
    </row>
    <row r="410">
      <c r="A410" s="45" t="s">
        <v>85</v>
      </c>
      <c r="B410" s="45" t="s">
        <v>229</v>
      </c>
      <c r="C410" s="45" t="s">
        <v>1338</v>
      </c>
      <c r="D410" s="45" t="s">
        <v>1339</v>
      </c>
      <c r="E410" s="46" t="s">
        <v>40</v>
      </c>
      <c r="F410" s="46" t="s">
        <v>391</v>
      </c>
      <c r="G410" s="46" t="s">
        <v>828</v>
      </c>
      <c r="H410" s="6" t="s">
        <v>1340</v>
      </c>
      <c r="I410" s="48"/>
    </row>
    <row r="411">
      <c r="A411" s="45" t="s">
        <v>85</v>
      </c>
      <c r="B411" s="45" t="s">
        <v>234</v>
      </c>
      <c r="C411" s="45" t="s">
        <v>1341</v>
      </c>
      <c r="D411" s="45" t="s">
        <v>1342</v>
      </c>
      <c r="E411" s="46" t="s">
        <v>40</v>
      </c>
      <c r="F411" s="56" t="s">
        <v>391</v>
      </c>
      <c r="G411" s="46" t="s">
        <v>905</v>
      </c>
      <c r="H411" s="6" t="s">
        <v>1343</v>
      </c>
      <c r="I411" s="48"/>
    </row>
    <row r="412">
      <c r="A412" s="45" t="s">
        <v>85</v>
      </c>
      <c r="B412" s="45" t="s">
        <v>238</v>
      </c>
      <c r="C412" s="45" t="s">
        <v>1344</v>
      </c>
      <c r="D412" s="45" t="s">
        <v>1345</v>
      </c>
      <c r="E412" s="46" t="s">
        <v>40</v>
      </c>
      <c r="F412" s="46" t="s">
        <v>391</v>
      </c>
      <c r="G412" s="46" t="s">
        <v>909</v>
      </c>
      <c r="H412" s="6" t="s">
        <v>1346</v>
      </c>
      <c r="I412" s="48"/>
    </row>
    <row r="413">
      <c r="A413" s="45" t="s">
        <v>85</v>
      </c>
      <c r="B413" s="45" t="s">
        <v>242</v>
      </c>
      <c r="C413" s="45" t="s">
        <v>1347</v>
      </c>
      <c r="D413" s="45" t="s">
        <v>1348</v>
      </c>
      <c r="E413" s="46" t="s">
        <v>36</v>
      </c>
      <c r="F413" s="46" t="s">
        <v>176</v>
      </c>
      <c r="G413" s="46" t="s">
        <v>828</v>
      </c>
      <c r="H413" s="6" t="s">
        <v>1349</v>
      </c>
      <c r="I413" s="48"/>
    </row>
    <row r="414">
      <c r="A414" s="45" t="s">
        <v>85</v>
      </c>
      <c r="B414" s="45" t="s">
        <v>247</v>
      </c>
      <c r="C414" s="45" t="s">
        <v>1350</v>
      </c>
      <c r="D414" s="45" t="s">
        <v>1351</v>
      </c>
      <c r="E414" s="46" t="s">
        <v>35</v>
      </c>
      <c r="F414" s="56" t="s">
        <v>54</v>
      </c>
      <c r="G414" s="46" t="s">
        <v>905</v>
      </c>
      <c r="H414" s="6" t="s">
        <v>1352</v>
      </c>
      <c r="I414" s="48"/>
    </row>
    <row r="415">
      <c r="A415" s="45" t="s">
        <v>85</v>
      </c>
      <c r="B415" s="45" t="s">
        <v>251</v>
      </c>
      <c r="C415" s="45" t="s">
        <v>1353</v>
      </c>
      <c r="D415" s="45" t="s">
        <v>1354</v>
      </c>
      <c r="E415" s="46" t="s">
        <v>35</v>
      </c>
      <c r="F415" s="56" t="s">
        <v>54</v>
      </c>
      <c r="G415" s="46" t="s">
        <v>909</v>
      </c>
      <c r="H415" s="6" t="s">
        <v>1355</v>
      </c>
      <c r="I415" s="48"/>
    </row>
    <row r="416">
      <c r="A416" s="45" t="s">
        <v>85</v>
      </c>
      <c r="B416" s="45" t="s">
        <v>255</v>
      </c>
      <c r="C416" s="45" t="s">
        <v>1356</v>
      </c>
      <c r="D416" s="45" t="s">
        <v>1357</v>
      </c>
      <c r="E416" s="46" t="s">
        <v>35</v>
      </c>
      <c r="F416" s="46" t="s">
        <v>54</v>
      </c>
      <c r="G416" s="46" t="s">
        <v>828</v>
      </c>
      <c r="H416" s="6" t="s">
        <v>1358</v>
      </c>
      <c r="I416" s="48"/>
    </row>
    <row r="417">
      <c r="A417" s="45" t="s">
        <v>85</v>
      </c>
      <c r="B417" s="45" t="s">
        <v>259</v>
      </c>
      <c r="C417" s="45" t="s">
        <v>1359</v>
      </c>
      <c r="D417" s="45" t="s">
        <v>1360</v>
      </c>
      <c r="E417" s="46" t="s">
        <v>35</v>
      </c>
      <c r="F417" s="56" t="s">
        <v>54</v>
      </c>
      <c r="G417" s="46" t="s">
        <v>905</v>
      </c>
      <c r="H417" s="6" t="s">
        <v>1361</v>
      </c>
      <c r="I417" s="48"/>
    </row>
    <row r="418">
      <c r="A418" s="45" t="s">
        <v>89</v>
      </c>
      <c r="B418" s="45" t="s">
        <v>51</v>
      </c>
      <c r="C418" s="45" t="s">
        <v>1362</v>
      </c>
      <c r="D418" s="45" t="s">
        <v>1363</v>
      </c>
      <c r="E418" s="46" t="s">
        <v>35</v>
      </c>
      <c r="F418" s="46" t="s">
        <v>54</v>
      </c>
      <c r="G418" s="46" t="s">
        <v>446</v>
      </c>
      <c r="H418" s="6" t="s">
        <v>1364</v>
      </c>
      <c r="I418" s="48"/>
    </row>
    <row r="419">
      <c r="A419" s="45" t="s">
        <v>89</v>
      </c>
      <c r="B419" s="45" t="s">
        <v>56</v>
      </c>
      <c r="C419" s="45" t="s">
        <v>1365</v>
      </c>
      <c r="D419" s="45" t="s">
        <v>1366</v>
      </c>
      <c r="E419" s="46" t="s">
        <v>35</v>
      </c>
      <c r="F419" s="46" t="s">
        <v>54</v>
      </c>
      <c r="G419" s="46" t="s">
        <v>6</v>
      </c>
      <c r="H419" s="6" t="s">
        <v>1367</v>
      </c>
      <c r="I419" s="48"/>
    </row>
    <row r="420">
      <c r="A420" s="45" t="s">
        <v>89</v>
      </c>
      <c r="B420" s="45" t="s">
        <v>61</v>
      </c>
      <c r="C420" s="45" t="s">
        <v>1368</v>
      </c>
      <c r="D420" s="45" t="s">
        <v>1369</v>
      </c>
      <c r="E420" s="46" t="s">
        <v>35</v>
      </c>
      <c r="F420" s="46" t="s">
        <v>54</v>
      </c>
      <c r="G420" s="46" t="s">
        <v>464</v>
      </c>
      <c r="H420" s="47" t="s">
        <v>1370</v>
      </c>
      <c r="I420" s="48"/>
    </row>
    <row r="421">
      <c r="A421" s="45" t="s">
        <v>89</v>
      </c>
      <c r="B421" s="45" t="s">
        <v>66</v>
      </c>
      <c r="C421" s="45" t="s">
        <v>1371</v>
      </c>
      <c r="D421" s="45" t="s">
        <v>1372</v>
      </c>
      <c r="E421" s="46" t="s">
        <v>36</v>
      </c>
      <c r="F421" s="46" t="s">
        <v>176</v>
      </c>
      <c r="G421" s="46" t="s">
        <v>446</v>
      </c>
      <c r="H421" s="6" t="s">
        <v>1373</v>
      </c>
      <c r="I421" s="48"/>
    </row>
    <row r="422">
      <c r="A422" s="45" t="s">
        <v>89</v>
      </c>
      <c r="B422" s="45" t="s">
        <v>71</v>
      </c>
      <c r="C422" s="45" t="s">
        <v>1374</v>
      </c>
      <c r="D422" s="45" t="s">
        <v>1375</v>
      </c>
      <c r="E422" s="46" t="s">
        <v>37</v>
      </c>
      <c r="F422" s="56" t="s">
        <v>366</v>
      </c>
      <c r="G422" s="46" t="s">
        <v>399</v>
      </c>
      <c r="H422" s="47" t="s">
        <v>1376</v>
      </c>
      <c r="I422" s="48"/>
    </row>
    <row r="423">
      <c r="A423" s="45" t="s">
        <v>89</v>
      </c>
      <c r="B423" s="45" t="s">
        <v>75</v>
      </c>
      <c r="C423" s="45" t="s">
        <v>1377</v>
      </c>
      <c r="D423" s="45" t="s">
        <v>1378</v>
      </c>
      <c r="E423" s="46" t="s">
        <v>37</v>
      </c>
      <c r="F423" s="46" t="s">
        <v>366</v>
      </c>
      <c r="G423" s="46" t="s">
        <v>464</v>
      </c>
      <c r="H423" s="47" t="s">
        <v>1379</v>
      </c>
      <c r="I423" s="48"/>
    </row>
    <row r="424">
      <c r="A424" s="45" t="s">
        <v>89</v>
      </c>
      <c r="B424" s="45" t="s">
        <v>80</v>
      </c>
      <c r="C424" s="45" t="s">
        <v>1380</v>
      </c>
      <c r="D424" s="45" t="s">
        <v>1381</v>
      </c>
      <c r="E424" s="46" t="s">
        <v>37</v>
      </c>
      <c r="F424" s="46" t="s">
        <v>366</v>
      </c>
      <c r="G424" s="46" t="s">
        <v>446</v>
      </c>
      <c r="H424" s="6" t="s">
        <v>1382</v>
      </c>
      <c r="I424" s="48"/>
    </row>
    <row r="425">
      <c r="A425" s="45" t="s">
        <v>89</v>
      </c>
      <c r="B425" s="45" t="s">
        <v>85</v>
      </c>
      <c r="C425" s="45" t="s">
        <v>1383</v>
      </c>
      <c r="D425" s="45" t="s">
        <v>1384</v>
      </c>
      <c r="E425" s="46" t="s">
        <v>39</v>
      </c>
      <c r="F425" s="56" t="s">
        <v>387</v>
      </c>
      <c r="G425" s="46" t="s">
        <v>905</v>
      </c>
      <c r="H425" s="6" t="s">
        <v>1385</v>
      </c>
      <c r="I425" s="48"/>
    </row>
    <row r="426">
      <c r="A426" s="45" t="s">
        <v>89</v>
      </c>
      <c r="B426" s="45" t="s">
        <v>89</v>
      </c>
      <c r="C426" s="45" t="s">
        <v>1386</v>
      </c>
      <c r="D426" s="45" t="s">
        <v>1387</v>
      </c>
      <c r="E426" s="46" t="s">
        <v>39</v>
      </c>
      <c r="F426" s="46" t="s">
        <v>387</v>
      </c>
      <c r="G426" s="46" t="s">
        <v>464</v>
      </c>
      <c r="H426" s="47" t="s">
        <v>1388</v>
      </c>
      <c r="I426" s="48"/>
    </row>
    <row r="427">
      <c r="A427" s="45" t="s">
        <v>89</v>
      </c>
      <c r="B427" s="45" t="s">
        <v>94</v>
      </c>
      <c r="C427" s="45" t="s">
        <v>1389</v>
      </c>
      <c r="D427" s="45" t="s">
        <v>1390</v>
      </c>
      <c r="E427" s="46" t="s">
        <v>40</v>
      </c>
      <c r="F427" s="46" t="s">
        <v>391</v>
      </c>
      <c r="G427" s="46" t="s">
        <v>446</v>
      </c>
      <c r="H427" s="6" t="s">
        <v>1391</v>
      </c>
      <c r="I427" s="48"/>
    </row>
    <row r="428">
      <c r="A428" s="45" t="s">
        <v>89</v>
      </c>
      <c r="B428" s="45" t="s">
        <v>98</v>
      </c>
      <c r="C428" s="45" t="s">
        <v>1392</v>
      </c>
      <c r="D428" s="45" t="s">
        <v>1393</v>
      </c>
      <c r="E428" s="46" t="s">
        <v>40</v>
      </c>
      <c r="F428" s="56" t="s">
        <v>391</v>
      </c>
      <c r="G428" s="46" t="s">
        <v>905</v>
      </c>
      <c r="H428" s="6" t="s">
        <v>1394</v>
      </c>
      <c r="I428" s="48"/>
    </row>
    <row r="429">
      <c r="A429" s="45" t="s">
        <v>89</v>
      </c>
      <c r="B429" s="45" t="s">
        <v>102</v>
      </c>
      <c r="C429" s="45" t="s">
        <v>1395</v>
      </c>
      <c r="D429" s="45" t="s">
        <v>1396</v>
      </c>
      <c r="E429" s="46" t="s">
        <v>40</v>
      </c>
      <c r="F429" s="46" t="s">
        <v>391</v>
      </c>
      <c r="G429" s="46" t="s">
        <v>464</v>
      </c>
      <c r="H429" s="47" t="s">
        <v>1397</v>
      </c>
      <c r="I429" s="48"/>
    </row>
    <row r="430">
      <c r="A430" s="45" t="s">
        <v>89</v>
      </c>
      <c r="B430" s="45" t="s">
        <v>106</v>
      </c>
      <c r="C430" s="45" t="s">
        <v>1398</v>
      </c>
      <c r="D430" s="45" t="s">
        <v>1399</v>
      </c>
      <c r="E430" s="46" t="s">
        <v>40</v>
      </c>
      <c r="F430" s="46" t="s">
        <v>391</v>
      </c>
      <c r="G430" s="46" t="s">
        <v>446</v>
      </c>
      <c r="H430" s="6" t="s">
        <v>1400</v>
      </c>
      <c r="I430" s="48"/>
    </row>
    <row r="431">
      <c r="A431" s="45" t="s">
        <v>89</v>
      </c>
      <c r="B431" s="45" t="s">
        <v>110</v>
      </c>
      <c r="C431" s="45" t="s">
        <v>1401</v>
      </c>
      <c r="D431" s="45" t="s">
        <v>1402</v>
      </c>
      <c r="E431" s="46" t="s">
        <v>36</v>
      </c>
      <c r="F431" s="56" t="s">
        <v>176</v>
      </c>
      <c r="G431" s="46" t="s">
        <v>905</v>
      </c>
      <c r="H431" s="6" t="s">
        <v>1403</v>
      </c>
      <c r="I431" s="48"/>
    </row>
    <row r="432">
      <c r="A432" s="45" t="s">
        <v>89</v>
      </c>
      <c r="B432" s="45" t="s">
        <v>114</v>
      </c>
      <c r="C432" s="45" t="s">
        <v>1404</v>
      </c>
      <c r="D432" s="45" t="s">
        <v>1405</v>
      </c>
      <c r="E432" s="46" t="s">
        <v>37</v>
      </c>
      <c r="F432" s="46" t="s">
        <v>366</v>
      </c>
      <c r="G432" s="46" t="s">
        <v>464</v>
      </c>
      <c r="H432" s="47" t="s">
        <v>1406</v>
      </c>
    </row>
    <row r="433">
      <c r="A433" s="45" t="s">
        <v>89</v>
      </c>
      <c r="B433" s="45" t="s">
        <v>119</v>
      </c>
      <c r="C433" s="45" t="s">
        <v>1407</v>
      </c>
      <c r="D433" s="45" t="s">
        <v>1408</v>
      </c>
      <c r="E433" s="46" t="s">
        <v>37</v>
      </c>
      <c r="F433" s="46" t="s">
        <v>366</v>
      </c>
      <c r="G433" s="46" t="s">
        <v>446</v>
      </c>
      <c r="H433" s="6" t="s">
        <v>1409</v>
      </c>
    </row>
    <row r="434">
      <c r="A434" s="45" t="s">
        <v>89</v>
      </c>
      <c r="B434" s="45" t="s">
        <v>123</v>
      </c>
      <c r="C434" s="45" t="s">
        <v>1410</v>
      </c>
      <c r="D434" s="45" t="s">
        <v>1411</v>
      </c>
      <c r="E434" s="46" t="s">
        <v>37</v>
      </c>
      <c r="F434" s="56" t="s">
        <v>366</v>
      </c>
      <c r="G434" s="46" t="s">
        <v>905</v>
      </c>
      <c r="H434" s="6" t="s">
        <v>1412</v>
      </c>
    </row>
    <row r="435">
      <c r="A435" s="45" t="s">
        <v>89</v>
      </c>
      <c r="B435" s="45" t="s">
        <v>127</v>
      </c>
      <c r="C435" s="45" t="s">
        <v>1413</v>
      </c>
      <c r="D435" s="45" t="s">
        <v>1414</v>
      </c>
      <c r="E435" s="46" t="s">
        <v>37</v>
      </c>
      <c r="F435" s="46" t="s">
        <v>366</v>
      </c>
      <c r="G435" s="46" t="s">
        <v>464</v>
      </c>
      <c r="H435" s="47" t="s">
        <v>1415</v>
      </c>
    </row>
    <row r="436">
      <c r="A436" s="45" t="s">
        <v>89</v>
      </c>
      <c r="B436" s="45" t="s">
        <v>131</v>
      </c>
      <c r="C436" s="45" t="s">
        <v>1416</v>
      </c>
      <c r="D436" s="45" t="s">
        <v>1417</v>
      </c>
      <c r="E436" s="46" t="s">
        <v>41</v>
      </c>
      <c r="F436" s="46" t="s">
        <v>1272</v>
      </c>
      <c r="G436" s="46" t="s">
        <v>561</v>
      </c>
      <c r="H436" s="47" t="s">
        <v>1418</v>
      </c>
    </row>
    <row r="437">
      <c r="A437" s="45" t="s">
        <v>89</v>
      </c>
      <c r="B437" s="45" t="s">
        <v>135</v>
      </c>
      <c r="C437" s="45" t="s">
        <v>1419</v>
      </c>
      <c r="D437" s="45" t="s">
        <v>1420</v>
      </c>
      <c r="E437" s="46" t="s">
        <v>41</v>
      </c>
      <c r="F437" s="46" t="s">
        <v>1272</v>
      </c>
      <c r="G437" s="46" t="s">
        <v>446</v>
      </c>
      <c r="H437" s="6" t="s">
        <v>1421</v>
      </c>
      <c r="I437" s="48"/>
    </row>
    <row r="438">
      <c r="A438" s="45" t="s">
        <v>89</v>
      </c>
      <c r="B438" s="45" t="s">
        <v>140</v>
      </c>
      <c r="C438" s="45" t="s">
        <v>1422</v>
      </c>
      <c r="D438" s="45" t="s">
        <v>1423</v>
      </c>
      <c r="E438" s="46" t="s">
        <v>41</v>
      </c>
      <c r="F438" s="46" t="s">
        <v>1272</v>
      </c>
      <c r="G438" s="46" t="s">
        <v>464</v>
      </c>
      <c r="H438" s="47" t="s">
        <v>1424</v>
      </c>
      <c r="I438" s="48"/>
    </row>
    <row r="439">
      <c r="A439" s="45" t="s">
        <v>89</v>
      </c>
      <c r="B439" s="45" t="s">
        <v>144</v>
      </c>
      <c r="C439" s="45" t="s">
        <v>1425</v>
      </c>
      <c r="D439" s="45" t="s">
        <v>1426</v>
      </c>
      <c r="E439" s="46" t="s">
        <v>39</v>
      </c>
      <c r="F439" s="56" t="s">
        <v>387</v>
      </c>
      <c r="G439" s="46" t="s">
        <v>905</v>
      </c>
      <c r="H439" s="6" t="s">
        <v>1427</v>
      </c>
      <c r="I439" s="48"/>
    </row>
    <row r="440">
      <c r="A440" s="45" t="s">
        <v>89</v>
      </c>
      <c r="B440" s="45" t="s">
        <v>148</v>
      </c>
      <c r="C440" s="45" t="s">
        <v>1428</v>
      </c>
      <c r="D440" s="45" t="s">
        <v>1429</v>
      </c>
      <c r="E440" s="46" t="s">
        <v>39</v>
      </c>
      <c r="F440" s="46" t="s">
        <v>387</v>
      </c>
      <c r="G440" s="46" t="s">
        <v>446</v>
      </c>
      <c r="H440" s="6" t="s">
        <v>1430</v>
      </c>
      <c r="I440" s="48"/>
    </row>
    <row r="441">
      <c r="A441" s="45" t="s">
        <v>89</v>
      </c>
      <c r="B441" s="45" t="s">
        <v>152</v>
      </c>
      <c r="C441" s="45" t="s">
        <v>1431</v>
      </c>
      <c r="D441" s="45" t="s">
        <v>1432</v>
      </c>
      <c r="E441" s="46" t="s">
        <v>39</v>
      </c>
      <c r="F441" s="46" t="s">
        <v>387</v>
      </c>
      <c r="G441" s="46" t="s">
        <v>464</v>
      </c>
      <c r="H441" s="47" t="s">
        <v>1433</v>
      </c>
      <c r="I441" s="48"/>
    </row>
    <row r="442">
      <c r="A442" s="45" t="s">
        <v>89</v>
      </c>
      <c r="B442" s="45" t="s">
        <v>156</v>
      </c>
      <c r="C442" s="45" t="s">
        <v>1434</v>
      </c>
      <c r="D442" s="45" t="s">
        <v>1435</v>
      </c>
      <c r="E442" s="46" t="s">
        <v>40</v>
      </c>
      <c r="F442" s="46" t="s">
        <v>391</v>
      </c>
      <c r="G442" s="46" t="s">
        <v>1436</v>
      </c>
      <c r="H442" s="6" t="s">
        <v>1437</v>
      </c>
      <c r="I442" s="48"/>
    </row>
    <row r="443">
      <c r="A443" s="45" t="s">
        <v>89</v>
      </c>
      <c r="B443" s="45" t="s">
        <v>160</v>
      </c>
      <c r="C443" s="45" t="s">
        <v>1438</v>
      </c>
      <c r="D443" s="45" t="s">
        <v>1439</v>
      </c>
      <c r="E443" s="46" t="s">
        <v>40</v>
      </c>
      <c r="F443" s="46" t="s">
        <v>391</v>
      </c>
      <c r="G443" s="46" t="s">
        <v>446</v>
      </c>
      <c r="H443" s="6" t="s">
        <v>1440</v>
      </c>
      <c r="I443" s="48"/>
    </row>
    <row r="444">
      <c r="A444" s="45" t="s">
        <v>89</v>
      </c>
      <c r="B444" s="45" t="s">
        <v>164</v>
      </c>
      <c r="C444" s="45" t="s">
        <v>1441</v>
      </c>
      <c r="D444" s="45" t="s">
        <v>1442</v>
      </c>
      <c r="E444" s="46" t="s">
        <v>40</v>
      </c>
      <c r="F444" s="46" t="s">
        <v>391</v>
      </c>
      <c r="G444" s="46" t="s">
        <v>464</v>
      </c>
      <c r="H444" s="47" t="s">
        <v>1443</v>
      </c>
      <c r="I444" s="48"/>
    </row>
    <row r="445">
      <c r="A445" s="45" t="s">
        <v>89</v>
      </c>
      <c r="B445" s="45" t="s">
        <v>169</v>
      </c>
      <c r="C445" s="45" t="s">
        <v>1444</v>
      </c>
      <c r="D445" s="45" t="s">
        <v>1445</v>
      </c>
      <c r="E445" s="46" t="s">
        <v>36</v>
      </c>
      <c r="F445" s="56" t="s">
        <v>176</v>
      </c>
      <c r="G445" s="46" t="s">
        <v>905</v>
      </c>
      <c r="H445" s="6" t="s">
        <v>1446</v>
      </c>
      <c r="I445" s="48"/>
    </row>
    <row r="446">
      <c r="A446" s="45" t="s">
        <v>89</v>
      </c>
      <c r="B446" s="45" t="s">
        <v>173</v>
      </c>
      <c r="C446" s="45" t="s">
        <v>1447</v>
      </c>
      <c r="D446" s="45" t="s">
        <v>1448</v>
      </c>
      <c r="E446" s="46" t="s">
        <v>38</v>
      </c>
      <c r="F446" s="46" t="s">
        <v>380</v>
      </c>
      <c r="G446" s="46" t="s">
        <v>446</v>
      </c>
      <c r="H446" s="6" t="s">
        <v>1449</v>
      </c>
      <c r="I446" s="48"/>
    </row>
    <row r="447">
      <c r="A447" s="45" t="s">
        <v>89</v>
      </c>
      <c r="B447" s="45" t="s">
        <v>178</v>
      </c>
      <c r="C447" s="45" t="s">
        <v>1450</v>
      </c>
      <c r="D447" s="45" t="s">
        <v>1451</v>
      </c>
      <c r="E447" s="46" t="s">
        <v>38</v>
      </c>
      <c r="F447" s="46" t="s">
        <v>380</v>
      </c>
      <c r="G447" s="46" t="s">
        <v>464</v>
      </c>
      <c r="H447" s="47" t="s">
        <v>1452</v>
      </c>
      <c r="I447" s="48"/>
    </row>
    <row r="448">
      <c r="A448" s="45" t="s">
        <v>89</v>
      </c>
      <c r="B448" s="45" t="s">
        <v>182</v>
      </c>
      <c r="C448" s="45" t="s">
        <v>1453</v>
      </c>
      <c r="D448" s="45" t="s">
        <v>1454</v>
      </c>
      <c r="E448" s="46" t="s">
        <v>38</v>
      </c>
      <c r="F448" s="56" t="s">
        <v>380</v>
      </c>
      <c r="G448" s="46" t="s">
        <v>1455</v>
      </c>
      <c r="H448" s="6" t="s">
        <v>1456</v>
      </c>
      <c r="I448" s="48"/>
    </row>
    <row r="449">
      <c r="A449" s="45" t="s">
        <v>89</v>
      </c>
      <c r="B449" s="45" t="s">
        <v>186</v>
      </c>
      <c r="C449" s="45" t="s">
        <v>1457</v>
      </c>
      <c r="D449" s="45" t="s">
        <v>1458</v>
      </c>
      <c r="E449" s="46" t="s">
        <v>38</v>
      </c>
      <c r="F449" s="46" t="s">
        <v>380</v>
      </c>
      <c r="G449" s="46" t="s">
        <v>446</v>
      </c>
      <c r="H449" s="6" t="s">
        <v>1459</v>
      </c>
      <c r="I449" s="48"/>
    </row>
    <row r="450">
      <c r="A450" s="45" t="s">
        <v>89</v>
      </c>
      <c r="B450" s="45" t="s">
        <v>191</v>
      </c>
      <c r="C450" s="45" t="s">
        <v>1460</v>
      </c>
      <c r="D450" s="45" t="s">
        <v>1461</v>
      </c>
      <c r="E450" s="46" t="s">
        <v>38</v>
      </c>
      <c r="F450" s="46" t="s">
        <v>380</v>
      </c>
      <c r="G450" s="46" t="s">
        <v>464</v>
      </c>
      <c r="H450" s="47" t="s">
        <v>1462</v>
      </c>
      <c r="I450" s="48"/>
    </row>
    <row r="451">
      <c r="A451" s="45" t="s">
        <v>89</v>
      </c>
      <c r="B451" s="45" t="s">
        <v>195</v>
      </c>
      <c r="C451" s="45" t="s">
        <v>1463</v>
      </c>
      <c r="D451" s="45" t="s">
        <v>1464</v>
      </c>
      <c r="E451" s="46" t="s">
        <v>39</v>
      </c>
      <c r="F451" s="56" t="s">
        <v>387</v>
      </c>
      <c r="G451" s="46" t="s">
        <v>1465</v>
      </c>
      <c r="H451" s="47" t="s">
        <v>1466</v>
      </c>
      <c r="I451" s="49"/>
    </row>
    <row r="452">
      <c r="A452" s="45" t="s">
        <v>89</v>
      </c>
      <c r="B452" s="45" t="s">
        <v>199</v>
      </c>
      <c r="C452" s="45" t="s">
        <v>1467</v>
      </c>
      <c r="D452" s="45" t="s">
        <v>1468</v>
      </c>
      <c r="E452" s="46" t="s">
        <v>39</v>
      </c>
      <c r="F452" s="46" t="s">
        <v>387</v>
      </c>
      <c r="G452" s="46" t="s">
        <v>446</v>
      </c>
      <c r="H452" s="6" t="s">
        <v>1469</v>
      </c>
      <c r="I452" s="48"/>
    </row>
    <row r="453">
      <c r="A453" s="45" t="s">
        <v>89</v>
      </c>
      <c r="B453" s="45" t="s">
        <v>204</v>
      </c>
      <c r="C453" s="45" t="s">
        <v>1470</v>
      </c>
      <c r="D453" s="45" t="s">
        <v>1471</v>
      </c>
      <c r="E453" s="46" t="s">
        <v>39</v>
      </c>
      <c r="F453" s="46" t="s">
        <v>387</v>
      </c>
      <c r="G453" s="46" t="s">
        <v>1472</v>
      </c>
      <c r="H453" s="47" t="s">
        <v>1473</v>
      </c>
      <c r="I453" s="48"/>
    </row>
    <row r="454">
      <c r="A454" s="45" t="s">
        <v>89</v>
      </c>
      <c r="B454" s="45" t="s">
        <v>208</v>
      </c>
      <c r="C454" s="45" t="s">
        <v>1474</v>
      </c>
      <c r="D454" s="45" t="s">
        <v>1475</v>
      </c>
      <c r="E454" s="46" t="s">
        <v>39</v>
      </c>
      <c r="F454" s="46" t="s">
        <v>387</v>
      </c>
      <c r="G454" s="46" t="s">
        <v>464</v>
      </c>
      <c r="H454" s="47" t="s">
        <v>1476</v>
      </c>
      <c r="I454" s="48"/>
    </row>
    <row r="455">
      <c r="A455" s="45" t="s">
        <v>89</v>
      </c>
      <c r="B455" s="45" t="s">
        <v>212</v>
      </c>
      <c r="C455" s="45" t="s">
        <v>1477</v>
      </c>
      <c r="D455" s="45" t="s">
        <v>1478</v>
      </c>
      <c r="E455" s="46" t="s">
        <v>39</v>
      </c>
      <c r="F455" s="46" t="s">
        <v>387</v>
      </c>
      <c r="G455" s="46" t="s">
        <v>446</v>
      </c>
      <c r="H455" s="6" t="s">
        <v>1479</v>
      </c>
      <c r="I455" s="48"/>
    </row>
    <row r="456">
      <c r="A456" s="45" t="s">
        <v>89</v>
      </c>
      <c r="B456" s="45" t="s">
        <v>216</v>
      </c>
      <c r="C456" s="45" t="s">
        <v>1480</v>
      </c>
      <c r="D456" s="45" t="s">
        <v>1481</v>
      </c>
      <c r="E456" s="46" t="s">
        <v>40</v>
      </c>
      <c r="F456" s="56" t="s">
        <v>391</v>
      </c>
      <c r="G456" s="46" t="s">
        <v>399</v>
      </c>
      <c r="H456" s="47" t="s">
        <v>1482</v>
      </c>
      <c r="I456" s="49"/>
    </row>
    <row r="457">
      <c r="A457" s="45" t="s">
        <v>89</v>
      </c>
      <c r="B457" s="45" t="s">
        <v>221</v>
      </c>
      <c r="C457" s="45" t="s">
        <v>1483</v>
      </c>
      <c r="D457" s="45" t="s">
        <v>1484</v>
      </c>
      <c r="E457" s="46" t="s">
        <v>40</v>
      </c>
      <c r="F457" s="46" t="s">
        <v>391</v>
      </c>
      <c r="G457" s="46" t="s">
        <v>464</v>
      </c>
      <c r="H457" s="47" t="s">
        <v>1485</v>
      </c>
      <c r="I457" s="48"/>
    </row>
    <row r="458">
      <c r="A458" s="45" t="s">
        <v>89</v>
      </c>
      <c r="B458" s="45" t="s">
        <v>225</v>
      </c>
      <c r="C458" s="45" t="s">
        <v>1486</v>
      </c>
      <c r="D458" s="45" t="s">
        <v>1487</v>
      </c>
      <c r="E458" s="46" t="s">
        <v>40</v>
      </c>
      <c r="F458" s="46" t="s">
        <v>391</v>
      </c>
      <c r="G458" s="46" t="s">
        <v>446</v>
      </c>
      <c r="H458" s="6" t="s">
        <v>1488</v>
      </c>
      <c r="I458" s="48"/>
    </row>
    <row r="459">
      <c r="A459" s="45" t="s">
        <v>89</v>
      </c>
      <c r="B459" s="45" t="s">
        <v>229</v>
      </c>
      <c r="C459" s="45" t="s">
        <v>1489</v>
      </c>
      <c r="D459" s="45" t="s">
        <v>1490</v>
      </c>
      <c r="E459" s="46" t="s">
        <v>40</v>
      </c>
      <c r="F459" s="56" t="s">
        <v>391</v>
      </c>
      <c r="G459" s="46" t="s">
        <v>711</v>
      </c>
      <c r="H459" s="6" t="s">
        <v>1491</v>
      </c>
      <c r="I459" s="48"/>
    </row>
    <row r="460">
      <c r="A460" s="45" t="s">
        <v>89</v>
      </c>
      <c r="B460" s="45" t="s">
        <v>234</v>
      </c>
      <c r="C460" s="45" t="s">
        <v>1492</v>
      </c>
      <c r="D460" s="45" t="s">
        <v>1493</v>
      </c>
      <c r="E460" s="46" t="s">
        <v>40</v>
      </c>
      <c r="F460" s="46" t="s">
        <v>391</v>
      </c>
      <c r="G460" s="46" t="s">
        <v>464</v>
      </c>
      <c r="H460" s="47" t="s">
        <v>1494</v>
      </c>
      <c r="I460" s="48"/>
    </row>
    <row r="461">
      <c r="A461" s="45" t="s">
        <v>89</v>
      </c>
      <c r="B461" s="45" t="s">
        <v>238</v>
      </c>
      <c r="C461" s="45" t="s">
        <v>1495</v>
      </c>
      <c r="D461" s="45" t="s">
        <v>1496</v>
      </c>
      <c r="E461" s="46" t="s">
        <v>40</v>
      </c>
      <c r="F461" s="46" t="s">
        <v>391</v>
      </c>
      <c r="G461" s="46" t="s">
        <v>446</v>
      </c>
      <c r="H461" s="6" t="s">
        <v>1497</v>
      </c>
      <c r="I461" s="48"/>
    </row>
    <row r="462">
      <c r="A462" s="45" t="s">
        <v>89</v>
      </c>
      <c r="B462" s="45" t="s">
        <v>242</v>
      </c>
      <c r="C462" s="45" t="s">
        <v>1498</v>
      </c>
      <c r="D462" s="45" t="s">
        <v>1499</v>
      </c>
      <c r="E462" s="46" t="s">
        <v>36</v>
      </c>
      <c r="F462" s="56" t="s">
        <v>176</v>
      </c>
      <c r="G462" s="46" t="s">
        <v>1455</v>
      </c>
      <c r="H462" s="6" t="s">
        <v>1500</v>
      </c>
      <c r="I462" s="48"/>
    </row>
    <row r="463">
      <c r="A463" s="45" t="s">
        <v>89</v>
      </c>
      <c r="B463" s="45" t="s">
        <v>247</v>
      </c>
      <c r="C463" s="45" t="s">
        <v>1501</v>
      </c>
      <c r="D463" s="45" t="s">
        <v>1502</v>
      </c>
      <c r="E463" s="46" t="s">
        <v>35</v>
      </c>
      <c r="F463" s="46" t="s">
        <v>54</v>
      </c>
      <c r="G463" s="46" t="s">
        <v>464</v>
      </c>
      <c r="H463" s="47" t="s">
        <v>1503</v>
      </c>
      <c r="I463" s="48"/>
    </row>
    <row r="464">
      <c r="A464" s="45" t="s">
        <v>89</v>
      </c>
      <c r="B464" s="45" t="s">
        <v>251</v>
      </c>
      <c r="C464" s="45" t="s">
        <v>1504</v>
      </c>
      <c r="D464" s="45" t="s">
        <v>1505</v>
      </c>
      <c r="E464" s="46" t="s">
        <v>35</v>
      </c>
      <c r="F464" s="46" t="s">
        <v>54</v>
      </c>
      <c r="G464" s="46" t="s">
        <v>446</v>
      </c>
      <c r="H464" s="6" t="s">
        <v>1506</v>
      </c>
      <c r="I464" s="48"/>
    </row>
    <row r="465">
      <c r="A465" s="45" t="s">
        <v>89</v>
      </c>
      <c r="B465" s="45" t="s">
        <v>255</v>
      </c>
      <c r="C465" s="45" t="s">
        <v>1507</v>
      </c>
      <c r="D465" s="45" t="s">
        <v>1508</v>
      </c>
      <c r="E465" s="46" t="s">
        <v>35</v>
      </c>
      <c r="F465" s="56" t="s">
        <v>54</v>
      </c>
      <c r="G465" s="46" t="s">
        <v>565</v>
      </c>
      <c r="H465" s="47" t="s">
        <v>1509</v>
      </c>
      <c r="I465" s="48"/>
    </row>
    <row r="466">
      <c r="A466" s="45" t="s">
        <v>89</v>
      </c>
      <c r="B466" s="45" t="s">
        <v>259</v>
      </c>
      <c r="C466" s="45" t="s">
        <v>1510</v>
      </c>
      <c r="D466" s="45" t="s">
        <v>1511</v>
      </c>
      <c r="E466" s="46" t="s">
        <v>35</v>
      </c>
      <c r="F466" s="46" t="s">
        <v>54</v>
      </c>
      <c r="G466" s="46" t="s">
        <v>464</v>
      </c>
      <c r="H466" s="47" t="s">
        <v>1512</v>
      </c>
      <c r="I466" s="48"/>
    </row>
    <row r="467">
      <c r="A467" s="45" t="s">
        <v>94</v>
      </c>
      <c r="B467" s="45" t="s">
        <v>51</v>
      </c>
      <c r="C467" s="45" t="s">
        <v>1513</v>
      </c>
      <c r="D467" s="45" t="s">
        <v>1514</v>
      </c>
      <c r="E467" s="46" t="s">
        <v>35</v>
      </c>
      <c r="F467" s="46" t="s">
        <v>54</v>
      </c>
      <c r="G467" s="46" t="s">
        <v>1077</v>
      </c>
      <c r="H467" s="6" t="s">
        <v>1515</v>
      </c>
      <c r="I467" s="48"/>
    </row>
    <row r="468">
      <c r="A468" s="45" t="s">
        <v>94</v>
      </c>
      <c r="B468" s="45" t="s">
        <v>56</v>
      </c>
      <c r="C468" s="45" t="s">
        <v>1516</v>
      </c>
      <c r="D468" s="45" t="s">
        <v>1517</v>
      </c>
      <c r="E468" s="46" t="s">
        <v>35</v>
      </c>
      <c r="F468" s="46" t="s">
        <v>54</v>
      </c>
      <c r="G468" s="46" t="s">
        <v>78</v>
      </c>
      <c r="H468" s="6" t="s">
        <v>1518</v>
      </c>
      <c r="I468" s="48"/>
    </row>
    <row r="469">
      <c r="A469" s="45" t="s">
        <v>94</v>
      </c>
      <c r="B469" s="45" t="s">
        <v>61</v>
      </c>
      <c r="C469" s="45" t="s">
        <v>1519</v>
      </c>
      <c r="D469" s="45" t="s">
        <v>1520</v>
      </c>
      <c r="E469" s="46" t="s">
        <v>36</v>
      </c>
      <c r="F469" s="46" t="s">
        <v>176</v>
      </c>
      <c r="G469" s="46" t="s">
        <v>69</v>
      </c>
      <c r="H469" s="6" t="s">
        <v>1521</v>
      </c>
      <c r="I469" s="49" t="s">
        <v>84</v>
      </c>
    </row>
    <row r="470">
      <c r="A470" s="45" t="s">
        <v>94</v>
      </c>
      <c r="B470" s="45" t="s">
        <v>66</v>
      </c>
      <c r="C470" s="45" t="s">
        <v>1522</v>
      </c>
      <c r="D470" s="45" t="s">
        <v>1523</v>
      </c>
      <c r="E470" s="46" t="s">
        <v>37</v>
      </c>
      <c r="F470" s="46" t="s">
        <v>366</v>
      </c>
      <c r="G470" s="46" t="s">
        <v>1077</v>
      </c>
      <c r="H470" s="6" t="s">
        <v>1524</v>
      </c>
      <c r="I470" s="48"/>
    </row>
    <row r="471">
      <c r="A471" s="45" t="s">
        <v>94</v>
      </c>
      <c r="B471" s="45" t="s">
        <v>71</v>
      </c>
      <c r="C471" s="45" t="s">
        <v>1525</v>
      </c>
      <c r="D471" s="45" t="s">
        <v>1526</v>
      </c>
      <c r="E471" s="46" t="s">
        <v>37</v>
      </c>
      <c r="F471" s="56" t="s">
        <v>366</v>
      </c>
      <c r="G471" s="46" t="s">
        <v>828</v>
      </c>
      <c r="H471" s="6" t="s">
        <v>1527</v>
      </c>
      <c r="I471" s="58"/>
    </row>
    <row r="472">
      <c r="A472" s="45" t="s">
        <v>94</v>
      </c>
      <c r="B472" s="45" t="s">
        <v>75</v>
      </c>
      <c r="C472" s="45" t="s">
        <v>1528</v>
      </c>
      <c r="D472" s="45" t="s">
        <v>1529</v>
      </c>
      <c r="E472" s="46" t="s">
        <v>37</v>
      </c>
      <c r="F472" s="56" t="s">
        <v>366</v>
      </c>
      <c r="G472" s="46" t="s">
        <v>69</v>
      </c>
      <c r="H472" s="6" t="s">
        <v>1530</v>
      </c>
      <c r="I472" s="49" t="s">
        <v>84</v>
      </c>
    </row>
    <row r="473">
      <c r="A473" s="45" t="s">
        <v>94</v>
      </c>
      <c r="B473" s="45" t="s">
        <v>80</v>
      </c>
      <c r="C473" s="45" t="s">
        <v>1531</v>
      </c>
      <c r="D473" s="45" t="s">
        <v>1532</v>
      </c>
      <c r="E473" s="46" t="s">
        <v>39</v>
      </c>
      <c r="F473" s="46" t="s">
        <v>387</v>
      </c>
      <c r="G473" s="46" t="s">
        <v>1077</v>
      </c>
      <c r="H473" s="6" t="s">
        <v>1533</v>
      </c>
      <c r="I473" s="48"/>
    </row>
    <row r="474">
      <c r="A474" s="45" t="s">
        <v>94</v>
      </c>
      <c r="B474" s="45" t="s">
        <v>85</v>
      </c>
      <c r="C474" s="45" t="s">
        <v>1534</v>
      </c>
      <c r="D474" s="45" t="s">
        <v>1535</v>
      </c>
      <c r="E474" s="46" t="s">
        <v>39</v>
      </c>
      <c r="F474" s="46" t="s">
        <v>387</v>
      </c>
      <c r="G474" s="46" t="s">
        <v>78</v>
      </c>
      <c r="H474" s="6" t="s">
        <v>1536</v>
      </c>
      <c r="I474" s="48"/>
    </row>
    <row r="475">
      <c r="A475" s="45" t="s">
        <v>94</v>
      </c>
      <c r="B475" s="45" t="s">
        <v>89</v>
      </c>
      <c r="C475" s="45" t="s">
        <v>1537</v>
      </c>
      <c r="D475" s="45" t="s">
        <v>1538</v>
      </c>
      <c r="E475" s="46" t="s">
        <v>39</v>
      </c>
      <c r="F475" s="56" t="s">
        <v>387</v>
      </c>
      <c r="G475" s="46" t="s">
        <v>69</v>
      </c>
      <c r="H475" s="6" t="s">
        <v>1539</v>
      </c>
      <c r="I475" s="49" t="s">
        <v>1016</v>
      </c>
    </row>
    <row r="476">
      <c r="A476" s="45" t="s">
        <v>94</v>
      </c>
      <c r="B476" s="45" t="s">
        <v>94</v>
      </c>
      <c r="C476" s="45" t="s">
        <v>1540</v>
      </c>
      <c r="D476" s="45" t="s">
        <v>1541</v>
      </c>
      <c r="E476" s="46" t="s">
        <v>40</v>
      </c>
      <c r="F476" s="46" t="s">
        <v>391</v>
      </c>
      <c r="G476" s="46" t="s">
        <v>1077</v>
      </c>
      <c r="H476" s="6" t="s">
        <v>1542</v>
      </c>
      <c r="I476" s="48"/>
    </row>
    <row r="477">
      <c r="A477" s="45" t="s">
        <v>94</v>
      </c>
      <c r="B477" s="45" t="s">
        <v>98</v>
      </c>
      <c r="C477" s="45" t="s">
        <v>1543</v>
      </c>
      <c r="D477" s="45" t="s">
        <v>1544</v>
      </c>
      <c r="E477" s="46" t="s">
        <v>40</v>
      </c>
      <c r="F477" s="56" t="s">
        <v>391</v>
      </c>
      <c r="G477" s="46" t="s">
        <v>138</v>
      </c>
      <c r="H477" s="47" t="s">
        <v>1545</v>
      </c>
      <c r="I477" s="58"/>
    </row>
    <row r="478">
      <c r="A478" s="45" t="s">
        <v>94</v>
      </c>
      <c r="B478" s="45" t="s">
        <v>102</v>
      </c>
      <c r="C478" s="45" t="s">
        <v>1546</v>
      </c>
      <c r="D478" s="45" t="s">
        <v>1547</v>
      </c>
      <c r="E478" s="46" t="s">
        <v>40</v>
      </c>
      <c r="F478" s="56" t="s">
        <v>391</v>
      </c>
      <c r="G478" s="46" t="s">
        <v>69</v>
      </c>
      <c r="H478" s="6" t="s">
        <v>1548</v>
      </c>
      <c r="I478" s="49" t="s">
        <v>84</v>
      </c>
    </row>
    <row r="479">
      <c r="A479" s="45" t="s">
        <v>94</v>
      </c>
      <c r="B479" s="45" t="s">
        <v>106</v>
      </c>
      <c r="C479" s="45" t="s">
        <v>1549</v>
      </c>
      <c r="D479" s="45" t="s">
        <v>1550</v>
      </c>
      <c r="E479" s="46" t="s">
        <v>36</v>
      </c>
      <c r="F479" s="46" t="s">
        <v>176</v>
      </c>
      <c r="G479" s="46" t="s">
        <v>1077</v>
      </c>
      <c r="H479" s="6" t="s">
        <v>1551</v>
      </c>
      <c r="I479" s="48"/>
    </row>
    <row r="480">
      <c r="A480" s="45" t="s">
        <v>94</v>
      </c>
      <c r="B480" s="45" t="s">
        <v>110</v>
      </c>
      <c r="C480" s="45" t="s">
        <v>1552</v>
      </c>
      <c r="D480" s="45" t="s">
        <v>1553</v>
      </c>
      <c r="E480" s="46" t="s">
        <v>37</v>
      </c>
      <c r="F480" s="46" t="s">
        <v>366</v>
      </c>
      <c r="G480" s="46" t="s">
        <v>78</v>
      </c>
      <c r="H480" s="6" t="s">
        <v>1554</v>
      </c>
      <c r="I480" s="48"/>
    </row>
    <row r="481">
      <c r="A481" s="45" t="s">
        <v>94</v>
      </c>
      <c r="B481" s="45" t="s">
        <v>114</v>
      </c>
      <c r="C481" s="45" t="s">
        <v>1555</v>
      </c>
      <c r="D481" s="45" t="s">
        <v>1556</v>
      </c>
      <c r="E481" s="46" t="s">
        <v>37</v>
      </c>
      <c r="F481" s="56" t="s">
        <v>366</v>
      </c>
      <c r="G481" s="46" t="s">
        <v>69</v>
      </c>
      <c r="H481" s="6" t="s">
        <v>1557</v>
      </c>
      <c r="I481" s="49" t="s">
        <v>84</v>
      </c>
    </row>
    <row r="482">
      <c r="A482" s="45" t="s">
        <v>94</v>
      </c>
      <c r="B482" s="45" t="s">
        <v>119</v>
      </c>
      <c r="C482" s="45" t="s">
        <v>1558</v>
      </c>
      <c r="D482" s="45" t="s">
        <v>1559</v>
      </c>
      <c r="E482" s="46" t="s">
        <v>37</v>
      </c>
      <c r="F482" s="46" t="s">
        <v>366</v>
      </c>
      <c r="G482" s="46" t="s">
        <v>1077</v>
      </c>
      <c r="H482" s="6" t="s">
        <v>1560</v>
      </c>
      <c r="I482" s="48"/>
    </row>
    <row r="483">
      <c r="A483" s="45" t="s">
        <v>94</v>
      </c>
      <c r="B483" s="45" t="s">
        <v>123</v>
      </c>
      <c r="C483" s="45" t="s">
        <v>1561</v>
      </c>
      <c r="D483" s="45" t="s">
        <v>1562</v>
      </c>
      <c r="E483" s="46" t="s">
        <v>37</v>
      </c>
      <c r="F483" s="56" t="s">
        <v>366</v>
      </c>
      <c r="G483" s="46" t="s">
        <v>138</v>
      </c>
      <c r="H483" s="47" t="s">
        <v>1563</v>
      </c>
      <c r="I483" s="58"/>
    </row>
    <row r="484">
      <c r="A484" s="45" t="s">
        <v>94</v>
      </c>
      <c r="B484" s="45" t="s">
        <v>127</v>
      </c>
      <c r="C484" s="45" t="s">
        <v>1564</v>
      </c>
      <c r="D484" s="45" t="s">
        <v>1565</v>
      </c>
      <c r="E484" s="46" t="s">
        <v>41</v>
      </c>
      <c r="F484" s="56" t="s">
        <v>1272</v>
      </c>
      <c r="G484" s="46" t="s">
        <v>69</v>
      </c>
      <c r="H484" s="6" t="s">
        <v>1566</v>
      </c>
      <c r="I484" s="49" t="s">
        <v>84</v>
      </c>
    </row>
    <row r="485">
      <c r="A485" s="45" t="s">
        <v>94</v>
      </c>
      <c r="B485" s="45" t="s">
        <v>131</v>
      </c>
      <c r="C485" s="45" t="s">
        <v>1567</v>
      </c>
      <c r="D485" s="45" t="s">
        <v>1568</v>
      </c>
      <c r="E485" s="46" t="s">
        <v>41</v>
      </c>
      <c r="F485" s="46" t="s">
        <v>1272</v>
      </c>
      <c r="G485" s="46" t="s">
        <v>1077</v>
      </c>
      <c r="H485" s="6" t="s">
        <v>1569</v>
      </c>
      <c r="I485" s="48"/>
    </row>
    <row r="486">
      <c r="A486" s="45" t="s">
        <v>94</v>
      </c>
      <c r="B486" s="45" t="s">
        <v>135</v>
      </c>
      <c r="C486" s="45" t="s">
        <v>1570</v>
      </c>
      <c r="D486" s="45" t="s">
        <v>1571</v>
      </c>
      <c r="E486" s="46" t="s">
        <v>41</v>
      </c>
      <c r="F486" s="46" t="s">
        <v>1272</v>
      </c>
      <c r="G486" s="46" t="s">
        <v>78</v>
      </c>
      <c r="H486" s="6" t="s">
        <v>1572</v>
      </c>
      <c r="I486" s="48"/>
    </row>
    <row r="487">
      <c r="A487" s="45" t="s">
        <v>94</v>
      </c>
      <c r="B487" s="45" t="s">
        <v>140</v>
      </c>
      <c r="C487" s="45" t="s">
        <v>1573</v>
      </c>
      <c r="D487" s="45" t="s">
        <v>1574</v>
      </c>
      <c r="E487" s="46" t="s">
        <v>41</v>
      </c>
      <c r="F487" s="56" t="s">
        <v>1272</v>
      </c>
      <c r="G487" s="46" t="s">
        <v>138</v>
      </c>
      <c r="H487" s="47" t="s">
        <v>1575</v>
      </c>
      <c r="I487" s="58"/>
    </row>
    <row r="488">
      <c r="A488" s="45" t="s">
        <v>94</v>
      </c>
      <c r="B488" s="45" t="s">
        <v>144</v>
      </c>
      <c r="C488" s="45" t="s">
        <v>1576</v>
      </c>
      <c r="D488" s="45" t="s">
        <v>1577</v>
      </c>
      <c r="E488" s="46" t="s">
        <v>39</v>
      </c>
      <c r="F488" s="46" t="s">
        <v>387</v>
      </c>
      <c r="G488" s="46" t="s">
        <v>1077</v>
      </c>
      <c r="H488" s="6" t="s">
        <v>1578</v>
      </c>
      <c r="I488" s="48"/>
    </row>
    <row r="489">
      <c r="A489" s="45" t="s">
        <v>94</v>
      </c>
      <c r="B489" s="45" t="s">
        <v>148</v>
      </c>
      <c r="C489" s="45" t="s">
        <v>1579</v>
      </c>
      <c r="D489" s="45" t="s">
        <v>1580</v>
      </c>
      <c r="E489" s="46" t="s">
        <v>39</v>
      </c>
      <c r="F489" s="56" t="s">
        <v>387</v>
      </c>
      <c r="G489" s="46" t="s">
        <v>69</v>
      </c>
      <c r="H489" s="6" t="s">
        <v>1581</v>
      </c>
      <c r="I489" s="49" t="s">
        <v>84</v>
      </c>
    </row>
    <row r="490">
      <c r="A490" s="45" t="s">
        <v>94</v>
      </c>
      <c r="B490" s="45" t="s">
        <v>152</v>
      </c>
      <c r="C490" s="45" t="s">
        <v>1582</v>
      </c>
      <c r="D490" s="45" t="s">
        <v>1583</v>
      </c>
      <c r="E490" s="46" t="s">
        <v>39</v>
      </c>
      <c r="F490" s="56" t="s">
        <v>387</v>
      </c>
      <c r="G490" s="46" t="s">
        <v>138</v>
      </c>
      <c r="H490" s="47" t="s">
        <v>1584</v>
      </c>
      <c r="I490" s="58"/>
    </row>
    <row r="491">
      <c r="A491" s="45" t="s">
        <v>94</v>
      </c>
      <c r="B491" s="45" t="s">
        <v>156</v>
      </c>
      <c r="C491" s="45" t="s">
        <v>1585</v>
      </c>
      <c r="D491" s="45" t="s">
        <v>1586</v>
      </c>
      <c r="E491" s="46" t="s">
        <v>39</v>
      </c>
      <c r="F491" s="46" t="s">
        <v>387</v>
      </c>
      <c r="G491" s="46" t="s">
        <v>1077</v>
      </c>
      <c r="H491" s="6" t="s">
        <v>1587</v>
      </c>
      <c r="I491" s="48"/>
    </row>
    <row r="492">
      <c r="A492" s="45" t="s">
        <v>94</v>
      </c>
      <c r="B492" s="45" t="s">
        <v>160</v>
      </c>
      <c r="C492" s="45" t="s">
        <v>1588</v>
      </c>
      <c r="D492" s="45" t="s">
        <v>1589</v>
      </c>
      <c r="E492" s="46" t="s">
        <v>40</v>
      </c>
      <c r="F492" s="46" t="s">
        <v>391</v>
      </c>
      <c r="G492" s="46" t="s">
        <v>78</v>
      </c>
      <c r="H492" s="47" t="s">
        <v>1590</v>
      </c>
      <c r="I492" s="48"/>
    </row>
    <row r="493">
      <c r="A493" s="45" t="s">
        <v>94</v>
      </c>
      <c r="B493" s="45" t="s">
        <v>164</v>
      </c>
      <c r="C493" s="45" t="s">
        <v>1591</v>
      </c>
      <c r="D493" s="45" t="s">
        <v>1592</v>
      </c>
      <c r="E493" s="46" t="s">
        <v>40</v>
      </c>
      <c r="F493" s="56" t="s">
        <v>391</v>
      </c>
      <c r="G493" s="46" t="s">
        <v>138</v>
      </c>
      <c r="H493" s="47" t="s">
        <v>1593</v>
      </c>
      <c r="I493" s="49"/>
    </row>
    <row r="494">
      <c r="A494" s="45" t="s">
        <v>94</v>
      </c>
      <c r="B494" s="45" t="s">
        <v>169</v>
      </c>
      <c r="C494" s="45" t="s">
        <v>1594</v>
      </c>
      <c r="D494" s="45" t="s">
        <v>1595</v>
      </c>
      <c r="E494" s="46" t="s">
        <v>40</v>
      </c>
      <c r="F494" s="46" t="s">
        <v>391</v>
      </c>
      <c r="G494" s="46" t="s">
        <v>1077</v>
      </c>
      <c r="H494" s="6" t="s">
        <v>1596</v>
      </c>
      <c r="I494" s="48"/>
    </row>
    <row r="495">
      <c r="A495" s="45" t="s">
        <v>94</v>
      </c>
      <c r="B495" s="45" t="s">
        <v>173</v>
      </c>
      <c r="C495" s="45" t="s">
        <v>1597</v>
      </c>
      <c r="D495" s="45" t="s">
        <v>1598</v>
      </c>
      <c r="E495" s="46" t="s">
        <v>36</v>
      </c>
      <c r="F495" s="56" t="s">
        <v>176</v>
      </c>
      <c r="G495" s="46" t="s">
        <v>69</v>
      </c>
      <c r="H495" s="6" t="s">
        <v>1599</v>
      </c>
      <c r="I495" s="49" t="s">
        <v>84</v>
      </c>
    </row>
    <row r="496">
      <c r="A496" s="45" t="s">
        <v>94</v>
      </c>
      <c r="B496" s="45" t="s">
        <v>178</v>
      </c>
      <c r="C496" s="45" t="s">
        <v>1600</v>
      </c>
      <c r="D496" s="45" t="s">
        <v>1601</v>
      </c>
      <c r="E496" s="46" t="s">
        <v>38</v>
      </c>
      <c r="F496" s="56" t="s">
        <v>380</v>
      </c>
      <c r="G496" s="46" t="s">
        <v>138</v>
      </c>
      <c r="H496" s="47" t="s">
        <v>1602</v>
      </c>
      <c r="I496" s="58"/>
    </row>
    <row r="497">
      <c r="A497" s="45" t="s">
        <v>94</v>
      </c>
      <c r="B497" s="45" t="s">
        <v>182</v>
      </c>
      <c r="C497" s="45" t="s">
        <v>1603</v>
      </c>
      <c r="D497" s="45" t="s">
        <v>1604</v>
      </c>
      <c r="E497" s="46" t="s">
        <v>38</v>
      </c>
      <c r="F497" s="46" t="s">
        <v>380</v>
      </c>
      <c r="G497" s="46" t="s">
        <v>1077</v>
      </c>
      <c r="H497" s="6" t="s">
        <v>1605</v>
      </c>
      <c r="I497" s="48"/>
    </row>
    <row r="498">
      <c r="A498" s="45" t="s">
        <v>94</v>
      </c>
      <c r="B498" s="45" t="s">
        <v>186</v>
      </c>
      <c r="C498" s="45" t="s">
        <v>1606</v>
      </c>
      <c r="D498" s="45" t="s">
        <v>1607</v>
      </c>
      <c r="E498" s="46" t="s">
        <v>38</v>
      </c>
      <c r="F498" s="46" t="s">
        <v>380</v>
      </c>
      <c r="G498" s="46" t="s">
        <v>78</v>
      </c>
      <c r="H498" s="6" t="s">
        <v>1608</v>
      </c>
      <c r="I498" s="48"/>
    </row>
    <row r="499">
      <c r="A499" s="45" t="s">
        <v>94</v>
      </c>
      <c r="B499" s="45" t="s">
        <v>191</v>
      </c>
      <c r="C499" s="45" t="s">
        <v>1609</v>
      </c>
      <c r="D499" s="45" t="s">
        <v>1610</v>
      </c>
      <c r="E499" s="46" t="s">
        <v>38</v>
      </c>
      <c r="F499" s="56" t="s">
        <v>380</v>
      </c>
      <c r="G499" s="46" t="s">
        <v>138</v>
      </c>
      <c r="H499" s="47" t="s">
        <v>1611</v>
      </c>
      <c r="I499" s="58"/>
    </row>
    <row r="500">
      <c r="A500" s="45" t="s">
        <v>94</v>
      </c>
      <c r="B500" s="45" t="s">
        <v>195</v>
      </c>
      <c r="C500" s="45" t="s">
        <v>1612</v>
      </c>
      <c r="D500" s="45" t="s">
        <v>1613</v>
      </c>
      <c r="E500" s="46" t="s">
        <v>39</v>
      </c>
      <c r="F500" s="46" t="s">
        <v>387</v>
      </c>
      <c r="G500" s="46" t="s">
        <v>1077</v>
      </c>
      <c r="H500" s="6" t="s">
        <v>1614</v>
      </c>
      <c r="I500" s="48"/>
    </row>
    <row r="501">
      <c r="A501" s="45" t="s">
        <v>94</v>
      </c>
      <c r="B501" s="45" t="s">
        <v>199</v>
      </c>
      <c r="C501" s="45" t="s">
        <v>1615</v>
      </c>
      <c r="D501" s="45" t="s">
        <v>1616</v>
      </c>
      <c r="E501" s="46" t="s">
        <v>39</v>
      </c>
      <c r="F501" s="56" t="s">
        <v>387</v>
      </c>
      <c r="G501" s="46" t="s">
        <v>69</v>
      </c>
      <c r="H501" s="6" t="s">
        <v>1617</v>
      </c>
      <c r="I501" s="49" t="s">
        <v>84</v>
      </c>
    </row>
    <row r="502">
      <c r="A502" s="45" t="s">
        <v>94</v>
      </c>
      <c r="B502" s="45" t="s">
        <v>204</v>
      </c>
      <c r="C502" s="45" t="s">
        <v>1618</v>
      </c>
      <c r="D502" s="45" t="s">
        <v>1619</v>
      </c>
      <c r="E502" s="46" t="s">
        <v>39</v>
      </c>
      <c r="F502" s="56" t="s">
        <v>387</v>
      </c>
      <c r="G502" s="46" t="s">
        <v>138</v>
      </c>
      <c r="H502" s="47" t="s">
        <v>1620</v>
      </c>
      <c r="I502" s="58"/>
    </row>
    <row r="503">
      <c r="A503" s="45" t="s">
        <v>94</v>
      </c>
      <c r="B503" s="45" t="s">
        <v>208</v>
      </c>
      <c r="C503" s="45" t="s">
        <v>1621</v>
      </c>
      <c r="D503" s="45" t="s">
        <v>1622</v>
      </c>
      <c r="E503" s="46" t="s">
        <v>39</v>
      </c>
      <c r="F503" s="46" t="s">
        <v>387</v>
      </c>
      <c r="G503" s="46" t="s">
        <v>1077</v>
      </c>
      <c r="H503" s="6" t="s">
        <v>1623</v>
      </c>
      <c r="I503" s="48"/>
    </row>
    <row r="504">
      <c r="A504" s="45" t="s">
        <v>94</v>
      </c>
      <c r="B504" s="45" t="s">
        <v>212</v>
      </c>
      <c r="C504" s="45" t="s">
        <v>1624</v>
      </c>
      <c r="D504" s="45" t="s">
        <v>1625</v>
      </c>
      <c r="E504" s="46" t="s">
        <v>39</v>
      </c>
      <c r="F504" s="56" t="s">
        <v>387</v>
      </c>
      <c r="G504" s="46" t="s">
        <v>69</v>
      </c>
      <c r="H504" s="6" t="s">
        <v>1626</v>
      </c>
      <c r="I504" s="49" t="s">
        <v>84</v>
      </c>
    </row>
    <row r="505">
      <c r="A505" s="45" t="s">
        <v>94</v>
      </c>
      <c r="B505" s="45" t="s">
        <v>216</v>
      </c>
      <c r="C505" s="45" t="s">
        <v>1627</v>
      </c>
      <c r="D505" s="45" t="s">
        <v>1628</v>
      </c>
      <c r="E505" s="46" t="s">
        <v>40</v>
      </c>
      <c r="F505" s="56" t="s">
        <v>391</v>
      </c>
      <c r="G505" s="46" t="s">
        <v>138</v>
      </c>
      <c r="H505" s="47" t="s">
        <v>1629</v>
      </c>
      <c r="I505" s="58"/>
    </row>
    <row r="506">
      <c r="A506" s="45" t="s">
        <v>94</v>
      </c>
      <c r="B506" s="45" t="s">
        <v>221</v>
      </c>
      <c r="C506" s="45" t="s">
        <v>1630</v>
      </c>
      <c r="D506" s="45" t="s">
        <v>1631</v>
      </c>
      <c r="E506" s="46" t="s">
        <v>40</v>
      </c>
      <c r="F506" s="46" t="s">
        <v>391</v>
      </c>
      <c r="G506" s="46" t="s">
        <v>1077</v>
      </c>
      <c r="H506" s="6" t="s">
        <v>1632</v>
      </c>
      <c r="I506" s="48"/>
    </row>
    <row r="507">
      <c r="A507" s="45" t="s">
        <v>94</v>
      </c>
      <c r="B507" s="45" t="s">
        <v>225</v>
      </c>
      <c r="C507" s="45" t="s">
        <v>1633</v>
      </c>
      <c r="D507" s="45" t="s">
        <v>1634</v>
      </c>
      <c r="E507" s="46" t="s">
        <v>40</v>
      </c>
      <c r="F507" s="56" t="s">
        <v>391</v>
      </c>
      <c r="G507" s="46" t="s">
        <v>69</v>
      </c>
      <c r="H507" s="6" t="s">
        <v>1635</v>
      </c>
      <c r="I507" s="49" t="s">
        <v>84</v>
      </c>
    </row>
    <row r="508">
      <c r="A508" s="45" t="s">
        <v>94</v>
      </c>
      <c r="B508" s="45" t="s">
        <v>229</v>
      </c>
      <c r="C508" s="45" t="s">
        <v>1636</v>
      </c>
      <c r="D508" s="45" t="s">
        <v>1637</v>
      </c>
      <c r="E508" s="46" t="s">
        <v>40</v>
      </c>
      <c r="F508" s="56" t="s">
        <v>391</v>
      </c>
      <c r="G508" s="46" t="s">
        <v>138</v>
      </c>
      <c r="H508" s="47" t="s">
        <v>1638</v>
      </c>
      <c r="I508" s="58"/>
    </row>
    <row r="509">
      <c r="A509" s="45" t="s">
        <v>94</v>
      </c>
      <c r="B509" s="45" t="s">
        <v>234</v>
      </c>
      <c r="C509" s="45" t="s">
        <v>1639</v>
      </c>
      <c r="D509" s="45" t="s">
        <v>1640</v>
      </c>
      <c r="E509" s="46" t="s">
        <v>40</v>
      </c>
      <c r="F509" s="46" t="s">
        <v>391</v>
      </c>
      <c r="G509" s="46" t="s">
        <v>1077</v>
      </c>
      <c r="H509" s="6" t="s">
        <v>1641</v>
      </c>
      <c r="I509" s="48"/>
    </row>
    <row r="510">
      <c r="A510" s="45" t="s">
        <v>94</v>
      </c>
      <c r="B510" s="45" t="s">
        <v>238</v>
      </c>
      <c r="C510" s="45" t="s">
        <v>1642</v>
      </c>
      <c r="D510" s="45" t="s">
        <v>1643</v>
      </c>
      <c r="E510" s="46" t="s">
        <v>40</v>
      </c>
      <c r="F510" s="56" t="s">
        <v>391</v>
      </c>
      <c r="G510" s="46" t="s">
        <v>69</v>
      </c>
      <c r="H510" s="6" t="s">
        <v>1644</v>
      </c>
      <c r="I510" s="49" t="s">
        <v>84</v>
      </c>
    </row>
    <row r="511">
      <c r="A511" s="45" t="s">
        <v>94</v>
      </c>
      <c r="B511" s="45" t="s">
        <v>242</v>
      </c>
      <c r="C511" s="45" t="s">
        <v>1645</v>
      </c>
      <c r="D511" s="45" t="s">
        <v>1646</v>
      </c>
      <c r="E511" s="46" t="s">
        <v>40</v>
      </c>
      <c r="F511" s="56" t="s">
        <v>391</v>
      </c>
      <c r="G511" s="46" t="s">
        <v>138</v>
      </c>
      <c r="H511" s="47" t="s">
        <v>1647</v>
      </c>
      <c r="I511" s="58"/>
    </row>
    <row r="512">
      <c r="A512" s="45" t="s">
        <v>94</v>
      </c>
      <c r="B512" s="45" t="s">
        <v>247</v>
      </c>
      <c r="C512" s="45" t="s">
        <v>1648</v>
      </c>
      <c r="D512" s="45" t="s">
        <v>1649</v>
      </c>
      <c r="E512" s="46" t="s">
        <v>36</v>
      </c>
      <c r="F512" s="46" t="s">
        <v>176</v>
      </c>
      <c r="G512" s="46" t="s">
        <v>1077</v>
      </c>
      <c r="H512" s="6" t="s">
        <v>1650</v>
      </c>
      <c r="I512" s="48"/>
    </row>
    <row r="513">
      <c r="A513" s="45" t="s">
        <v>94</v>
      </c>
      <c r="B513" s="45" t="s">
        <v>251</v>
      </c>
      <c r="C513" s="45" t="s">
        <v>1651</v>
      </c>
      <c r="D513" s="45" t="s">
        <v>1652</v>
      </c>
      <c r="E513" s="46" t="s">
        <v>35</v>
      </c>
      <c r="F513" s="56" t="s">
        <v>54</v>
      </c>
      <c r="G513" s="46" t="s">
        <v>69</v>
      </c>
      <c r="H513" s="6" t="s">
        <v>1653</v>
      </c>
      <c r="I513" s="49" t="s">
        <v>84</v>
      </c>
    </row>
    <row r="514">
      <c r="A514" s="45" t="s">
        <v>94</v>
      </c>
      <c r="B514" s="45" t="s">
        <v>255</v>
      </c>
      <c r="C514" s="45" t="s">
        <v>1654</v>
      </c>
      <c r="D514" s="45" t="s">
        <v>1655</v>
      </c>
      <c r="E514" s="46" t="s">
        <v>35</v>
      </c>
      <c r="F514" s="56" t="s">
        <v>54</v>
      </c>
      <c r="G514" s="46" t="s">
        <v>138</v>
      </c>
      <c r="H514" s="47" t="s">
        <v>1656</v>
      </c>
      <c r="I514" s="58"/>
    </row>
    <row r="515">
      <c r="A515" s="45" t="s">
        <v>94</v>
      </c>
      <c r="B515" s="45" t="s">
        <v>259</v>
      </c>
      <c r="C515" s="45" t="s">
        <v>1657</v>
      </c>
      <c r="D515" s="45" t="s">
        <v>1658</v>
      </c>
      <c r="E515" s="46" t="s">
        <v>35</v>
      </c>
      <c r="F515" s="46" t="s">
        <v>54</v>
      </c>
      <c r="G515" s="46" t="s">
        <v>1077</v>
      </c>
      <c r="H515" s="6" t="s">
        <v>1659</v>
      </c>
      <c r="I515" s="48"/>
    </row>
    <row r="516">
      <c r="A516" s="45" t="s">
        <v>98</v>
      </c>
      <c r="B516" s="45" t="s">
        <v>51</v>
      </c>
      <c r="C516" s="45" t="s">
        <v>1660</v>
      </c>
      <c r="D516" s="45" t="s">
        <v>1661</v>
      </c>
      <c r="E516" s="46" t="s">
        <v>35</v>
      </c>
      <c r="F516" s="56" t="s">
        <v>54</v>
      </c>
      <c r="G516" s="46" t="s">
        <v>1662</v>
      </c>
      <c r="H516" s="6" t="s">
        <v>1663</v>
      </c>
      <c r="I516" s="48"/>
    </row>
    <row r="517">
      <c r="A517" s="45" t="s">
        <v>98</v>
      </c>
      <c r="B517" s="45" t="s">
        <v>56</v>
      </c>
      <c r="C517" s="45" t="s">
        <v>1664</v>
      </c>
      <c r="D517" s="45" t="s">
        <v>1665</v>
      </c>
      <c r="E517" s="46" t="s">
        <v>35</v>
      </c>
      <c r="F517" s="56" t="s">
        <v>54</v>
      </c>
      <c r="G517" s="46" t="s">
        <v>828</v>
      </c>
      <c r="H517" s="6" t="s">
        <v>1666</v>
      </c>
      <c r="I517" s="48"/>
    </row>
    <row r="518">
      <c r="A518" s="45" t="s">
        <v>98</v>
      </c>
      <c r="B518" s="45" t="s">
        <v>61</v>
      </c>
      <c r="C518" s="45" t="s">
        <v>1667</v>
      </c>
      <c r="D518" s="45" t="s">
        <v>1668</v>
      </c>
      <c r="E518" s="46" t="s">
        <v>36</v>
      </c>
      <c r="F518" s="56" t="s">
        <v>176</v>
      </c>
      <c r="G518" s="46" t="s">
        <v>905</v>
      </c>
      <c r="H518" s="6" t="s">
        <v>1669</v>
      </c>
      <c r="I518" s="48"/>
    </row>
    <row r="519">
      <c r="A519" s="45" t="s">
        <v>98</v>
      </c>
      <c r="B519" s="45" t="s">
        <v>66</v>
      </c>
      <c r="C519" s="45" t="s">
        <v>1670</v>
      </c>
      <c r="D519" s="45" t="s">
        <v>1671</v>
      </c>
      <c r="E519" s="46" t="s">
        <v>37</v>
      </c>
      <c r="F519" s="56" t="s">
        <v>366</v>
      </c>
      <c r="G519" s="46" t="s">
        <v>92</v>
      </c>
      <c r="H519" s="47" t="s">
        <v>1672</v>
      </c>
      <c r="I519" s="48"/>
    </row>
    <row r="520">
      <c r="A520" s="45" t="s">
        <v>98</v>
      </c>
      <c r="B520" s="45" t="s">
        <v>71</v>
      </c>
      <c r="C520" s="45" t="s">
        <v>1673</v>
      </c>
      <c r="D520" s="45" t="s">
        <v>1674</v>
      </c>
      <c r="E520" s="46" t="s">
        <v>37</v>
      </c>
      <c r="F520" s="56" t="s">
        <v>366</v>
      </c>
      <c r="G520" s="46"/>
      <c r="H520" s="59"/>
      <c r="I520" s="48"/>
    </row>
    <row r="521">
      <c r="A521" s="45" t="s">
        <v>98</v>
      </c>
      <c r="B521" s="45" t="s">
        <v>75</v>
      </c>
      <c r="C521" s="45" t="s">
        <v>1675</v>
      </c>
      <c r="D521" s="45" t="s">
        <v>1676</v>
      </c>
      <c r="E521" s="46" t="s">
        <v>37</v>
      </c>
      <c r="F521" s="56" t="s">
        <v>366</v>
      </c>
      <c r="G521" s="46"/>
      <c r="I521" s="49"/>
    </row>
    <row r="522">
      <c r="A522" s="45" t="s">
        <v>98</v>
      </c>
      <c r="B522" s="45" t="s">
        <v>80</v>
      </c>
      <c r="C522" s="45" t="s">
        <v>1677</v>
      </c>
      <c r="D522" s="45" t="s">
        <v>1678</v>
      </c>
      <c r="E522" s="46" t="s">
        <v>39</v>
      </c>
      <c r="F522" s="56" t="s">
        <v>387</v>
      </c>
      <c r="G522" s="46" t="s">
        <v>92</v>
      </c>
      <c r="H522" s="47" t="s">
        <v>1679</v>
      </c>
      <c r="I522" s="48"/>
    </row>
    <row r="523">
      <c r="A523" s="45" t="s">
        <v>98</v>
      </c>
      <c r="B523" s="45" t="s">
        <v>85</v>
      </c>
      <c r="C523" s="45" t="s">
        <v>1680</v>
      </c>
      <c r="D523" s="45" t="s">
        <v>1681</v>
      </c>
      <c r="E523" s="46" t="s">
        <v>39</v>
      </c>
      <c r="F523" s="56" t="s">
        <v>387</v>
      </c>
      <c r="G523" s="46" t="s">
        <v>1682</v>
      </c>
      <c r="H523" s="6" t="s">
        <v>1683</v>
      </c>
      <c r="I523" s="48"/>
    </row>
    <row r="524">
      <c r="A524" s="45" t="s">
        <v>98</v>
      </c>
      <c r="B524" s="45" t="s">
        <v>89</v>
      </c>
      <c r="C524" s="45" t="s">
        <v>1684</v>
      </c>
      <c r="D524" s="45" t="s">
        <v>1685</v>
      </c>
      <c r="E524" s="46" t="s">
        <v>39</v>
      </c>
      <c r="F524" s="56" t="s">
        <v>387</v>
      </c>
      <c r="G524" s="46" t="s">
        <v>828</v>
      </c>
      <c r="H524" s="6" t="s">
        <v>1686</v>
      </c>
      <c r="I524" s="48"/>
    </row>
    <row r="525">
      <c r="A525" s="45" t="s">
        <v>98</v>
      </c>
      <c r="B525" s="45" t="s">
        <v>94</v>
      </c>
      <c r="C525" s="45" t="s">
        <v>1687</v>
      </c>
      <c r="D525" s="45" t="s">
        <v>1688</v>
      </c>
      <c r="E525" s="46" t="s">
        <v>40</v>
      </c>
      <c r="F525" s="56" t="s">
        <v>391</v>
      </c>
      <c r="G525" s="46" t="s">
        <v>92</v>
      </c>
      <c r="H525" s="47" t="s">
        <v>1689</v>
      </c>
      <c r="I525" s="48"/>
    </row>
    <row r="526">
      <c r="A526" s="45" t="s">
        <v>98</v>
      </c>
      <c r="B526" s="45" t="s">
        <v>98</v>
      </c>
      <c r="C526" s="45" t="s">
        <v>1690</v>
      </c>
      <c r="D526" s="45" t="s">
        <v>1691</v>
      </c>
      <c r="E526" s="46" t="s">
        <v>40</v>
      </c>
      <c r="F526" s="56" t="s">
        <v>391</v>
      </c>
      <c r="G526" s="46" t="s">
        <v>1465</v>
      </c>
      <c r="H526" s="47" t="s">
        <v>1692</v>
      </c>
      <c r="I526" s="49" t="s">
        <v>1693</v>
      </c>
    </row>
    <row r="527">
      <c r="A527" s="45" t="s">
        <v>98</v>
      </c>
      <c r="B527" s="45" t="s">
        <v>102</v>
      </c>
      <c r="C527" s="45" t="s">
        <v>1694</v>
      </c>
      <c r="D527" s="45" t="s">
        <v>1695</v>
      </c>
      <c r="E527" s="46" t="s">
        <v>36</v>
      </c>
      <c r="F527" s="56" t="s">
        <v>176</v>
      </c>
      <c r="G527" s="46" t="s">
        <v>828</v>
      </c>
      <c r="H527" s="6" t="s">
        <v>1696</v>
      </c>
      <c r="I527" s="48"/>
    </row>
    <row r="528">
      <c r="A528" s="45" t="s">
        <v>98</v>
      </c>
      <c r="B528" s="45" t="s">
        <v>106</v>
      </c>
      <c r="C528" s="45" t="s">
        <v>1697</v>
      </c>
      <c r="D528" s="45" t="s">
        <v>1698</v>
      </c>
      <c r="E528" s="46" t="s">
        <v>36</v>
      </c>
      <c r="F528" s="56" t="s">
        <v>176</v>
      </c>
      <c r="G528" s="46" t="s">
        <v>92</v>
      </c>
      <c r="H528" s="47" t="s">
        <v>1699</v>
      </c>
      <c r="I528" s="48"/>
    </row>
    <row r="529">
      <c r="A529" s="45" t="s">
        <v>98</v>
      </c>
      <c r="B529" s="45" t="s">
        <v>110</v>
      </c>
      <c r="C529" s="45" t="s">
        <v>1700</v>
      </c>
      <c r="D529" s="45" t="s">
        <v>1701</v>
      </c>
      <c r="E529" s="46" t="s">
        <v>37</v>
      </c>
      <c r="F529" s="56" t="s">
        <v>366</v>
      </c>
      <c r="G529" s="46" t="s">
        <v>1465</v>
      </c>
      <c r="H529" s="47" t="s">
        <v>1702</v>
      </c>
      <c r="I529" s="49" t="s">
        <v>1693</v>
      </c>
    </row>
    <row r="530">
      <c r="A530" s="45" t="s">
        <v>98</v>
      </c>
      <c r="B530" s="45" t="s">
        <v>114</v>
      </c>
      <c r="C530" s="45" t="s">
        <v>1703</v>
      </c>
      <c r="D530" s="45" t="s">
        <v>1704</v>
      </c>
      <c r="E530" s="46" t="s">
        <v>37</v>
      </c>
      <c r="F530" s="56" t="s">
        <v>366</v>
      </c>
      <c r="G530" s="46" t="s">
        <v>828</v>
      </c>
      <c r="H530" s="6" t="s">
        <v>1705</v>
      </c>
      <c r="I530" s="48"/>
    </row>
    <row r="531">
      <c r="A531" s="45" t="s">
        <v>98</v>
      </c>
      <c r="B531" s="45" t="s">
        <v>119</v>
      </c>
      <c r="C531" s="45" t="s">
        <v>1706</v>
      </c>
      <c r="D531" s="45" t="s">
        <v>1707</v>
      </c>
      <c r="E531" s="46" t="s">
        <v>37</v>
      </c>
      <c r="F531" s="56" t="s">
        <v>366</v>
      </c>
      <c r="G531" s="46" t="s">
        <v>92</v>
      </c>
      <c r="H531" s="47" t="s">
        <v>1708</v>
      </c>
      <c r="I531" s="48"/>
    </row>
    <row r="532">
      <c r="A532" s="45" t="s">
        <v>98</v>
      </c>
      <c r="B532" s="45" t="s">
        <v>123</v>
      </c>
      <c r="C532" s="45" t="s">
        <v>1709</v>
      </c>
      <c r="D532" s="45" t="s">
        <v>1710</v>
      </c>
      <c r="E532" s="46" t="s">
        <v>37</v>
      </c>
      <c r="F532" s="56" t="s">
        <v>366</v>
      </c>
      <c r="G532" s="46" t="s">
        <v>1465</v>
      </c>
      <c r="H532" s="47" t="s">
        <v>1711</v>
      </c>
      <c r="I532" s="49" t="s">
        <v>1693</v>
      </c>
    </row>
    <row r="533">
      <c r="A533" s="45" t="s">
        <v>98</v>
      </c>
      <c r="B533" s="45" t="s">
        <v>127</v>
      </c>
      <c r="C533" s="45" t="s">
        <v>1712</v>
      </c>
      <c r="D533" s="45" t="s">
        <v>1713</v>
      </c>
      <c r="E533" s="46" t="s">
        <v>41</v>
      </c>
      <c r="F533" s="56" t="s">
        <v>1272</v>
      </c>
      <c r="G533" s="46" t="s">
        <v>828</v>
      </c>
      <c r="H533" s="6" t="s">
        <v>1714</v>
      </c>
      <c r="I533" s="48"/>
    </row>
    <row r="534">
      <c r="A534" s="45" t="s">
        <v>98</v>
      </c>
      <c r="B534" s="45" t="s">
        <v>131</v>
      </c>
      <c r="C534" s="45" t="s">
        <v>1715</v>
      </c>
      <c r="D534" s="45" t="s">
        <v>1716</v>
      </c>
      <c r="E534" s="46" t="s">
        <v>41</v>
      </c>
      <c r="F534" s="56" t="s">
        <v>1272</v>
      </c>
      <c r="G534" s="46" t="s">
        <v>1717</v>
      </c>
      <c r="H534" s="47" t="s">
        <v>1718</v>
      </c>
      <c r="I534" s="48"/>
    </row>
    <row r="535">
      <c r="A535" s="45" t="s">
        <v>98</v>
      </c>
      <c r="B535" s="45" t="s">
        <v>135</v>
      </c>
      <c r="C535" s="45" t="s">
        <v>1719</v>
      </c>
      <c r="D535" s="45" t="s">
        <v>1720</v>
      </c>
      <c r="E535" s="46" t="s">
        <v>41</v>
      </c>
      <c r="F535" s="56" t="s">
        <v>1272</v>
      </c>
      <c r="G535" s="46"/>
      <c r="H535" s="59"/>
      <c r="I535" s="48"/>
    </row>
    <row r="536">
      <c r="A536" s="45" t="s">
        <v>98</v>
      </c>
      <c r="B536" s="45" t="s">
        <v>140</v>
      </c>
      <c r="C536" s="45" t="s">
        <v>1721</v>
      </c>
      <c r="D536" s="45" t="s">
        <v>1722</v>
      </c>
      <c r="E536" s="46" t="s">
        <v>41</v>
      </c>
      <c r="F536" s="56" t="s">
        <v>1272</v>
      </c>
      <c r="G536" s="46" t="s">
        <v>828</v>
      </c>
      <c r="H536" s="6" t="s">
        <v>1723</v>
      </c>
      <c r="I536" s="48"/>
    </row>
    <row r="537">
      <c r="A537" s="45" t="s">
        <v>98</v>
      </c>
      <c r="B537" s="45" t="s">
        <v>144</v>
      </c>
      <c r="C537" s="45" t="s">
        <v>1724</v>
      </c>
      <c r="D537" s="45" t="s">
        <v>1725</v>
      </c>
      <c r="E537" s="46" t="s">
        <v>39</v>
      </c>
      <c r="F537" s="56" t="s">
        <v>387</v>
      </c>
      <c r="G537" s="46" t="s">
        <v>92</v>
      </c>
      <c r="H537" s="6" t="s">
        <v>1726</v>
      </c>
      <c r="I537" s="48"/>
    </row>
    <row r="538">
      <c r="A538" s="45" t="s">
        <v>98</v>
      </c>
      <c r="B538" s="45" t="s">
        <v>148</v>
      </c>
      <c r="C538" s="45" t="s">
        <v>1727</v>
      </c>
      <c r="D538" s="45" t="s">
        <v>1728</v>
      </c>
      <c r="E538" s="46" t="s">
        <v>39</v>
      </c>
      <c r="F538" s="56" t="s">
        <v>387</v>
      </c>
      <c r="G538" s="46" t="s">
        <v>1729</v>
      </c>
      <c r="H538" s="47" t="s">
        <v>1730</v>
      </c>
      <c r="I538" s="48"/>
    </row>
    <row r="539">
      <c r="A539" s="45" t="s">
        <v>98</v>
      </c>
      <c r="B539" s="45" t="s">
        <v>152</v>
      </c>
      <c r="C539" s="45" t="s">
        <v>1731</v>
      </c>
      <c r="D539" s="45" t="s">
        <v>1732</v>
      </c>
      <c r="E539" s="46" t="s">
        <v>39</v>
      </c>
      <c r="F539" s="56" t="s">
        <v>387</v>
      </c>
      <c r="G539" s="46" t="s">
        <v>828</v>
      </c>
      <c r="H539" s="6" t="s">
        <v>1733</v>
      </c>
      <c r="I539" s="48"/>
    </row>
    <row r="540">
      <c r="A540" s="45" t="s">
        <v>98</v>
      </c>
      <c r="B540" s="45" t="s">
        <v>156</v>
      </c>
      <c r="C540" s="45" t="s">
        <v>1734</v>
      </c>
      <c r="D540" s="45" t="s">
        <v>1735</v>
      </c>
      <c r="E540" s="46" t="s">
        <v>39</v>
      </c>
      <c r="F540" s="56" t="s">
        <v>387</v>
      </c>
      <c r="G540" s="46" t="s">
        <v>92</v>
      </c>
      <c r="H540" s="6" t="s">
        <v>1736</v>
      </c>
      <c r="I540" s="48"/>
    </row>
    <row r="541">
      <c r="A541" s="45" t="s">
        <v>98</v>
      </c>
      <c r="B541" s="45" t="s">
        <v>160</v>
      </c>
      <c r="C541" s="45" t="s">
        <v>1737</v>
      </c>
      <c r="D541" s="45" t="s">
        <v>1738</v>
      </c>
      <c r="E541" s="46" t="s">
        <v>40</v>
      </c>
      <c r="F541" s="56" t="s">
        <v>391</v>
      </c>
      <c r="G541" s="46" t="s">
        <v>1739</v>
      </c>
      <c r="H541" s="47" t="s">
        <v>1740</v>
      </c>
      <c r="I541" s="48"/>
    </row>
    <row r="542">
      <c r="A542" s="45" t="s">
        <v>98</v>
      </c>
      <c r="B542" s="45" t="s">
        <v>164</v>
      </c>
      <c r="C542" s="45" t="s">
        <v>1741</v>
      </c>
      <c r="D542" s="45" t="s">
        <v>1742</v>
      </c>
      <c r="E542" s="46" t="s">
        <v>40</v>
      </c>
      <c r="F542" s="56" t="s">
        <v>391</v>
      </c>
      <c r="G542" s="46" t="s">
        <v>828</v>
      </c>
      <c r="H542" s="6" t="s">
        <v>1743</v>
      </c>
      <c r="I542" s="48"/>
    </row>
    <row r="543">
      <c r="A543" s="45" t="s">
        <v>98</v>
      </c>
      <c r="B543" s="45" t="s">
        <v>169</v>
      </c>
      <c r="C543" s="45" t="s">
        <v>1744</v>
      </c>
      <c r="D543" s="45" t="s">
        <v>1745</v>
      </c>
      <c r="E543" s="46" t="s">
        <v>40</v>
      </c>
      <c r="F543" s="56" t="s">
        <v>391</v>
      </c>
      <c r="G543" s="46" t="s">
        <v>92</v>
      </c>
      <c r="H543" s="6" t="s">
        <v>1746</v>
      </c>
      <c r="I543" s="48"/>
    </row>
    <row r="544">
      <c r="A544" s="45" t="s">
        <v>98</v>
      </c>
      <c r="B544" s="45" t="s">
        <v>173</v>
      </c>
      <c r="C544" s="45" t="s">
        <v>1747</v>
      </c>
      <c r="D544" s="45" t="s">
        <v>1748</v>
      </c>
      <c r="E544" s="46" t="s">
        <v>40</v>
      </c>
      <c r="F544" s="56" t="s">
        <v>391</v>
      </c>
      <c r="G544" s="46" t="s">
        <v>1749</v>
      </c>
      <c r="H544" s="47" t="s">
        <v>1750</v>
      </c>
      <c r="I544" s="48"/>
    </row>
    <row r="545">
      <c r="A545" s="45" t="s">
        <v>98</v>
      </c>
      <c r="B545" s="45" t="s">
        <v>178</v>
      </c>
      <c r="C545" s="45" t="s">
        <v>1751</v>
      </c>
      <c r="D545" s="45" t="s">
        <v>1752</v>
      </c>
      <c r="E545" s="46" t="s">
        <v>36</v>
      </c>
      <c r="F545" s="56" t="s">
        <v>176</v>
      </c>
      <c r="G545" s="46" t="s">
        <v>828</v>
      </c>
      <c r="H545" s="6" t="s">
        <v>1753</v>
      </c>
      <c r="I545" s="48"/>
    </row>
    <row r="546">
      <c r="A546" s="45" t="s">
        <v>98</v>
      </c>
      <c r="B546" s="45" t="s">
        <v>182</v>
      </c>
      <c r="C546" s="45" t="s">
        <v>1754</v>
      </c>
      <c r="D546" s="45" t="s">
        <v>1755</v>
      </c>
      <c r="E546" s="46" t="s">
        <v>38</v>
      </c>
      <c r="F546" s="56" t="s">
        <v>380</v>
      </c>
      <c r="G546" s="46" t="s">
        <v>92</v>
      </c>
      <c r="H546" s="6" t="s">
        <v>1756</v>
      </c>
      <c r="I546" s="48"/>
    </row>
    <row r="547">
      <c r="A547" s="45" t="s">
        <v>98</v>
      </c>
      <c r="B547" s="45" t="s">
        <v>186</v>
      </c>
      <c r="C547" s="45" t="s">
        <v>1757</v>
      </c>
      <c r="D547" s="45" t="s">
        <v>1758</v>
      </c>
      <c r="E547" s="46" t="s">
        <v>38</v>
      </c>
      <c r="F547" s="56" t="s">
        <v>380</v>
      </c>
      <c r="G547" s="46" t="s">
        <v>905</v>
      </c>
      <c r="H547" s="6" t="s">
        <v>1759</v>
      </c>
      <c r="I547" s="48"/>
    </row>
    <row r="548">
      <c r="A548" s="45" t="s">
        <v>98</v>
      </c>
      <c r="B548" s="45" t="s">
        <v>191</v>
      </c>
      <c r="C548" s="45" t="s">
        <v>1760</v>
      </c>
      <c r="D548" s="45" t="s">
        <v>1761</v>
      </c>
      <c r="E548" s="46" t="s">
        <v>38</v>
      </c>
      <c r="F548" s="56" t="s">
        <v>380</v>
      </c>
      <c r="G548" s="46" t="s">
        <v>1762</v>
      </c>
      <c r="H548" s="47" t="s">
        <v>1763</v>
      </c>
      <c r="I548" s="48"/>
    </row>
    <row r="549">
      <c r="A549" s="45" t="s">
        <v>98</v>
      </c>
      <c r="B549" s="45" t="s">
        <v>195</v>
      </c>
      <c r="C549" s="45" t="s">
        <v>1764</v>
      </c>
      <c r="D549" s="45" t="s">
        <v>1765</v>
      </c>
      <c r="E549" s="46" t="s">
        <v>39</v>
      </c>
      <c r="F549" s="56" t="s">
        <v>387</v>
      </c>
      <c r="G549" s="46" t="s">
        <v>92</v>
      </c>
      <c r="H549" s="6" t="s">
        <v>1766</v>
      </c>
      <c r="I549" s="48"/>
    </row>
    <row r="550">
      <c r="A550" s="45" t="s">
        <v>98</v>
      </c>
      <c r="B550" s="45" t="s">
        <v>199</v>
      </c>
      <c r="C550" s="45" t="s">
        <v>1767</v>
      </c>
      <c r="D550" s="45" t="s">
        <v>1768</v>
      </c>
      <c r="E550" s="46" t="s">
        <v>39</v>
      </c>
      <c r="F550" s="56" t="s">
        <v>387</v>
      </c>
      <c r="G550" s="46" t="s">
        <v>905</v>
      </c>
      <c r="H550" s="6" t="s">
        <v>1769</v>
      </c>
      <c r="I550" s="48"/>
    </row>
    <row r="551">
      <c r="A551" s="45" t="s">
        <v>98</v>
      </c>
      <c r="B551" s="45" t="s">
        <v>204</v>
      </c>
      <c r="C551" s="45" t="s">
        <v>1770</v>
      </c>
      <c r="D551" s="45" t="s">
        <v>1771</v>
      </c>
      <c r="E551" s="46" t="s">
        <v>39</v>
      </c>
      <c r="F551" s="56" t="s">
        <v>387</v>
      </c>
      <c r="G551" s="46" t="s">
        <v>1772</v>
      </c>
      <c r="H551" s="47" t="s">
        <v>1773</v>
      </c>
      <c r="I551" s="48"/>
    </row>
    <row r="552">
      <c r="A552" s="45" t="s">
        <v>98</v>
      </c>
      <c r="B552" s="45" t="s">
        <v>208</v>
      </c>
      <c r="C552" s="45" t="s">
        <v>1774</v>
      </c>
      <c r="D552" s="45" t="s">
        <v>1775</v>
      </c>
      <c r="E552" s="46" t="s">
        <v>39</v>
      </c>
      <c r="F552" s="56" t="s">
        <v>387</v>
      </c>
      <c r="G552" s="46" t="s">
        <v>1776</v>
      </c>
      <c r="H552" s="47" t="s">
        <v>1777</v>
      </c>
      <c r="I552" s="48"/>
    </row>
    <row r="553">
      <c r="A553" s="45" t="s">
        <v>98</v>
      </c>
      <c r="B553" s="45" t="s">
        <v>212</v>
      </c>
      <c r="C553" s="45" t="s">
        <v>1778</v>
      </c>
      <c r="D553" s="45" t="s">
        <v>1779</v>
      </c>
      <c r="E553" s="46" t="s">
        <v>39</v>
      </c>
      <c r="F553" s="56" t="s">
        <v>387</v>
      </c>
      <c r="G553" s="46" t="s">
        <v>905</v>
      </c>
      <c r="H553" s="6" t="s">
        <v>1780</v>
      </c>
      <c r="I553" s="48"/>
    </row>
    <row r="554">
      <c r="A554" s="45" t="s">
        <v>98</v>
      </c>
      <c r="B554" s="45" t="s">
        <v>216</v>
      </c>
      <c r="C554" s="45" t="s">
        <v>1781</v>
      </c>
      <c r="D554" s="45" t="s">
        <v>1782</v>
      </c>
      <c r="E554" s="46" t="s">
        <v>39</v>
      </c>
      <c r="F554" s="56" t="s">
        <v>387</v>
      </c>
      <c r="G554" s="46" t="s">
        <v>1783</v>
      </c>
      <c r="H554" s="47" t="s">
        <v>1784</v>
      </c>
      <c r="I554" s="48"/>
    </row>
    <row r="555">
      <c r="A555" s="45" t="s">
        <v>98</v>
      </c>
      <c r="B555" s="45" t="s">
        <v>221</v>
      </c>
      <c r="C555" s="45" t="s">
        <v>1785</v>
      </c>
      <c r="D555" s="45" t="s">
        <v>1786</v>
      </c>
      <c r="E555" s="46" t="s">
        <v>40</v>
      </c>
      <c r="F555" s="56" t="s">
        <v>391</v>
      </c>
      <c r="G555" s="46" t="s">
        <v>1749</v>
      </c>
      <c r="H555" s="47" t="s">
        <v>1787</v>
      </c>
      <c r="I555" s="48"/>
    </row>
    <row r="556">
      <c r="A556" s="45" t="s">
        <v>98</v>
      </c>
      <c r="B556" s="45" t="s">
        <v>225</v>
      </c>
      <c r="C556" s="45" t="s">
        <v>1788</v>
      </c>
      <c r="D556" s="45" t="s">
        <v>1789</v>
      </c>
      <c r="E556" s="46" t="s">
        <v>40</v>
      </c>
      <c r="F556" s="56" t="s">
        <v>391</v>
      </c>
      <c r="G556" s="46" t="s">
        <v>905</v>
      </c>
      <c r="H556" s="6" t="s">
        <v>1790</v>
      </c>
      <c r="I556" s="48"/>
    </row>
    <row r="557">
      <c r="A557" s="45" t="s">
        <v>98</v>
      </c>
      <c r="B557" s="45" t="s">
        <v>229</v>
      </c>
      <c r="C557" s="45" t="s">
        <v>1791</v>
      </c>
      <c r="D557" s="45" t="s">
        <v>1792</v>
      </c>
      <c r="E557" s="46" t="s">
        <v>40</v>
      </c>
      <c r="F557" s="56" t="s">
        <v>391</v>
      </c>
      <c r="G557" s="46" t="s">
        <v>1783</v>
      </c>
      <c r="H557" s="47" t="s">
        <v>1793</v>
      </c>
      <c r="I557" s="48"/>
    </row>
    <row r="558">
      <c r="A558" s="45" t="s">
        <v>98</v>
      </c>
      <c r="B558" s="45" t="s">
        <v>234</v>
      </c>
      <c r="C558" s="45" t="s">
        <v>1794</v>
      </c>
      <c r="D558" s="45" t="s">
        <v>1795</v>
      </c>
      <c r="E558" s="46" t="s">
        <v>40</v>
      </c>
      <c r="F558" s="56" t="s">
        <v>391</v>
      </c>
      <c r="G558" s="46" t="s">
        <v>1796</v>
      </c>
      <c r="H558" s="6" t="s">
        <v>1797</v>
      </c>
      <c r="I558" s="48"/>
    </row>
    <row r="559">
      <c r="A559" s="45" t="s">
        <v>98</v>
      </c>
      <c r="B559" s="45" t="s">
        <v>238</v>
      </c>
      <c r="C559" s="45" t="s">
        <v>1798</v>
      </c>
      <c r="D559" s="45" t="s">
        <v>1799</v>
      </c>
      <c r="E559" s="46" t="s">
        <v>40</v>
      </c>
      <c r="F559" s="56" t="s">
        <v>391</v>
      </c>
      <c r="G559" s="46" t="s">
        <v>1800</v>
      </c>
      <c r="H559" s="6" t="s">
        <v>1801</v>
      </c>
      <c r="I559" s="48"/>
    </row>
    <row r="560">
      <c r="A560" s="45" t="s">
        <v>98</v>
      </c>
      <c r="B560" s="45" t="s">
        <v>242</v>
      </c>
      <c r="C560" s="45" t="s">
        <v>1802</v>
      </c>
      <c r="D560" s="45" t="s">
        <v>1803</v>
      </c>
      <c r="E560" s="46" t="s">
        <v>40</v>
      </c>
      <c r="F560" s="56" t="s">
        <v>391</v>
      </c>
      <c r="G560" s="46" t="s">
        <v>1804</v>
      </c>
      <c r="H560" s="47" t="s">
        <v>1805</v>
      </c>
      <c r="I560" s="48"/>
    </row>
    <row r="561">
      <c r="A561" s="45" t="s">
        <v>98</v>
      </c>
      <c r="B561" s="45" t="s">
        <v>247</v>
      </c>
      <c r="C561" s="45" t="s">
        <v>1806</v>
      </c>
      <c r="D561" s="45" t="s">
        <v>1807</v>
      </c>
      <c r="E561" s="46" t="s">
        <v>36</v>
      </c>
      <c r="F561" s="56" t="s">
        <v>176</v>
      </c>
      <c r="G561" s="46" t="s">
        <v>905</v>
      </c>
      <c r="H561" s="6" t="s">
        <v>1808</v>
      </c>
      <c r="I561" s="48"/>
    </row>
    <row r="562">
      <c r="A562" s="45" t="s">
        <v>98</v>
      </c>
      <c r="B562" s="45" t="s">
        <v>251</v>
      </c>
      <c r="C562" s="45" t="s">
        <v>1809</v>
      </c>
      <c r="D562" s="45" t="s">
        <v>1810</v>
      </c>
      <c r="E562" s="46" t="s">
        <v>35</v>
      </c>
      <c r="F562" s="56" t="s">
        <v>54</v>
      </c>
      <c r="G562" s="46" t="s">
        <v>1783</v>
      </c>
      <c r="H562" s="47" t="s">
        <v>1811</v>
      </c>
      <c r="I562" s="48"/>
    </row>
    <row r="563">
      <c r="A563" s="45" t="s">
        <v>98</v>
      </c>
      <c r="B563" s="45" t="s">
        <v>255</v>
      </c>
      <c r="C563" s="45" t="s">
        <v>1812</v>
      </c>
      <c r="D563" s="45" t="s">
        <v>1813</v>
      </c>
      <c r="E563" s="46" t="s">
        <v>35</v>
      </c>
      <c r="F563" s="56" t="s">
        <v>54</v>
      </c>
      <c r="G563" s="46" t="s">
        <v>1739</v>
      </c>
      <c r="H563" s="47" t="s">
        <v>1814</v>
      </c>
      <c r="I563" s="48"/>
    </row>
    <row r="564">
      <c r="A564" s="45" t="s">
        <v>98</v>
      </c>
      <c r="B564" s="45" t="s">
        <v>259</v>
      </c>
      <c r="C564" s="45" t="s">
        <v>1815</v>
      </c>
      <c r="D564" s="45" t="s">
        <v>1816</v>
      </c>
      <c r="E564" s="46" t="s">
        <v>35</v>
      </c>
      <c r="F564" s="46" t="s">
        <v>54</v>
      </c>
      <c r="G564" s="46" t="s">
        <v>1817</v>
      </c>
      <c r="H564" s="47" t="s">
        <v>1818</v>
      </c>
      <c r="I564" s="48"/>
    </row>
    <row r="565">
      <c r="A565" s="45" t="s">
        <v>102</v>
      </c>
      <c r="B565" s="45" t="s">
        <v>51</v>
      </c>
      <c r="C565" s="45" t="s">
        <v>1819</v>
      </c>
      <c r="D565" s="45" t="s">
        <v>1820</v>
      </c>
      <c r="E565" s="46" t="s">
        <v>36</v>
      </c>
      <c r="F565" s="46" t="s">
        <v>176</v>
      </c>
      <c r="G565" s="46" t="s">
        <v>446</v>
      </c>
      <c r="H565" s="6" t="s">
        <v>1821</v>
      </c>
      <c r="I565" s="48"/>
    </row>
    <row r="566">
      <c r="A566" s="45" t="s">
        <v>102</v>
      </c>
      <c r="B566" s="45" t="s">
        <v>56</v>
      </c>
      <c r="C566" s="45" t="s">
        <v>1822</v>
      </c>
      <c r="D566" s="45" t="s">
        <v>1823</v>
      </c>
      <c r="E566" s="46" t="s">
        <v>36</v>
      </c>
      <c r="F566" s="46" t="s">
        <v>176</v>
      </c>
      <c r="G566" s="46" t="s">
        <v>1729</v>
      </c>
      <c r="H566" s="47" t="s">
        <v>1824</v>
      </c>
      <c r="I566" s="48"/>
    </row>
    <row r="567">
      <c r="A567" s="45" t="s">
        <v>102</v>
      </c>
      <c r="B567" s="45" t="s">
        <v>61</v>
      </c>
      <c r="C567" s="45" t="s">
        <v>1825</v>
      </c>
      <c r="D567" s="45" t="s">
        <v>1826</v>
      </c>
      <c r="E567" s="46" t="s">
        <v>36</v>
      </c>
      <c r="F567" s="46" t="s">
        <v>176</v>
      </c>
      <c r="G567" s="46" t="s">
        <v>1817</v>
      </c>
      <c r="H567" s="47" t="s">
        <v>1827</v>
      </c>
      <c r="I567" s="48"/>
    </row>
    <row r="568">
      <c r="A568" s="45" t="s">
        <v>102</v>
      </c>
      <c r="B568" s="45" t="s">
        <v>66</v>
      </c>
      <c r="C568" s="45" t="s">
        <v>1828</v>
      </c>
      <c r="D568" s="45" t="s">
        <v>1829</v>
      </c>
      <c r="E568" s="46" t="s">
        <v>36</v>
      </c>
      <c r="F568" s="46" t="s">
        <v>176</v>
      </c>
      <c r="G568" s="46" t="s">
        <v>446</v>
      </c>
      <c r="H568" s="6" t="s">
        <v>1830</v>
      </c>
      <c r="I568" s="48"/>
    </row>
    <row r="569">
      <c r="A569" s="45" t="s">
        <v>102</v>
      </c>
      <c r="B569" s="45" t="s">
        <v>71</v>
      </c>
      <c r="C569" s="45" t="s">
        <v>1831</v>
      </c>
      <c r="D569" s="45" t="s">
        <v>1832</v>
      </c>
      <c r="E569" s="46" t="s">
        <v>36</v>
      </c>
      <c r="F569" s="46" t="s">
        <v>176</v>
      </c>
      <c r="G569" s="46" t="s">
        <v>1833</v>
      </c>
      <c r="H569" s="6" t="s">
        <v>1834</v>
      </c>
      <c r="I569" s="48"/>
    </row>
    <row r="570">
      <c r="A570" s="45" t="s">
        <v>102</v>
      </c>
      <c r="B570" s="45" t="s">
        <v>75</v>
      </c>
      <c r="C570" s="45" t="s">
        <v>1835</v>
      </c>
      <c r="D570" s="45" t="s">
        <v>1836</v>
      </c>
      <c r="E570" s="46" t="s">
        <v>36</v>
      </c>
      <c r="F570" s="56" t="s">
        <v>176</v>
      </c>
      <c r="G570" s="46" t="s">
        <v>1837</v>
      </c>
      <c r="H570" s="6" t="s">
        <v>1838</v>
      </c>
      <c r="I570" s="48"/>
    </row>
    <row r="571">
      <c r="A571" s="45" t="s">
        <v>102</v>
      </c>
      <c r="B571" s="45" t="s">
        <v>80</v>
      </c>
      <c r="C571" s="45" t="s">
        <v>1839</v>
      </c>
      <c r="D571" s="45" t="s">
        <v>1840</v>
      </c>
      <c r="E571" s="46" t="s">
        <v>36</v>
      </c>
      <c r="F571" s="46" t="s">
        <v>176</v>
      </c>
      <c r="G571" s="46" t="s">
        <v>446</v>
      </c>
      <c r="H571" s="6" t="s">
        <v>1841</v>
      </c>
      <c r="I571" s="48"/>
    </row>
    <row r="572">
      <c r="A572" s="45" t="s">
        <v>102</v>
      </c>
      <c r="B572" s="45" t="s">
        <v>85</v>
      </c>
      <c r="C572" s="45" t="s">
        <v>1842</v>
      </c>
      <c r="D572" s="45" t="s">
        <v>1843</v>
      </c>
      <c r="E572" s="46" t="s">
        <v>36</v>
      </c>
      <c r="F572" s="56" t="s">
        <v>176</v>
      </c>
      <c r="G572" s="46" t="s">
        <v>1804</v>
      </c>
      <c r="H572" s="47" t="s">
        <v>1844</v>
      </c>
      <c r="I572" s="48"/>
    </row>
    <row r="573">
      <c r="A573" s="45" t="s">
        <v>102</v>
      </c>
      <c r="B573" s="45" t="s">
        <v>89</v>
      </c>
      <c r="C573" s="45" t="s">
        <v>1845</v>
      </c>
      <c r="D573" s="45" t="s">
        <v>1846</v>
      </c>
      <c r="E573" s="46" t="s">
        <v>36</v>
      </c>
      <c r="F573" s="56" t="s">
        <v>176</v>
      </c>
      <c r="G573" s="46" t="s">
        <v>1847</v>
      </c>
      <c r="H573" s="47" t="s">
        <v>1848</v>
      </c>
      <c r="I573" s="48"/>
    </row>
    <row r="574">
      <c r="A574" s="45" t="s">
        <v>102</v>
      </c>
      <c r="B574" s="45" t="s">
        <v>94</v>
      </c>
      <c r="C574" s="45" t="s">
        <v>1849</v>
      </c>
      <c r="D574" s="45" t="s">
        <v>1850</v>
      </c>
      <c r="E574" s="46" t="s">
        <v>36</v>
      </c>
      <c r="F574" s="46" t="s">
        <v>176</v>
      </c>
      <c r="G574" s="46" t="s">
        <v>446</v>
      </c>
      <c r="H574" s="6" t="s">
        <v>1851</v>
      </c>
      <c r="I574" s="48"/>
    </row>
    <row r="575">
      <c r="A575" s="45" t="s">
        <v>102</v>
      </c>
      <c r="B575" s="45" t="s">
        <v>98</v>
      </c>
      <c r="C575" s="45" t="s">
        <v>1852</v>
      </c>
      <c r="D575" s="45" t="s">
        <v>1853</v>
      </c>
      <c r="E575" s="46" t="s">
        <v>36</v>
      </c>
      <c r="F575" s="56" t="s">
        <v>176</v>
      </c>
      <c r="G575" s="46" t="s">
        <v>1854</v>
      </c>
      <c r="H575" s="47" t="s">
        <v>1855</v>
      </c>
      <c r="I575" s="48"/>
    </row>
    <row r="576">
      <c r="A576" s="45" t="s">
        <v>102</v>
      </c>
      <c r="B576" s="45" t="s">
        <v>102</v>
      </c>
      <c r="C576" s="45" t="s">
        <v>1856</v>
      </c>
      <c r="D576" s="45" t="s">
        <v>1857</v>
      </c>
      <c r="E576" s="46" t="s">
        <v>36</v>
      </c>
      <c r="F576" s="56" t="s">
        <v>176</v>
      </c>
      <c r="G576" s="46" t="s">
        <v>1858</v>
      </c>
      <c r="H576" s="47" t="s">
        <v>1859</v>
      </c>
      <c r="I576" s="48"/>
    </row>
    <row r="577">
      <c r="A577" s="45" t="s">
        <v>102</v>
      </c>
      <c r="B577" s="45" t="s">
        <v>106</v>
      </c>
      <c r="C577" s="45" t="s">
        <v>1860</v>
      </c>
      <c r="D577" s="45" t="s">
        <v>1861</v>
      </c>
      <c r="E577" s="46" t="s">
        <v>37</v>
      </c>
      <c r="F577" s="46" t="s">
        <v>366</v>
      </c>
      <c r="G577" s="46" t="s">
        <v>446</v>
      </c>
      <c r="H577" s="6" t="s">
        <v>1862</v>
      </c>
      <c r="I577" s="48"/>
    </row>
    <row r="578">
      <c r="A578" s="45" t="s">
        <v>102</v>
      </c>
      <c r="B578" s="45" t="s">
        <v>110</v>
      </c>
      <c r="C578" s="45" t="s">
        <v>1863</v>
      </c>
      <c r="D578" s="45" t="s">
        <v>1864</v>
      </c>
      <c r="E578" s="46" t="s">
        <v>37</v>
      </c>
      <c r="F578" s="56" t="s">
        <v>366</v>
      </c>
      <c r="G578" s="46" t="s">
        <v>1865</v>
      </c>
      <c r="H578" s="47" t="s">
        <v>1866</v>
      </c>
      <c r="I578" s="48"/>
    </row>
    <row r="579">
      <c r="A579" s="45" t="s">
        <v>102</v>
      </c>
      <c r="B579" s="45" t="s">
        <v>114</v>
      </c>
      <c r="C579" s="45" t="s">
        <v>1867</v>
      </c>
      <c r="D579" s="45" t="s">
        <v>1868</v>
      </c>
      <c r="E579" s="46" t="s">
        <v>37</v>
      </c>
      <c r="F579" s="56" t="s">
        <v>366</v>
      </c>
      <c r="G579" s="46" t="s">
        <v>1847</v>
      </c>
      <c r="H579" s="47" t="s">
        <v>1869</v>
      </c>
      <c r="I579" s="48"/>
    </row>
    <row r="580">
      <c r="A580" s="45" t="s">
        <v>102</v>
      </c>
      <c r="B580" s="45" t="s">
        <v>119</v>
      </c>
      <c r="C580" s="45" t="s">
        <v>1870</v>
      </c>
      <c r="D580" s="45" t="s">
        <v>1871</v>
      </c>
      <c r="E580" s="46" t="s">
        <v>37</v>
      </c>
      <c r="F580" s="46" t="s">
        <v>366</v>
      </c>
      <c r="G580" s="46" t="s">
        <v>446</v>
      </c>
      <c r="H580" s="6" t="s">
        <v>1872</v>
      </c>
      <c r="I580" s="48"/>
    </row>
    <row r="581">
      <c r="A581" s="45" t="s">
        <v>102</v>
      </c>
      <c r="B581" s="45" t="s">
        <v>123</v>
      </c>
      <c r="C581" s="45" t="s">
        <v>1873</v>
      </c>
      <c r="D581" s="45" t="s">
        <v>1874</v>
      </c>
      <c r="E581" s="46" t="s">
        <v>37</v>
      </c>
      <c r="F581" s="56" t="s">
        <v>366</v>
      </c>
      <c r="G581" s="46" t="s">
        <v>1875</v>
      </c>
      <c r="H581" s="47" t="s">
        <v>1876</v>
      </c>
      <c r="I581" s="48"/>
    </row>
    <row r="582">
      <c r="A582" s="45" t="s">
        <v>102</v>
      </c>
      <c r="B582" s="45" t="s">
        <v>127</v>
      </c>
      <c r="C582" s="45" t="s">
        <v>1877</v>
      </c>
      <c r="D582" s="45" t="s">
        <v>1878</v>
      </c>
      <c r="E582" s="46" t="s">
        <v>41</v>
      </c>
      <c r="F582" s="56" t="s">
        <v>1272</v>
      </c>
      <c r="G582" s="46" t="s">
        <v>1833</v>
      </c>
      <c r="H582" s="6" t="s">
        <v>1879</v>
      </c>
      <c r="I582" s="48"/>
    </row>
    <row r="583">
      <c r="A583" s="45" t="s">
        <v>102</v>
      </c>
      <c r="B583" s="45" t="s">
        <v>131</v>
      </c>
      <c r="C583" s="45" t="s">
        <v>1880</v>
      </c>
      <c r="D583" s="45" t="s">
        <v>1881</v>
      </c>
      <c r="E583" s="46" t="s">
        <v>41</v>
      </c>
      <c r="F583" s="46" t="s">
        <v>1272</v>
      </c>
      <c r="G583" s="46" t="s">
        <v>446</v>
      </c>
      <c r="H583" s="6" t="s">
        <v>1882</v>
      </c>
      <c r="I583" s="48"/>
    </row>
    <row r="584">
      <c r="A584" s="45" t="s">
        <v>102</v>
      </c>
      <c r="B584" s="45" t="s">
        <v>135</v>
      </c>
      <c r="C584" s="45" t="s">
        <v>1883</v>
      </c>
      <c r="D584" s="45" t="s">
        <v>1884</v>
      </c>
      <c r="E584" s="46" t="s">
        <v>41</v>
      </c>
      <c r="F584" s="56" t="s">
        <v>1272</v>
      </c>
      <c r="G584" s="46" t="s">
        <v>1885</v>
      </c>
      <c r="H584" s="6" t="s">
        <v>1886</v>
      </c>
      <c r="I584" s="48"/>
    </row>
    <row r="585">
      <c r="A585" s="45" t="s">
        <v>102</v>
      </c>
      <c r="B585" s="45" t="s">
        <v>140</v>
      </c>
      <c r="C585" s="45" t="s">
        <v>1887</v>
      </c>
      <c r="D585" s="45" t="s">
        <v>1888</v>
      </c>
      <c r="E585" s="46" t="s">
        <v>41</v>
      </c>
      <c r="F585" s="56" t="s">
        <v>1272</v>
      </c>
      <c r="G585" s="46" t="s">
        <v>1889</v>
      </c>
      <c r="H585" s="47" t="s">
        <v>1890</v>
      </c>
      <c r="I585" s="48"/>
    </row>
    <row r="586">
      <c r="A586" s="45" t="s">
        <v>102</v>
      </c>
      <c r="B586" s="45" t="s">
        <v>144</v>
      </c>
      <c r="C586" s="45" t="s">
        <v>1891</v>
      </c>
      <c r="D586" s="45" t="s">
        <v>1892</v>
      </c>
      <c r="E586" s="46" t="s">
        <v>39</v>
      </c>
      <c r="F586" s="46" t="s">
        <v>387</v>
      </c>
      <c r="G586" s="46" t="s">
        <v>446</v>
      </c>
      <c r="H586" s="6" t="s">
        <v>1893</v>
      </c>
      <c r="I586" s="48"/>
    </row>
    <row r="587">
      <c r="A587" s="45" t="s">
        <v>102</v>
      </c>
      <c r="B587" s="45" t="s">
        <v>148</v>
      </c>
      <c r="C587" s="45" t="s">
        <v>1894</v>
      </c>
      <c r="D587" s="45" t="s">
        <v>1895</v>
      </c>
      <c r="E587" s="46" t="s">
        <v>39</v>
      </c>
      <c r="F587" s="56" t="s">
        <v>387</v>
      </c>
      <c r="G587" s="46" t="s">
        <v>1847</v>
      </c>
      <c r="H587" s="47" t="s">
        <v>1896</v>
      </c>
      <c r="I587" s="48"/>
    </row>
    <row r="588">
      <c r="A588" s="45" t="s">
        <v>102</v>
      </c>
      <c r="B588" s="45" t="s">
        <v>152</v>
      </c>
      <c r="C588" s="45" t="s">
        <v>1897</v>
      </c>
      <c r="D588" s="45" t="s">
        <v>1898</v>
      </c>
      <c r="E588" s="46" t="s">
        <v>39</v>
      </c>
      <c r="F588" s="56" t="s">
        <v>387</v>
      </c>
      <c r="G588" s="46" t="s">
        <v>1899</v>
      </c>
      <c r="H588" s="6" t="s">
        <v>1900</v>
      </c>
      <c r="I588" s="48"/>
    </row>
    <row r="589">
      <c r="A589" s="45" t="s">
        <v>102</v>
      </c>
      <c r="B589" s="45" t="s">
        <v>156</v>
      </c>
      <c r="C589" s="45" t="s">
        <v>1901</v>
      </c>
      <c r="D589" s="45" t="s">
        <v>1902</v>
      </c>
      <c r="E589" s="46" t="s">
        <v>39</v>
      </c>
      <c r="F589" s="46" t="s">
        <v>387</v>
      </c>
      <c r="G589" s="46" t="s">
        <v>446</v>
      </c>
      <c r="H589" s="6" t="s">
        <v>1903</v>
      </c>
      <c r="I589" s="48"/>
    </row>
    <row r="590">
      <c r="A590" s="45" t="s">
        <v>102</v>
      </c>
      <c r="B590" s="45" t="s">
        <v>160</v>
      </c>
      <c r="C590" s="45" t="s">
        <v>1904</v>
      </c>
      <c r="D590" s="45" t="s">
        <v>1905</v>
      </c>
      <c r="E590" s="46" t="s">
        <v>39</v>
      </c>
      <c r="F590" s="56" t="s">
        <v>387</v>
      </c>
      <c r="G590" s="46" t="s">
        <v>1885</v>
      </c>
      <c r="H590" s="6" t="s">
        <v>1906</v>
      </c>
      <c r="I590" s="48"/>
    </row>
    <row r="591">
      <c r="A591" s="45" t="s">
        <v>102</v>
      </c>
      <c r="B591" s="45" t="s">
        <v>164</v>
      </c>
      <c r="C591" s="45" t="s">
        <v>1907</v>
      </c>
      <c r="D591" s="45" t="s">
        <v>1908</v>
      </c>
      <c r="E591" s="46" t="s">
        <v>40</v>
      </c>
      <c r="F591" s="56" t="s">
        <v>391</v>
      </c>
      <c r="G591" s="46" t="s">
        <v>1889</v>
      </c>
      <c r="H591" s="47" t="s">
        <v>1909</v>
      </c>
      <c r="I591" s="48"/>
    </row>
    <row r="592">
      <c r="A592" s="45" t="s">
        <v>102</v>
      </c>
      <c r="B592" s="45" t="s">
        <v>169</v>
      </c>
      <c r="C592" s="45" t="s">
        <v>1910</v>
      </c>
      <c r="D592" s="45" t="s">
        <v>1911</v>
      </c>
      <c r="E592" s="46" t="s">
        <v>40</v>
      </c>
      <c r="F592" s="46" t="s">
        <v>391</v>
      </c>
      <c r="G592" s="46" t="s">
        <v>446</v>
      </c>
      <c r="H592" s="6" t="s">
        <v>1912</v>
      </c>
      <c r="I592" s="48"/>
    </row>
    <row r="593">
      <c r="A593" s="45" t="s">
        <v>102</v>
      </c>
      <c r="B593" s="45" t="s">
        <v>173</v>
      </c>
      <c r="C593" s="45" t="s">
        <v>1913</v>
      </c>
      <c r="D593" s="45" t="s">
        <v>1914</v>
      </c>
      <c r="E593" s="46" t="s">
        <v>40</v>
      </c>
      <c r="F593" s="56" t="s">
        <v>391</v>
      </c>
      <c r="G593" s="46" t="s">
        <v>1915</v>
      </c>
      <c r="H593" s="6" t="s">
        <v>1916</v>
      </c>
      <c r="I593" s="48"/>
    </row>
    <row r="594">
      <c r="A594" s="45" t="s">
        <v>102</v>
      </c>
      <c r="B594" s="45" t="s">
        <v>178</v>
      </c>
      <c r="C594" s="45" t="s">
        <v>1917</v>
      </c>
      <c r="D594" s="45" t="s">
        <v>1918</v>
      </c>
      <c r="E594" s="46" t="s">
        <v>40</v>
      </c>
      <c r="F594" s="56" t="s">
        <v>391</v>
      </c>
      <c r="G594" s="46" t="s">
        <v>1919</v>
      </c>
      <c r="H594" s="60" t="s">
        <v>1920</v>
      </c>
      <c r="I594" s="48"/>
    </row>
    <row r="595">
      <c r="A595" s="45" t="s">
        <v>102</v>
      </c>
      <c r="B595" s="45" t="s">
        <v>182</v>
      </c>
      <c r="C595" s="45" t="s">
        <v>1921</v>
      </c>
      <c r="D595" s="45" t="s">
        <v>1922</v>
      </c>
      <c r="E595" s="46" t="s">
        <v>36</v>
      </c>
      <c r="F595" s="46" t="s">
        <v>176</v>
      </c>
      <c r="G595" s="46" t="s">
        <v>446</v>
      </c>
      <c r="H595" s="6" t="s">
        <v>1923</v>
      </c>
      <c r="I595" s="48"/>
    </row>
    <row r="596">
      <c r="A596" s="45" t="s">
        <v>102</v>
      </c>
      <c r="B596" s="45" t="s">
        <v>186</v>
      </c>
      <c r="C596" s="45" t="s">
        <v>1924</v>
      </c>
      <c r="D596" s="45" t="s">
        <v>1925</v>
      </c>
      <c r="E596" s="46" t="s">
        <v>38</v>
      </c>
      <c r="F596" s="46" t="s">
        <v>380</v>
      </c>
      <c r="G596" s="46" t="s">
        <v>399</v>
      </c>
      <c r="H596" s="6" t="s">
        <v>1926</v>
      </c>
      <c r="I596" s="48"/>
    </row>
    <row r="597">
      <c r="A597" s="45" t="s">
        <v>102</v>
      </c>
      <c r="B597" s="45" t="s">
        <v>191</v>
      </c>
      <c r="C597" s="45" t="s">
        <v>1927</v>
      </c>
      <c r="D597" s="45" t="s">
        <v>1928</v>
      </c>
      <c r="E597" s="46" t="s">
        <v>38</v>
      </c>
      <c r="F597" s="56" t="s">
        <v>380</v>
      </c>
      <c r="G597" s="46" t="s">
        <v>1929</v>
      </c>
      <c r="H597" s="47" t="s">
        <v>1930</v>
      </c>
      <c r="I597" s="48"/>
    </row>
    <row r="598">
      <c r="A598" s="45" t="s">
        <v>102</v>
      </c>
      <c r="B598" s="45" t="s">
        <v>195</v>
      </c>
      <c r="C598" s="45" t="s">
        <v>1931</v>
      </c>
      <c r="D598" s="45" t="s">
        <v>1932</v>
      </c>
      <c r="E598" s="46" t="s">
        <v>39</v>
      </c>
      <c r="F598" s="46" t="s">
        <v>387</v>
      </c>
      <c r="G598" s="46" t="s">
        <v>446</v>
      </c>
      <c r="H598" s="6" t="s">
        <v>1933</v>
      </c>
      <c r="I598" s="48"/>
    </row>
    <row r="599">
      <c r="A599" s="45" t="s">
        <v>102</v>
      </c>
      <c r="B599" s="45" t="s">
        <v>199</v>
      </c>
      <c r="C599" s="45" t="s">
        <v>1934</v>
      </c>
      <c r="D599" s="45" t="s">
        <v>1935</v>
      </c>
      <c r="E599" s="46" t="s">
        <v>39</v>
      </c>
      <c r="F599" s="56" t="s">
        <v>387</v>
      </c>
      <c r="G599" s="46" t="s">
        <v>1915</v>
      </c>
      <c r="H599" s="6" t="s">
        <v>1936</v>
      </c>
      <c r="I599" s="48"/>
    </row>
    <row r="600">
      <c r="A600" s="45" t="s">
        <v>102</v>
      </c>
      <c r="B600" s="45" t="s">
        <v>204</v>
      </c>
      <c r="C600" s="45" t="s">
        <v>1937</v>
      </c>
      <c r="D600" s="45" t="s">
        <v>1938</v>
      </c>
      <c r="E600" s="46" t="s">
        <v>39</v>
      </c>
      <c r="F600" s="56" t="s">
        <v>387</v>
      </c>
      <c r="G600" s="46" t="s">
        <v>1939</v>
      </c>
      <c r="H600" s="47" t="s">
        <v>1940</v>
      </c>
      <c r="I600" s="48"/>
    </row>
    <row r="601">
      <c r="A601" s="45" t="s">
        <v>102</v>
      </c>
      <c r="B601" s="45" t="s">
        <v>208</v>
      </c>
      <c r="C601" s="45" t="s">
        <v>1941</v>
      </c>
      <c r="D601" s="45" t="s">
        <v>1942</v>
      </c>
      <c r="E601" s="46" t="s">
        <v>39</v>
      </c>
      <c r="F601" s="46" t="s">
        <v>387</v>
      </c>
      <c r="G601" s="46" t="s">
        <v>446</v>
      </c>
      <c r="H601" s="6" t="s">
        <v>1943</v>
      </c>
      <c r="I601" s="48"/>
    </row>
    <row r="602">
      <c r="A602" s="45" t="s">
        <v>102</v>
      </c>
      <c r="B602" s="45" t="s">
        <v>212</v>
      </c>
      <c r="C602" s="45" t="s">
        <v>1944</v>
      </c>
      <c r="D602" s="45" t="s">
        <v>1945</v>
      </c>
      <c r="E602" s="46" t="s">
        <v>39</v>
      </c>
      <c r="F602" s="56" t="s">
        <v>387</v>
      </c>
      <c r="G602" s="46" t="s">
        <v>1915</v>
      </c>
      <c r="H602" s="6" t="s">
        <v>1946</v>
      </c>
      <c r="I602" s="48"/>
    </row>
    <row r="603">
      <c r="A603" s="45" t="s">
        <v>102</v>
      </c>
      <c r="B603" s="45" t="s">
        <v>216</v>
      </c>
      <c r="C603" s="45" t="s">
        <v>1947</v>
      </c>
      <c r="D603" s="45" t="s">
        <v>1948</v>
      </c>
      <c r="E603" s="46" t="s">
        <v>39</v>
      </c>
      <c r="F603" s="56" t="s">
        <v>387</v>
      </c>
      <c r="G603" s="46" t="s">
        <v>1939</v>
      </c>
      <c r="H603" s="47" t="s">
        <v>1949</v>
      </c>
      <c r="I603" s="48"/>
    </row>
    <row r="604">
      <c r="A604" s="45" t="s">
        <v>102</v>
      </c>
      <c r="B604" s="45" t="s">
        <v>221</v>
      </c>
      <c r="C604" s="45" t="s">
        <v>1950</v>
      </c>
      <c r="D604" s="45" t="s">
        <v>1951</v>
      </c>
      <c r="E604" s="46" t="s">
        <v>40</v>
      </c>
      <c r="F604" s="46" t="s">
        <v>391</v>
      </c>
      <c r="G604" s="46" t="s">
        <v>446</v>
      </c>
      <c r="H604" s="6" t="s">
        <v>1952</v>
      </c>
      <c r="I604" s="48"/>
    </row>
    <row r="605">
      <c r="A605" s="45" t="s">
        <v>102</v>
      </c>
      <c r="B605" s="45" t="s">
        <v>225</v>
      </c>
      <c r="C605" s="45" t="s">
        <v>1953</v>
      </c>
      <c r="D605" s="45" t="s">
        <v>1954</v>
      </c>
      <c r="E605" s="46" t="s">
        <v>40</v>
      </c>
      <c r="F605" s="56" t="s">
        <v>391</v>
      </c>
      <c r="G605" s="46" t="s">
        <v>1915</v>
      </c>
      <c r="H605" s="6" t="s">
        <v>1955</v>
      </c>
      <c r="I605" s="48"/>
    </row>
    <row r="606">
      <c r="A606" s="45" t="s">
        <v>102</v>
      </c>
      <c r="B606" s="45" t="s">
        <v>229</v>
      </c>
      <c r="C606" s="45" t="s">
        <v>1956</v>
      </c>
      <c r="D606" s="45" t="s">
        <v>1957</v>
      </c>
      <c r="E606" s="46" t="s">
        <v>40</v>
      </c>
      <c r="F606" s="56" t="s">
        <v>391</v>
      </c>
      <c r="G606" s="46" t="s">
        <v>1939</v>
      </c>
      <c r="H606" s="47" t="s">
        <v>1958</v>
      </c>
      <c r="I606" s="48"/>
    </row>
    <row r="607">
      <c r="A607" s="45" t="s">
        <v>102</v>
      </c>
      <c r="B607" s="45" t="s">
        <v>234</v>
      </c>
      <c r="C607" s="45" t="s">
        <v>1959</v>
      </c>
      <c r="D607" s="45" t="s">
        <v>1960</v>
      </c>
      <c r="E607" s="46" t="s">
        <v>40</v>
      </c>
      <c r="F607" s="46" t="s">
        <v>391</v>
      </c>
      <c r="G607" s="46" t="s">
        <v>446</v>
      </c>
      <c r="H607" s="6" t="s">
        <v>1961</v>
      </c>
      <c r="I607" s="48"/>
    </row>
    <row r="608">
      <c r="A608" s="45" t="s">
        <v>102</v>
      </c>
      <c r="B608" s="45" t="s">
        <v>238</v>
      </c>
      <c r="C608" s="45" t="s">
        <v>1962</v>
      </c>
      <c r="D608" s="45" t="s">
        <v>1963</v>
      </c>
      <c r="E608" s="46" t="s">
        <v>40</v>
      </c>
      <c r="F608" s="56" t="s">
        <v>391</v>
      </c>
      <c r="G608" s="46" t="s">
        <v>1915</v>
      </c>
      <c r="H608" s="6" t="s">
        <v>1964</v>
      </c>
      <c r="I608" s="48"/>
    </row>
    <row r="609">
      <c r="A609" s="45" t="s">
        <v>102</v>
      </c>
      <c r="B609" s="45" t="s">
        <v>242</v>
      </c>
      <c r="C609" s="45" t="s">
        <v>1965</v>
      </c>
      <c r="D609" s="45" t="s">
        <v>1966</v>
      </c>
      <c r="E609" s="46" t="s">
        <v>40</v>
      </c>
      <c r="F609" s="56" t="s">
        <v>391</v>
      </c>
      <c r="G609" s="46" t="s">
        <v>1899</v>
      </c>
      <c r="H609" s="47" t="s">
        <v>1967</v>
      </c>
      <c r="I609" s="48"/>
    </row>
    <row r="610">
      <c r="A610" s="45" t="s">
        <v>102</v>
      </c>
      <c r="B610" s="45" t="s">
        <v>247</v>
      </c>
      <c r="C610" s="45" t="s">
        <v>1968</v>
      </c>
      <c r="D610" s="45" t="s">
        <v>1969</v>
      </c>
      <c r="E610" s="46" t="s">
        <v>36</v>
      </c>
      <c r="F610" s="46" t="s">
        <v>176</v>
      </c>
      <c r="G610" s="46" t="s">
        <v>446</v>
      </c>
      <c r="H610" s="6" t="s">
        <v>1970</v>
      </c>
      <c r="I610" s="48"/>
    </row>
    <row r="611">
      <c r="A611" s="45" t="s">
        <v>102</v>
      </c>
      <c r="B611" s="45" t="s">
        <v>251</v>
      </c>
      <c r="C611" s="45" t="s">
        <v>1971</v>
      </c>
      <c r="D611" s="45" t="s">
        <v>1972</v>
      </c>
      <c r="E611" s="46" t="s">
        <v>35</v>
      </c>
      <c r="F611" s="56" t="s">
        <v>54</v>
      </c>
      <c r="G611" s="46" t="s">
        <v>1915</v>
      </c>
      <c r="H611" s="60" t="s">
        <v>1973</v>
      </c>
      <c r="I611" s="48"/>
    </row>
    <row r="612">
      <c r="A612" s="45" t="s">
        <v>102</v>
      </c>
      <c r="B612" s="45" t="s">
        <v>255</v>
      </c>
      <c r="C612" s="45" t="s">
        <v>1974</v>
      </c>
      <c r="D612" s="45" t="s">
        <v>1975</v>
      </c>
      <c r="E612" s="46" t="s">
        <v>35</v>
      </c>
      <c r="F612" s="56" t="s">
        <v>54</v>
      </c>
      <c r="G612" s="46" t="s">
        <v>1899</v>
      </c>
      <c r="H612" s="47" t="s">
        <v>1976</v>
      </c>
      <c r="I612" s="48"/>
    </row>
    <row r="613">
      <c r="A613" s="45" t="s">
        <v>102</v>
      </c>
      <c r="B613" s="45" t="s">
        <v>259</v>
      </c>
      <c r="C613" s="45" t="s">
        <v>1977</v>
      </c>
      <c r="D613" s="45" t="s">
        <v>1978</v>
      </c>
      <c r="E613" s="46" t="s">
        <v>35</v>
      </c>
      <c r="F613" s="46" t="s">
        <v>54</v>
      </c>
      <c r="G613" s="46" t="s">
        <v>446</v>
      </c>
      <c r="H613" s="6" t="s">
        <v>1979</v>
      </c>
      <c r="I613" s="48"/>
    </row>
    <row r="614">
      <c r="A614" s="45" t="s">
        <v>106</v>
      </c>
      <c r="B614" s="45" t="s">
        <v>51</v>
      </c>
      <c r="C614" s="45" t="s">
        <v>1980</v>
      </c>
      <c r="D614" s="45" t="s">
        <v>1981</v>
      </c>
      <c r="E614" s="46" t="s">
        <v>42</v>
      </c>
      <c r="F614" s="46" t="s">
        <v>1982</v>
      </c>
      <c r="G614" s="46" t="s">
        <v>1077</v>
      </c>
      <c r="H614" s="6" t="s">
        <v>1983</v>
      </c>
      <c r="I614" s="48"/>
    </row>
    <row r="615">
      <c r="A615" s="45" t="s">
        <v>106</v>
      </c>
      <c r="B615" s="45" t="s">
        <v>56</v>
      </c>
      <c r="C615" s="45" t="s">
        <v>1984</v>
      </c>
      <c r="D615" s="45" t="s">
        <v>1985</v>
      </c>
      <c r="E615" s="46" t="s">
        <v>42</v>
      </c>
      <c r="F615" s="56" t="s">
        <v>1982</v>
      </c>
      <c r="G615" s="46" t="s">
        <v>69</v>
      </c>
      <c r="H615" s="6" t="s">
        <v>1986</v>
      </c>
      <c r="I615" s="49" t="s">
        <v>748</v>
      </c>
    </row>
    <row r="616">
      <c r="A616" s="45" t="s">
        <v>106</v>
      </c>
      <c r="B616" s="45" t="s">
        <v>61</v>
      </c>
      <c r="C616" s="45" t="s">
        <v>1987</v>
      </c>
      <c r="D616" s="45" t="s">
        <v>1988</v>
      </c>
      <c r="E616" s="46" t="s">
        <v>42</v>
      </c>
      <c r="F616" s="56" t="s">
        <v>1982</v>
      </c>
      <c r="G616" s="46" t="s">
        <v>138</v>
      </c>
      <c r="H616" s="47" t="s">
        <v>1989</v>
      </c>
      <c r="I616" s="48"/>
    </row>
    <row r="617">
      <c r="A617" s="45" t="s">
        <v>106</v>
      </c>
      <c r="B617" s="45" t="s">
        <v>66</v>
      </c>
      <c r="C617" s="45" t="s">
        <v>1990</v>
      </c>
      <c r="D617" s="45" t="s">
        <v>1991</v>
      </c>
      <c r="E617" s="46" t="s">
        <v>42</v>
      </c>
      <c r="F617" s="46" t="s">
        <v>1982</v>
      </c>
      <c r="G617" s="46" t="s">
        <v>1077</v>
      </c>
      <c r="H617" s="6" t="s">
        <v>1992</v>
      </c>
      <c r="I617" s="48"/>
    </row>
    <row r="618">
      <c r="A618" s="45" t="s">
        <v>106</v>
      </c>
      <c r="B618" s="45" t="s">
        <v>71</v>
      </c>
      <c r="C618" s="45" t="s">
        <v>1993</v>
      </c>
      <c r="D618" s="45" t="s">
        <v>1994</v>
      </c>
      <c r="E618" s="46" t="s">
        <v>42</v>
      </c>
      <c r="F618" s="56" t="s">
        <v>1982</v>
      </c>
      <c r="G618" s="46" t="s">
        <v>69</v>
      </c>
      <c r="H618" s="6" t="s">
        <v>1995</v>
      </c>
      <c r="I618" s="49" t="s">
        <v>84</v>
      </c>
    </row>
    <row r="619">
      <c r="A619" s="45" t="s">
        <v>106</v>
      </c>
      <c r="B619" s="45" t="s">
        <v>75</v>
      </c>
      <c r="C619" s="45" t="s">
        <v>1996</v>
      </c>
      <c r="D619" s="45" t="s">
        <v>1997</v>
      </c>
      <c r="E619" s="46" t="s">
        <v>42</v>
      </c>
      <c r="F619" s="56" t="s">
        <v>1982</v>
      </c>
      <c r="G619" s="46" t="s">
        <v>138</v>
      </c>
      <c r="H619" s="47" t="s">
        <v>1998</v>
      </c>
      <c r="I619" s="48"/>
    </row>
    <row r="620">
      <c r="A620" s="45" t="s">
        <v>106</v>
      </c>
      <c r="B620" s="45" t="s">
        <v>80</v>
      </c>
      <c r="C620" s="45" t="s">
        <v>1999</v>
      </c>
      <c r="D620" s="45" t="s">
        <v>2000</v>
      </c>
      <c r="E620" s="46" t="s">
        <v>42</v>
      </c>
      <c r="F620" s="46" t="s">
        <v>1982</v>
      </c>
      <c r="G620" s="46" t="s">
        <v>1077</v>
      </c>
      <c r="H620" s="6" t="s">
        <v>2001</v>
      </c>
      <c r="I620" s="48"/>
    </row>
    <row r="621">
      <c r="A621" s="45" t="s">
        <v>106</v>
      </c>
      <c r="B621" s="45" t="s">
        <v>85</v>
      </c>
      <c r="C621" s="45" t="s">
        <v>2002</v>
      </c>
      <c r="D621" s="45" t="s">
        <v>2003</v>
      </c>
      <c r="E621" s="46" t="s">
        <v>42</v>
      </c>
      <c r="F621" s="56" t="s">
        <v>1982</v>
      </c>
      <c r="G621" s="46" t="s">
        <v>69</v>
      </c>
      <c r="H621" s="6" t="s">
        <v>2004</v>
      </c>
      <c r="I621" s="49" t="s">
        <v>84</v>
      </c>
    </row>
    <row r="622">
      <c r="A622" s="45" t="s">
        <v>106</v>
      </c>
      <c r="B622" s="45" t="s">
        <v>89</v>
      </c>
      <c r="C622" s="45" t="s">
        <v>2005</v>
      </c>
      <c r="D622" s="45" t="s">
        <v>2006</v>
      </c>
      <c r="E622" s="46" t="s">
        <v>42</v>
      </c>
      <c r="F622" s="56" t="s">
        <v>1982</v>
      </c>
      <c r="G622" s="46" t="s">
        <v>138</v>
      </c>
      <c r="H622" s="47" t="s">
        <v>2007</v>
      </c>
      <c r="I622" s="48"/>
    </row>
    <row r="623">
      <c r="A623" s="45" t="s">
        <v>106</v>
      </c>
      <c r="B623" s="45" t="s">
        <v>94</v>
      </c>
      <c r="C623" s="45" t="s">
        <v>2008</v>
      </c>
      <c r="D623" s="45" t="s">
        <v>2009</v>
      </c>
      <c r="E623" s="46" t="s">
        <v>42</v>
      </c>
      <c r="F623" s="46" t="s">
        <v>1982</v>
      </c>
      <c r="G623" s="46" t="s">
        <v>1077</v>
      </c>
      <c r="H623" s="6" t="s">
        <v>2010</v>
      </c>
      <c r="I623" s="48"/>
    </row>
    <row r="624">
      <c r="A624" s="45" t="s">
        <v>106</v>
      </c>
      <c r="B624" s="45" t="s">
        <v>98</v>
      </c>
      <c r="C624" s="45" t="s">
        <v>2011</v>
      </c>
      <c r="D624" s="45" t="s">
        <v>2012</v>
      </c>
      <c r="E624" s="46" t="s">
        <v>36</v>
      </c>
      <c r="F624" s="56" t="s">
        <v>176</v>
      </c>
      <c r="G624" s="46" t="s">
        <v>69</v>
      </c>
      <c r="H624" s="6" t="s">
        <v>2013</v>
      </c>
      <c r="I624" s="49" t="s">
        <v>84</v>
      </c>
    </row>
    <row r="625">
      <c r="A625" s="45" t="s">
        <v>106</v>
      </c>
      <c r="B625" s="45" t="s">
        <v>102</v>
      </c>
      <c r="C625" s="45" t="s">
        <v>2014</v>
      </c>
      <c r="D625" s="45" t="s">
        <v>2015</v>
      </c>
      <c r="E625" s="46" t="s">
        <v>37</v>
      </c>
      <c r="F625" s="56" t="s">
        <v>366</v>
      </c>
      <c r="G625" s="46" t="s">
        <v>138</v>
      </c>
      <c r="H625" s="47" t="s">
        <v>2016</v>
      </c>
      <c r="I625" s="48"/>
    </row>
    <row r="626">
      <c r="A626" s="45" t="s">
        <v>106</v>
      </c>
      <c r="B626" s="45" t="s">
        <v>106</v>
      </c>
      <c r="C626" s="45" t="s">
        <v>2017</v>
      </c>
      <c r="D626" s="45" t="s">
        <v>2018</v>
      </c>
      <c r="E626" s="46" t="s">
        <v>37</v>
      </c>
      <c r="F626" s="46" t="s">
        <v>366</v>
      </c>
      <c r="G626" s="46" t="s">
        <v>1077</v>
      </c>
      <c r="H626" s="6" t="s">
        <v>2019</v>
      </c>
      <c r="I626" s="48"/>
    </row>
    <row r="627">
      <c r="A627" s="45" t="s">
        <v>106</v>
      </c>
      <c r="B627" s="45" t="s">
        <v>110</v>
      </c>
      <c r="C627" s="45" t="s">
        <v>2020</v>
      </c>
      <c r="D627" s="45" t="s">
        <v>2021</v>
      </c>
      <c r="E627" s="46" t="s">
        <v>37</v>
      </c>
      <c r="F627" s="56" t="s">
        <v>366</v>
      </c>
      <c r="G627" s="46" t="s">
        <v>69</v>
      </c>
      <c r="H627" s="6" t="s">
        <v>2022</v>
      </c>
      <c r="I627" s="49" t="s">
        <v>84</v>
      </c>
    </row>
    <row r="628">
      <c r="A628" s="45" t="s">
        <v>106</v>
      </c>
      <c r="B628" s="45" t="s">
        <v>114</v>
      </c>
      <c r="C628" s="45" t="s">
        <v>2023</v>
      </c>
      <c r="D628" s="45" t="s">
        <v>2024</v>
      </c>
      <c r="E628" s="46" t="s">
        <v>37</v>
      </c>
      <c r="F628" s="56" t="s">
        <v>366</v>
      </c>
      <c r="G628" s="46" t="s">
        <v>138</v>
      </c>
      <c r="H628" s="47" t="s">
        <v>2025</v>
      </c>
      <c r="I628" s="48"/>
    </row>
    <row r="629">
      <c r="A629" s="45" t="s">
        <v>106</v>
      </c>
      <c r="B629" s="45" t="s">
        <v>119</v>
      </c>
      <c r="C629" s="45" t="s">
        <v>2026</v>
      </c>
      <c r="D629" s="45" t="s">
        <v>2027</v>
      </c>
      <c r="E629" s="46" t="s">
        <v>37</v>
      </c>
      <c r="F629" s="46" t="s">
        <v>366</v>
      </c>
      <c r="G629" s="46" t="s">
        <v>1077</v>
      </c>
      <c r="H629" s="6" t="s">
        <v>2028</v>
      </c>
      <c r="I629" s="48"/>
    </row>
    <row r="630">
      <c r="A630" s="45" t="s">
        <v>106</v>
      </c>
      <c r="B630" s="45" t="s">
        <v>123</v>
      </c>
      <c r="C630" s="45" t="s">
        <v>2029</v>
      </c>
      <c r="D630" s="45" t="s">
        <v>2030</v>
      </c>
      <c r="E630" s="46" t="s">
        <v>41</v>
      </c>
      <c r="F630" s="56" t="s">
        <v>1272</v>
      </c>
      <c r="G630" s="46" t="s">
        <v>69</v>
      </c>
      <c r="H630" s="6" t="s">
        <v>2031</v>
      </c>
      <c r="I630" s="49" t="s">
        <v>84</v>
      </c>
    </row>
    <row r="631">
      <c r="A631" s="45" t="s">
        <v>106</v>
      </c>
      <c r="B631" s="45" t="s">
        <v>127</v>
      </c>
      <c r="C631" s="45" t="s">
        <v>2032</v>
      </c>
      <c r="D631" s="45" t="s">
        <v>2033</v>
      </c>
      <c r="E631" s="46" t="s">
        <v>41</v>
      </c>
      <c r="F631" s="56" t="s">
        <v>1272</v>
      </c>
      <c r="G631" s="46" t="s">
        <v>138</v>
      </c>
      <c r="H631" s="47" t="s">
        <v>2034</v>
      </c>
      <c r="I631" s="48"/>
    </row>
    <row r="632">
      <c r="A632" s="45" t="s">
        <v>106</v>
      </c>
      <c r="B632" s="45" t="s">
        <v>131</v>
      </c>
      <c r="C632" s="45" t="s">
        <v>2035</v>
      </c>
      <c r="D632" s="45" t="s">
        <v>2036</v>
      </c>
      <c r="E632" s="46" t="s">
        <v>41</v>
      </c>
      <c r="F632" s="46" t="s">
        <v>1272</v>
      </c>
      <c r="G632" s="46" t="s">
        <v>1077</v>
      </c>
      <c r="H632" s="6" t="s">
        <v>2037</v>
      </c>
      <c r="I632" s="48"/>
    </row>
    <row r="633">
      <c r="A633" s="45" t="s">
        <v>106</v>
      </c>
      <c r="B633" s="45" t="s">
        <v>135</v>
      </c>
      <c r="C633" s="45" t="s">
        <v>2038</v>
      </c>
      <c r="D633" s="45" t="s">
        <v>2039</v>
      </c>
      <c r="E633" s="46" t="s">
        <v>41</v>
      </c>
      <c r="F633" s="56" t="s">
        <v>1272</v>
      </c>
      <c r="G633" s="46" t="s">
        <v>69</v>
      </c>
      <c r="H633" s="6" t="s">
        <v>2040</v>
      </c>
      <c r="I633" s="49" t="s">
        <v>84</v>
      </c>
    </row>
    <row r="634">
      <c r="A634" s="45" t="s">
        <v>106</v>
      </c>
      <c r="B634" s="45" t="s">
        <v>140</v>
      </c>
      <c r="C634" s="45" t="s">
        <v>2041</v>
      </c>
      <c r="D634" s="45" t="s">
        <v>2042</v>
      </c>
      <c r="E634" s="46" t="s">
        <v>41</v>
      </c>
      <c r="F634" s="56" t="s">
        <v>1272</v>
      </c>
      <c r="G634" s="46" t="s">
        <v>138</v>
      </c>
      <c r="H634" s="47" t="s">
        <v>2043</v>
      </c>
      <c r="I634" s="48"/>
    </row>
    <row r="635">
      <c r="A635" s="45" t="s">
        <v>106</v>
      </c>
      <c r="B635" s="45" t="s">
        <v>144</v>
      </c>
      <c r="C635" s="45" t="s">
        <v>2044</v>
      </c>
      <c r="D635" s="45" t="s">
        <v>2045</v>
      </c>
      <c r="E635" s="46" t="s">
        <v>39</v>
      </c>
      <c r="F635" s="46" t="s">
        <v>387</v>
      </c>
      <c r="G635" s="46" t="s">
        <v>1077</v>
      </c>
      <c r="H635" s="6" t="s">
        <v>2046</v>
      </c>
      <c r="I635" s="48"/>
    </row>
    <row r="636">
      <c r="A636" s="45" t="s">
        <v>106</v>
      </c>
      <c r="B636" s="45" t="s">
        <v>148</v>
      </c>
      <c r="C636" s="45" t="s">
        <v>2047</v>
      </c>
      <c r="D636" s="45" t="s">
        <v>2048</v>
      </c>
      <c r="E636" s="46" t="s">
        <v>39</v>
      </c>
      <c r="F636" s="56" t="s">
        <v>387</v>
      </c>
      <c r="G636" s="46" t="s">
        <v>69</v>
      </c>
      <c r="H636" s="6" t="s">
        <v>2049</v>
      </c>
      <c r="I636" s="49" t="s">
        <v>84</v>
      </c>
    </row>
    <row r="637">
      <c r="A637" s="45" t="s">
        <v>106</v>
      </c>
      <c r="B637" s="45" t="s">
        <v>152</v>
      </c>
      <c r="C637" s="45" t="s">
        <v>2050</v>
      </c>
      <c r="D637" s="45" t="s">
        <v>2051</v>
      </c>
      <c r="E637" s="46" t="s">
        <v>39</v>
      </c>
      <c r="F637" s="56" t="s">
        <v>387</v>
      </c>
      <c r="G637" s="46" t="s">
        <v>138</v>
      </c>
      <c r="H637" s="47" t="s">
        <v>2052</v>
      </c>
      <c r="I637" s="48"/>
    </row>
    <row r="638">
      <c r="A638" s="45" t="s">
        <v>106</v>
      </c>
      <c r="B638" s="45" t="s">
        <v>156</v>
      </c>
      <c r="C638" s="45" t="s">
        <v>2053</v>
      </c>
      <c r="D638" s="45" t="s">
        <v>2054</v>
      </c>
      <c r="E638" s="46" t="s">
        <v>39</v>
      </c>
      <c r="F638" s="46" t="s">
        <v>387</v>
      </c>
      <c r="G638" s="46" t="s">
        <v>1077</v>
      </c>
      <c r="H638" s="6" t="s">
        <v>2055</v>
      </c>
      <c r="I638" s="48"/>
    </row>
    <row r="639">
      <c r="A639" s="45" t="s">
        <v>106</v>
      </c>
      <c r="B639" s="45" t="s">
        <v>160</v>
      </c>
      <c r="C639" s="45" t="s">
        <v>2056</v>
      </c>
      <c r="D639" s="45" t="s">
        <v>2057</v>
      </c>
      <c r="E639" s="46" t="s">
        <v>39</v>
      </c>
      <c r="F639" s="56" t="s">
        <v>387</v>
      </c>
      <c r="G639" s="46" t="s">
        <v>69</v>
      </c>
      <c r="H639" s="6" t="s">
        <v>2058</v>
      </c>
      <c r="I639" s="49" t="s">
        <v>84</v>
      </c>
    </row>
    <row r="640">
      <c r="A640" s="45" t="s">
        <v>106</v>
      </c>
      <c r="B640" s="45" t="s">
        <v>164</v>
      </c>
      <c r="C640" s="45" t="s">
        <v>2059</v>
      </c>
      <c r="D640" s="45" t="s">
        <v>2060</v>
      </c>
      <c r="E640" s="46" t="s">
        <v>40</v>
      </c>
      <c r="F640" s="56" t="s">
        <v>391</v>
      </c>
      <c r="G640" s="46" t="s">
        <v>138</v>
      </c>
      <c r="H640" s="47" t="s">
        <v>2061</v>
      </c>
      <c r="I640" s="48"/>
    </row>
    <row r="641">
      <c r="A641" s="45" t="s">
        <v>106</v>
      </c>
      <c r="B641" s="45" t="s">
        <v>169</v>
      </c>
      <c r="C641" s="45" t="s">
        <v>2062</v>
      </c>
      <c r="D641" s="45" t="s">
        <v>2063</v>
      </c>
      <c r="E641" s="46" t="s">
        <v>40</v>
      </c>
      <c r="F641" s="46" t="s">
        <v>391</v>
      </c>
      <c r="G641" s="46" t="s">
        <v>1077</v>
      </c>
      <c r="H641" s="6" t="s">
        <v>2064</v>
      </c>
      <c r="I641" s="48"/>
    </row>
    <row r="642">
      <c r="A642" s="45" t="s">
        <v>106</v>
      </c>
      <c r="B642" s="45" t="s">
        <v>173</v>
      </c>
      <c r="C642" s="45" t="s">
        <v>2065</v>
      </c>
      <c r="D642" s="45" t="s">
        <v>2066</v>
      </c>
      <c r="E642" s="46" t="s">
        <v>40</v>
      </c>
      <c r="F642" s="56" t="s">
        <v>391</v>
      </c>
      <c r="G642" s="46" t="s">
        <v>69</v>
      </c>
      <c r="H642" s="6" t="s">
        <v>2067</v>
      </c>
      <c r="I642" s="49" t="s">
        <v>84</v>
      </c>
    </row>
    <row r="643">
      <c r="A643" s="45" t="s">
        <v>106</v>
      </c>
      <c r="B643" s="45" t="s">
        <v>178</v>
      </c>
      <c r="C643" s="45" t="s">
        <v>2068</v>
      </c>
      <c r="D643" s="45" t="s">
        <v>2069</v>
      </c>
      <c r="E643" s="46" t="s">
        <v>40</v>
      </c>
      <c r="F643" s="56" t="s">
        <v>391</v>
      </c>
      <c r="G643" s="46" t="s">
        <v>138</v>
      </c>
      <c r="H643" s="47" t="s">
        <v>2070</v>
      </c>
      <c r="I643" s="48"/>
    </row>
    <row r="644">
      <c r="A644" s="45" t="s">
        <v>106</v>
      </c>
      <c r="B644" s="45" t="s">
        <v>182</v>
      </c>
      <c r="C644" s="45" t="s">
        <v>2071</v>
      </c>
      <c r="D644" s="45" t="s">
        <v>2072</v>
      </c>
      <c r="E644" s="46" t="s">
        <v>40</v>
      </c>
      <c r="F644" s="46" t="s">
        <v>391</v>
      </c>
      <c r="G644" s="46" t="s">
        <v>1077</v>
      </c>
      <c r="H644" s="6" t="s">
        <v>2073</v>
      </c>
      <c r="I644" s="48"/>
    </row>
    <row r="645">
      <c r="A645" s="45" t="s">
        <v>106</v>
      </c>
      <c r="B645" s="45" t="s">
        <v>186</v>
      </c>
      <c r="C645" s="45" t="s">
        <v>2074</v>
      </c>
      <c r="D645" s="45" t="s">
        <v>2075</v>
      </c>
      <c r="E645" s="46" t="s">
        <v>36</v>
      </c>
      <c r="F645" s="56" t="s">
        <v>176</v>
      </c>
      <c r="G645" s="46" t="s">
        <v>69</v>
      </c>
      <c r="H645" s="6" t="s">
        <v>2076</v>
      </c>
      <c r="I645" s="49" t="s">
        <v>84</v>
      </c>
    </row>
    <row r="646">
      <c r="A646" s="45" t="s">
        <v>106</v>
      </c>
      <c r="B646" s="45" t="s">
        <v>191</v>
      </c>
      <c r="C646" s="45" t="s">
        <v>2077</v>
      </c>
      <c r="D646" s="45" t="s">
        <v>2078</v>
      </c>
      <c r="E646" s="46" t="s">
        <v>36</v>
      </c>
      <c r="F646" s="56" t="s">
        <v>176</v>
      </c>
      <c r="G646" s="46" t="s">
        <v>138</v>
      </c>
      <c r="H646" s="47" t="s">
        <v>2079</v>
      </c>
      <c r="I646" s="48"/>
    </row>
    <row r="647">
      <c r="A647" s="45" t="s">
        <v>106</v>
      </c>
      <c r="B647" s="45" t="s">
        <v>195</v>
      </c>
      <c r="C647" s="45" t="s">
        <v>2080</v>
      </c>
      <c r="D647" s="45" t="s">
        <v>2081</v>
      </c>
      <c r="E647" s="46" t="s">
        <v>36</v>
      </c>
      <c r="F647" s="46" t="s">
        <v>176</v>
      </c>
      <c r="G647" s="46" t="s">
        <v>1077</v>
      </c>
      <c r="H647" s="6" t="s">
        <v>2082</v>
      </c>
      <c r="I647" s="48"/>
    </row>
    <row r="648">
      <c r="A648" s="45" t="s">
        <v>106</v>
      </c>
      <c r="B648" s="45" t="s">
        <v>199</v>
      </c>
      <c r="C648" s="45" t="s">
        <v>2083</v>
      </c>
      <c r="D648" s="45" t="s">
        <v>2084</v>
      </c>
      <c r="E648" s="46" t="s">
        <v>36</v>
      </c>
      <c r="F648" s="56" t="s">
        <v>176</v>
      </c>
      <c r="G648" s="46" t="s">
        <v>69</v>
      </c>
      <c r="H648" s="6" t="s">
        <v>2085</v>
      </c>
      <c r="I648" s="49" t="s">
        <v>84</v>
      </c>
    </row>
    <row r="649">
      <c r="A649" s="45" t="s">
        <v>106</v>
      </c>
      <c r="B649" s="45" t="s">
        <v>204</v>
      </c>
      <c r="C649" s="45" t="s">
        <v>2086</v>
      </c>
      <c r="D649" s="45" t="s">
        <v>2087</v>
      </c>
      <c r="E649" s="46" t="s">
        <v>36</v>
      </c>
      <c r="F649" s="56" t="s">
        <v>176</v>
      </c>
      <c r="G649" s="46" t="s">
        <v>138</v>
      </c>
      <c r="H649" s="47" t="s">
        <v>2088</v>
      </c>
      <c r="I649" s="48"/>
    </row>
    <row r="650">
      <c r="A650" s="45" t="s">
        <v>106</v>
      </c>
      <c r="B650" s="45" t="s">
        <v>208</v>
      </c>
      <c r="C650" s="45" t="s">
        <v>2089</v>
      </c>
      <c r="D650" s="45" t="s">
        <v>2090</v>
      </c>
      <c r="E650" s="46" t="s">
        <v>36</v>
      </c>
      <c r="F650" s="46" t="s">
        <v>176</v>
      </c>
      <c r="G650" s="46" t="s">
        <v>1077</v>
      </c>
      <c r="H650" s="6" t="s">
        <v>2091</v>
      </c>
      <c r="I650" s="48"/>
    </row>
    <row r="651">
      <c r="A651" s="45" t="s">
        <v>106</v>
      </c>
      <c r="B651" s="45" t="s">
        <v>212</v>
      </c>
      <c r="C651" s="45" t="s">
        <v>2092</v>
      </c>
      <c r="D651" s="45" t="s">
        <v>2093</v>
      </c>
      <c r="E651" s="46" t="s">
        <v>36</v>
      </c>
      <c r="F651" s="56" t="s">
        <v>176</v>
      </c>
      <c r="G651" s="46" t="s">
        <v>69</v>
      </c>
      <c r="H651" s="6" t="s">
        <v>2094</v>
      </c>
      <c r="I651" s="49" t="s">
        <v>84</v>
      </c>
    </row>
    <row r="652">
      <c r="A652" s="45" t="s">
        <v>106</v>
      </c>
      <c r="B652" s="45" t="s">
        <v>216</v>
      </c>
      <c r="C652" s="45" t="s">
        <v>2095</v>
      </c>
      <c r="D652" s="45" t="s">
        <v>2096</v>
      </c>
      <c r="E652" s="46" t="s">
        <v>36</v>
      </c>
      <c r="F652" s="56" t="s">
        <v>176</v>
      </c>
      <c r="G652" s="46" t="s">
        <v>138</v>
      </c>
      <c r="H652" s="47" t="s">
        <v>2097</v>
      </c>
      <c r="I652" s="48"/>
    </row>
    <row r="653">
      <c r="A653" s="45" t="s">
        <v>106</v>
      </c>
      <c r="B653" s="45" t="s">
        <v>221</v>
      </c>
      <c r="C653" s="45" t="s">
        <v>2098</v>
      </c>
      <c r="D653" s="45" t="s">
        <v>2099</v>
      </c>
      <c r="E653" s="46" t="s">
        <v>36</v>
      </c>
      <c r="F653" s="46" t="s">
        <v>176</v>
      </c>
      <c r="G653" s="46" t="s">
        <v>1077</v>
      </c>
      <c r="H653" s="6" t="s">
        <v>2100</v>
      </c>
      <c r="I653" s="48"/>
    </row>
    <row r="654">
      <c r="A654" s="45" t="s">
        <v>106</v>
      </c>
      <c r="B654" s="45" t="s">
        <v>225</v>
      </c>
      <c r="C654" s="45" t="s">
        <v>2101</v>
      </c>
      <c r="D654" s="45" t="s">
        <v>2102</v>
      </c>
      <c r="E654" s="46" t="s">
        <v>36</v>
      </c>
      <c r="F654" s="56" t="s">
        <v>176</v>
      </c>
      <c r="G654" s="46" t="s">
        <v>69</v>
      </c>
      <c r="H654" s="6" t="s">
        <v>2103</v>
      </c>
      <c r="I654" s="49" t="s">
        <v>84</v>
      </c>
    </row>
    <row r="655">
      <c r="A655" s="45" t="s">
        <v>106</v>
      </c>
      <c r="B655" s="45" t="s">
        <v>229</v>
      </c>
      <c r="C655" s="45" t="s">
        <v>2104</v>
      </c>
      <c r="D655" s="45" t="s">
        <v>2105</v>
      </c>
      <c r="E655" s="46" t="s">
        <v>36</v>
      </c>
      <c r="F655" s="56" t="s">
        <v>176</v>
      </c>
      <c r="G655" s="46" t="s">
        <v>138</v>
      </c>
      <c r="H655" s="47" t="s">
        <v>2106</v>
      </c>
      <c r="I655" s="48"/>
    </row>
    <row r="656">
      <c r="A656" s="45" t="s">
        <v>106</v>
      </c>
      <c r="B656" s="45" t="s">
        <v>234</v>
      </c>
      <c r="C656" s="45" t="s">
        <v>2107</v>
      </c>
      <c r="D656" s="45" t="s">
        <v>2108</v>
      </c>
      <c r="E656" s="46" t="s">
        <v>36</v>
      </c>
      <c r="F656" s="46" t="s">
        <v>176</v>
      </c>
      <c r="G656" s="46" t="s">
        <v>1077</v>
      </c>
      <c r="H656" s="6" t="s">
        <v>2109</v>
      </c>
      <c r="I656" s="48"/>
    </row>
    <row r="657">
      <c r="A657" s="45" t="s">
        <v>106</v>
      </c>
      <c r="B657" s="45" t="s">
        <v>238</v>
      </c>
      <c r="C657" s="45" t="s">
        <v>2110</v>
      </c>
      <c r="D657" s="45" t="s">
        <v>2111</v>
      </c>
      <c r="E657" s="46" t="s">
        <v>36</v>
      </c>
      <c r="F657" s="56" t="s">
        <v>176</v>
      </c>
      <c r="G657" s="46" t="s">
        <v>69</v>
      </c>
      <c r="H657" s="6" t="s">
        <v>2112</v>
      </c>
      <c r="I657" s="49" t="s">
        <v>84</v>
      </c>
    </row>
    <row r="658">
      <c r="A658" s="45" t="s">
        <v>106</v>
      </c>
      <c r="B658" s="45" t="s">
        <v>242</v>
      </c>
      <c r="C658" s="45" t="s">
        <v>2113</v>
      </c>
      <c r="D658" s="45" t="s">
        <v>2114</v>
      </c>
      <c r="E658" s="46" t="s">
        <v>36</v>
      </c>
      <c r="F658" s="56" t="s">
        <v>176</v>
      </c>
      <c r="G658" s="46" t="s">
        <v>138</v>
      </c>
      <c r="H658" s="47" t="s">
        <v>2115</v>
      </c>
      <c r="I658" s="48"/>
    </row>
    <row r="659">
      <c r="A659" s="45" t="s">
        <v>106</v>
      </c>
      <c r="B659" s="45" t="s">
        <v>247</v>
      </c>
      <c r="C659" s="45" t="s">
        <v>2116</v>
      </c>
      <c r="D659" s="45" t="s">
        <v>2117</v>
      </c>
      <c r="E659" s="46" t="s">
        <v>36</v>
      </c>
      <c r="F659" s="46" t="s">
        <v>176</v>
      </c>
      <c r="G659" s="46" t="s">
        <v>1077</v>
      </c>
      <c r="H659" s="6" t="s">
        <v>2118</v>
      </c>
      <c r="I659" s="48"/>
    </row>
    <row r="660">
      <c r="A660" s="45" t="s">
        <v>106</v>
      </c>
      <c r="B660" s="45" t="s">
        <v>251</v>
      </c>
      <c r="C660" s="45" t="s">
        <v>2119</v>
      </c>
      <c r="D660" s="45" t="s">
        <v>2120</v>
      </c>
      <c r="E660" s="46" t="s">
        <v>36</v>
      </c>
      <c r="F660" s="56" t="s">
        <v>176</v>
      </c>
      <c r="G660" s="46" t="s">
        <v>69</v>
      </c>
      <c r="H660" s="6" t="s">
        <v>2121</v>
      </c>
      <c r="I660" s="49" t="s">
        <v>84</v>
      </c>
    </row>
    <row r="661">
      <c r="A661" s="45" t="s">
        <v>106</v>
      </c>
      <c r="B661" s="45" t="s">
        <v>255</v>
      </c>
      <c r="C661" s="45" t="s">
        <v>2122</v>
      </c>
      <c r="D661" s="45" t="s">
        <v>2123</v>
      </c>
      <c r="E661" s="46" t="s">
        <v>36</v>
      </c>
      <c r="F661" s="56" t="s">
        <v>176</v>
      </c>
      <c r="G661" s="46" t="s">
        <v>138</v>
      </c>
      <c r="H661" s="47" t="s">
        <v>2124</v>
      </c>
      <c r="I661" s="48"/>
    </row>
    <row r="662">
      <c r="A662" s="45" t="s">
        <v>106</v>
      </c>
      <c r="B662" s="45" t="s">
        <v>259</v>
      </c>
      <c r="C662" s="45" t="s">
        <v>2125</v>
      </c>
      <c r="D662" s="45" t="s">
        <v>2126</v>
      </c>
      <c r="E662" s="46" t="s">
        <v>36</v>
      </c>
      <c r="F662" s="46" t="s">
        <v>176</v>
      </c>
      <c r="G662" s="46" t="s">
        <v>1077</v>
      </c>
      <c r="H662" s="6" t="s">
        <v>2127</v>
      </c>
      <c r="I662" s="48"/>
    </row>
    <row r="663">
      <c r="A663" s="45" t="s">
        <v>110</v>
      </c>
      <c r="B663" s="45" t="s">
        <v>51</v>
      </c>
      <c r="C663" s="45" t="s">
        <v>2128</v>
      </c>
      <c r="D663" s="45" t="s">
        <v>2129</v>
      </c>
      <c r="E663" s="46" t="s">
        <v>42</v>
      </c>
      <c r="F663" s="56" t="s">
        <v>1982</v>
      </c>
      <c r="G663" s="46" t="s">
        <v>78</v>
      </c>
      <c r="H663" s="6" t="s">
        <v>2130</v>
      </c>
      <c r="I663" s="48"/>
    </row>
    <row r="664">
      <c r="A664" s="45" t="s">
        <v>110</v>
      </c>
      <c r="B664" s="45" t="s">
        <v>56</v>
      </c>
      <c r="C664" s="45" t="s">
        <v>2131</v>
      </c>
      <c r="D664" s="45" t="s">
        <v>2132</v>
      </c>
      <c r="E664" s="46" t="s">
        <v>42</v>
      </c>
      <c r="F664" s="56" t="s">
        <v>1982</v>
      </c>
      <c r="G664" s="46" t="s">
        <v>2133</v>
      </c>
      <c r="H664" s="47" t="s">
        <v>2134</v>
      </c>
      <c r="I664" s="49" t="s">
        <v>2135</v>
      </c>
    </row>
    <row r="665">
      <c r="A665" s="45" t="s">
        <v>110</v>
      </c>
      <c r="B665" s="45" t="s">
        <v>61</v>
      </c>
      <c r="C665" s="45" t="s">
        <v>2136</v>
      </c>
      <c r="D665" s="45" t="s">
        <v>2137</v>
      </c>
      <c r="E665" s="46" t="s">
        <v>42</v>
      </c>
      <c r="F665" s="56" t="s">
        <v>1982</v>
      </c>
      <c r="G665" s="46" t="s">
        <v>1739</v>
      </c>
      <c r="H665" s="47" t="s">
        <v>2138</v>
      </c>
      <c r="I665" s="48"/>
    </row>
    <row r="666">
      <c r="A666" s="45" t="s">
        <v>110</v>
      </c>
      <c r="B666" s="45" t="s">
        <v>66</v>
      </c>
      <c r="C666" s="45" t="s">
        <v>2139</v>
      </c>
      <c r="D666" s="45" t="s">
        <v>2140</v>
      </c>
      <c r="E666" s="46" t="s">
        <v>42</v>
      </c>
      <c r="F666" s="56" t="s">
        <v>1982</v>
      </c>
      <c r="G666" s="46" t="s">
        <v>2141</v>
      </c>
      <c r="H666" s="47" t="s">
        <v>2142</v>
      </c>
      <c r="I666" s="48"/>
    </row>
    <row r="667">
      <c r="A667" s="45" t="s">
        <v>110</v>
      </c>
      <c r="B667" s="45" t="s">
        <v>71</v>
      </c>
      <c r="C667" s="45" t="s">
        <v>2143</v>
      </c>
      <c r="D667" s="45" t="s">
        <v>2144</v>
      </c>
      <c r="E667" s="46" t="s">
        <v>42</v>
      </c>
      <c r="F667" s="56" t="s">
        <v>1982</v>
      </c>
      <c r="G667" s="46" t="s">
        <v>78</v>
      </c>
      <c r="H667" s="6" t="s">
        <v>2130</v>
      </c>
      <c r="I667" s="48"/>
    </row>
    <row r="668">
      <c r="A668" s="45" t="s">
        <v>110</v>
      </c>
      <c r="B668" s="45" t="s">
        <v>75</v>
      </c>
      <c r="C668" s="45" t="s">
        <v>2145</v>
      </c>
      <c r="D668" s="45" t="s">
        <v>2146</v>
      </c>
      <c r="E668" s="46" t="s">
        <v>42</v>
      </c>
      <c r="F668" s="56" t="s">
        <v>1982</v>
      </c>
      <c r="G668" s="46" t="s">
        <v>2133</v>
      </c>
      <c r="H668" s="47" t="s">
        <v>2147</v>
      </c>
      <c r="I668" s="48"/>
    </row>
    <row r="669">
      <c r="A669" s="45" t="s">
        <v>110</v>
      </c>
      <c r="B669" s="45" t="s">
        <v>80</v>
      </c>
      <c r="C669" s="45" t="s">
        <v>2148</v>
      </c>
      <c r="D669" s="45" t="s">
        <v>2149</v>
      </c>
      <c r="E669" s="46" t="s">
        <v>42</v>
      </c>
      <c r="F669" s="56" t="s">
        <v>1982</v>
      </c>
      <c r="G669" s="46" t="s">
        <v>2141</v>
      </c>
      <c r="H669" s="47" t="s">
        <v>2150</v>
      </c>
      <c r="I669" s="48"/>
    </row>
    <row r="670">
      <c r="A670" s="45" t="s">
        <v>110</v>
      </c>
      <c r="B670" s="45" t="s">
        <v>85</v>
      </c>
      <c r="C670" s="45" t="s">
        <v>2151</v>
      </c>
      <c r="D670" s="45" t="s">
        <v>2152</v>
      </c>
      <c r="E670" s="46" t="s">
        <v>42</v>
      </c>
      <c r="F670" s="56" t="s">
        <v>1982</v>
      </c>
      <c r="G670" s="59"/>
      <c r="H670" s="59"/>
      <c r="I670" s="48"/>
    </row>
    <row r="671">
      <c r="A671" s="45" t="s">
        <v>110</v>
      </c>
      <c r="B671" s="45" t="s">
        <v>89</v>
      </c>
      <c r="C671" s="45" t="s">
        <v>2153</v>
      </c>
      <c r="D671" s="45" t="s">
        <v>2154</v>
      </c>
      <c r="E671" s="46" t="s">
        <v>42</v>
      </c>
      <c r="F671" s="56" t="s">
        <v>1982</v>
      </c>
      <c r="G671" s="46" t="s">
        <v>2133</v>
      </c>
      <c r="H671" s="47" t="s">
        <v>2155</v>
      </c>
      <c r="I671" s="48"/>
    </row>
    <row r="672">
      <c r="A672" s="45" t="s">
        <v>110</v>
      </c>
      <c r="B672" s="45" t="s">
        <v>94</v>
      </c>
      <c r="C672" s="45" t="s">
        <v>2156</v>
      </c>
      <c r="D672" s="45" t="s">
        <v>2157</v>
      </c>
      <c r="E672" s="46" t="s">
        <v>42</v>
      </c>
      <c r="F672" s="56" t="s">
        <v>1982</v>
      </c>
      <c r="G672" s="46" t="s">
        <v>78</v>
      </c>
      <c r="H672" s="6" t="s">
        <v>2158</v>
      </c>
      <c r="I672" s="48"/>
    </row>
    <row r="673">
      <c r="A673" s="45" t="s">
        <v>110</v>
      </c>
      <c r="B673" s="45" t="s">
        <v>98</v>
      </c>
      <c r="C673" s="45" t="s">
        <v>2159</v>
      </c>
      <c r="D673" s="45" t="s">
        <v>2160</v>
      </c>
      <c r="E673" s="46" t="s">
        <v>36</v>
      </c>
      <c r="F673" s="56" t="s">
        <v>176</v>
      </c>
      <c r="G673" s="46" t="s">
        <v>2161</v>
      </c>
      <c r="H673" s="47" t="s">
        <v>2162</v>
      </c>
      <c r="I673" s="48"/>
    </row>
    <row r="674">
      <c r="A674" s="45" t="s">
        <v>110</v>
      </c>
      <c r="B674" s="45" t="s">
        <v>102</v>
      </c>
      <c r="C674" s="45" t="s">
        <v>2163</v>
      </c>
      <c r="D674" s="45" t="s">
        <v>2164</v>
      </c>
      <c r="E674" s="46" t="s">
        <v>37</v>
      </c>
      <c r="F674" s="56" t="s">
        <v>366</v>
      </c>
      <c r="G674" s="46" t="s">
        <v>2133</v>
      </c>
      <c r="H674" s="47" t="s">
        <v>2165</v>
      </c>
      <c r="I674" s="48"/>
    </row>
    <row r="675">
      <c r="A675" s="45" t="s">
        <v>110</v>
      </c>
      <c r="B675" s="45" t="s">
        <v>106</v>
      </c>
      <c r="C675" s="45" t="s">
        <v>2166</v>
      </c>
      <c r="D675" s="45" t="s">
        <v>2167</v>
      </c>
      <c r="E675" s="46" t="s">
        <v>37</v>
      </c>
      <c r="F675" s="56" t="s">
        <v>366</v>
      </c>
      <c r="G675" s="46" t="s">
        <v>2141</v>
      </c>
      <c r="H675" s="47" t="s">
        <v>2168</v>
      </c>
      <c r="I675" s="48"/>
    </row>
    <row r="676">
      <c r="A676" s="45" t="s">
        <v>110</v>
      </c>
      <c r="B676" s="45" t="s">
        <v>110</v>
      </c>
      <c r="C676" s="45" t="s">
        <v>2169</v>
      </c>
      <c r="D676" s="45" t="s">
        <v>2170</v>
      </c>
      <c r="E676" s="46" t="s">
        <v>37</v>
      </c>
      <c r="F676" s="56" t="s">
        <v>366</v>
      </c>
      <c r="G676" s="59"/>
      <c r="H676" s="59"/>
      <c r="I676" s="48"/>
    </row>
    <row r="677">
      <c r="A677" s="45" t="s">
        <v>110</v>
      </c>
      <c r="B677" s="45" t="s">
        <v>114</v>
      </c>
      <c r="C677" s="45" t="s">
        <v>2171</v>
      </c>
      <c r="D677" s="45" t="s">
        <v>2172</v>
      </c>
      <c r="E677" s="46" t="s">
        <v>37</v>
      </c>
      <c r="F677" s="56" t="s">
        <v>366</v>
      </c>
      <c r="G677" s="46" t="s">
        <v>2133</v>
      </c>
      <c r="H677" s="47" t="s">
        <v>2173</v>
      </c>
      <c r="I677" s="48"/>
    </row>
    <row r="678">
      <c r="A678" s="45" t="s">
        <v>110</v>
      </c>
      <c r="B678" s="45" t="s">
        <v>119</v>
      </c>
      <c r="C678" s="45" t="s">
        <v>2174</v>
      </c>
      <c r="D678" s="45" t="s">
        <v>2175</v>
      </c>
      <c r="E678" s="46" t="s">
        <v>37</v>
      </c>
      <c r="F678" s="56" t="s">
        <v>366</v>
      </c>
      <c r="G678" s="46" t="s">
        <v>2141</v>
      </c>
      <c r="H678" s="47" t="s">
        <v>2176</v>
      </c>
      <c r="I678" s="48"/>
    </row>
    <row r="679">
      <c r="A679" s="45" t="s">
        <v>110</v>
      </c>
      <c r="B679" s="45" t="s">
        <v>123</v>
      </c>
      <c r="C679" s="45" t="s">
        <v>2177</v>
      </c>
      <c r="D679" s="45" t="s">
        <v>2178</v>
      </c>
      <c r="E679" s="46" t="s">
        <v>41</v>
      </c>
      <c r="F679" s="56" t="s">
        <v>1272</v>
      </c>
      <c r="G679" s="59"/>
      <c r="H679" s="59"/>
      <c r="I679" s="48"/>
    </row>
    <row r="680">
      <c r="A680" s="45" t="s">
        <v>110</v>
      </c>
      <c r="B680" s="45" t="s">
        <v>127</v>
      </c>
      <c r="C680" s="45" t="s">
        <v>2179</v>
      </c>
      <c r="D680" s="45" t="s">
        <v>2180</v>
      </c>
      <c r="E680" s="46" t="s">
        <v>41</v>
      </c>
      <c r="F680" s="56" t="s">
        <v>1272</v>
      </c>
      <c r="G680" s="46" t="s">
        <v>2133</v>
      </c>
      <c r="H680" s="47" t="s">
        <v>2181</v>
      </c>
      <c r="I680" s="48"/>
    </row>
    <row r="681">
      <c r="A681" s="45" t="s">
        <v>110</v>
      </c>
      <c r="B681" s="45" t="s">
        <v>131</v>
      </c>
      <c r="C681" s="45" t="s">
        <v>2182</v>
      </c>
      <c r="D681" s="45" t="s">
        <v>2183</v>
      </c>
      <c r="E681" s="46" t="s">
        <v>41</v>
      </c>
      <c r="F681" s="56" t="s">
        <v>1272</v>
      </c>
      <c r="G681" s="46" t="s">
        <v>2141</v>
      </c>
      <c r="H681" s="47" t="s">
        <v>2184</v>
      </c>
      <c r="I681" s="48"/>
    </row>
    <row r="682">
      <c r="A682" s="45" t="s">
        <v>110</v>
      </c>
      <c r="B682" s="45" t="s">
        <v>135</v>
      </c>
      <c r="C682" s="45" t="s">
        <v>2185</v>
      </c>
      <c r="D682" s="45" t="s">
        <v>2186</v>
      </c>
      <c r="E682" s="46" t="s">
        <v>41</v>
      </c>
      <c r="F682" s="56" t="s">
        <v>1272</v>
      </c>
      <c r="G682" s="59"/>
      <c r="H682" s="59"/>
      <c r="I682" s="48"/>
    </row>
    <row r="683">
      <c r="A683" s="45" t="s">
        <v>110</v>
      </c>
      <c r="B683" s="45" t="s">
        <v>140</v>
      </c>
      <c r="C683" s="45" t="s">
        <v>2187</v>
      </c>
      <c r="D683" s="45" t="s">
        <v>2188</v>
      </c>
      <c r="E683" s="46" t="s">
        <v>41</v>
      </c>
      <c r="F683" s="56" t="s">
        <v>1272</v>
      </c>
      <c r="G683" s="46" t="s">
        <v>2133</v>
      </c>
      <c r="H683" s="47" t="s">
        <v>2189</v>
      </c>
      <c r="I683" s="48"/>
    </row>
    <row r="684">
      <c r="A684" s="45" t="s">
        <v>110</v>
      </c>
      <c r="B684" s="45" t="s">
        <v>144</v>
      </c>
      <c r="C684" s="45" t="s">
        <v>2190</v>
      </c>
      <c r="D684" s="45" t="s">
        <v>2191</v>
      </c>
      <c r="E684" s="46" t="s">
        <v>39</v>
      </c>
      <c r="F684" s="56" t="s">
        <v>387</v>
      </c>
      <c r="G684" s="46" t="s">
        <v>2141</v>
      </c>
      <c r="H684" s="47" t="s">
        <v>2192</v>
      </c>
      <c r="I684" s="48"/>
    </row>
    <row r="685">
      <c r="A685" s="45" t="s">
        <v>110</v>
      </c>
      <c r="B685" s="45" t="s">
        <v>148</v>
      </c>
      <c r="C685" s="45" t="s">
        <v>2193</v>
      </c>
      <c r="D685" s="45" t="s">
        <v>2194</v>
      </c>
      <c r="E685" s="46" t="s">
        <v>39</v>
      </c>
      <c r="F685" s="56" t="s">
        <v>387</v>
      </c>
      <c r="G685" s="59"/>
      <c r="H685" s="59"/>
      <c r="I685" s="48"/>
    </row>
    <row r="686">
      <c r="A686" s="45" t="s">
        <v>110</v>
      </c>
      <c r="B686" s="45" t="s">
        <v>152</v>
      </c>
      <c r="C686" s="45" t="s">
        <v>2195</v>
      </c>
      <c r="D686" s="45" t="s">
        <v>2196</v>
      </c>
      <c r="E686" s="46" t="s">
        <v>39</v>
      </c>
      <c r="F686" s="56" t="s">
        <v>387</v>
      </c>
      <c r="G686" s="46" t="s">
        <v>2133</v>
      </c>
      <c r="H686" s="47" t="s">
        <v>2197</v>
      </c>
      <c r="I686" s="48"/>
    </row>
    <row r="687">
      <c r="A687" s="45" t="s">
        <v>110</v>
      </c>
      <c r="B687" s="45" t="s">
        <v>156</v>
      </c>
      <c r="C687" s="45" t="s">
        <v>2198</v>
      </c>
      <c r="D687" s="45" t="s">
        <v>2199</v>
      </c>
      <c r="E687" s="46" t="s">
        <v>39</v>
      </c>
      <c r="F687" s="56" t="s">
        <v>387</v>
      </c>
      <c r="G687" s="46" t="s">
        <v>2141</v>
      </c>
      <c r="H687" s="47" t="s">
        <v>2200</v>
      </c>
      <c r="I687" s="48"/>
    </row>
    <row r="688">
      <c r="A688" s="45" t="s">
        <v>110</v>
      </c>
      <c r="B688" s="45" t="s">
        <v>160</v>
      </c>
      <c r="C688" s="45" t="s">
        <v>2201</v>
      </c>
      <c r="D688" s="45" t="s">
        <v>2202</v>
      </c>
      <c r="E688" s="46" t="s">
        <v>39</v>
      </c>
      <c r="F688" s="56" t="s">
        <v>387</v>
      </c>
      <c r="G688" s="59"/>
      <c r="H688" s="59"/>
      <c r="I688" s="48"/>
    </row>
    <row r="689">
      <c r="A689" s="45" t="s">
        <v>110</v>
      </c>
      <c r="B689" s="45" t="s">
        <v>164</v>
      </c>
      <c r="C689" s="45" t="s">
        <v>2203</v>
      </c>
      <c r="D689" s="45" t="s">
        <v>2204</v>
      </c>
      <c r="E689" s="46" t="s">
        <v>40</v>
      </c>
      <c r="F689" s="56" t="s">
        <v>391</v>
      </c>
      <c r="G689" s="46" t="s">
        <v>2133</v>
      </c>
      <c r="H689" s="47" t="s">
        <v>2205</v>
      </c>
      <c r="I689" s="48"/>
    </row>
    <row r="690">
      <c r="A690" s="45" t="s">
        <v>110</v>
      </c>
      <c r="B690" s="45" t="s">
        <v>169</v>
      </c>
      <c r="C690" s="45" t="s">
        <v>2206</v>
      </c>
      <c r="D690" s="45" t="s">
        <v>2207</v>
      </c>
      <c r="E690" s="46" t="s">
        <v>40</v>
      </c>
      <c r="F690" s="56" t="s">
        <v>391</v>
      </c>
      <c r="G690" s="46" t="s">
        <v>2141</v>
      </c>
      <c r="H690" s="47" t="s">
        <v>2208</v>
      </c>
      <c r="I690" s="48"/>
    </row>
    <row r="691">
      <c r="A691" s="45" t="s">
        <v>110</v>
      </c>
      <c r="B691" s="45" t="s">
        <v>173</v>
      </c>
      <c r="C691" s="45" t="s">
        <v>2209</v>
      </c>
      <c r="D691" s="45" t="s">
        <v>2210</v>
      </c>
      <c r="E691" s="46" t="s">
        <v>40</v>
      </c>
      <c r="F691" s="56" t="s">
        <v>391</v>
      </c>
      <c r="G691" s="59"/>
      <c r="H691" s="59"/>
      <c r="I691" s="48"/>
    </row>
    <row r="692">
      <c r="A692" s="45" t="s">
        <v>110</v>
      </c>
      <c r="B692" s="45" t="s">
        <v>178</v>
      </c>
      <c r="C692" s="45" t="s">
        <v>2211</v>
      </c>
      <c r="D692" s="45" t="s">
        <v>2212</v>
      </c>
      <c r="E692" s="46" t="s">
        <v>40</v>
      </c>
      <c r="F692" s="56" t="s">
        <v>391</v>
      </c>
      <c r="G692" s="46" t="s">
        <v>2133</v>
      </c>
      <c r="H692" s="47" t="s">
        <v>2213</v>
      </c>
      <c r="I692" s="48"/>
    </row>
    <row r="693">
      <c r="A693" s="45" t="s">
        <v>110</v>
      </c>
      <c r="B693" s="45" t="s">
        <v>182</v>
      </c>
      <c r="C693" s="45" t="s">
        <v>2214</v>
      </c>
      <c r="D693" s="45" t="s">
        <v>2215</v>
      </c>
      <c r="E693" s="46" t="s">
        <v>40</v>
      </c>
      <c r="F693" s="56" t="s">
        <v>391</v>
      </c>
      <c r="G693" s="46" t="s">
        <v>2141</v>
      </c>
      <c r="H693" s="47" t="s">
        <v>2216</v>
      </c>
      <c r="I693" s="48"/>
    </row>
    <row r="694">
      <c r="A694" s="45" t="s">
        <v>110</v>
      </c>
      <c r="B694" s="45" t="s">
        <v>186</v>
      </c>
      <c r="C694" s="45" t="s">
        <v>2217</v>
      </c>
      <c r="D694" s="45" t="s">
        <v>2218</v>
      </c>
      <c r="E694" s="46" t="s">
        <v>36</v>
      </c>
      <c r="F694" s="56" t="s">
        <v>176</v>
      </c>
      <c r="G694" s="46" t="s">
        <v>2219</v>
      </c>
      <c r="H694" s="47" t="s">
        <v>2220</v>
      </c>
      <c r="I694" s="48"/>
    </row>
    <row r="695">
      <c r="A695" s="45" t="s">
        <v>110</v>
      </c>
      <c r="B695" s="45" t="s">
        <v>191</v>
      </c>
      <c r="C695" s="45" t="s">
        <v>2221</v>
      </c>
      <c r="D695" s="45" t="s">
        <v>2222</v>
      </c>
      <c r="E695" s="46" t="s">
        <v>42</v>
      </c>
      <c r="F695" s="46" t="s">
        <v>1982</v>
      </c>
      <c r="G695" s="46" t="s">
        <v>422</v>
      </c>
      <c r="H695" s="6" t="s">
        <v>2223</v>
      </c>
      <c r="I695" s="48"/>
    </row>
    <row r="696">
      <c r="A696" s="45" t="s">
        <v>110</v>
      </c>
      <c r="B696" s="45" t="s">
        <v>195</v>
      </c>
      <c r="C696" s="45" t="s">
        <v>2224</v>
      </c>
      <c r="D696" s="45" t="s">
        <v>2225</v>
      </c>
      <c r="E696" s="46" t="s">
        <v>42</v>
      </c>
      <c r="F696" s="56" t="s">
        <v>1982</v>
      </c>
      <c r="G696" s="46" t="s">
        <v>464</v>
      </c>
      <c r="H696" s="47" t="s">
        <v>2226</v>
      </c>
      <c r="I696" s="48"/>
    </row>
    <row r="697">
      <c r="A697" s="45" t="s">
        <v>110</v>
      </c>
      <c r="B697" s="45" t="s">
        <v>199</v>
      </c>
      <c r="C697" s="45" t="s">
        <v>2227</v>
      </c>
      <c r="D697" s="45" t="s">
        <v>2228</v>
      </c>
      <c r="E697" s="46" t="s">
        <v>42</v>
      </c>
      <c r="F697" s="56" t="s">
        <v>1982</v>
      </c>
      <c r="G697" s="59"/>
      <c r="H697" s="59"/>
      <c r="I697" s="48"/>
    </row>
    <row r="698">
      <c r="A698" s="45" t="s">
        <v>110</v>
      </c>
      <c r="B698" s="45" t="s">
        <v>204</v>
      </c>
      <c r="C698" s="45" t="s">
        <v>2229</v>
      </c>
      <c r="D698" s="45" t="s">
        <v>2230</v>
      </c>
      <c r="E698" s="46" t="s">
        <v>42</v>
      </c>
      <c r="F698" s="56" t="s">
        <v>1982</v>
      </c>
      <c r="G698" s="59"/>
      <c r="H698" s="59"/>
      <c r="I698" s="48"/>
    </row>
    <row r="699">
      <c r="A699" s="45" t="s">
        <v>110</v>
      </c>
      <c r="B699" s="45" t="s">
        <v>208</v>
      </c>
      <c r="C699" s="45" t="s">
        <v>2231</v>
      </c>
      <c r="D699" s="45" t="s">
        <v>2232</v>
      </c>
      <c r="E699" s="46" t="s">
        <v>42</v>
      </c>
      <c r="F699" s="56" t="s">
        <v>1982</v>
      </c>
      <c r="G699" s="46" t="s">
        <v>464</v>
      </c>
      <c r="H699" s="47" t="s">
        <v>2233</v>
      </c>
      <c r="I699" s="48"/>
    </row>
    <row r="700">
      <c r="A700" s="45" t="s">
        <v>110</v>
      </c>
      <c r="B700" s="45" t="s">
        <v>212</v>
      </c>
      <c r="C700" s="45" t="s">
        <v>2234</v>
      </c>
      <c r="D700" s="45" t="s">
        <v>2235</v>
      </c>
      <c r="E700" s="46" t="s">
        <v>42</v>
      </c>
      <c r="F700" s="56" t="s">
        <v>1982</v>
      </c>
      <c r="G700" s="59"/>
      <c r="H700" s="59"/>
      <c r="I700" s="48"/>
    </row>
    <row r="701">
      <c r="A701" s="45" t="s">
        <v>110</v>
      </c>
      <c r="B701" s="45" t="s">
        <v>216</v>
      </c>
      <c r="C701" s="45" t="s">
        <v>2236</v>
      </c>
      <c r="D701" s="45" t="s">
        <v>2237</v>
      </c>
      <c r="E701" s="46" t="s">
        <v>42</v>
      </c>
      <c r="F701" s="56" t="s">
        <v>1982</v>
      </c>
      <c r="G701" s="59"/>
      <c r="H701" s="59"/>
      <c r="I701" s="48"/>
    </row>
    <row r="702">
      <c r="A702" s="45" t="s">
        <v>110</v>
      </c>
      <c r="B702" s="45" t="s">
        <v>221</v>
      </c>
      <c r="C702" s="45" t="s">
        <v>2238</v>
      </c>
      <c r="D702" s="45" t="s">
        <v>2239</v>
      </c>
      <c r="E702" s="46" t="s">
        <v>42</v>
      </c>
      <c r="F702" s="56" t="s">
        <v>1982</v>
      </c>
      <c r="G702" s="46" t="s">
        <v>464</v>
      </c>
      <c r="H702" s="47" t="s">
        <v>2240</v>
      </c>
      <c r="I702" s="48"/>
    </row>
    <row r="703">
      <c r="A703" s="45" t="s">
        <v>110</v>
      </c>
      <c r="B703" s="45" t="s">
        <v>225</v>
      </c>
      <c r="C703" s="45" t="s">
        <v>2241</v>
      </c>
      <c r="D703" s="45" t="s">
        <v>2242</v>
      </c>
      <c r="E703" s="46" t="s">
        <v>42</v>
      </c>
      <c r="F703" s="56" t="s">
        <v>1982</v>
      </c>
      <c r="G703" s="46" t="s">
        <v>1783</v>
      </c>
      <c r="H703" s="47" t="s">
        <v>2243</v>
      </c>
      <c r="I703" s="48"/>
    </row>
    <row r="704">
      <c r="A704" s="45" t="s">
        <v>110</v>
      </c>
      <c r="B704" s="45" t="s">
        <v>229</v>
      </c>
      <c r="C704" s="45" t="s">
        <v>2244</v>
      </c>
      <c r="D704" s="45" t="s">
        <v>2245</v>
      </c>
      <c r="E704" s="46" t="s">
        <v>42</v>
      </c>
      <c r="F704" s="56" t="s">
        <v>1982</v>
      </c>
      <c r="G704" s="59"/>
      <c r="H704" s="59"/>
      <c r="I704" s="48"/>
    </row>
    <row r="705">
      <c r="A705" s="45" t="s">
        <v>110</v>
      </c>
      <c r="B705" s="45" t="s">
        <v>234</v>
      </c>
      <c r="C705" s="45" t="s">
        <v>2246</v>
      </c>
      <c r="D705" s="45" t="s">
        <v>2247</v>
      </c>
      <c r="E705" s="46" t="s">
        <v>42</v>
      </c>
      <c r="F705" s="56" t="s">
        <v>1982</v>
      </c>
      <c r="G705" s="46" t="s">
        <v>464</v>
      </c>
      <c r="H705" s="47" t="s">
        <v>2248</v>
      </c>
      <c r="I705" s="48"/>
    </row>
    <row r="706">
      <c r="A706" s="45" t="s">
        <v>110</v>
      </c>
      <c r="B706" s="45" t="s">
        <v>238</v>
      </c>
      <c r="C706" s="45" t="s">
        <v>2249</v>
      </c>
      <c r="D706" s="45" t="s">
        <v>2250</v>
      </c>
      <c r="E706" s="46" t="s">
        <v>42</v>
      </c>
      <c r="F706" s="56" t="s">
        <v>1982</v>
      </c>
      <c r="G706" s="59"/>
      <c r="H706" s="59"/>
      <c r="I706" s="48"/>
    </row>
    <row r="707">
      <c r="A707" s="45" t="s">
        <v>110</v>
      </c>
      <c r="B707" s="45" t="s">
        <v>242</v>
      </c>
      <c r="C707" s="45" t="s">
        <v>2251</v>
      </c>
      <c r="D707" s="45" t="s">
        <v>2252</v>
      </c>
      <c r="E707" s="46" t="s">
        <v>42</v>
      </c>
      <c r="F707" s="56" t="s">
        <v>1982</v>
      </c>
      <c r="G707" s="59"/>
      <c r="H707" s="59"/>
      <c r="I707" s="48"/>
    </row>
    <row r="708">
      <c r="A708" s="45" t="s">
        <v>110</v>
      </c>
      <c r="B708" s="45" t="s">
        <v>247</v>
      </c>
      <c r="C708" s="45" t="s">
        <v>2253</v>
      </c>
      <c r="D708" s="45" t="s">
        <v>2254</v>
      </c>
      <c r="E708" s="46" t="s">
        <v>42</v>
      </c>
      <c r="F708" s="56" t="s">
        <v>1982</v>
      </c>
      <c r="G708" s="46" t="s">
        <v>464</v>
      </c>
      <c r="H708" s="47" t="s">
        <v>2255</v>
      </c>
      <c r="I708" s="48"/>
    </row>
    <row r="709">
      <c r="A709" s="45" t="s">
        <v>110</v>
      </c>
      <c r="B709" s="45" t="s">
        <v>251</v>
      </c>
      <c r="C709" s="45" t="s">
        <v>2256</v>
      </c>
      <c r="D709" s="45" t="s">
        <v>2257</v>
      </c>
      <c r="E709" s="46" t="s">
        <v>42</v>
      </c>
      <c r="F709" s="56" t="s">
        <v>1982</v>
      </c>
      <c r="G709" s="59"/>
      <c r="H709" s="59"/>
      <c r="I709" s="48"/>
    </row>
    <row r="710">
      <c r="A710" s="45" t="s">
        <v>110</v>
      </c>
      <c r="B710" s="45" t="s">
        <v>255</v>
      </c>
      <c r="C710" s="45" t="s">
        <v>2258</v>
      </c>
      <c r="D710" s="45" t="s">
        <v>2259</v>
      </c>
      <c r="E710" s="46" t="s">
        <v>42</v>
      </c>
      <c r="F710" s="56" t="s">
        <v>1982</v>
      </c>
      <c r="G710" s="59"/>
      <c r="H710" s="59"/>
      <c r="I710" s="48"/>
    </row>
    <row r="711">
      <c r="A711" s="45" t="s">
        <v>110</v>
      </c>
      <c r="B711" s="45" t="s">
        <v>259</v>
      </c>
      <c r="C711" s="45" t="s">
        <v>2260</v>
      </c>
      <c r="D711" s="45" t="s">
        <v>2261</v>
      </c>
      <c r="E711" s="46" t="s">
        <v>42</v>
      </c>
      <c r="F711" s="56" t="s">
        <v>1982</v>
      </c>
      <c r="G711" s="46" t="s">
        <v>464</v>
      </c>
      <c r="H711" s="47" t="s">
        <v>2262</v>
      </c>
      <c r="I711" s="48"/>
    </row>
    <row r="712">
      <c r="A712" s="45" t="s">
        <v>114</v>
      </c>
      <c r="B712" s="45" t="s">
        <v>51</v>
      </c>
      <c r="C712" s="45" t="s">
        <v>2263</v>
      </c>
      <c r="D712" s="45" t="s">
        <v>2264</v>
      </c>
      <c r="E712" s="46" t="s">
        <v>42</v>
      </c>
      <c r="F712" s="46" t="s">
        <v>1982</v>
      </c>
      <c r="G712" s="46" t="s">
        <v>446</v>
      </c>
      <c r="H712" s="47" t="s">
        <v>2265</v>
      </c>
      <c r="I712" s="48"/>
    </row>
    <row r="713">
      <c r="A713" s="45" t="s">
        <v>114</v>
      </c>
      <c r="B713" s="45" t="s">
        <v>56</v>
      </c>
      <c r="C713" s="45" t="s">
        <v>2266</v>
      </c>
      <c r="D713" s="45" t="s">
        <v>2267</v>
      </c>
      <c r="E713" s="46" t="s">
        <v>42</v>
      </c>
      <c r="F713" s="46" t="s">
        <v>1982</v>
      </c>
      <c r="G713" s="46" t="s">
        <v>281</v>
      </c>
      <c r="H713" s="6" t="s">
        <v>2268</v>
      </c>
      <c r="I713" s="49"/>
    </row>
    <row r="714">
      <c r="A714" s="45" t="s">
        <v>114</v>
      </c>
      <c r="B714" s="45" t="s">
        <v>61</v>
      </c>
      <c r="C714" s="45" t="s">
        <v>2269</v>
      </c>
      <c r="D714" s="45" t="s">
        <v>2270</v>
      </c>
      <c r="E714" s="46" t="s">
        <v>42</v>
      </c>
      <c r="F714" s="56" t="s">
        <v>1982</v>
      </c>
      <c r="G714" s="46" t="s">
        <v>2271</v>
      </c>
      <c r="H714" s="47" t="s">
        <v>2272</v>
      </c>
      <c r="I714" s="48"/>
    </row>
    <row r="715">
      <c r="A715" s="45" t="s">
        <v>114</v>
      </c>
      <c r="B715" s="45" t="s">
        <v>66</v>
      </c>
      <c r="C715" s="45" t="s">
        <v>2273</v>
      </c>
      <c r="D715" s="45" t="s">
        <v>2274</v>
      </c>
      <c r="E715" s="46" t="s">
        <v>42</v>
      </c>
      <c r="F715" s="46" t="s">
        <v>1982</v>
      </c>
      <c r="G715" s="46" t="s">
        <v>446</v>
      </c>
      <c r="H715" s="47" t="s">
        <v>2275</v>
      </c>
      <c r="I715" s="48"/>
    </row>
    <row r="716">
      <c r="A716" s="45" t="s">
        <v>114</v>
      </c>
      <c r="B716" s="45" t="s">
        <v>71</v>
      </c>
      <c r="C716" s="45" t="s">
        <v>2276</v>
      </c>
      <c r="D716" s="45" t="s">
        <v>2277</v>
      </c>
      <c r="E716" s="46" t="s">
        <v>42</v>
      </c>
      <c r="F716" s="46" t="s">
        <v>1982</v>
      </c>
      <c r="G716" s="46" t="s">
        <v>281</v>
      </c>
      <c r="H716" s="6" t="s">
        <v>2278</v>
      </c>
      <c r="I716" s="49"/>
    </row>
    <row r="717">
      <c r="A717" s="45" t="s">
        <v>114</v>
      </c>
      <c r="B717" s="45" t="s">
        <v>75</v>
      </c>
      <c r="C717" s="45" t="s">
        <v>2279</v>
      </c>
      <c r="D717" s="45" t="s">
        <v>2280</v>
      </c>
      <c r="E717" s="46" t="s">
        <v>42</v>
      </c>
      <c r="F717" s="56" t="s">
        <v>1982</v>
      </c>
      <c r="G717" s="46" t="s">
        <v>1939</v>
      </c>
      <c r="H717" s="47" t="s">
        <v>2281</v>
      </c>
      <c r="I717" s="48"/>
    </row>
    <row r="718">
      <c r="A718" s="45" t="s">
        <v>114</v>
      </c>
      <c r="B718" s="45" t="s">
        <v>80</v>
      </c>
      <c r="C718" s="45" t="s">
        <v>2282</v>
      </c>
      <c r="D718" s="45" t="s">
        <v>2283</v>
      </c>
      <c r="E718" s="46" t="s">
        <v>42</v>
      </c>
      <c r="F718" s="46" t="s">
        <v>1982</v>
      </c>
      <c r="G718" s="46" t="s">
        <v>446</v>
      </c>
      <c r="H718" s="47" t="s">
        <v>2284</v>
      </c>
      <c r="I718" s="48"/>
    </row>
    <row r="719">
      <c r="A719" s="45" t="s">
        <v>114</v>
      </c>
      <c r="B719" s="45" t="s">
        <v>85</v>
      </c>
      <c r="C719" s="45" t="s">
        <v>2285</v>
      </c>
      <c r="D719" s="45" t="s">
        <v>2286</v>
      </c>
      <c r="E719" s="46" t="s">
        <v>42</v>
      </c>
      <c r="F719" s="56" t="s">
        <v>1982</v>
      </c>
      <c r="G719" s="59"/>
      <c r="H719" s="59"/>
      <c r="I719" s="48"/>
    </row>
    <row r="720">
      <c r="A720" s="45" t="s">
        <v>114</v>
      </c>
      <c r="B720" s="45" t="s">
        <v>89</v>
      </c>
      <c r="C720" s="45" t="s">
        <v>2287</v>
      </c>
      <c r="D720" s="45" t="s">
        <v>2288</v>
      </c>
      <c r="E720" s="46" t="s">
        <v>42</v>
      </c>
      <c r="F720" s="56" t="s">
        <v>1982</v>
      </c>
      <c r="G720" s="46" t="s">
        <v>1939</v>
      </c>
      <c r="H720" s="47" t="s">
        <v>2289</v>
      </c>
      <c r="I720" s="48"/>
    </row>
    <row r="721">
      <c r="A721" s="45" t="s">
        <v>114</v>
      </c>
      <c r="B721" s="45" t="s">
        <v>94</v>
      </c>
      <c r="C721" s="45" t="s">
        <v>2290</v>
      </c>
      <c r="D721" s="45" t="s">
        <v>2291</v>
      </c>
      <c r="E721" s="46" t="s">
        <v>42</v>
      </c>
      <c r="F721" s="46" t="s">
        <v>1982</v>
      </c>
      <c r="G721" s="46" t="s">
        <v>446</v>
      </c>
      <c r="H721" s="47" t="s">
        <v>2292</v>
      </c>
      <c r="I721" s="48"/>
    </row>
    <row r="722">
      <c r="A722" s="45" t="s">
        <v>114</v>
      </c>
      <c r="B722" s="45" t="s">
        <v>98</v>
      </c>
      <c r="C722" s="45" t="s">
        <v>2293</v>
      </c>
      <c r="D722" s="45" t="s">
        <v>2294</v>
      </c>
      <c r="E722" s="46" t="s">
        <v>36</v>
      </c>
      <c r="F722" s="56" t="s">
        <v>176</v>
      </c>
      <c r="G722" s="59"/>
      <c r="H722" s="59"/>
      <c r="I722" s="48"/>
    </row>
    <row r="723">
      <c r="A723" s="45" t="s">
        <v>114</v>
      </c>
      <c r="B723" s="45" t="s">
        <v>102</v>
      </c>
      <c r="C723" s="45" t="s">
        <v>2295</v>
      </c>
      <c r="D723" s="45" t="s">
        <v>2296</v>
      </c>
      <c r="E723" s="46" t="s">
        <v>37</v>
      </c>
      <c r="F723" s="56" t="s">
        <v>366</v>
      </c>
      <c r="G723" s="46" t="s">
        <v>1939</v>
      </c>
      <c r="H723" s="47" t="s">
        <v>2297</v>
      </c>
      <c r="I723" s="48"/>
    </row>
    <row r="724">
      <c r="A724" s="45" t="s">
        <v>114</v>
      </c>
      <c r="B724" s="45" t="s">
        <v>106</v>
      </c>
      <c r="C724" s="45" t="s">
        <v>2298</v>
      </c>
      <c r="D724" s="45" t="s">
        <v>2299</v>
      </c>
      <c r="E724" s="46" t="s">
        <v>37</v>
      </c>
      <c r="F724" s="46" t="s">
        <v>366</v>
      </c>
      <c r="G724" s="46" t="s">
        <v>446</v>
      </c>
      <c r="H724" s="47" t="s">
        <v>2300</v>
      </c>
      <c r="I724" s="48"/>
    </row>
    <row r="725">
      <c r="A725" s="45" t="s">
        <v>114</v>
      </c>
      <c r="B725" s="45" t="s">
        <v>110</v>
      </c>
      <c r="C725" s="45" t="s">
        <v>2301</v>
      </c>
      <c r="D725" s="45" t="s">
        <v>2302</v>
      </c>
      <c r="E725" s="46" t="s">
        <v>37</v>
      </c>
      <c r="F725" s="56" t="s">
        <v>366</v>
      </c>
      <c r="G725" s="59"/>
      <c r="H725" s="59"/>
      <c r="I725" s="48"/>
    </row>
    <row r="726">
      <c r="A726" s="45" t="s">
        <v>114</v>
      </c>
      <c r="B726" s="45" t="s">
        <v>114</v>
      </c>
      <c r="C726" s="45" t="s">
        <v>2303</v>
      </c>
      <c r="D726" s="45" t="s">
        <v>2304</v>
      </c>
      <c r="E726" s="46" t="s">
        <v>37</v>
      </c>
      <c r="F726" s="56" t="s">
        <v>366</v>
      </c>
      <c r="G726" s="46" t="s">
        <v>1939</v>
      </c>
      <c r="H726" s="47" t="s">
        <v>2305</v>
      </c>
      <c r="I726" s="48"/>
    </row>
    <row r="727">
      <c r="A727" s="45" t="s">
        <v>114</v>
      </c>
      <c r="B727" s="45" t="s">
        <v>119</v>
      </c>
      <c r="C727" s="45" t="s">
        <v>2306</v>
      </c>
      <c r="D727" s="45" t="s">
        <v>2307</v>
      </c>
      <c r="E727" s="46" t="s">
        <v>37</v>
      </c>
      <c r="F727" s="46" t="s">
        <v>366</v>
      </c>
      <c r="G727" s="46" t="s">
        <v>446</v>
      </c>
      <c r="H727" s="6" t="s">
        <v>2308</v>
      </c>
      <c r="I727" s="48"/>
    </row>
    <row r="728">
      <c r="A728" s="45" t="s">
        <v>114</v>
      </c>
      <c r="B728" s="45" t="s">
        <v>123</v>
      </c>
      <c r="C728" s="45" t="s">
        <v>2309</v>
      </c>
      <c r="D728" s="45" t="s">
        <v>2310</v>
      </c>
      <c r="E728" s="46" t="s">
        <v>41</v>
      </c>
      <c r="F728" s="56" t="s">
        <v>1272</v>
      </c>
      <c r="G728" s="59"/>
      <c r="H728" s="59"/>
      <c r="I728" s="48"/>
    </row>
    <row r="729">
      <c r="A729" s="45" t="s">
        <v>114</v>
      </c>
      <c r="B729" s="45" t="s">
        <v>127</v>
      </c>
      <c r="C729" s="45" t="s">
        <v>2311</v>
      </c>
      <c r="D729" s="45" t="s">
        <v>2312</v>
      </c>
      <c r="E729" s="46" t="s">
        <v>41</v>
      </c>
      <c r="F729" s="56" t="s">
        <v>1272</v>
      </c>
      <c r="G729" s="46" t="s">
        <v>1939</v>
      </c>
      <c r="H729" s="47" t="s">
        <v>2313</v>
      </c>
      <c r="I729" s="48"/>
    </row>
    <row r="730">
      <c r="A730" s="45" t="s">
        <v>114</v>
      </c>
      <c r="B730" s="45" t="s">
        <v>131</v>
      </c>
      <c r="C730" s="45" t="s">
        <v>2314</v>
      </c>
      <c r="D730" s="45" t="s">
        <v>2315</v>
      </c>
      <c r="E730" s="46" t="s">
        <v>41</v>
      </c>
      <c r="F730" s="46" t="s">
        <v>1272</v>
      </c>
      <c r="G730" s="46" t="s">
        <v>446</v>
      </c>
      <c r="H730" s="6" t="s">
        <v>2316</v>
      </c>
      <c r="I730" s="48"/>
    </row>
    <row r="731">
      <c r="A731" s="45" t="s">
        <v>114</v>
      </c>
      <c r="B731" s="45" t="s">
        <v>135</v>
      </c>
      <c r="C731" s="45" t="s">
        <v>2317</v>
      </c>
      <c r="D731" s="45" t="s">
        <v>2318</v>
      </c>
      <c r="E731" s="46" t="s">
        <v>41</v>
      </c>
      <c r="F731" s="56" t="s">
        <v>1272</v>
      </c>
      <c r="G731" s="59"/>
      <c r="H731" s="59"/>
      <c r="I731" s="48"/>
    </row>
    <row r="732">
      <c r="A732" s="45" t="s">
        <v>114</v>
      </c>
      <c r="B732" s="45" t="s">
        <v>140</v>
      </c>
      <c r="C732" s="45" t="s">
        <v>2319</v>
      </c>
      <c r="D732" s="45" t="s">
        <v>2320</v>
      </c>
      <c r="E732" s="46" t="s">
        <v>41</v>
      </c>
      <c r="F732" s="56" t="s">
        <v>1272</v>
      </c>
      <c r="G732" s="46" t="s">
        <v>1939</v>
      </c>
      <c r="H732" s="47" t="s">
        <v>2321</v>
      </c>
      <c r="I732" s="48"/>
    </row>
    <row r="733">
      <c r="A733" s="45" t="s">
        <v>114</v>
      </c>
      <c r="B733" s="45" t="s">
        <v>144</v>
      </c>
      <c r="C733" s="45" t="s">
        <v>2322</v>
      </c>
      <c r="D733" s="45" t="s">
        <v>2323</v>
      </c>
      <c r="E733" s="46" t="s">
        <v>41</v>
      </c>
      <c r="F733" s="46" t="s">
        <v>1272</v>
      </c>
      <c r="G733" s="46" t="s">
        <v>446</v>
      </c>
      <c r="H733" s="6" t="s">
        <v>2324</v>
      </c>
      <c r="I733" s="48"/>
    </row>
    <row r="734">
      <c r="A734" s="45" t="s">
        <v>114</v>
      </c>
      <c r="B734" s="45" t="s">
        <v>148</v>
      </c>
      <c r="C734" s="45" t="s">
        <v>2325</v>
      </c>
      <c r="D734" s="45" t="s">
        <v>2326</v>
      </c>
      <c r="E734" s="46" t="s">
        <v>39</v>
      </c>
      <c r="F734" s="56" t="s">
        <v>387</v>
      </c>
      <c r="G734" s="59"/>
      <c r="H734" s="59"/>
      <c r="I734" s="48"/>
    </row>
    <row r="735">
      <c r="A735" s="45" t="s">
        <v>114</v>
      </c>
      <c r="B735" s="45" t="s">
        <v>152</v>
      </c>
      <c r="C735" s="45" t="s">
        <v>2327</v>
      </c>
      <c r="D735" s="45" t="s">
        <v>2328</v>
      </c>
      <c r="E735" s="46" t="s">
        <v>39</v>
      </c>
      <c r="F735" s="56" t="s">
        <v>387</v>
      </c>
      <c r="G735" s="46" t="s">
        <v>1939</v>
      </c>
      <c r="H735" s="47" t="s">
        <v>2329</v>
      </c>
      <c r="I735" s="48"/>
    </row>
    <row r="736">
      <c r="A736" s="45" t="s">
        <v>114</v>
      </c>
      <c r="B736" s="45" t="s">
        <v>156</v>
      </c>
      <c r="C736" s="45" t="s">
        <v>2330</v>
      </c>
      <c r="D736" s="45" t="s">
        <v>2331</v>
      </c>
      <c r="E736" s="46" t="s">
        <v>39</v>
      </c>
      <c r="F736" s="46" t="s">
        <v>387</v>
      </c>
      <c r="G736" s="46" t="s">
        <v>446</v>
      </c>
      <c r="H736" s="6" t="s">
        <v>2332</v>
      </c>
      <c r="I736" s="48"/>
    </row>
    <row r="737">
      <c r="A737" s="45" t="s">
        <v>114</v>
      </c>
      <c r="B737" s="45" t="s">
        <v>160</v>
      </c>
      <c r="C737" s="45" t="s">
        <v>2333</v>
      </c>
      <c r="D737" s="45" t="s">
        <v>2334</v>
      </c>
      <c r="E737" s="46" t="s">
        <v>39</v>
      </c>
      <c r="F737" s="56" t="s">
        <v>387</v>
      </c>
      <c r="G737" s="59"/>
      <c r="H737" s="59"/>
      <c r="I737" s="48"/>
    </row>
    <row r="738">
      <c r="A738" s="45" t="s">
        <v>114</v>
      </c>
      <c r="B738" s="45" t="s">
        <v>164</v>
      </c>
      <c r="C738" s="45" t="s">
        <v>2335</v>
      </c>
      <c r="D738" s="45" t="s">
        <v>2336</v>
      </c>
      <c r="E738" s="46" t="s">
        <v>40</v>
      </c>
      <c r="F738" s="56" t="s">
        <v>391</v>
      </c>
      <c r="G738" s="46" t="s">
        <v>1939</v>
      </c>
      <c r="H738" s="47" t="s">
        <v>2337</v>
      </c>
      <c r="I738" s="48"/>
    </row>
    <row r="739">
      <c r="A739" s="45" t="s">
        <v>114</v>
      </c>
      <c r="B739" s="45" t="s">
        <v>169</v>
      </c>
      <c r="C739" s="45" t="s">
        <v>2338</v>
      </c>
      <c r="D739" s="45" t="s">
        <v>2339</v>
      </c>
      <c r="E739" s="46" t="s">
        <v>40</v>
      </c>
      <c r="F739" s="46" t="s">
        <v>391</v>
      </c>
      <c r="G739" s="46" t="s">
        <v>446</v>
      </c>
      <c r="H739" s="6" t="s">
        <v>2340</v>
      </c>
      <c r="I739" s="48"/>
    </row>
    <row r="740">
      <c r="A740" s="45" t="s">
        <v>114</v>
      </c>
      <c r="B740" s="45" t="s">
        <v>173</v>
      </c>
      <c r="C740" s="45" t="s">
        <v>2341</v>
      </c>
      <c r="D740" s="45" t="s">
        <v>2342</v>
      </c>
      <c r="E740" s="46" t="s">
        <v>40</v>
      </c>
      <c r="F740" s="56" t="s">
        <v>391</v>
      </c>
      <c r="G740" s="59"/>
      <c r="H740" s="59"/>
      <c r="I740" s="48"/>
    </row>
    <row r="741">
      <c r="A741" s="45" t="s">
        <v>114</v>
      </c>
      <c r="B741" s="45" t="s">
        <v>178</v>
      </c>
      <c r="C741" s="45" t="s">
        <v>2343</v>
      </c>
      <c r="D741" s="45" t="s">
        <v>2344</v>
      </c>
      <c r="E741" s="46" t="s">
        <v>40</v>
      </c>
      <c r="F741" s="56" t="s">
        <v>391</v>
      </c>
      <c r="G741" s="46" t="s">
        <v>1939</v>
      </c>
      <c r="H741" s="47" t="s">
        <v>2345</v>
      </c>
      <c r="I741" s="48"/>
    </row>
    <row r="742">
      <c r="A742" s="45" t="s">
        <v>114</v>
      </c>
      <c r="B742" s="45" t="s">
        <v>182</v>
      </c>
      <c r="C742" s="45" t="s">
        <v>2346</v>
      </c>
      <c r="D742" s="45" t="s">
        <v>2347</v>
      </c>
      <c r="E742" s="46" t="s">
        <v>40</v>
      </c>
      <c r="F742" s="46" t="s">
        <v>391</v>
      </c>
      <c r="G742" s="46" t="s">
        <v>446</v>
      </c>
      <c r="H742" s="6" t="s">
        <v>2348</v>
      </c>
      <c r="I742" s="48"/>
    </row>
    <row r="743">
      <c r="A743" s="45" t="s">
        <v>114</v>
      </c>
      <c r="B743" s="45" t="s">
        <v>186</v>
      </c>
      <c r="C743" s="45" t="s">
        <v>2349</v>
      </c>
      <c r="D743" s="45" t="s">
        <v>2350</v>
      </c>
      <c r="E743" s="46" t="s">
        <v>36</v>
      </c>
      <c r="F743" s="56" t="s">
        <v>176</v>
      </c>
      <c r="G743" s="59"/>
      <c r="H743" s="59"/>
      <c r="I743" s="48"/>
    </row>
    <row r="744">
      <c r="A744" s="45" t="s">
        <v>114</v>
      </c>
      <c r="B744" s="45" t="s">
        <v>191</v>
      </c>
      <c r="C744" s="45" t="s">
        <v>2351</v>
      </c>
      <c r="D744" s="45" t="s">
        <v>2352</v>
      </c>
      <c r="E744" s="46" t="s">
        <v>42</v>
      </c>
      <c r="F744" s="56" t="s">
        <v>1982</v>
      </c>
      <c r="G744" s="46" t="s">
        <v>1939</v>
      </c>
      <c r="H744" s="47" t="s">
        <v>2353</v>
      </c>
      <c r="I744" s="48"/>
    </row>
    <row r="745">
      <c r="A745" s="45" t="s">
        <v>114</v>
      </c>
      <c r="B745" s="45" t="s">
        <v>195</v>
      </c>
      <c r="C745" s="45" t="s">
        <v>2354</v>
      </c>
      <c r="D745" s="45" t="s">
        <v>2355</v>
      </c>
      <c r="E745" s="46" t="s">
        <v>42</v>
      </c>
      <c r="F745" s="46" t="s">
        <v>1982</v>
      </c>
      <c r="G745" s="46" t="s">
        <v>446</v>
      </c>
      <c r="H745" s="6" t="s">
        <v>2356</v>
      </c>
      <c r="I745" s="48"/>
    </row>
    <row r="746">
      <c r="A746" s="45" t="s">
        <v>114</v>
      </c>
      <c r="B746" s="45" t="s">
        <v>199</v>
      </c>
      <c r="C746" s="45" t="s">
        <v>2357</v>
      </c>
      <c r="D746" s="45" t="s">
        <v>2358</v>
      </c>
      <c r="E746" s="46" t="s">
        <v>42</v>
      </c>
      <c r="F746" s="56" t="s">
        <v>1982</v>
      </c>
      <c r="G746" s="59"/>
      <c r="H746" s="59"/>
      <c r="I746" s="48"/>
    </row>
    <row r="747">
      <c r="A747" s="45" t="s">
        <v>114</v>
      </c>
      <c r="B747" s="45" t="s">
        <v>204</v>
      </c>
      <c r="C747" s="45" t="s">
        <v>2359</v>
      </c>
      <c r="D747" s="45" t="s">
        <v>2360</v>
      </c>
      <c r="E747" s="46" t="s">
        <v>42</v>
      </c>
      <c r="F747" s="56" t="s">
        <v>1982</v>
      </c>
      <c r="G747" s="46" t="s">
        <v>1939</v>
      </c>
      <c r="H747" s="47" t="s">
        <v>2361</v>
      </c>
      <c r="I747" s="48"/>
    </row>
    <row r="748">
      <c r="A748" s="45" t="s">
        <v>114</v>
      </c>
      <c r="B748" s="45" t="s">
        <v>208</v>
      </c>
      <c r="C748" s="45" t="s">
        <v>2362</v>
      </c>
      <c r="D748" s="45" t="s">
        <v>2363</v>
      </c>
      <c r="E748" s="46" t="s">
        <v>42</v>
      </c>
      <c r="F748" s="46" t="s">
        <v>1982</v>
      </c>
      <c r="G748" s="46" t="s">
        <v>446</v>
      </c>
      <c r="H748" s="6" t="s">
        <v>2364</v>
      </c>
      <c r="I748" s="48"/>
    </row>
    <row r="749">
      <c r="A749" s="45" t="s">
        <v>114</v>
      </c>
      <c r="B749" s="45" t="s">
        <v>212</v>
      </c>
      <c r="C749" s="45" t="s">
        <v>2365</v>
      </c>
      <c r="D749" s="45" t="s">
        <v>2366</v>
      </c>
      <c r="E749" s="46" t="s">
        <v>42</v>
      </c>
      <c r="F749" s="56" t="s">
        <v>1982</v>
      </c>
      <c r="G749" s="59"/>
      <c r="H749" s="59"/>
      <c r="I749" s="48"/>
    </row>
    <row r="750">
      <c r="A750" s="45" t="s">
        <v>114</v>
      </c>
      <c r="B750" s="45" t="s">
        <v>216</v>
      </c>
      <c r="C750" s="45" t="s">
        <v>2367</v>
      </c>
      <c r="D750" s="45" t="s">
        <v>2368</v>
      </c>
      <c r="E750" s="46" t="s">
        <v>42</v>
      </c>
      <c r="F750" s="56" t="s">
        <v>1982</v>
      </c>
      <c r="G750" s="46" t="s">
        <v>1939</v>
      </c>
      <c r="H750" s="47" t="s">
        <v>2369</v>
      </c>
      <c r="I750" s="48"/>
    </row>
    <row r="751">
      <c r="A751" s="45" t="s">
        <v>114</v>
      </c>
      <c r="B751" s="45" t="s">
        <v>221</v>
      </c>
      <c r="C751" s="45" t="s">
        <v>2370</v>
      </c>
      <c r="D751" s="45" t="s">
        <v>2371</v>
      </c>
      <c r="E751" s="46" t="s">
        <v>42</v>
      </c>
      <c r="F751" s="46" t="s">
        <v>1982</v>
      </c>
      <c r="G751" s="46" t="s">
        <v>446</v>
      </c>
      <c r="H751" s="6" t="s">
        <v>2372</v>
      </c>
      <c r="I751" s="48"/>
    </row>
    <row r="752">
      <c r="A752" s="45" t="s">
        <v>114</v>
      </c>
      <c r="B752" s="45" t="s">
        <v>225</v>
      </c>
      <c r="C752" s="45" t="s">
        <v>2373</v>
      </c>
      <c r="D752" s="45" t="s">
        <v>2374</v>
      </c>
      <c r="E752" s="46" t="s">
        <v>42</v>
      </c>
      <c r="F752" s="56" t="s">
        <v>1982</v>
      </c>
      <c r="G752" s="59"/>
      <c r="H752" s="59"/>
      <c r="I752" s="48"/>
    </row>
    <row r="753">
      <c r="A753" s="45" t="s">
        <v>114</v>
      </c>
      <c r="B753" s="45" t="s">
        <v>229</v>
      </c>
      <c r="C753" s="45" t="s">
        <v>2375</v>
      </c>
      <c r="D753" s="45" t="s">
        <v>2376</v>
      </c>
      <c r="E753" s="46" t="s">
        <v>42</v>
      </c>
      <c r="F753" s="56" t="s">
        <v>1982</v>
      </c>
      <c r="G753" s="46" t="s">
        <v>1939</v>
      </c>
      <c r="H753" s="47" t="s">
        <v>2377</v>
      </c>
      <c r="I753" s="48"/>
    </row>
    <row r="754">
      <c r="A754" s="45" t="s">
        <v>114</v>
      </c>
      <c r="B754" s="45" t="s">
        <v>234</v>
      </c>
      <c r="C754" s="45" t="s">
        <v>2378</v>
      </c>
      <c r="D754" s="45" t="s">
        <v>2379</v>
      </c>
      <c r="E754" s="46" t="s">
        <v>42</v>
      </c>
      <c r="F754" s="46" t="s">
        <v>1982</v>
      </c>
      <c r="G754" s="46" t="s">
        <v>446</v>
      </c>
      <c r="H754" s="6" t="s">
        <v>2380</v>
      </c>
      <c r="I754" s="48"/>
    </row>
    <row r="755">
      <c r="A755" s="45" t="s">
        <v>114</v>
      </c>
      <c r="B755" s="45" t="s">
        <v>238</v>
      </c>
      <c r="C755" s="45" t="s">
        <v>2381</v>
      </c>
      <c r="D755" s="45" t="s">
        <v>2382</v>
      </c>
      <c r="E755" s="46" t="s">
        <v>42</v>
      </c>
      <c r="F755" s="56" t="s">
        <v>1982</v>
      </c>
      <c r="G755" s="59"/>
      <c r="H755" s="59"/>
      <c r="I755" s="48"/>
    </row>
    <row r="756">
      <c r="A756" s="45" t="s">
        <v>114</v>
      </c>
      <c r="B756" s="45" t="s">
        <v>242</v>
      </c>
      <c r="C756" s="45" t="s">
        <v>2383</v>
      </c>
      <c r="D756" s="45" t="s">
        <v>2384</v>
      </c>
      <c r="E756" s="46" t="s">
        <v>42</v>
      </c>
      <c r="F756" s="56" t="s">
        <v>1982</v>
      </c>
      <c r="G756" s="46" t="s">
        <v>1939</v>
      </c>
      <c r="H756" s="47" t="s">
        <v>2385</v>
      </c>
      <c r="I756" s="48"/>
    </row>
    <row r="757">
      <c r="A757" s="45" t="s">
        <v>114</v>
      </c>
      <c r="B757" s="45" t="s">
        <v>247</v>
      </c>
      <c r="C757" s="45" t="s">
        <v>2386</v>
      </c>
      <c r="D757" s="45" t="s">
        <v>2387</v>
      </c>
      <c r="E757" s="46" t="s">
        <v>42</v>
      </c>
      <c r="F757" s="46" t="s">
        <v>1982</v>
      </c>
      <c r="G757" s="46" t="s">
        <v>446</v>
      </c>
      <c r="H757" s="6" t="s">
        <v>2388</v>
      </c>
      <c r="I757" s="48"/>
    </row>
    <row r="758">
      <c r="A758" s="45" t="s">
        <v>114</v>
      </c>
      <c r="B758" s="45" t="s">
        <v>251</v>
      </c>
      <c r="C758" s="45" t="s">
        <v>2389</v>
      </c>
      <c r="D758" s="45" t="s">
        <v>2390</v>
      </c>
      <c r="E758" s="46" t="s">
        <v>42</v>
      </c>
      <c r="F758" s="56" t="s">
        <v>1982</v>
      </c>
      <c r="G758" s="59"/>
      <c r="H758" s="59"/>
      <c r="I758" s="48"/>
    </row>
    <row r="759">
      <c r="A759" s="45" t="s">
        <v>114</v>
      </c>
      <c r="B759" s="45" t="s">
        <v>255</v>
      </c>
      <c r="C759" s="45" t="s">
        <v>2391</v>
      </c>
      <c r="D759" s="45" t="s">
        <v>2392</v>
      </c>
      <c r="E759" s="46" t="s">
        <v>42</v>
      </c>
      <c r="F759" s="56" t="s">
        <v>1982</v>
      </c>
      <c r="G759" s="46" t="s">
        <v>1800</v>
      </c>
      <c r="H759" s="6" t="s">
        <v>2393</v>
      </c>
      <c r="I759" s="48"/>
    </row>
    <row r="760">
      <c r="A760" s="45" t="s">
        <v>114</v>
      </c>
      <c r="B760" s="45" t="s">
        <v>259</v>
      </c>
      <c r="C760" s="45" t="s">
        <v>2394</v>
      </c>
      <c r="D760" s="45" t="s">
        <v>2395</v>
      </c>
      <c r="E760" s="46" t="s">
        <v>42</v>
      </c>
      <c r="F760" s="46" t="s">
        <v>1982</v>
      </c>
      <c r="G760" s="46" t="s">
        <v>446</v>
      </c>
      <c r="H760" s="6" t="s">
        <v>2396</v>
      </c>
      <c r="I760" s="48"/>
    </row>
    <row r="761">
      <c r="A761" s="45" t="s">
        <v>119</v>
      </c>
      <c r="B761" s="45" t="s">
        <v>51</v>
      </c>
      <c r="C761" s="45" t="s">
        <v>2397</v>
      </c>
      <c r="D761" s="45" t="s">
        <v>2398</v>
      </c>
      <c r="E761" s="46" t="s">
        <v>42</v>
      </c>
      <c r="F761" s="46" t="s">
        <v>1982</v>
      </c>
      <c r="G761" s="46" t="s">
        <v>1077</v>
      </c>
      <c r="H761" s="6" t="s">
        <v>2399</v>
      </c>
      <c r="I761" s="48"/>
    </row>
    <row r="762">
      <c r="A762" s="45" t="s">
        <v>119</v>
      </c>
      <c r="B762" s="45" t="s">
        <v>56</v>
      </c>
      <c r="C762" s="45" t="s">
        <v>2400</v>
      </c>
      <c r="D762" s="45" t="s">
        <v>2401</v>
      </c>
      <c r="E762" s="46" t="s">
        <v>42</v>
      </c>
      <c r="F762" s="56" t="s">
        <v>1982</v>
      </c>
      <c r="G762" s="46" t="s">
        <v>138</v>
      </c>
      <c r="H762" s="47" t="s">
        <v>2402</v>
      </c>
      <c r="I762" s="48"/>
    </row>
    <row r="763">
      <c r="A763" s="45" t="s">
        <v>119</v>
      </c>
      <c r="B763" s="45" t="s">
        <v>61</v>
      </c>
      <c r="C763" s="45" t="s">
        <v>2403</v>
      </c>
      <c r="D763" s="45" t="s">
        <v>2404</v>
      </c>
      <c r="E763" s="46" t="s">
        <v>42</v>
      </c>
      <c r="F763" s="56" t="s">
        <v>1982</v>
      </c>
      <c r="G763" s="46" t="s">
        <v>69</v>
      </c>
      <c r="H763" s="6" t="s">
        <v>2405</v>
      </c>
      <c r="I763" s="49" t="s">
        <v>84</v>
      </c>
    </row>
    <row r="764">
      <c r="A764" s="45" t="s">
        <v>119</v>
      </c>
      <c r="B764" s="45" t="s">
        <v>66</v>
      </c>
      <c r="C764" s="45" t="s">
        <v>2406</v>
      </c>
      <c r="D764" s="45" t="s">
        <v>2407</v>
      </c>
      <c r="E764" s="46" t="s">
        <v>42</v>
      </c>
      <c r="F764" s="46" t="s">
        <v>1982</v>
      </c>
      <c r="G764" s="46" t="s">
        <v>1077</v>
      </c>
      <c r="H764" s="6" t="s">
        <v>2408</v>
      </c>
      <c r="I764" s="48"/>
    </row>
    <row r="765">
      <c r="A765" s="45" t="s">
        <v>119</v>
      </c>
      <c r="B765" s="45" t="s">
        <v>71</v>
      </c>
      <c r="C765" s="45" t="s">
        <v>2409</v>
      </c>
      <c r="D765" s="45" t="s">
        <v>2410</v>
      </c>
      <c r="E765" s="46" t="s">
        <v>42</v>
      </c>
      <c r="F765" s="56" t="s">
        <v>1982</v>
      </c>
      <c r="G765" s="46" t="s">
        <v>138</v>
      </c>
      <c r="H765" s="47" t="s">
        <v>2411</v>
      </c>
      <c r="I765" s="48"/>
    </row>
    <row r="766">
      <c r="A766" s="45" t="s">
        <v>119</v>
      </c>
      <c r="B766" s="45" t="s">
        <v>75</v>
      </c>
      <c r="C766" s="45" t="s">
        <v>2412</v>
      </c>
      <c r="D766" s="45" t="s">
        <v>2413</v>
      </c>
      <c r="E766" s="46" t="s">
        <v>42</v>
      </c>
      <c r="F766" s="56" t="s">
        <v>1982</v>
      </c>
      <c r="G766" s="46" t="s">
        <v>69</v>
      </c>
      <c r="H766" s="6" t="s">
        <v>2414</v>
      </c>
      <c r="I766" s="49" t="s">
        <v>84</v>
      </c>
    </row>
    <row r="767">
      <c r="A767" s="45" t="s">
        <v>119</v>
      </c>
      <c r="B767" s="45" t="s">
        <v>80</v>
      </c>
      <c r="C767" s="45" t="s">
        <v>2415</v>
      </c>
      <c r="D767" s="45" t="s">
        <v>2416</v>
      </c>
      <c r="E767" s="46" t="s">
        <v>42</v>
      </c>
      <c r="F767" s="46" t="s">
        <v>1982</v>
      </c>
      <c r="G767" s="46" t="s">
        <v>1077</v>
      </c>
      <c r="H767" s="6" t="s">
        <v>2417</v>
      </c>
      <c r="I767" s="48"/>
    </row>
    <row r="768">
      <c r="A768" s="45" t="s">
        <v>119</v>
      </c>
      <c r="B768" s="45" t="s">
        <v>85</v>
      </c>
      <c r="C768" s="45" t="s">
        <v>2418</v>
      </c>
      <c r="D768" s="45" t="s">
        <v>2419</v>
      </c>
      <c r="E768" s="46" t="s">
        <v>36</v>
      </c>
      <c r="F768" s="56" t="s">
        <v>176</v>
      </c>
      <c r="G768" s="46" t="s">
        <v>138</v>
      </c>
      <c r="H768" s="47" t="s">
        <v>2420</v>
      </c>
      <c r="I768" s="48"/>
    </row>
    <row r="769">
      <c r="A769" s="45" t="s">
        <v>119</v>
      </c>
      <c r="B769" s="45" t="s">
        <v>89</v>
      </c>
      <c r="C769" s="45" t="s">
        <v>2421</v>
      </c>
      <c r="D769" s="45" t="s">
        <v>2422</v>
      </c>
      <c r="E769" s="46" t="s">
        <v>36</v>
      </c>
      <c r="F769" s="56" t="s">
        <v>176</v>
      </c>
      <c r="G769" s="46" t="s">
        <v>69</v>
      </c>
      <c r="H769" s="6" t="s">
        <v>2423</v>
      </c>
      <c r="I769" s="49" t="s">
        <v>84</v>
      </c>
    </row>
    <row r="770">
      <c r="A770" s="45" t="s">
        <v>119</v>
      </c>
      <c r="B770" s="45" t="s">
        <v>94</v>
      </c>
      <c r="C770" s="45" t="s">
        <v>2424</v>
      </c>
      <c r="D770" s="45" t="s">
        <v>2425</v>
      </c>
      <c r="E770" s="46" t="s">
        <v>36</v>
      </c>
      <c r="F770" s="46" t="s">
        <v>176</v>
      </c>
      <c r="G770" s="46" t="s">
        <v>1077</v>
      </c>
      <c r="H770" s="6" t="s">
        <v>2426</v>
      </c>
      <c r="I770" s="48"/>
    </row>
    <row r="771">
      <c r="A771" s="45" t="s">
        <v>119</v>
      </c>
      <c r="B771" s="45" t="s">
        <v>98</v>
      </c>
      <c r="C771" s="45" t="s">
        <v>2427</v>
      </c>
      <c r="D771" s="45" t="s">
        <v>2428</v>
      </c>
      <c r="E771" s="46" t="s">
        <v>36</v>
      </c>
      <c r="F771" s="56" t="s">
        <v>176</v>
      </c>
      <c r="G771" s="46" t="s">
        <v>138</v>
      </c>
      <c r="H771" s="47" t="s">
        <v>2429</v>
      </c>
      <c r="I771" s="48"/>
    </row>
    <row r="772">
      <c r="A772" s="45" t="s">
        <v>119</v>
      </c>
      <c r="B772" s="45" t="s">
        <v>102</v>
      </c>
      <c r="C772" s="45" t="s">
        <v>2430</v>
      </c>
      <c r="D772" s="45" t="s">
        <v>2431</v>
      </c>
      <c r="E772" s="46" t="s">
        <v>36</v>
      </c>
      <c r="F772" s="56" t="s">
        <v>176</v>
      </c>
      <c r="G772" s="46" t="s">
        <v>69</v>
      </c>
      <c r="H772" s="6" t="s">
        <v>2432</v>
      </c>
      <c r="I772" s="49" t="s">
        <v>84</v>
      </c>
    </row>
    <row r="773">
      <c r="A773" s="45" t="s">
        <v>119</v>
      </c>
      <c r="B773" s="45" t="s">
        <v>106</v>
      </c>
      <c r="C773" s="45" t="s">
        <v>2433</v>
      </c>
      <c r="D773" s="45" t="s">
        <v>2434</v>
      </c>
      <c r="E773" s="46" t="s">
        <v>36</v>
      </c>
      <c r="F773" s="46" t="s">
        <v>176</v>
      </c>
      <c r="G773" s="46" t="s">
        <v>1077</v>
      </c>
      <c r="H773" s="6" t="s">
        <v>2435</v>
      </c>
      <c r="I773" s="48"/>
    </row>
    <row r="774">
      <c r="A774" s="45" t="s">
        <v>119</v>
      </c>
      <c r="B774" s="45" t="s">
        <v>110</v>
      </c>
      <c r="C774" s="45" t="s">
        <v>2436</v>
      </c>
      <c r="D774" s="45" t="s">
        <v>2437</v>
      </c>
      <c r="E774" s="46" t="s">
        <v>36</v>
      </c>
      <c r="F774" s="56" t="s">
        <v>176</v>
      </c>
      <c r="G774" s="46" t="s">
        <v>138</v>
      </c>
      <c r="H774" s="47" t="s">
        <v>2438</v>
      </c>
      <c r="I774" s="48"/>
    </row>
    <row r="775">
      <c r="A775" s="45" t="s">
        <v>119</v>
      </c>
      <c r="B775" s="45" t="s">
        <v>114</v>
      </c>
      <c r="C775" s="45" t="s">
        <v>2439</v>
      </c>
      <c r="D775" s="45" t="s">
        <v>2440</v>
      </c>
      <c r="E775" s="46" t="s">
        <v>36</v>
      </c>
      <c r="F775" s="56" t="s">
        <v>176</v>
      </c>
      <c r="G775" s="46" t="s">
        <v>69</v>
      </c>
      <c r="H775" s="6" t="s">
        <v>2441</v>
      </c>
      <c r="I775" s="49" t="s">
        <v>84</v>
      </c>
    </row>
    <row r="776">
      <c r="A776" s="45" t="s">
        <v>119</v>
      </c>
      <c r="B776" s="45" t="s">
        <v>119</v>
      </c>
      <c r="C776" s="45" t="s">
        <v>2442</v>
      </c>
      <c r="D776" s="45" t="s">
        <v>2443</v>
      </c>
      <c r="E776" s="46" t="s">
        <v>36</v>
      </c>
      <c r="F776" s="46" t="s">
        <v>176</v>
      </c>
      <c r="G776" s="46" t="s">
        <v>1077</v>
      </c>
      <c r="H776" s="6" t="s">
        <v>2444</v>
      </c>
      <c r="I776" s="48"/>
    </row>
    <row r="777">
      <c r="A777" s="45" t="s">
        <v>119</v>
      </c>
      <c r="B777" s="45" t="s">
        <v>123</v>
      </c>
      <c r="C777" s="45" t="s">
        <v>2445</v>
      </c>
      <c r="D777" s="45" t="s">
        <v>2446</v>
      </c>
      <c r="E777" s="46" t="s">
        <v>36</v>
      </c>
      <c r="F777" s="56" t="s">
        <v>176</v>
      </c>
      <c r="G777" s="46" t="s">
        <v>138</v>
      </c>
      <c r="H777" s="47" t="s">
        <v>2447</v>
      </c>
      <c r="I777" s="48"/>
    </row>
    <row r="778">
      <c r="A778" s="45" t="s">
        <v>119</v>
      </c>
      <c r="B778" s="45" t="s">
        <v>127</v>
      </c>
      <c r="C778" s="45" t="s">
        <v>2448</v>
      </c>
      <c r="D778" s="45" t="s">
        <v>2449</v>
      </c>
      <c r="E778" s="46" t="s">
        <v>36</v>
      </c>
      <c r="F778" s="56" t="s">
        <v>176</v>
      </c>
      <c r="G778" s="46" t="s">
        <v>69</v>
      </c>
      <c r="H778" s="6" t="s">
        <v>2450</v>
      </c>
      <c r="I778" s="49" t="s">
        <v>84</v>
      </c>
    </row>
    <row r="779">
      <c r="A779" s="45" t="s">
        <v>119</v>
      </c>
      <c r="B779" s="45" t="s">
        <v>131</v>
      </c>
      <c r="C779" s="45" t="s">
        <v>2451</v>
      </c>
      <c r="D779" s="45" t="s">
        <v>2452</v>
      </c>
      <c r="E779" s="46" t="s">
        <v>36</v>
      </c>
      <c r="F779" s="46" t="s">
        <v>176</v>
      </c>
      <c r="G779" s="46" t="s">
        <v>1077</v>
      </c>
      <c r="H779" s="6" t="s">
        <v>2453</v>
      </c>
      <c r="I779" s="48"/>
    </row>
    <row r="780">
      <c r="A780" s="45" t="s">
        <v>119</v>
      </c>
      <c r="B780" s="45" t="s">
        <v>135</v>
      </c>
      <c r="C780" s="45" t="s">
        <v>2454</v>
      </c>
      <c r="D780" s="45" t="s">
        <v>2455</v>
      </c>
      <c r="E780" s="46" t="s">
        <v>36</v>
      </c>
      <c r="F780" s="56" t="s">
        <v>176</v>
      </c>
      <c r="G780" s="46" t="s">
        <v>138</v>
      </c>
      <c r="H780" s="47" t="s">
        <v>2456</v>
      </c>
      <c r="I780" s="48"/>
    </row>
    <row r="781">
      <c r="A781" s="45" t="s">
        <v>119</v>
      </c>
      <c r="B781" s="45" t="s">
        <v>140</v>
      </c>
      <c r="C781" s="45" t="s">
        <v>2457</v>
      </c>
      <c r="D781" s="45" t="s">
        <v>2458</v>
      </c>
      <c r="E781" s="46" t="s">
        <v>36</v>
      </c>
      <c r="F781" s="56" t="s">
        <v>176</v>
      </c>
      <c r="G781" s="46" t="s">
        <v>69</v>
      </c>
      <c r="H781" s="6" t="s">
        <v>2459</v>
      </c>
      <c r="I781" s="49"/>
    </row>
    <row r="782">
      <c r="A782" s="45" t="s">
        <v>119</v>
      </c>
      <c r="B782" s="45" t="s">
        <v>144</v>
      </c>
      <c r="C782" s="45" t="s">
        <v>2460</v>
      </c>
      <c r="D782" s="45" t="s">
        <v>2461</v>
      </c>
      <c r="E782" s="46" t="s">
        <v>36</v>
      </c>
      <c r="F782" s="46" t="s">
        <v>176</v>
      </c>
      <c r="G782" s="46" t="s">
        <v>1077</v>
      </c>
      <c r="H782" s="6" t="s">
        <v>2462</v>
      </c>
      <c r="I782" s="48"/>
    </row>
    <row r="783">
      <c r="A783" s="45" t="s">
        <v>119</v>
      </c>
      <c r="B783" s="45" t="s">
        <v>148</v>
      </c>
      <c r="C783" s="45" t="s">
        <v>2463</v>
      </c>
      <c r="D783" s="45" t="s">
        <v>2464</v>
      </c>
      <c r="E783" s="46" t="s">
        <v>36</v>
      </c>
      <c r="F783" s="56" t="s">
        <v>176</v>
      </c>
      <c r="G783" s="46" t="s">
        <v>138</v>
      </c>
      <c r="H783" s="47" t="s">
        <v>2465</v>
      </c>
      <c r="I783" s="48"/>
    </row>
    <row r="784">
      <c r="A784" s="45" t="s">
        <v>119</v>
      </c>
      <c r="B784" s="45" t="s">
        <v>152</v>
      </c>
      <c r="C784" s="45" t="s">
        <v>2466</v>
      </c>
      <c r="D784" s="45" t="s">
        <v>2467</v>
      </c>
      <c r="E784" s="46" t="s">
        <v>36</v>
      </c>
      <c r="F784" s="56" t="s">
        <v>176</v>
      </c>
      <c r="G784" s="46" t="s">
        <v>69</v>
      </c>
      <c r="H784" s="6" t="s">
        <v>2468</v>
      </c>
      <c r="I784" s="49" t="s">
        <v>84</v>
      </c>
    </row>
    <row r="785">
      <c r="A785" s="45" t="s">
        <v>119</v>
      </c>
      <c r="B785" s="45" t="s">
        <v>156</v>
      </c>
      <c r="C785" s="45" t="s">
        <v>2469</v>
      </c>
      <c r="D785" s="45" t="s">
        <v>2470</v>
      </c>
      <c r="E785" s="46" t="s">
        <v>36</v>
      </c>
      <c r="F785" s="46" t="s">
        <v>176</v>
      </c>
      <c r="G785" s="46" t="s">
        <v>1077</v>
      </c>
      <c r="H785" s="6" t="s">
        <v>2471</v>
      </c>
      <c r="I785" s="48"/>
    </row>
    <row r="786">
      <c r="A786" s="45" t="s">
        <v>119</v>
      </c>
      <c r="B786" s="45" t="s">
        <v>160</v>
      </c>
      <c r="C786" s="45" t="s">
        <v>2472</v>
      </c>
      <c r="D786" s="45" t="s">
        <v>2473</v>
      </c>
      <c r="E786" s="46" t="s">
        <v>36</v>
      </c>
      <c r="F786" s="56" t="s">
        <v>176</v>
      </c>
      <c r="G786" s="46" t="s">
        <v>138</v>
      </c>
      <c r="H786" s="47" t="s">
        <v>2474</v>
      </c>
      <c r="I786" s="48"/>
    </row>
    <row r="787">
      <c r="A787" s="45" t="s">
        <v>119</v>
      </c>
      <c r="B787" s="45" t="s">
        <v>164</v>
      </c>
      <c r="C787" s="45" t="s">
        <v>2475</v>
      </c>
      <c r="D787" s="45" t="s">
        <v>2476</v>
      </c>
      <c r="E787" s="46" t="s">
        <v>36</v>
      </c>
      <c r="F787" s="56" t="s">
        <v>176</v>
      </c>
      <c r="G787" s="46" t="s">
        <v>69</v>
      </c>
      <c r="H787" s="6" t="s">
        <v>2477</v>
      </c>
      <c r="I787" s="49" t="s">
        <v>84</v>
      </c>
    </row>
    <row r="788">
      <c r="A788" s="45" t="s">
        <v>119</v>
      </c>
      <c r="B788" s="45" t="s">
        <v>169</v>
      </c>
      <c r="C788" s="45" t="s">
        <v>2478</v>
      </c>
      <c r="D788" s="45" t="s">
        <v>2479</v>
      </c>
      <c r="E788" s="46" t="s">
        <v>36</v>
      </c>
      <c r="F788" s="46" t="s">
        <v>176</v>
      </c>
      <c r="G788" s="46" t="s">
        <v>1077</v>
      </c>
      <c r="H788" s="6" t="s">
        <v>2480</v>
      </c>
      <c r="I788" s="48"/>
    </row>
    <row r="789">
      <c r="A789" s="45" t="s">
        <v>119</v>
      </c>
      <c r="B789" s="45" t="s">
        <v>173</v>
      </c>
      <c r="C789" s="45" t="s">
        <v>2481</v>
      </c>
      <c r="D789" s="45" t="s">
        <v>2482</v>
      </c>
      <c r="E789" s="46" t="s">
        <v>36</v>
      </c>
      <c r="F789" s="56" t="s">
        <v>176</v>
      </c>
      <c r="G789" s="46" t="s">
        <v>138</v>
      </c>
      <c r="H789" s="47" t="s">
        <v>2483</v>
      </c>
      <c r="I789" s="48"/>
    </row>
    <row r="790">
      <c r="A790" s="45" t="s">
        <v>119</v>
      </c>
      <c r="B790" s="45" t="s">
        <v>178</v>
      </c>
      <c r="C790" s="45" t="s">
        <v>2484</v>
      </c>
      <c r="D790" s="45" t="s">
        <v>2485</v>
      </c>
      <c r="E790" s="46" t="s">
        <v>36</v>
      </c>
      <c r="F790" s="56" t="s">
        <v>176</v>
      </c>
      <c r="G790" s="46" t="s">
        <v>69</v>
      </c>
      <c r="H790" s="6" t="s">
        <v>2486</v>
      </c>
      <c r="I790" s="49" t="s">
        <v>84</v>
      </c>
    </row>
    <row r="791">
      <c r="A791" s="45" t="s">
        <v>119</v>
      </c>
      <c r="B791" s="45" t="s">
        <v>182</v>
      </c>
      <c r="C791" s="45" t="s">
        <v>2487</v>
      </c>
      <c r="D791" s="45" t="s">
        <v>2488</v>
      </c>
      <c r="E791" s="46" t="s">
        <v>36</v>
      </c>
      <c r="F791" s="46" t="s">
        <v>176</v>
      </c>
      <c r="G791" s="46" t="s">
        <v>1077</v>
      </c>
      <c r="H791" s="6" t="s">
        <v>2489</v>
      </c>
      <c r="I791" s="48"/>
    </row>
    <row r="792">
      <c r="A792" s="45" t="s">
        <v>119</v>
      </c>
      <c r="B792" s="45" t="s">
        <v>186</v>
      </c>
      <c r="C792" s="45" t="s">
        <v>2490</v>
      </c>
      <c r="D792" s="45" t="s">
        <v>2491</v>
      </c>
      <c r="E792" s="46" t="s">
        <v>36</v>
      </c>
      <c r="F792" s="56" t="s">
        <v>176</v>
      </c>
      <c r="G792" s="46" t="s">
        <v>138</v>
      </c>
      <c r="H792" s="47" t="s">
        <v>2492</v>
      </c>
      <c r="I792" s="48"/>
    </row>
    <row r="793">
      <c r="A793" s="45" t="s">
        <v>119</v>
      </c>
      <c r="B793" s="45" t="s">
        <v>191</v>
      </c>
      <c r="C793" s="45" t="s">
        <v>2493</v>
      </c>
      <c r="D793" s="45" t="s">
        <v>2494</v>
      </c>
      <c r="E793" s="46" t="s">
        <v>36</v>
      </c>
      <c r="F793" s="56" t="s">
        <v>176</v>
      </c>
      <c r="G793" s="46" t="s">
        <v>69</v>
      </c>
      <c r="H793" s="6" t="s">
        <v>2495</v>
      </c>
      <c r="I793" s="49" t="s">
        <v>84</v>
      </c>
    </row>
    <row r="794">
      <c r="A794" s="45" t="s">
        <v>119</v>
      </c>
      <c r="B794" s="45" t="s">
        <v>195</v>
      </c>
      <c r="C794" s="45" t="s">
        <v>2496</v>
      </c>
      <c r="D794" s="45" t="s">
        <v>2497</v>
      </c>
      <c r="E794" s="46" t="s">
        <v>36</v>
      </c>
      <c r="F794" s="46" t="s">
        <v>176</v>
      </c>
      <c r="G794" s="46" t="s">
        <v>1077</v>
      </c>
      <c r="H794" s="6" t="s">
        <v>2498</v>
      </c>
      <c r="I794" s="48"/>
    </row>
    <row r="795">
      <c r="A795" s="45" t="s">
        <v>119</v>
      </c>
      <c r="B795" s="45" t="s">
        <v>199</v>
      </c>
      <c r="C795" s="45" t="s">
        <v>2499</v>
      </c>
      <c r="D795" s="45" t="s">
        <v>2500</v>
      </c>
      <c r="E795" s="46" t="s">
        <v>36</v>
      </c>
      <c r="F795" s="56" t="s">
        <v>176</v>
      </c>
      <c r="G795" s="46" t="s">
        <v>138</v>
      </c>
      <c r="H795" s="47" t="s">
        <v>2501</v>
      </c>
      <c r="I795" s="48"/>
    </row>
    <row r="796">
      <c r="A796" s="45" t="s">
        <v>119</v>
      </c>
      <c r="B796" s="45" t="s">
        <v>204</v>
      </c>
      <c r="C796" s="45" t="s">
        <v>2502</v>
      </c>
      <c r="D796" s="45" t="s">
        <v>2503</v>
      </c>
      <c r="E796" s="46" t="s">
        <v>36</v>
      </c>
      <c r="F796" s="56" t="s">
        <v>176</v>
      </c>
      <c r="G796" s="46" t="s">
        <v>69</v>
      </c>
      <c r="H796" s="6" t="s">
        <v>2504</v>
      </c>
      <c r="I796" s="49" t="s">
        <v>84</v>
      </c>
    </row>
    <row r="797">
      <c r="A797" s="45" t="s">
        <v>119</v>
      </c>
      <c r="B797" s="45" t="s">
        <v>208</v>
      </c>
      <c r="C797" s="45" t="s">
        <v>2505</v>
      </c>
      <c r="D797" s="45" t="s">
        <v>2506</v>
      </c>
      <c r="E797" s="46" t="s">
        <v>36</v>
      </c>
      <c r="F797" s="46" t="s">
        <v>176</v>
      </c>
      <c r="G797" s="46" t="s">
        <v>1077</v>
      </c>
      <c r="H797" s="6" t="s">
        <v>2507</v>
      </c>
      <c r="I797" s="48"/>
    </row>
    <row r="798">
      <c r="A798" s="45" t="s">
        <v>119</v>
      </c>
      <c r="B798" s="45" t="s">
        <v>212</v>
      </c>
      <c r="C798" s="45" t="s">
        <v>2508</v>
      </c>
      <c r="D798" s="45" t="s">
        <v>2509</v>
      </c>
      <c r="E798" s="46" t="s">
        <v>42</v>
      </c>
      <c r="F798" s="56" t="s">
        <v>1982</v>
      </c>
      <c r="G798" s="46" t="s">
        <v>138</v>
      </c>
      <c r="H798" s="47" t="s">
        <v>2510</v>
      </c>
      <c r="I798" s="48"/>
    </row>
    <row r="799">
      <c r="A799" s="45" t="s">
        <v>119</v>
      </c>
      <c r="B799" s="45" t="s">
        <v>216</v>
      </c>
      <c r="C799" s="45" t="s">
        <v>2511</v>
      </c>
      <c r="D799" s="45" t="s">
        <v>2512</v>
      </c>
      <c r="E799" s="46" t="s">
        <v>42</v>
      </c>
      <c r="F799" s="56" t="s">
        <v>1982</v>
      </c>
      <c r="G799" s="46" t="s">
        <v>69</v>
      </c>
      <c r="H799" s="6" t="s">
        <v>2513</v>
      </c>
      <c r="I799" s="49" t="s">
        <v>84</v>
      </c>
    </row>
    <row r="800">
      <c r="A800" s="45" t="s">
        <v>119</v>
      </c>
      <c r="B800" s="45" t="s">
        <v>221</v>
      </c>
      <c r="C800" s="45" t="s">
        <v>2514</v>
      </c>
      <c r="D800" s="45" t="s">
        <v>2515</v>
      </c>
      <c r="E800" s="46" t="s">
        <v>42</v>
      </c>
      <c r="F800" s="46" t="s">
        <v>1982</v>
      </c>
      <c r="G800" s="46" t="s">
        <v>1077</v>
      </c>
      <c r="H800" s="6" t="s">
        <v>2516</v>
      </c>
      <c r="I800" s="48"/>
    </row>
    <row r="801">
      <c r="A801" s="45" t="s">
        <v>119</v>
      </c>
      <c r="B801" s="45" t="s">
        <v>225</v>
      </c>
      <c r="C801" s="45" t="s">
        <v>2517</v>
      </c>
      <c r="D801" s="45" t="s">
        <v>2518</v>
      </c>
      <c r="E801" s="46" t="s">
        <v>42</v>
      </c>
      <c r="F801" s="56" t="s">
        <v>1982</v>
      </c>
      <c r="G801" s="46" t="s">
        <v>138</v>
      </c>
      <c r="H801" s="47" t="s">
        <v>2519</v>
      </c>
      <c r="I801" s="48"/>
    </row>
    <row r="802">
      <c r="A802" s="45" t="s">
        <v>119</v>
      </c>
      <c r="B802" s="45" t="s">
        <v>229</v>
      </c>
      <c r="C802" s="45" t="s">
        <v>2520</v>
      </c>
      <c r="D802" s="45" t="s">
        <v>2521</v>
      </c>
      <c r="E802" s="46" t="s">
        <v>42</v>
      </c>
      <c r="F802" s="56" t="s">
        <v>1982</v>
      </c>
      <c r="G802" s="46" t="s">
        <v>69</v>
      </c>
      <c r="H802" s="6" t="s">
        <v>2522</v>
      </c>
      <c r="I802" s="49" t="s">
        <v>84</v>
      </c>
    </row>
    <row r="803">
      <c r="A803" s="45" t="s">
        <v>119</v>
      </c>
      <c r="B803" s="45" t="s">
        <v>234</v>
      </c>
      <c r="C803" s="45" t="s">
        <v>2523</v>
      </c>
      <c r="D803" s="45" t="s">
        <v>2524</v>
      </c>
      <c r="E803" s="46" t="s">
        <v>42</v>
      </c>
      <c r="F803" s="46" t="s">
        <v>1982</v>
      </c>
      <c r="G803" s="46" t="s">
        <v>1077</v>
      </c>
      <c r="H803" s="6" t="s">
        <v>2525</v>
      </c>
      <c r="I803" s="48"/>
    </row>
    <row r="804">
      <c r="A804" s="45" t="s">
        <v>119</v>
      </c>
      <c r="B804" s="45" t="s">
        <v>238</v>
      </c>
      <c r="C804" s="45" t="s">
        <v>2526</v>
      </c>
      <c r="D804" s="45" t="s">
        <v>2527</v>
      </c>
      <c r="E804" s="46" t="s">
        <v>42</v>
      </c>
      <c r="F804" s="56" t="s">
        <v>1982</v>
      </c>
      <c r="G804" s="46" t="s">
        <v>138</v>
      </c>
      <c r="H804" s="47" t="s">
        <v>2528</v>
      </c>
      <c r="I804" s="48"/>
    </row>
    <row r="805">
      <c r="A805" s="45" t="s">
        <v>119</v>
      </c>
      <c r="B805" s="45" t="s">
        <v>242</v>
      </c>
      <c r="C805" s="45" t="s">
        <v>2529</v>
      </c>
      <c r="D805" s="45" t="s">
        <v>2530</v>
      </c>
      <c r="E805" s="46" t="s">
        <v>42</v>
      </c>
      <c r="F805" s="56" t="s">
        <v>1982</v>
      </c>
      <c r="G805" s="46" t="s">
        <v>69</v>
      </c>
      <c r="H805" s="6" t="s">
        <v>2531</v>
      </c>
      <c r="I805" s="49" t="s">
        <v>84</v>
      </c>
    </row>
    <row r="806">
      <c r="A806" s="45" t="s">
        <v>119</v>
      </c>
      <c r="B806" s="45" t="s">
        <v>247</v>
      </c>
      <c r="C806" s="45" t="s">
        <v>2532</v>
      </c>
      <c r="D806" s="45" t="s">
        <v>2533</v>
      </c>
      <c r="E806" s="46" t="s">
        <v>42</v>
      </c>
      <c r="F806" s="46" t="s">
        <v>1982</v>
      </c>
      <c r="G806" s="46" t="s">
        <v>1077</v>
      </c>
      <c r="H806" s="6" t="s">
        <v>2534</v>
      </c>
      <c r="I806" s="48"/>
    </row>
    <row r="807">
      <c r="A807" s="45" t="s">
        <v>119</v>
      </c>
      <c r="B807" s="45" t="s">
        <v>251</v>
      </c>
      <c r="C807" s="45" t="s">
        <v>2535</v>
      </c>
      <c r="D807" s="45" t="s">
        <v>2536</v>
      </c>
      <c r="E807" s="46" t="s">
        <v>42</v>
      </c>
      <c r="F807" s="56" t="s">
        <v>1982</v>
      </c>
      <c r="G807" s="46" t="s">
        <v>138</v>
      </c>
      <c r="H807" s="47" t="s">
        <v>2537</v>
      </c>
      <c r="I807" s="48"/>
    </row>
    <row r="808">
      <c r="A808" s="45" t="s">
        <v>119</v>
      </c>
      <c r="B808" s="45" t="s">
        <v>255</v>
      </c>
      <c r="C808" s="45" t="s">
        <v>2538</v>
      </c>
      <c r="D808" s="45" t="s">
        <v>2539</v>
      </c>
      <c r="E808" s="46" t="s">
        <v>42</v>
      </c>
      <c r="F808" s="56" t="s">
        <v>1982</v>
      </c>
      <c r="G808" s="46" t="s">
        <v>69</v>
      </c>
      <c r="H808" s="6" t="s">
        <v>2540</v>
      </c>
      <c r="I808" s="49" t="s">
        <v>84</v>
      </c>
    </row>
    <row r="809">
      <c r="A809" s="45" t="s">
        <v>119</v>
      </c>
      <c r="B809" s="45" t="s">
        <v>259</v>
      </c>
      <c r="C809" s="45" t="s">
        <v>2541</v>
      </c>
      <c r="D809" s="45" t="s">
        <v>2542</v>
      </c>
      <c r="E809" s="46" t="s">
        <v>42</v>
      </c>
      <c r="F809" s="46" t="s">
        <v>1982</v>
      </c>
      <c r="G809" s="46" t="s">
        <v>1077</v>
      </c>
      <c r="H809" s="6" t="s">
        <v>2543</v>
      </c>
      <c r="I809" s="48"/>
    </row>
    <row r="810">
      <c r="A810" s="45" t="s">
        <v>123</v>
      </c>
      <c r="B810" s="45" t="s">
        <v>51</v>
      </c>
      <c r="C810" s="45" t="s">
        <v>2544</v>
      </c>
      <c r="D810" s="45" t="s">
        <v>2545</v>
      </c>
      <c r="E810" s="46" t="s">
        <v>42</v>
      </c>
      <c r="F810" s="46" t="s">
        <v>1982</v>
      </c>
      <c r="G810" s="46" t="s">
        <v>2546</v>
      </c>
      <c r="H810" s="47" t="s">
        <v>2547</v>
      </c>
      <c r="I810" s="48"/>
    </row>
    <row r="811">
      <c r="A811" s="45" t="s">
        <v>123</v>
      </c>
      <c r="B811" s="45" t="s">
        <v>56</v>
      </c>
      <c r="C811" s="45" t="s">
        <v>2548</v>
      </c>
      <c r="D811" s="45" t="s">
        <v>2549</v>
      </c>
      <c r="E811" s="46" t="s">
        <v>42</v>
      </c>
      <c r="F811" s="56" t="s">
        <v>1982</v>
      </c>
      <c r="G811" s="46" t="s">
        <v>2550</v>
      </c>
      <c r="H811" s="47" t="s">
        <v>2551</v>
      </c>
      <c r="I811" s="48"/>
    </row>
    <row r="812">
      <c r="A812" s="45" t="s">
        <v>123</v>
      </c>
      <c r="B812" s="45" t="s">
        <v>61</v>
      </c>
      <c r="C812" s="45" t="s">
        <v>2552</v>
      </c>
      <c r="D812" s="45" t="s">
        <v>2553</v>
      </c>
      <c r="E812" s="46" t="s">
        <v>42</v>
      </c>
      <c r="F812" s="56" t="s">
        <v>1982</v>
      </c>
      <c r="G812" s="46" t="s">
        <v>2554</v>
      </c>
      <c r="H812" s="6" t="s">
        <v>2555</v>
      </c>
      <c r="I812" s="48"/>
    </row>
    <row r="813">
      <c r="A813" s="45" t="s">
        <v>123</v>
      </c>
      <c r="B813" s="45" t="s">
        <v>66</v>
      </c>
      <c r="C813" s="45" t="s">
        <v>2556</v>
      </c>
      <c r="D813" s="45" t="s">
        <v>2557</v>
      </c>
      <c r="E813" s="46" t="s">
        <v>42</v>
      </c>
      <c r="F813" s="56" t="s">
        <v>1982</v>
      </c>
      <c r="G813" s="46" t="s">
        <v>2558</v>
      </c>
      <c r="H813" s="47" t="s">
        <v>2559</v>
      </c>
      <c r="I813" s="48"/>
    </row>
    <row r="814">
      <c r="A814" s="45" t="s">
        <v>123</v>
      </c>
      <c r="B814" s="45" t="s">
        <v>71</v>
      </c>
      <c r="C814" s="45" t="s">
        <v>2560</v>
      </c>
      <c r="D814" s="45" t="s">
        <v>2561</v>
      </c>
      <c r="E814" s="46" t="s">
        <v>42</v>
      </c>
      <c r="F814" s="56" t="s">
        <v>1982</v>
      </c>
      <c r="G814" s="46"/>
      <c r="H814" s="59"/>
      <c r="I814" s="48"/>
    </row>
    <row r="815">
      <c r="A815" s="45" t="s">
        <v>123</v>
      </c>
      <c r="B815" s="45" t="s">
        <v>75</v>
      </c>
      <c r="C815" s="45" t="s">
        <v>2562</v>
      </c>
      <c r="D815" s="45" t="s">
        <v>2563</v>
      </c>
      <c r="E815" s="46" t="s">
        <v>42</v>
      </c>
      <c r="F815" s="56" t="s">
        <v>1982</v>
      </c>
      <c r="G815" s="46" t="s">
        <v>2554</v>
      </c>
      <c r="H815" s="6" t="s">
        <v>2564</v>
      </c>
      <c r="I815" s="48"/>
    </row>
    <row r="816">
      <c r="A816" s="45" t="s">
        <v>123</v>
      </c>
      <c r="B816" s="45" t="s">
        <v>80</v>
      </c>
      <c r="C816" s="45" t="s">
        <v>2565</v>
      </c>
      <c r="D816" s="45" t="s">
        <v>2566</v>
      </c>
      <c r="E816" s="46" t="s">
        <v>42</v>
      </c>
      <c r="F816" s="56" t="s">
        <v>1982</v>
      </c>
      <c r="G816" s="46" t="s">
        <v>2558</v>
      </c>
      <c r="H816" s="47" t="s">
        <v>2567</v>
      </c>
      <c r="I816" s="48"/>
    </row>
    <row r="817">
      <c r="A817" s="45" t="s">
        <v>123</v>
      </c>
      <c r="B817" s="45" t="s">
        <v>85</v>
      </c>
      <c r="C817" s="45" t="s">
        <v>2568</v>
      </c>
      <c r="D817" s="45" t="s">
        <v>2569</v>
      </c>
      <c r="E817" s="46" t="s">
        <v>42</v>
      </c>
      <c r="F817" s="56" t="s">
        <v>1982</v>
      </c>
      <c r="G817" s="59"/>
      <c r="H817" s="59"/>
      <c r="I817" s="48"/>
    </row>
    <row r="818">
      <c r="A818" s="45" t="s">
        <v>123</v>
      </c>
      <c r="B818" s="45" t="s">
        <v>89</v>
      </c>
      <c r="C818" s="45" t="s">
        <v>2570</v>
      </c>
      <c r="D818" s="45" t="s">
        <v>2571</v>
      </c>
      <c r="E818" s="46" t="s">
        <v>42</v>
      </c>
      <c r="F818" s="56" t="s">
        <v>1982</v>
      </c>
      <c r="G818" s="59"/>
      <c r="H818" s="59"/>
      <c r="I818" s="48"/>
    </row>
    <row r="819">
      <c r="A819" s="45" t="s">
        <v>123</v>
      </c>
      <c r="B819" s="45" t="s">
        <v>94</v>
      </c>
      <c r="C819" s="45" t="s">
        <v>2572</v>
      </c>
      <c r="D819" s="45" t="s">
        <v>2573</v>
      </c>
      <c r="E819" s="46" t="s">
        <v>42</v>
      </c>
      <c r="F819" s="46" t="s">
        <v>1982</v>
      </c>
      <c r="G819" s="46" t="s">
        <v>2574</v>
      </c>
      <c r="H819" s="6" t="s">
        <v>2575</v>
      </c>
      <c r="I819" s="49"/>
    </row>
    <row r="820">
      <c r="A820" s="45" t="s">
        <v>123</v>
      </c>
      <c r="B820" s="45" t="s">
        <v>98</v>
      </c>
      <c r="C820" s="45" t="s">
        <v>2576</v>
      </c>
      <c r="D820" s="45" t="s">
        <v>2577</v>
      </c>
      <c r="E820" s="46" t="s">
        <v>42</v>
      </c>
      <c r="F820" s="56" t="s">
        <v>1982</v>
      </c>
      <c r="G820" s="59"/>
      <c r="H820" s="59"/>
      <c r="I820" s="48"/>
    </row>
    <row r="821">
      <c r="A821" s="45" t="s">
        <v>123</v>
      </c>
      <c r="B821" s="45" t="s">
        <v>102</v>
      </c>
      <c r="C821" s="45" t="s">
        <v>2578</v>
      </c>
      <c r="D821" s="45" t="s">
        <v>2579</v>
      </c>
      <c r="E821" s="46" t="s">
        <v>42</v>
      </c>
      <c r="F821" s="56" t="s">
        <v>1982</v>
      </c>
      <c r="G821" s="59"/>
      <c r="H821" s="59"/>
      <c r="I821" s="48"/>
    </row>
    <row r="822">
      <c r="A822" s="45" t="s">
        <v>123</v>
      </c>
      <c r="B822" s="45" t="s">
        <v>106</v>
      </c>
      <c r="C822" s="45" t="s">
        <v>2580</v>
      </c>
      <c r="D822" s="45" t="s">
        <v>2581</v>
      </c>
      <c r="E822" s="46" t="s">
        <v>42</v>
      </c>
      <c r="F822" s="56" t="s">
        <v>1982</v>
      </c>
      <c r="G822" s="59"/>
      <c r="H822" s="59"/>
      <c r="I822" s="48"/>
    </row>
    <row r="823">
      <c r="A823" s="45" t="s">
        <v>123</v>
      </c>
      <c r="B823" s="45" t="s">
        <v>110</v>
      </c>
      <c r="C823" s="45" t="s">
        <v>2582</v>
      </c>
      <c r="D823" s="45" t="s">
        <v>2583</v>
      </c>
      <c r="E823" s="46" t="s">
        <v>42</v>
      </c>
      <c r="F823" s="56" t="s">
        <v>1982</v>
      </c>
      <c r="G823" s="59"/>
      <c r="H823" s="59"/>
      <c r="I823" s="48"/>
    </row>
    <row r="824">
      <c r="A824" s="45" t="s">
        <v>123</v>
      </c>
      <c r="B824" s="45" t="s">
        <v>114</v>
      </c>
      <c r="C824" s="45" t="s">
        <v>2584</v>
      </c>
      <c r="D824" s="45" t="s">
        <v>2585</v>
      </c>
      <c r="E824" s="46" t="s">
        <v>42</v>
      </c>
      <c r="F824" s="56" t="s">
        <v>1982</v>
      </c>
      <c r="G824" s="59"/>
      <c r="H824" s="59"/>
      <c r="I824" s="48"/>
    </row>
    <row r="825">
      <c r="A825" s="45" t="s">
        <v>123</v>
      </c>
      <c r="B825" s="45" t="s">
        <v>119</v>
      </c>
      <c r="C825" s="45" t="s">
        <v>2586</v>
      </c>
      <c r="D825" s="45" t="s">
        <v>2587</v>
      </c>
      <c r="E825" s="46" t="s">
        <v>42</v>
      </c>
      <c r="F825" s="56" t="s">
        <v>1982</v>
      </c>
      <c r="G825" s="59"/>
      <c r="H825" s="59"/>
      <c r="I825" s="48"/>
    </row>
    <row r="826">
      <c r="A826" s="45" t="s">
        <v>123</v>
      </c>
      <c r="B826" s="45" t="s">
        <v>123</v>
      </c>
      <c r="C826" s="45" t="s">
        <v>2588</v>
      </c>
      <c r="D826" s="45" t="s">
        <v>2589</v>
      </c>
      <c r="E826" s="46" t="s">
        <v>42</v>
      </c>
      <c r="F826" s="56" t="s">
        <v>1982</v>
      </c>
      <c r="G826" s="46" t="s">
        <v>2590</v>
      </c>
      <c r="H826" s="6" t="s">
        <v>2591</v>
      </c>
      <c r="I826" s="48"/>
    </row>
    <row r="827">
      <c r="A827" s="45" t="s">
        <v>123</v>
      </c>
      <c r="B827" s="45" t="s">
        <v>127</v>
      </c>
      <c r="C827" s="45" t="s">
        <v>2592</v>
      </c>
      <c r="D827" s="45" t="s">
        <v>2593</v>
      </c>
      <c r="E827" s="46" t="s">
        <v>42</v>
      </c>
      <c r="F827" s="56" t="s">
        <v>1982</v>
      </c>
      <c r="G827" s="59"/>
      <c r="H827" s="59"/>
      <c r="I827" s="48"/>
    </row>
    <row r="828">
      <c r="A828" s="45" t="s">
        <v>123</v>
      </c>
      <c r="B828" s="45" t="s">
        <v>131</v>
      </c>
      <c r="C828" s="45" t="s">
        <v>2594</v>
      </c>
      <c r="D828" s="45" t="s">
        <v>2595</v>
      </c>
      <c r="E828" s="46" t="s">
        <v>42</v>
      </c>
      <c r="F828" s="56" t="s">
        <v>1982</v>
      </c>
      <c r="G828" s="59"/>
      <c r="H828" s="59"/>
      <c r="I828" s="48"/>
    </row>
    <row r="829">
      <c r="A829" s="45" t="s">
        <v>123</v>
      </c>
      <c r="B829" s="45" t="s">
        <v>135</v>
      </c>
      <c r="C829" s="45" t="s">
        <v>2596</v>
      </c>
      <c r="D829" s="45" t="s">
        <v>2597</v>
      </c>
      <c r="E829" s="46" t="s">
        <v>42</v>
      </c>
      <c r="F829" s="56" t="s">
        <v>1982</v>
      </c>
      <c r="G829" s="59"/>
      <c r="H829" s="59"/>
      <c r="I829" s="48"/>
    </row>
    <row r="830">
      <c r="A830" s="45" t="s">
        <v>123</v>
      </c>
      <c r="B830" s="45" t="s">
        <v>140</v>
      </c>
      <c r="C830" s="45" t="s">
        <v>2598</v>
      </c>
      <c r="D830" s="45" t="s">
        <v>2599</v>
      </c>
      <c r="E830" s="46" t="s">
        <v>42</v>
      </c>
      <c r="F830" s="56" t="s">
        <v>1982</v>
      </c>
      <c r="G830" s="59"/>
      <c r="H830" s="59"/>
      <c r="I830" s="48"/>
    </row>
    <row r="831">
      <c r="A831" s="45" t="s">
        <v>123</v>
      </c>
      <c r="B831" s="45" t="s">
        <v>144</v>
      </c>
      <c r="C831" s="45" t="s">
        <v>2600</v>
      </c>
      <c r="D831" s="45" t="s">
        <v>2601</v>
      </c>
      <c r="E831" s="46" t="s">
        <v>42</v>
      </c>
      <c r="F831" s="56" t="s">
        <v>1982</v>
      </c>
      <c r="G831" s="59"/>
      <c r="H831" s="59"/>
      <c r="I831" s="48"/>
    </row>
    <row r="832">
      <c r="A832" s="45" t="s">
        <v>123</v>
      </c>
      <c r="B832" s="45" t="s">
        <v>148</v>
      </c>
      <c r="C832" s="45" t="s">
        <v>2602</v>
      </c>
      <c r="D832" s="45" t="s">
        <v>2603</v>
      </c>
      <c r="E832" s="46" t="s">
        <v>42</v>
      </c>
      <c r="F832" s="56" t="s">
        <v>1982</v>
      </c>
      <c r="G832" s="59"/>
      <c r="H832" s="59"/>
      <c r="I832" s="48"/>
    </row>
    <row r="833">
      <c r="A833" s="45" t="s">
        <v>123</v>
      </c>
      <c r="B833" s="45" t="s">
        <v>152</v>
      </c>
      <c r="C833" s="45" t="s">
        <v>2604</v>
      </c>
      <c r="D833" s="45" t="s">
        <v>2605</v>
      </c>
      <c r="E833" s="46" t="s">
        <v>42</v>
      </c>
      <c r="F833" s="56" t="s">
        <v>1982</v>
      </c>
      <c r="G833" s="59"/>
      <c r="H833" s="59"/>
      <c r="I833" s="48"/>
    </row>
    <row r="834">
      <c r="A834" s="45" t="s">
        <v>123</v>
      </c>
      <c r="B834" s="45" t="s">
        <v>156</v>
      </c>
      <c r="C834" s="45" t="s">
        <v>2606</v>
      </c>
      <c r="D834" s="45" t="s">
        <v>2607</v>
      </c>
      <c r="E834" s="46" t="s">
        <v>42</v>
      </c>
      <c r="F834" s="56" t="s">
        <v>1982</v>
      </c>
      <c r="G834" s="59"/>
      <c r="H834" s="59"/>
      <c r="I834" s="48"/>
    </row>
    <row r="835">
      <c r="A835" s="45" t="s">
        <v>123</v>
      </c>
      <c r="B835" s="45" t="s">
        <v>160</v>
      </c>
      <c r="C835" s="45" t="s">
        <v>2608</v>
      </c>
      <c r="D835" s="45" t="s">
        <v>2609</v>
      </c>
      <c r="E835" s="46" t="s">
        <v>42</v>
      </c>
      <c r="F835" s="56" t="s">
        <v>1982</v>
      </c>
      <c r="G835" s="59"/>
      <c r="H835" s="59"/>
      <c r="I835" s="48"/>
    </row>
    <row r="836">
      <c r="A836" s="45" t="s">
        <v>123</v>
      </c>
      <c r="B836" s="45" t="s">
        <v>164</v>
      </c>
      <c r="C836" s="45" t="s">
        <v>2610</v>
      </c>
      <c r="D836" s="45" t="s">
        <v>2611</v>
      </c>
      <c r="E836" s="46" t="s">
        <v>42</v>
      </c>
      <c r="F836" s="56" t="s">
        <v>1982</v>
      </c>
      <c r="G836" s="59"/>
      <c r="H836" s="59"/>
      <c r="I836" s="48"/>
    </row>
    <row r="837">
      <c r="A837" s="45" t="s">
        <v>123</v>
      </c>
      <c r="B837" s="45" t="s">
        <v>169</v>
      </c>
      <c r="C837" s="45" t="s">
        <v>2612</v>
      </c>
      <c r="D837" s="45" t="s">
        <v>2613</v>
      </c>
      <c r="E837" s="46" t="s">
        <v>42</v>
      </c>
      <c r="F837" s="56" t="s">
        <v>1982</v>
      </c>
      <c r="G837" s="59"/>
      <c r="H837" s="59"/>
      <c r="I837" s="48"/>
    </row>
    <row r="838">
      <c r="A838" s="45" t="s">
        <v>123</v>
      </c>
      <c r="B838" s="45" t="s">
        <v>173</v>
      </c>
      <c r="C838" s="45" t="s">
        <v>2614</v>
      </c>
      <c r="D838" s="45" t="s">
        <v>2615</v>
      </c>
      <c r="E838" s="46" t="s">
        <v>42</v>
      </c>
      <c r="F838" s="56" t="s">
        <v>1982</v>
      </c>
      <c r="G838" s="59"/>
      <c r="H838" s="59"/>
      <c r="I838" s="48"/>
    </row>
    <row r="839">
      <c r="A839" s="45" t="s">
        <v>123</v>
      </c>
      <c r="B839" s="45" t="s">
        <v>178</v>
      </c>
      <c r="C839" s="45" t="s">
        <v>2616</v>
      </c>
      <c r="D839" s="45" t="s">
        <v>2617</v>
      </c>
      <c r="E839" s="46" t="s">
        <v>42</v>
      </c>
      <c r="F839" s="56" t="s">
        <v>1982</v>
      </c>
      <c r="G839" s="59"/>
      <c r="H839" s="59"/>
      <c r="I839" s="48"/>
    </row>
    <row r="840">
      <c r="A840" s="45" t="s">
        <v>123</v>
      </c>
      <c r="B840" s="45" t="s">
        <v>182</v>
      </c>
      <c r="C840" s="45" t="s">
        <v>2618</v>
      </c>
      <c r="D840" s="45" t="s">
        <v>2619</v>
      </c>
      <c r="E840" s="46" t="s">
        <v>42</v>
      </c>
      <c r="F840" s="56" t="s">
        <v>1982</v>
      </c>
      <c r="G840" s="59"/>
      <c r="H840" s="59"/>
      <c r="I840" s="48"/>
    </row>
    <row r="841">
      <c r="A841" s="45" t="s">
        <v>123</v>
      </c>
      <c r="B841" s="45" t="s">
        <v>186</v>
      </c>
      <c r="C841" s="45" t="s">
        <v>2620</v>
      </c>
      <c r="D841" s="45" t="s">
        <v>2621</v>
      </c>
      <c r="E841" s="46" t="s">
        <v>42</v>
      </c>
      <c r="F841" s="56" t="s">
        <v>1982</v>
      </c>
      <c r="G841" s="59"/>
      <c r="H841" s="59"/>
      <c r="I841" s="48"/>
    </row>
    <row r="842">
      <c r="A842" s="45" t="s">
        <v>123</v>
      </c>
      <c r="B842" s="45" t="s">
        <v>191</v>
      </c>
      <c r="C842" s="45" t="s">
        <v>2622</v>
      </c>
      <c r="D842" s="45" t="s">
        <v>2623</v>
      </c>
      <c r="E842" s="46" t="s">
        <v>42</v>
      </c>
      <c r="F842" s="56" t="s">
        <v>1982</v>
      </c>
      <c r="G842" s="59"/>
      <c r="H842" s="59"/>
      <c r="I842" s="48"/>
    </row>
    <row r="843">
      <c r="A843" s="45" t="s">
        <v>123</v>
      </c>
      <c r="B843" s="45" t="s">
        <v>195</v>
      </c>
      <c r="C843" s="45" t="s">
        <v>2624</v>
      </c>
      <c r="D843" s="45" t="s">
        <v>2625</v>
      </c>
      <c r="E843" s="46" t="s">
        <v>42</v>
      </c>
      <c r="F843" s="56" t="s">
        <v>1982</v>
      </c>
      <c r="G843" s="59"/>
      <c r="H843" s="59"/>
      <c r="I843" s="48"/>
    </row>
    <row r="844">
      <c r="A844" s="45" t="s">
        <v>123</v>
      </c>
      <c r="B844" s="45" t="s">
        <v>199</v>
      </c>
      <c r="C844" s="45" t="s">
        <v>2626</v>
      </c>
      <c r="D844" s="45" t="s">
        <v>2627</v>
      </c>
      <c r="E844" s="46" t="s">
        <v>42</v>
      </c>
      <c r="F844" s="56" t="s">
        <v>1982</v>
      </c>
      <c r="G844" s="59"/>
      <c r="H844" s="59"/>
      <c r="I844" s="48"/>
    </row>
    <row r="845">
      <c r="A845" s="45" t="s">
        <v>123</v>
      </c>
      <c r="B845" s="45" t="s">
        <v>204</v>
      </c>
      <c r="C845" s="45" t="s">
        <v>2628</v>
      </c>
      <c r="D845" s="45" t="s">
        <v>2629</v>
      </c>
      <c r="E845" s="46" t="s">
        <v>42</v>
      </c>
      <c r="F845" s="56" t="s">
        <v>1982</v>
      </c>
      <c r="G845" s="59"/>
      <c r="H845" s="59"/>
      <c r="I845" s="48"/>
    </row>
    <row r="846">
      <c r="A846" s="45" t="s">
        <v>123</v>
      </c>
      <c r="B846" s="45" t="s">
        <v>208</v>
      </c>
      <c r="C846" s="45" t="s">
        <v>2630</v>
      </c>
      <c r="D846" s="45" t="s">
        <v>2631</v>
      </c>
      <c r="E846" s="46" t="s">
        <v>42</v>
      </c>
      <c r="F846" s="56" t="s">
        <v>1982</v>
      </c>
      <c r="G846" s="59"/>
      <c r="H846" s="59"/>
      <c r="I846" s="48"/>
    </row>
    <row r="847">
      <c r="A847" s="45" t="s">
        <v>123</v>
      </c>
      <c r="B847" s="45" t="s">
        <v>212</v>
      </c>
      <c r="C847" s="45" t="s">
        <v>2632</v>
      </c>
      <c r="D847" s="45" t="s">
        <v>2633</v>
      </c>
      <c r="E847" s="46" t="s">
        <v>42</v>
      </c>
      <c r="F847" s="56" t="s">
        <v>1982</v>
      </c>
      <c r="G847" s="59"/>
      <c r="H847" s="59"/>
      <c r="I847" s="48"/>
    </row>
    <row r="848">
      <c r="A848" s="45" t="s">
        <v>123</v>
      </c>
      <c r="B848" s="45" t="s">
        <v>216</v>
      </c>
      <c r="C848" s="45" t="s">
        <v>2634</v>
      </c>
      <c r="D848" s="45" t="s">
        <v>2635</v>
      </c>
      <c r="E848" s="46" t="s">
        <v>42</v>
      </c>
      <c r="F848" s="56" t="s">
        <v>1982</v>
      </c>
      <c r="G848" s="59"/>
      <c r="H848" s="59"/>
      <c r="I848" s="48"/>
    </row>
    <row r="849">
      <c r="A849" s="45" t="s">
        <v>123</v>
      </c>
      <c r="B849" s="45" t="s">
        <v>221</v>
      </c>
      <c r="C849" s="45" t="s">
        <v>2636</v>
      </c>
      <c r="D849" s="45" t="s">
        <v>2637</v>
      </c>
      <c r="E849" s="46" t="s">
        <v>42</v>
      </c>
      <c r="F849" s="56" t="s">
        <v>1982</v>
      </c>
      <c r="G849" s="59"/>
      <c r="H849" s="59"/>
      <c r="I849" s="48"/>
    </row>
    <row r="850">
      <c r="A850" s="45" t="s">
        <v>123</v>
      </c>
      <c r="B850" s="45" t="s">
        <v>225</v>
      </c>
      <c r="C850" s="45" t="s">
        <v>2638</v>
      </c>
      <c r="D850" s="45" t="s">
        <v>2639</v>
      </c>
      <c r="E850" s="46" t="s">
        <v>42</v>
      </c>
      <c r="F850" s="56" t="s">
        <v>1982</v>
      </c>
      <c r="G850" s="59"/>
      <c r="H850" s="59"/>
      <c r="I850" s="48"/>
    </row>
    <row r="851">
      <c r="A851" s="45" t="s">
        <v>123</v>
      </c>
      <c r="B851" s="45" t="s">
        <v>229</v>
      </c>
      <c r="C851" s="45" t="s">
        <v>2640</v>
      </c>
      <c r="D851" s="45" t="s">
        <v>2641</v>
      </c>
      <c r="E851" s="46" t="s">
        <v>42</v>
      </c>
      <c r="F851" s="56" t="s">
        <v>1982</v>
      </c>
      <c r="G851" s="59"/>
      <c r="H851" s="59"/>
      <c r="I851" s="48"/>
    </row>
    <row r="852">
      <c r="A852" s="45" t="s">
        <v>123</v>
      </c>
      <c r="B852" s="45" t="s">
        <v>234</v>
      </c>
      <c r="C852" s="45" t="s">
        <v>2642</v>
      </c>
      <c r="D852" s="45" t="s">
        <v>2643</v>
      </c>
      <c r="E852" s="46" t="s">
        <v>42</v>
      </c>
      <c r="F852" s="56" t="s">
        <v>1982</v>
      </c>
      <c r="G852" s="59"/>
      <c r="H852" s="59"/>
      <c r="I852" s="48"/>
    </row>
    <row r="853">
      <c r="A853" s="45" t="s">
        <v>123</v>
      </c>
      <c r="B853" s="45" t="s">
        <v>238</v>
      </c>
      <c r="C853" s="45" t="s">
        <v>2644</v>
      </c>
      <c r="D853" s="45" t="s">
        <v>2645</v>
      </c>
      <c r="E853" s="46" t="s">
        <v>42</v>
      </c>
      <c r="F853" s="56" t="s">
        <v>1982</v>
      </c>
      <c r="G853" s="59"/>
      <c r="H853" s="59"/>
      <c r="I853" s="48"/>
    </row>
    <row r="854">
      <c r="A854" s="45" t="s">
        <v>123</v>
      </c>
      <c r="B854" s="45" t="s">
        <v>242</v>
      </c>
      <c r="C854" s="45" t="s">
        <v>2646</v>
      </c>
      <c r="D854" s="45" t="s">
        <v>2647</v>
      </c>
      <c r="E854" s="46" t="s">
        <v>42</v>
      </c>
      <c r="F854" s="56" t="s">
        <v>1982</v>
      </c>
      <c r="G854" s="59"/>
      <c r="H854" s="59"/>
      <c r="I854" s="48"/>
    </row>
    <row r="855">
      <c r="A855" s="45" t="s">
        <v>123</v>
      </c>
      <c r="B855" s="45" t="s">
        <v>247</v>
      </c>
      <c r="C855" s="45" t="s">
        <v>2648</v>
      </c>
      <c r="D855" s="45" t="s">
        <v>2649</v>
      </c>
      <c r="E855" s="46" t="s">
        <v>42</v>
      </c>
      <c r="F855" s="56" t="s">
        <v>1982</v>
      </c>
      <c r="G855" s="59"/>
      <c r="H855" s="59"/>
      <c r="I855" s="48"/>
    </row>
    <row r="856">
      <c r="A856" s="45" t="s">
        <v>123</v>
      </c>
      <c r="B856" s="45" t="s">
        <v>251</v>
      </c>
      <c r="C856" s="45" t="s">
        <v>2650</v>
      </c>
      <c r="D856" s="45" t="s">
        <v>2651</v>
      </c>
      <c r="E856" s="46" t="s">
        <v>42</v>
      </c>
      <c r="F856" s="56" t="s">
        <v>1982</v>
      </c>
      <c r="G856" s="59"/>
      <c r="H856" s="59"/>
      <c r="I856" s="48"/>
    </row>
    <row r="857">
      <c r="A857" s="45" t="s">
        <v>123</v>
      </c>
      <c r="B857" s="45" t="s">
        <v>255</v>
      </c>
      <c r="C857" s="45" t="s">
        <v>2652</v>
      </c>
      <c r="D857" s="45" t="s">
        <v>2653</v>
      </c>
      <c r="E857" s="46" t="s">
        <v>42</v>
      </c>
      <c r="F857" s="56" t="s">
        <v>1982</v>
      </c>
      <c r="G857" s="59"/>
      <c r="H857" s="59"/>
      <c r="I857" s="48"/>
    </row>
    <row r="858">
      <c r="A858" s="45" t="s">
        <v>123</v>
      </c>
      <c r="B858" s="45" t="s">
        <v>259</v>
      </c>
      <c r="C858" s="45" t="s">
        <v>2654</v>
      </c>
      <c r="D858" s="45" t="s">
        <v>2655</v>
      </c>
      <c r="E858" s="46" t="s">
        <v>42</v>
      </c>
      <c r="F858" s="46" t="s">
        <v>1982</v>
      </c>
      <c r="G858" s="46"/>
      <c r="H858" s="59"/>
      <c r="I858" s="48"/>
    </row>
    <row r="859">
      <c r="I859" s="8"/>
    </row>
    <row r="860">
      <c r="I860" s="8"/>
    </row>
    <row r="861">
      <c r="I861" s="8"/>
    </row>
    <row r="862">
      <c r="I862" s="8"/>
    </row>
    <row r="863">
      <c r="I863" s="8"/>
    </row>
    <row r="864">
      <c r="I864" s="8"/>
    </row>
    <row r="865">
      <c r="I865" s="8"/>
    </row>
    <row r="866">
      <c r="I866" s="8"/>
    </row>
    <row r="867">
      <c r="I867" s="8"/>
    </row>
    <row r="868">
      <c r="I868" s="8"/>
    </row>
    <row r="869">
      <c r="I869" s="8"/>
    </row>
    <row r="870">
      <c r="I870" s="8"/>
    </row>
    <row r="871">
      <c r="I871" s="8"/>
    </row>
    <row r="872">
      <c r="I872" s="8"/>
    </row>
    <row r="873">
      <c r="I873" s="8"/>
    </row>
    <row r="874">
      <c r="I874" s="8"/>
    </row>
    <row r="875">
      <c r="I875" s="8"/>
    </row>
    <row r="876">
      <c r="I876" s="8"/>
    </row>
    <row r="877">
      <c r="I877" s="8"/>
    </row>
    <row r="878">
      <c r="I878" s="8"/>
    </row>
    <row r="879">
      <c r="I879" s="8"/>
    </row>
    <row r="880">
      <c r="I880" s="8"/>
    </row>
    <row r="881">
      <c r="I881" s="8"/>
    </row>
    <row r="882">
      <c r="I882" s="8"/>
    </row>
    <row r="883">
      <c r="I883" s="8"/>
    </row>
    <row r="884">
      <c r="I884" s="8"/>
    </row>
    <row r="885">
      <c r="I885" s="8"/>
    </row>
    <row r="886">
      <c r="I886" s="8"/>
    </row>
    <row r="887">
      <c r="I887" s="8"/>
    </row>
    <row r="888">
      <c r="I888" s="8"/>
    </row>
    <row r="889">
      <c r="I889" s="8"/>
    </row>
    <row r="890">
      <c r="I890" s="8"/>
    </row>
    <row r="891">
      <c r="I891" s="8"/>
    </row>
    <row r="892">
      <c r="I892" s="8"/>
    </row>
    <row r="893">
      <c r="I893" s="8"/>
    </row>
    <row r="894">
      <c r="I894" s="8"/>
    </row>
    <row r="895">
      <c r="I895" s="8"/>
    </row>
    <row r="896">
      <c r="I896" s="8"/>
    </row>
    <row r="897">
      <c r="I897" s="8"/>
    </row>
    <row r="898">
      <c r="I898" s="8"/>
    </row>
    <row r="899">
      <c r="I899" s="8"/>
    </row>
    <row r="900">
      <c r="I900" s="8"/>
    </row>
    <row r="901">
      <c r="I901" s="8"/>
    </row>
    <row r="902">
      <c r="I902" s="8"/>
    </row>
    <row r="903">
      <c r="I903" s="8"/>
    </row>
    <row r="904">
      <c r="I904" s="8"/>
    </row>
    <row r="905">
      <c r="I905" s="8"/>
    </row>
    <row r="906">
      <c r="I906" s="8"/>
    </row>
    <row r="907">
      <c r="I907" s="8"/>
    </row>
    <row r="908">
      <c r="I908" s="8"/>
    </row>
    <row r="909">
      <c r="I909" s="8"/>
    </row>
    <row r="910">
      <c r="I910" s="8"/>
    </row>
    <row r="911">
      <c r="I911" s="8"/>
    </row>
    <row r="912">
      <c r="I912" s="8"/>
    </row>
    <row r="913">
      <c r="I913" s="8"/>
    </row>
    <row r="914">
      <c r="I914" s="8"/>
    </row>
    <row r="915">
      <c r="I915" s="8"/>
    </row>
    <row r="916">
      <c r="I916" s="8"/>
    </row>
    <row r="917">
      <c r="I917" s="8"/>
    </row>
    <row r="918">
      <c r="I918" s="8"/>
    </row>
    <row r="919">
      <c r="I919" s="8"/>
    </row>
    <row r="920">
      <c r="I920" s="8"/>
    </row>
    <row r="921">
      <c r="I921" s="8"/>
    </row>
    <row r="922">
      <c r="I922" s="8"/>
    </row>
    <row r="923">
      <c r="I923" s="8"/>
    </row>
    <row r="924">
      <c r="I924" s="8"/>
    </row>
    <row r="925">
      <c r="I925" s="8"/>
    </row>
    <row r="926">
      <c r="I926" s="8"/>
    </row>
    <row r="927">
      <c r="I927" s="8"/>
    </row>
    <row r="928">
      <c r="I928" s="8"/>
    </row>
    <row r="929">
      <c r="I929" s="8"/>
    </row>
    <row r="930">
      <c r="I930" s="8"/>
    </row>
    <row r="931">
      <c r="I931" s="8"/>
    </row>
    <row r="932">
      <c r="I932" s="8"/>
    </row>
    <row r="933">
      <c r="I933" s="8"/>
    </row>
    <row r="934">
      <c r="I934" s="8"/>
    </row>
    <row r="935">
      <c r="I935" s="8"/>
    </row>
    <row r="936">
      <c r="I936" s="8"/>
    </row>
    <row r="937">
      <c r="I937" s="8"/>
    </row>
    <row r="938">
      <c r="I938" s="8"/>
    </row>
    <row r="939">
      <c r="I939" s="8"/>
    </row>
    <row r="940">
      <c r="I940" s="8"/>
    </row>
    <row r="941">
      <c r="I941" s="8"/>
    </row>
    <row r="942">
      <c r="I942" s="8"/>
    </row>
    <row r="943">
      <c r="I943" s="8"/>
    </row>
    <row r="944">
      <c r="I944" s="8"/>
    </row>
    <row r="945">
      <c r="I945" s="8"/>
    </row>
    <row r="946">
      <c r="I946" s="8"/>
    </row>
    <row r="947">
      <c r="I947" s="8"/>
    </row>
    <row r="948">
      <c r="I948" s="8"/>
    </row>
    <row r="949">
      <c r="I949" s="8"/>
    </row>
    <row r="950">
      <c r="I950" s="8"/>
    </row>
    <row r="951">
      <c r="I951" s="8"/>
    </row>
    <row r="952">
      <c r="I952" s="8"/>
    </row>
    <row r="953">
      <c r="I953" s="8"/>
    </row>
    <row r="954">
      <c r="I954" s="8"/>
    </row>
    <row r="955">
      <c r="I955" s="8"/>
    </row>
    <row r="956">
      <c r="I956" s="8"/>
    </row>
    <row r="957">
      <c r="I957" s="8"/>
    </row>
    <row r="958">
      <c r="I958" s="8"/>
    </row>
    <row r="959">
      <c r="I959" s="8"/>
    </row>
    <row r="960">
      <c r="I960" s="8"/>
    </row>
    <row r="961">
      <c r="I961" s="8"/>
    </row>
    <row r="962">
      <c r="I962" s="8"/>
    </row>
    <row r="963">
      <c r="I963" s="8"/>
    </row>
    <row r="964">
      <c r="I964" s="8"/>
    </row>
    <row r="965">
      <c r="I965" s="8"/>
    </row>
    <row r="966">
      <c r="I966" s="8"/>
    </row>
    <row r="967">
      <c r="I967" s="8"/>
    </row>
    <row r="968">
      <c r="I968" s="8"/>
    </row>
    <row r="969">
      <c r="I969" s="8"/>
    </row>
    <row r="970">
      <c r="I970" s="8"/>
    </row>
    <row r="971">
      <c r="I971" s="8"/>
    </row>
    <row r="972">
      <c r="I972" s="8"/>
    </row>
    <row r="973">
      <c r="I973" s="8"/>
    </row>
    <row r="974">
      <c r="I974" s="8"/>
    </row>
    <row r="975">
      <c r="I975" s="8"/>
    </row>
    <row r="976">
      <c r="I976" s="8"/>
    </row>
    <row r="977">
      <c r="I977" s="8"/>
    </row>
    <row r="978">
      <c r="I978" s="8"/>
    </row>
    <row r="979">
      <c r="I979" s="8"/>
    </row>
    <row r="980">
      <c r="I980" s="8"/>
    </row>
    <row r="981">
      <c r="I981" s="8"/>
    </row>
    <row r="982">
      <c r="I982" s="8"/>
    </row>
    <row r="983">
      <c r="I983" s="8"/>
    </row>
    <row r="984">
      <c r="I984" s="8"/>
    </row>
    <row r="985">
      <c r="I985" s="8"/>
    </row>
    <row r="986">
      <c r="I986" s="8"/>
    </row>
    <row r="987">
      <c r="I987" s="8"/>
    </row>
    <row r="988">
      <c r="I988" s="8"/>
    </row>
    <row r="989">
      <c r="I989" s="8"/>
    </row>
    <row r="990">
      <c r="I990" s="8"/>
    </row>
    <row r="991">
      <c r="I991" s="8"/>
    </row>
    <row r="992">
      <c r="I992" s="8"/>
    </row>
    <row r="993">
      <c r="I993" s="8"/>
    </row>
    <row r="994">
      <c r="I994" s="8"/>
    </row>
    <row r="995">
      <c r="I995" s="8"/>
    </row>
    <row r="996">
      <c r="I996" s="8"/>
    </row>
    <row r="997">
      <c r="I997" s="8"/>
    </row>
    <row r="998">
      <c r="I998" s="8"/>
    </row>
    <row r="999">
      <c r="I999" s="8"/>
    </row>
    <row r="1000">
      <c r="I1000" s="8"/>
    </row>
    <row r="1001">
      <c r="I1001" s="8"/>
    </row>
    <row r="1002">
      <c r="I1002" s="8"/>
    </row>
    <row r="1003">
      <c r="I1003" s="8"/>
    </row>
    <row r="1004">
      <c r="I1004" s="8"/>
    </row>
    <row r="1005">
      <c r="I1005" s="8"/>
    </row>
    <row r="1006">
      <c r="I1006" s="8"/>
    </row>
    <row r="1007">
      <c r="I1007" s="8"/>
    </row>
    <row r="1008">
      <c r="I1008" s="8"/>
    </row>
    <row r="1009">
      <c r="I1009" s="8"/>
    </row>
    <row r="1010">
      <c r="I1010" s="8"/>
    </row>
    <row r="1011">
      <c r="I1011" s="8"/>
    </row>
    <row r="1012">
      <c r="I1012" s="8"/>
    </row>
    <row r="1013">
      <c r="I1013" s="8"/>
    </row>
    <row r="1014">
      <c r="I1014" s="8"/>
    </row>
    <row r="1015">
      <c r="I1015" s="8"/>
    </row>
    <row r="1016">
      <c r="I1016" s="8"/>
    </row>
    <row r="1017">
      <c r="I1017" s="8"/>
    </row>
    <row r="1018">
      <c r="I1018" s="8"/>
    </row>
    <row r="1019">
      <c r="I1019" s="8"/>
    </row>
    <row r="1020">
      <c r="I1020" s="8"/>
    </row>
    <row r="1021">
      <c r="I1021" s="8"/>
    </row>
    <row r="1022">
      <c r="I1022" s="8"/>
    </row>
    <row r="1023">
      <c r="I1023" s="8"/>
    </row>
  </sheetData>
  <mergeCells count="21">
    <mergeCell ref="A1:D1"/>
    <mergeCell ref="A2:B2"/>
    <mergeCell ref="A3:B3"/>
    <mergeCell ref="A4:B4"/>
    <mergeCell ref="A5:B5"/>
    <mergeCell ref="A6:B6"/>
    <mergeCell ref="A7:B7"/>
    <mergeCell ref="A16:C16"/>
    <mergeCell ref="A17:C17"/>
    <mergeCell ref="A18:C18"/>
    <mergeCell ref="A19:C19"/>
    <mergeCell ref="A20:C20"/>
    <mergeCell ref="A21:C21"/>
    <mergeCell ref="A22:C22"/>
    <mergeCell ref="A8:B8"/>
    <mergeCell ref="A9:B9"/>
    <mergeCell ref="A10:B10"/>
    <mergeCell ref="A11:G11"/>
    <mergeCell ref="A13:C13"/>
    <mergeCell ref="A14:C14"/>
    <mergeCell ref="A15:C15"/>
  </mergeCells>
  <conditionalFormatting sqref="A1:G1023 I1:I3 K1:Z1023 I5:I431 H8:H163 J8:J1023 H165:H545 I437:I1023 H547:H1023">
    <cfRule type="cellIs" dxfId="0" priority="1" operator="equal">
      <formula>"Virtual Turquoise Blue"</formula>
    </cfRule>
  </conditionalFormatting>
  <conditionalFormatting sqref="A1:G1023 I1:I3 K1:Z1023 I5:I431 H8:H163 J8:J1023 H165:H545 I437:I1023 H547:H1023">
    <cfRule type="cellIs" dxfId="1" priority="2" operator="equal">
      <formula>"Virtual Forest Green"</formula>
    </cfRule>
  </conditionalFormatting>
  <conditionalFormatting sqref="A1:G1023 I1:I3 K1:Z1023 I5:I431 H8:H163 J8:J1023 H165:H545 I437:I1023 H547:H1023">
    <cfRule type="cellIs" dxfId="2" priority="3" operator="equal">
      <formula>"Virtual Asparagus"</formula>
    </cfRule>
  </conditionalFormatting>
  <conditionalFormatting sqref="A1:G1023 I1:I3 K1:Z1023 I5:I431 H8:H163 J8:J1023 H165:H545 I437:I1023 H547:H1023">
    <cfRule type="cellIs" dxfId="3" priority="4" operator="equal">
      <formula>"Virtual Olive Green"</formula>
    </cfRule>
  </conditionalFormatting>
  <conditionalFormatting sqref="A1:G1023 I1:I3 K1:Z1023 I5:I431 H8:H163 J8:J1023 H165:H545 I437:I1023 H547:H1023">
    <cfRule type="cellIs" dxfId="4" priority="5" operator="equal">
      <formula>"Virtual Yellow Green"</formula>
    </cfRule>
  </conditionalFormatting>
  <conditionalFormatting sqref="A1:G1023 I1:I3 K1:Z1023 I5:I431 H8:H163 J8:J1023 H165:H545 I437:I1023 H547:H1023">
    <cfRule type="cellIs" dxfId="5" priority="6" operator="equal">
      <formula>"Virtual Spring Green"</formula>
    </cfRule>
  </conditionalFormatting>
  <conditionalFormatting sqref="A1:G1023 I1:I3 K1:Z1023 I5:I431 H8:H163 J8:J1023 H165:H545 I437:I1023 H547:H1023">
    <cfRule type="cellIs" dxfId="6" priority="7" operator="equal">
      <formula>"Virtual Granny Smith Apple"</formula>
    </cfRule>
  </conditionalFormatting>
  <conditionalFormatting sqref="A1:G1023 I1:I3 K1:Z1023 I5:I431 H8:H163 J8:J1023 H165:H545 I437:I1023 H547:H1023">
    <cfRule type="cellIs" dxfId="7" priority="8" operator="equal">
      <formula>"Virtual Green"</formula>
    </cfRule>
  </conditionalFormatting>
  <hyperlinks>
    <hyperlink r:id="rId1" ref="C7"/>
    <hyperlink r:id="rId2" ref="C8"/>
    <hyperlink r:id="rId3" ref="C9"/>
    <hyperlink r:id="rId4" ref="C10"/>
    <hyperlink r:id="rId5" ref="H26"/>
    <hyperlink r:id="rId6" ref="H27"/>
    <hyperlink r:id="rId7" ref="H28"/>
    <hyperlink r:id="rId8" ref="H29"/>
    <hyperlink r:id="rId9" ref="H30"/>
    <hyperlink r:id="rId10" ref="H31"/>
    <hyperlink r:id="rId11" ref="H32"/>
    <hyperlink r:id="rId12" ref="H33"/>
    <hyperlink r:id="rId13" ref="H34"/>
    <hyperlink r:id="rId14" ref="H35"/>
    <hyperlink r:id="rId15" ref="H36"/>
    <hyperlink r:id="rId16" ref="H37"/>
    <hyperlink r:id="rId17" ref="H38"/>
    <hyperlink r:id="rId18" ref="H39"/>
    <hyperlink r:id="rId19" ref="H40"/>
    <hyperlink r:id="rId20" ref="H41"/>
    <hyperlink r:id="rId21" ref="H42"/>
    <hyperlink r:id="rId22" ref="H43"/>
    <hyperlink r:id="rId23" ref="H44"/>
    <hyperlink r:id="rId24" ref="H45"/>
    <hyperlink r:id="rId25" ref="H46"/>
    <hyperlink r:id="rId26" ref="H47"/>
    <hyperlink r:id="rId27" ref="H48"/>
    <hyperlink r:id="rId28" ref="H49"/>
    <hyperlink r:id="rId29" ref="H50"/>
    <hyperlink r:id="rId30" ref="H51"/>
    <hyperlink r:id="rId31" ref="H52"/>
    <hyperlink r:id="rId32" ref="H53"/>
    <hyperlink r:id="rId33" ref="H54"/>
    <hyperlink r:id="rId34" ref="H55"/>
    <hyperlink r:id="rId35" ref="H56"/>
    <hyperlink r:id="rId36" ref="H57"/>
    <hyperlink r:id="rId37" ref="H58"/>
    <hyperlink r:id="rId38" ref="H59"/>
    <hyperlink r:id="rId39" ref="H60"/>
    <hyperlink r:id="rId40" ref="H61"/>
    <hyperlink r:id="rId41" ref="H62"/>
    <hyperlink r:id="rId42" ref="H63"/>
    <hyperlink r:id="rId43" ref="H64"/>
    <hyperlink r:id="rId44" ref="H65"/>
    <hyperlink r:id="rId45" ref="H66"/>
    <hyperlink r:id="rId46" ref="H67"/>
    <hyperlink r:id="rId47" ref="H68"/>
    <hyperlink r:id="rId48" ref="H69"/>
    <hyperlink r:id="rId49" ref="H70"/>
    <hyperlink r:id="rId50" ref="H71"/>
    <hyperlink r:id="rId51" ref="H72"/>
    <hyperlink r:id="rId52" ref="H73"/>
    <hyperlink r:id="rId53" ref="H74"/>
    <hyperlink r:id="rId54" ref="H75"/>
    <hyperlink r:id="rId55" ref="H76"/>
    <hyperlink r:id="rId56" ref="H77"/>
    <hyperlink r:id="rId57" ref="H78"/>
    <hyperlink r:id="rId58" ref="H79"/>
    <hyperlink r:id="rId59" ref="H80"/>
    <hyperlink r:id="rId60" ref="H81"/>
    <hyperlink r:id="rId61" ref="H82"/>
    <hyperlink r:id="rId62" ref="H83"/>
    <hyperlink r:id="rId63" ref="H84"/>
    <hyperlink r:id="rId64" ref="H85"/>
    <hyperlink r:id="rId65" ref="H86"/>
    <hyperlink r:id="rId66" ref="H87"/>
    <hyperlink r:id="rId67" ref="H88"/>
    <hyperlink r:id="rId68" ref="H89"/>
    <hyperlink r:id="rId69" ref="H90"/>
    <hyperlink r:id="rId70" ref="H91"/>
    <hyperlink r:id="rId71" ref="H92"/>
    <hyperlink r:id="rId72" ref="H93"/>
    <hyperlink r:id="rId73" ref="H94"/>
    <hyperlink r:id="rId74" ref="H95"/>
    <hyperlink r:id="rId75" ref="H96"/>
    <hyperlink r:id="rId76" ref="H97"/>
    <hyperlink r:id="rId77" ref="H98"/>
    <hyperlink r:id="rId78" ref="H99"/>
    <hyperlink r:id="rId79" ref="H100"/>
    <hyperlink r:id="rId80" ref="H101"/>
    <hyperlink r:id="rId81" ref="H102"/>
    <hyperlink r:id="rId82" ref="H103"/>
    <hyperlink r:id="rId83" ref="H104"/>
    <hyperlink r:id="rId84" ref="H105"/>
    <hyperlink r:id="rId85" ref="H106"/>
    <hyperlink r:id="rId86" ref="H107"/>
    <hyperlink r:id="rId87" ref="H108"/>
    <hyperlink r:id="rId88" ref="H109"/>
    <hyperlink r:id="rId89" ref="H110"/>
    <hyperlink r:id="rId90" ref="H111"/>
    <hyperlink r:id="rId91" ref="H112"/>
    <hyperlink r:id="rId92" ref="H113"/>
    <hyperlink r:id="rId93" ref="H114"/>
    <hyperlink r:id="rId94" ref="H115"/>
    <hyperlink r:id="rId95" ref="H116"/>
    <hyperlink r:id="rId96" ref="H117"/>
    <hyperlink r:id="rId97" ref="H118"/>
    <hyperlink r:id="rId98" ref="H119"/>
    <hyperlink r:id="rId99" ref="H120"/>
    <hyperlink r:id="rId100" ref="H121"/>
    <hyperlink r:id="rId101" ref="H122"/>
    <hyperlink r:id="rId102" ref="H123"/>
    <hyperlink r:id="rId103" ref="H124"/>
    <hyperlink r:id="rId104" ref="H125"/>
    <hyperlink r:id="rId105" ref="H126"/>
    <hyperlink r:id="rId106" ref="H127"/>
    <hyperlink r:id="rId107" ref="H128"/>
    <hyperlink r:id="rId108" ref="H129"/>
    <hyperlink r:id="rId109" ref="H130"/>
    <hyperlink r:id="rId110" ref="H131"/>
    <hyperlink r:id="rId111" ref="H132"/>
    <hyperlink r:id="rId112" ref="H133"/>
    <hyperlink r:id="rId113" ref="H134"/>
    <hyperlink r:id="rId114" ref="H135"/>
    <hyperlink r:id="rId115" ref="H136"/>
    <hyperlink r:id="rId116" ref="H137"/>
    <hyperlink r:id="rId117" ref="H138"/>
    <hyperlink r:id="rId118" ref="H139"/>
    <hyperlink r:id="rId119" ref="H140"/>
    <hyperlink r:id="rId120" ref="H141"/>
    <hyperlink r:id="rId121" ref="H142"/>
    <hyperlink r:id="rId122" ref="H143"/>
    <hyperlink r:id="rId123" ref="H144"/>
    <hyperlink r:id="rId124" ref="H145"/>
    <hyperlink r:id="rId125" ref="H146"/>
    <hyperlink r:id="rId126" ref="H147"/>
    <hyperlink r:id="rId127" ref="H148"/>
    <hyperlink r:id="rId128" ref="H149"/>
    <hyperlink r:id="rId129" ref="H150"/>
    <hyperlink r:id="rId130" ref="H151"/>
    <hyperlink r:id="rId131" ref="H152"/>
    <hyperlink r:id="rId132" ref="H153"/>
    <hyperlink r:id="rId133" ref="H154"/>
    <hyperlink r:id="rId134" ref="H155"/>
    <hyperlink r:id="rId135" ref="H156"/>
    <hyperlink r:id="rId136" ref="H157"/>
    <hyperlink r:id="rId137" ref="H158"/>
    <hyperlink r:id="rId138" ref="H159"/>
    <hyperlink r:id="rId139" ref="H160"/>
    <hyperlink r:id="rId140" ref="H161"/>
    <hyperlink r:id="rId141" ref="H162"/>
    <hyperlink r:id="rId142" ref="H163"/>
    <hyperlink r:id="rId143" ref="H164"/>
    <hyperlink r:id="rId144" ref="H165"/>
    <hyperlink r:id="rId145" ref="H166"/>
    <hyperlink r:id="rId146" ref="H167"/>
    <hyperlink r:id="rId147" ref="H168"/>
    <hyperlink r:id="rId148" ref="H169"/>
    <hyperlink r:id="rId149" ref="H170"/>
    <hyperlink r:id="rId150" ref="H171"/>
    <hyperlink r:id="rId151" ref="H172"/>
    <hyperlink r:id="rId152" ref="H173"/>
    <hyperlink r:id="rId153" ref="H174"/>
    <hyperlink r:id="rId154" ref="H175"/>
    <hyperlink r:id="rId155" ref="H176"/>
    <hyperlink r:id="rId156" ref="H177"/>
    <hyperlink r:id="rId157" ref="H178"/>
    <hyperlink r:id="rId158" ref="H179"/>
    <hyperlink r:id="rId159" ref="H180"/>
    <hyperlink r:id="rId160" ref="H181"/>
    <hyperlink r:id="rId161" ref="H182"/>
    <hyperlink r:id="rId162" ref="H183"/>
    <hyperlink r:id="rId163" ref="H184"/>
    <hyperlink r:id="rId164" ref="H185"/>
    <hyperlink r:id="rId165" ref="H186"/>
    <hyperlink r:id="rId166" ref="H187"/>
    <hyperlink r:id="rId167" ref="H188"/>
    <hyperlink r:id="rId168" ref="H189"/>
    <hyperlink r:id="rId169" ref="H190"/>
    <hyperlink r:id="rId170" ref="H191"/>
    <hyperlink r:id="rId171" ref="H192"/>
    <hyperlink r:id="rId172" ref="H193"/>
    <hyperlink r:id="rId173" ref="H194"/>
    <hyperlink r:id="rId174" ref="H195"/>
    <hyperlink r:id="rId175" ref="H196"/>
    <hyperlink r:id="rId176" ref="H197"/>
    <hyperlink r:id="rId177" ref="H198"/>
    <hyperlink r:id="rId178" ref="H199"/>
    <hyperlink r:id="rId179" ref="H200"/>
    <hyperlink r:id="rId180" ref="H201"/>
    <hyperlink r:id="rId181" ref="H202"/>
    <hyperlink r:id="rId182" ref="H203"/>
    <hyperlink r:id="rId183" ref="H204"/>
    <hyperlink r:id="rId184" ref="H205"/>
    <hyperlink r:id="rId185" ref="H206"/>
    <hyperlink r:id="rId186" ref="H207"/>
    <hyperlink r:id="rId187" ref="H208"/>
    <hyperlink r:id="rId188" ref="H209"/>
    <hyperlink r:id="rId189" ref="H210"/>
    <hyperlink r:id="rId190" ref="H211"/>
    <hyperlink r:id="rId191" ref="H212"/>
    <hyperlink r:id="rId192" ref="H213"/>
    <hyperlink r:id="rId193" ref="H214"/>
    <hyperlink r:id="rId194" ref="H215"/>
    <hyperlink r:id="rId195" ref="H216"/>
    <hyperlink r:id="rId196" ref="H217"/>
    <hyperlink r:id="rId197" ref="H218"/>
    <hyperlink r:id="rId198" ref="H219"/>
    <hyperlink r:id="rId199" ref="H220"/>
    <hyperlink r:id="rId200" ref="H221"/>
    <hyperlink r:id="rId201" ref="H222"/>
    <hyperlink r:id="rId202" ref="H223"/>
    <hyperlink r:id="rId203" ref="H224"/>
    <hyperlink r:id="rId204" ref="H225"/>
    <hyperlink r:id="rId205" ref="H226"/>
    <hyperlink r:id="rId206" ref="H227"/>
    <hyperlink r:id="rId207" ref="H228"/>
    <hyperlink r:id="rId208" ref="H229"/>
    <hyperlink r:id="rId209" ref="H230"/>
    <hyperlink r:id="rId210" ref="H231"/>
    <hyperlink r:id="rId211" ref="H232"/>
    <hyperlink r:id="rId212" ref="H233"/>
    <hyperlink r:id="rId213" ref="H234"/>
    <hyperlink r:id="rId214" ref="H235"/>
    <hyperlink r:id="rId215" ref="H236"/>
    <hyperlink r:id="rId216" ref="H237"/>
    <hyperlink r:id="rId217" ref="H238"/>
    <hyperlink r:id="rId218" ref="H239"/>
    <hyperlink r:id="rId219" ref="H240"/>
    <hyperlink r:id="rId220" ref="H241"/>
    <hyperlink r:id="rId221" ref="H242"/>
    <hyperlink r:id="rId222" ref="H243"/>
    <hyperlink r:id="rId223" ref="H244"/>
    <hyperlink r:id="rId224" ref="H245"/>
    <hyperlink r:id="rId225" ref="H246"/>
    <hyperlink r:id="rId226" ref="H247"/>
    <hyperlink r:id="rId227" ref="H248"/>
    <hyperlink r:id="rId228" ref="H249"/>
    <hyperlink r:id="rId229" ref="H250"/>
    <hyperlink r:id="rId230" ref="H251"/>
    <hyperlink r:id="rId231" ref="H252"/>
    <hyperlink r:id="rId232" ref="H253"/>
    <hyperlink r:id="rId233" ref="H254"/>
    <hyperlink r:id="rId234" ref="H255"/>
    <hyperlink r:id="rId235" ref="H256"/>
    <hyperlink r:id="rId236" ref="H257"/>
    <hyperlink r:id="rId237" ref="H258"/>
    <hyperlink r:id="rId238" ref="H259"/>
    <hyperlink r:id="rId239" ref="H260"/>
    <hyperlink r:id="rId240" ref="H261"/>
    <hyperlink r:id="rId241" ref="H262"/>
    <hyperlink r:id="rId242" ref="H263"/>
    <hyperlink r:id="rId243" ref="H264"/>
    <hyperlink r:id="rId244" ref="H265"/>
    <hyperlink r:id="rId245" ref="H266"/>
    <hyperlink r:id="rId246" ref="H267"/>
    <hyperlink r:id="rId247" ref="H268"/>
    <hyperlink r:id="rId248" ref="H269"/>
    <hyperlink r:id="rId249" ref="H270"/>
    <hyperlink r:id="rId250" ref="H271"/>
    <hyperlink r:id="rId251" ref="H272"/>
    <hyperlink r:id="rId252" ref="H273"/>
    <hyperlink r:id="rId253" ref="H274"/>
    <hyperlink r:id="rId254" ref="H275"/>
    <hyperlink r:id="rId255" ref="H276"/>
    <hyperlink r:id="rId256" ref="H277"/>
    <hyperlink r:id="rId257" ref="H278"/>
    <hyperlink r:id="rId258" ref="H279"/>
    <hyperlink r:id="rId259" ref="H280"/>
    <hyperlink r:id="rId260" ref="H281"/>
    <hyperlink r:id="rId261" ref="H282"/>
    <hyperlink r:id="rId262" ref="H283"/>
    <hyperlink r:id="rId263" ref="H284"/>
    <hyperlink r:id="rId264" ref="H285"/>
    <hyperlink r:id="rId265" ref="H286"/>
    <hyperlink r:id="rId266" ref="H287"/>
    <hyperlink r:id="rId267" ref="H288"/>
    <hyperlink r:id="rId268" ref="H289"/>
    <hyperlink r:id="rId269" ref="H290"/>
    <hyperlink r:id="rId270" ref="H291"/>
    <hyperlink r:id="rId271" ref="H292"/>
    <hyperlink r:id="rId272" ref="H293"/>
    <hyperlink r:id="rId273" ref="H294"/>
    <hyperlink r:id="rId274" ref="H295"/>
    <hyperlink r:id="rId275" ref="H296"/>
    <hyperlink r:id="rId276" ref="H297"/>
    <hyperlink r:id="rId277" ref="H298"/>
    <hyperlink r:id="rId278" ref="H299"/>
    <hyperlink r:id="rId279" ref="H300"/>
    <hyperlink r:id="rId280" ref="H301"/>
    <hyperlink r:id="rId281" ref="H302"/>
    <hyperlink r:id="rId282" ref="H303"/>
    <hyperlink r:id="rId283" ref="H304"/>
    <hyperlink r:id="rId284" ref="H305"/>
    <hyperlink r:id="rId285" ref="H306"/>
    <hyperlink r:id="rId286" ref="H307"/>
    <hyperlink r:id="rId287" ref="H308"/>
    <hyperlink r:id="rId288" ref="H309"/>
    <hyperlink r:id="rId289" ref="H310"/>
    <hyperlink r:id="rId290" ref="H311"/>
    <hyperlink r:id="rId291" ref="H312"/>
    <hyperlink r:id="rId292" ref="H313"/>
    <hyperlink r:id="rId293" ref="H314"/>
    <hyperlink r:id="rId294" ref="H315"/>
    <hyperlink r:id="rId295" ref="H316"/>
    <hyperlink r:id="rId296" ref="H317"/>
    <hyperlink r:id="rId297" ref="H318"/>
    <hyperlink r:id="rId298" ref="H319"/>
    <hyperlink r:id="rId299" ref="H320"/>
    <hyperlink r:id="rId300" ref="H321"/>
    <hyperlink r:id="rId301" ref="H322"/>
    <hyperlink r:id="rId302" ref="H323"/>
    <hyperlink r:id="rId303" ref="H324"/>
    <hyperlink r:id="rId304" ref="H325"/>
    <hyperlink r:id="rId305" ref="H326"/>
    <hyperlink r:id="rId306" ref="H327"/>
    <hyperlink r:id="rId307" ref="H328"/>
    <hyperlink r:id="rId308" ref="H329"/>
    <hyperlink r:id="rId309" ref="H330"/>
    <hyperlink r:id="rId310" ref="H331"/>
    <hyperlink r:id="rId311" ref="H332"/>
    <hyperlink r:id="rId312" ref="H333"/>
    <hyperlink r:id="rId313" ref="H334"/>
    <hyperlink r:id="rId314" ref="H335"/>
    <hyperlink r:id="rId315" ref="H336"/>
    <hyperlink r:id="rId316" ref="H337"/>
    <hyperlink r:id="rId317" ref="H338"/>
    <hyperlink r:id="rId318" ref="H339"/>
    <hyperlink r:id="rId319" ref="H340"/>
    <hyperlink r:id="rId320" ref="H341"/>
    <hyperlink r:id="rId321" ref="H342"/>
    <hyperlink r:id="rId322" ref="H343"/>
    <hyperlink r:id="rId323" ref="H344"/>
    <hyperlink r:id="rId324" ref="H345"/>
    <hyperlink r:id="rId325" ref="H346"/>
    <hyperlink r:id="rId326" ref="H347"/>
    <hyperlink r:id="rId327" ref="H348"/>
    <hyperlink r:id="rId328" ref="H349"/>
    <hyperlink r:id="rId329" ref="H350"/>
    <hyperlink r:id="rId330" ref="H351"/>
    <hyperlink r:id="rId331" ref="H352"/>
    <hyperlink r:id="rId332" ref="H353"/>
    <hyperlink r:id="rId333" ref="H354"/>
    <hyperlink r:id="rId334" ref="H355"/>
    <hyperlink r:id="rId335" ref="H356"/>
    <hyperlink r:id="rId336" ref="H357"/>
    <hyperlink r:id="rId337" ref="H358"/>
    <hyperlink r:id="rId338" ref="H359"/>
    <hyperlink r:id="rId339" ref="H360"/>
    <hyperlink r:id="rId340" ref="H361"/>
    <hyperlink r:id="rId341" ref="H362"/>
    <hyperlink r:id="rId342" ref="H363"/>
    <hyperlink r:id="rId343" ref="H364"/>
    <hyperlink r:id="rId344" ref="H365"/>
    <hyperlink r:id="rId345" ref="H366"/>
    <hyperlink r:id="rId346" ref="H367"/>
    <hyperlink r:id="rId347" ref="H368"/>
    <hyperlink r:id="rId348" ref="H369"/>
    <hyperlink r:id="rId349" ref="H370"/>
    <hyperlink r:id="rId350" ref="H371"/>
    <hyperlink r:id="rId351" ref="H372"/>
    <hyperlink r:id="rId352" ref="H373"/>
    <hyperlink r:id="rId353" ref="H374"/>
    <hyperlink r:id="rId354" ref="H375"/>
    <hyperlink r:id="rId355" ref="H376"/>
    <hyperlink r:id="rId356" ref="H377"/>
    <hyperlink r:id="rId357" ref="H378"/>
    <hyperlink r:id="rId358" ref="H379"/>
    <hyperlink r:id="rId359" ref="H380"/>
    <hyperlink r:id="rId360" ref="H381"/>
    <hyperlink r:id="rId361" ref="H382"/>
    <hyperlink r:id="rId362" ref="H383"/>
    <hyperlink r:id="rId363" ref="H384"/>
    <hyperlink r:id="rId364" ref="H385"/>
    <hyperlink r:id="rId365" ref="H386"/>
    <hyperlink r:id="rId366" ref="H387"/>
    <hyperlink r:id="rId367" ref="H388"/>
    <hyperlink r:id="rId368" ref="H389"/>
    <hyperlink r:id="rId369" ref="H390"/>
    <hyperlink r:id="rId370" ref="H391"/>
    <hyperlink r:id="rId371" ref="H392"/>
    <hyperlink r:id="rId372" ref="H393"/>
    <hyperlink r:id="rId373" ref="H394"/>
    <hyperlink r:id="rId374" ref="H395"/>
    <hyperlink r:id="rId375" ref="H396"/>
    <hyperlink r:id="rId376" ref="H397"/>
    <hyperlink r:id="rId377" ref="H398"/>
    <hyperlink r:id="rId378" ref="H399"/>
    <hyperlink r:id="rId379" ref="H400"/>
    <hyperlink r:id="rId380" ref="H401"/>
    <hyperlink r:id="rId381" ref="H402"/>
    <hyperlink r:id="rId382" ref="H403"/>
    <hyperlink r:id="rId383" ref="H404"/>
    <hyperlink r:id="rId384" ref="H405"/>
    <hyperlink r:id="rId385" ref="H406"/>
    <hyperlink r:id="rId386" ref="H407"/>
    <hyperlink r:id="rId387" ref="H408"/>
    <hyperlink r:id="rId388" ref="H409"/>
    <hyperlink r:id="rId389" ref="H410"/>
    <hyperlink r:id="rId390" ref="H411"/>
    <hyperlink r:id="rId391" ref="H412"/>
    <hyperlink r:id="rId392" ref="H413"/>
    <hyperlink r:id="rId393" ref="H414"/>
    <hyperlink r:id="rId394" ref="H415"/>
    <hyperlink r:id="rId395" ref="H416"/>
    <hyperlink r:id="rId396" ref="H417"/>
    <hyperlink r:id="rId397" ref="H418"/>
    <hyperlink r:id="rId398" ref="H419"/>
    <hyperlink r:id="rId399" ref="H420"/>
    <hyperlink r:id="rId400" ref="H421"/>
    <hyperlink r:id="rId401" ref="H422"/>
    <hyperlink r:id="rId402" ref="H423"/>
    <hyperlink r:id="rId403" ref="H424"/>
    <hyperlink r:id="rId404" ref="H425"/>
    <hyperlink r:id="rId405" ref="H426"/>
    <hyperlink r:id="rId406" ref="H427"/>
    <hyperlink r:id="rId407" ref="H428"/>
    <hyperlink r:id="rId408" ref="H429"/>
    <hyperlink r:id="rId409" ref="H430"/>
    <hyperlink r:id="rId410" ref="H431"/>
    <hyperlink r:id="rId411" ref="H432"/>
    <hyperlink r:id="rId412" ref="H433"/>
    <hyperlink r:id="rId413" ref="H434"/>
    <hyperlink r:id="rId414" ref="H435"/>
    <hyperlink r:id="rId415" ref="H436"/>
    <hyperlink r:id="rId416" ref="H437"/>
    <hyperlink r:id="rId417" ref="H438"/>
    <hyperlink r:id="rId418" ref="H439"/>
    <hyperlink r:id="rId419" ref="H440"/>
    <hyperlink r:id="rId420" ref="H441"/>
    <hyperlink r:id="rId421" ref="H442"/>
    <hyperlink r:id="rId422" ref="H443"/>
    <hyperlink r:id="rId423" ref="H444"/>
    <hyperlink r:id="rId424" ref="H445"/>
    <hyperlink r:id="rId425" ref="H446"/>
    <hyperlink r:id="rId426" ref="H447"/>
    <hyperlink r:id="rId427" ref="H448"/>
    <hyperlink r:id="rId428" ref="H449"/>
    <hyperlink r:id="rId429" ref="H450"/>
    <hyperlink r:id="rId430" ref="H451"/>
    <hyperlink r:id="rId431" ref="H452"/>
    <hyperlink r:id="rId432" ref="H453"/>
    <hyperlink r:id="rId433" ref="H454"/>
    <hyperlink r:id="rId434" ref="H455"/>
    <hyperlink r:id="rId435" ref="H456"/>
    <hyperlink r:id="rId436" ref="H457"/>
    <hyperlink r:id="rId437" ref="H458"/>
    <hyperlink r:id="rId438" ref="H459"/>
    <hyperlink r:id="rId439" ref="H460"/>
    <hyperlink r:id="rId440" ref="H461"/>
    <hyperlink r:id="rId441" ref="H462"/>
    <hyperlink r:id="rId442" ref="H463"/>
    <hyperlink r:id="rId443" ref="H464"/>
    <hyperlink r:id="rId444" ref="H465"/>
    <hyperlink r:id="rId445" ref="H466"/>
    <hyperlink r:id="rId446" ref="H467"/>
    <hyperlink r:id="rId447" ref="H468"/>
    <hyperlink r:id="rId448" ref="H469"/>
    <hyperlink r:id="rId449" ref="H470"/>
    <hyperlink r:id="rId450" ref="H471"/>
    <hyperlink r:id="rId451" ref="H472"/>
    <hyperlink r:id="rId452" ref="H473"/>
    <hyperlink r:id="rId453" ref="H474"/>
    <hyperlink r:id="rId454" ref="H475"/>
    <hyperlink r:id="rId455" ref="H476"/>
    <hyperlink r:id="rId456" ref="H477"/>
    <hyperlink r:id="rId457" ref="H478"/>
    <hyperlink r:id="rId458" ref="H479"/>
    <hyperlink r:id="rId459" ref="H480"/>
    <hyperlink r:id="rId460" ref="H481"/>
    <hyperlink r:id="rId461" ref="H482"/>
    <hyperlink r:id="rId462" ref="H483"/>
    <hyperlink r:id="rId463" ref="H484"/>
    <hyperlink r:id="rId464" ref="H485"/>
    <hyperlink r:id="rId465" ref="H486"/>
    <hyperlink r:id="rId466" ref="H487"/>
    <hyperlink r:id="rId467" ref="H488"/>
    <hyperlink r:id="rId468" ref="H489"/>
    <hyperlink r:id="rId469" ref="H490"/>
    <hyperlink r:id="rId470" ref="H491"/>
    <hyperlink r:id="rId471" ref="H492"/>
    <hyperlink r:id="rId472" ref="H493"/>
    <hyperlink r:id="rId473" ref="H494"/>
    <hyperlink r:id="rId474" ref="H495"/>
    <hyperlink r:id="rId475" ref="H496"/>
    <hyperlink r:id="rId476" ref="H497"/>
    <hyperlink r:id="rId477" ref="H498"/>
    <hyperlink r:id="rId478" ref="H499"/>
    <hyperlink r:id="rId479" ref="H500"/>
    <hyperlink r:id="rId480" ref="H501"/>
    <hyperlink r:id="rId481" ref="H502"/>
    <hyperlink r:id="rId482" ref="H503"/>
    <hyperlink r:id="rId483" ref="H504"/>
    <hyperlink r:id="rId484" ref="H505"/>
    <hyperlink r:id="rId485" ref="H506"/>
    <hyperlink r:id="rId486" ref="H507"/>
    <hyperlink r:id="rId487" ref="H508"/>
    <hyperlink r:id="rId488" ref="H509"/>
    <hyperlink r:id="rId489" ref="H510"/>
    <hyperlink r:id="rId490" ref="H511"/>
    <hyperlink r:id="rId491" ref="H512"/>
    <hyperlink r:id="rId492" ref="H513"/>
    <hyperlink r:id="rId493" ref="H514"/>
    <hyperlink r:id="rId494" ref="H515"/>
    <hyperlink r:id="rId495" ref="H516"/>
    <hyperlink r:id="rId496" ref="H517"/>
    <hyperlink r:id="rId497" ref="H518"/>
    <hyperlink r:id="rId498" ref="H519"/>
    <hyperlink r:id="rId499" ref="H522"/>
    <hyperlink r:id="rId500" ref="H523"/>
    <hyperlink r:id="rId501" ref="H524"/>
    <hyperlink r:id="rId502" ref="H525"/>
    <hyperlink r:id="rId503" ref="H526"/>
    <hyperlink r:id="rId504" ref="H527"/>
    <hyperlink r:id="rId505" ref="H528"/>
    <hyperlink r:id="rId506" ref="H529"/>
    <hyperlink r:id="rId507" ref="H530"/>
    <hyperlink r:id="rId508" ref="H531"/>
    <hyperlink r:id="rId509" ref="H532"/>
    <hyperlink r:id="rId510" ref="H533"/>
    <hyperlink r:id="rId511" ref="H534"/>
    <hyperlink r:id="rId512" ref="H536"/>
    <hyperlink r:id="rId513" ref="H537"/>
    <hyperlink r:id="rId514" ref="H538"/>
    <hyperlink r:id="rId515" ref="H539"/>
    <hyperlink r:id="rId516" ref="H540"/>
    <hyperlink r:id="rId517" ref="H541"/>
    <hyperlink r:id="rId518" ref="H542"/>
    <hyperlink r:id="rId519" ref="H543"/>
    <hyperlink r:id="rId520" ref="H544"/>
    <hyperlink r:id="rId521" ref="H545"/>
    <hyperlink r:id="rId522" ref="H546"/>
    <hyperlink r:id="rId523" ref="H547"/>
    <hyperlink r:id="rId524" ref="H548"/>
    <hyperlink r:id="rId525" ref="H549"/>
    <hyperlink r:id="rId526" ref="H550"/>
    <hyperlink r:id="rId527" ref="H551"/>
    <hyperlink r:id="rId528" ref="H552"/>
    <hyperlink r:id="rId529" ref="H553"/>
    <hyperlink r:id="rId530" ref="H554"/>
    <hyperlink r:id="rId531" ref="H555"/>
    <hyperlink r:id="rId532" ref="H556"/>
    <hyperlink r:id="rId533" ref="H557"/>
    <hyperlink r:id="rId534" ref="H558"/>
    <hyperlink r:id="rId535" ref="H559"/>
    <hyperlink r:id="rId536" ref="H560"/>
    <hyperlink r:id="rId537" ref="H561"/>
    <hyperlink r:id="rId538" ref="H562"/>
    <hyperlink r:id="rId539" ref="H563"/>
    <hyperlink r:id="rId540" ref="H564"/>
    <hyperlink r:id="rId541" ref="H565"/>
    <hyperlink r:id="rId542" ref="H566"/>
    <hyperlink r:id="rId543" ref="H567"/>
    <hyperlink r:id="rId544" ref="H568"/>
    <hyperlink r:id="rId545" ref="H569"/>
    <hyperlink r:id="rId546" ref="H570"/>
    <hyperlink r:id="rId547" ref="H571"/>
    <hyperlink r:id="rId548" ref="H572"/>
    <hyperlink r:id="rId549" ref="H573"/>
    <hyperlink r:id="rId550" ref="H574"/>
    <hyperlink r:id="rId551" ref="H575"/>
    <hyperlink r:id="rId552" ref="H576"/>
    <hyperlink r:id="rId553" ref="H577"/>
    <hyperlink r:id="rId554" ref="H578"/>
    <hyperlink r:id="rId555" ref="H579"/>
    <hyperlink r:id="rId556" ref="H580"/>
    <hyperlink r:id="rId557" ref="H581"/>
    <hyperlink r:id="rId558" ref="H582"/>
    <hyperlink r:id="rId559" ref="H583"/>
    <hyperlink r:id="rId560" ref="H584"/>
    <hyperlink r:id="rId561" ref="H585"/>
    <hyperlink r:id="rId562" ref="H586"/>
    <hyperlink r:id="rId563" ref="H587"/>
    <hyperlink r:id="rId564" ref="H588"/>
    <hyperlink r:id="rId565" ref="H589"/>
    <hyperlink r:id="rId566" ref="H590"/>
    <hyperlink r:id="rId567" ref="H591"/>
    <hyperlink r:id="rId568" ref="H592"/>
    <hyperlink r:id="rId569" ref="H593"/>
    <hyperlink r:id="rId570" ref="H594"/>
    <hyperlink r:id="rId571" ref="H595"/>
    <hyperlink r:id="rId572" ref="H596"/>
    <hyperlink r:id="rId573" ref="H597"/>
    <hyperlink r:id="rId574" ref="H598"/>
    <hyperlink r:id="rId575" ref="H599"/>
    <hyperlink r:id="rId576" ref="H600"/>
    <hyperlink r:id="rId577" ref="H601"/>
    <hyperlink r:id="rId578" ref="H602"/>
    <hyperlink r:id="rId579" ref="H603"/>
    <hyperlink r:id="rId580" ref="H604"/>
    <hyperlink r:id="rId581" ref="H605"/>
    <hyperlink r:id="rId582" ref="H606"/>
    <hyperlink r:id="rId583" ref="H607"/>
    <hyperlink r:id="rId584" ref="H608"/>
    <hyperlink r:id="rId585" ref="H609"/>
    <hyperlink r:id="rId586" ref="H610"/>
    <hyperlink r:id="rId587" ref="H611"/>
    <hyperlink r:id="rId588" ref="H612"/>
    <hyperlink r:id="rId589" ref="H613"/>
    <hyperlink r:id="rId590" ref="H614"/>
    <hyperlink r:id="rId591" ref="H615"/>
    <hyperlink r:id="rId592" ref="H616"/>
    <hyperlink r:id="rId593" ref="H617"/>
    <hyperlink r:id="rId594" ref="H618"/>
    <hyperlink r:id="rId595" ref="H619"/>
    <hyperlink r:id="rId596" ref="H620"/>
    <hyperlink r:id="rId597" ref="H621"/>
    <hyperlink r:id="rId598" ref="H622"/>
    <hyperlink r:id="rId599" ref="H623"/>
    <hyperlink r:id="rId600" ref="H624"/>
    <hyperlink r:id="rId601" ref="H625"/>
    <hyperlink r:id="rId602" ref="H626"/>
    <hyperlink r:id="rId603" ref="H627"/>
    <hyperlink r:id="rId604" ref="H628"/>
    <hyperlink r:id="rId605" ref="H629"/>
    <hyperlink r:id="rId606" ref="H630"/>
    <hyperlink r:id="rId607" ref="H631"/>
    <hyperlink r:id="rId608" ref="H632"/>
    <hyperlink r:id="rId609" ref="H633"/>
    <hyperlink r:id="rId610" ref="H634"/>
    <hyperlink r:id="rId611" ref="H635"/>
    <hyperlink r:id="rId612" ref="H636"/>
    <hyperlink r:id="rId613" ref="H637"/>
    <hyperlink r:id="rId614" ref="H638"/>
    <hyperlink r:id="rId615" ref="H639"/>
    <hyperlink r:id="rId616" ref="H640"/>
    <hyperlink r:id="rId617" ref="H641"/>
    <hyperlink r:id="rId618" ref="H642"/>
    <hyperlink r:id="rId619" ref="H643"/>
    <hyperlink r:id="rId620" ref="H644"/>
    <hyperlink r:id="rId621" ref="H645"/>
    <hyperlink r:id="rId622" ref="H646"/>
    <hyperlink r:id="rId623" ref="H647"/>
    <hyperlink r:id="rId624" ref="H648"/>
    <hyperlink r:id="rId625" ref="H649"/>
    <hyperlink r:id="rId626" ref="H650"/>
    <hyperlink r:id="rId627" ref="H651"/>
    <hyperlink r:id="rId628" ref="H652"/>
    <hyperlink r:id="rId629" ref="H653"/>
    <hyperlink r:id="rId630" ref="H654"/>
    <hyperlink r:id="rId631" ref="H655"/>
    <hyperlink r:id="rId632" ref="H656"/>
    <hyperlink r:id="rId633" ref="H657"/>
    <hyperlink r:id="rId634" ref="H658"/>
    <hyperlink r:id="rId635" ref="H659"/>
    <hyperlink r:id="rId636" ref="H660"/>
    <hyperlink r:id="rId637" ref="H661"/>
    <hyperlink r:id="rId638" ref="H662"/>
    <hyperlink r:id="rId639" ref="H663"/>
    <hyperlink r:id="rId640" ref="H664"/>
    <hyperlink r:id="rId641" ref="H665"/>
    <hyperlink r:id="rId642" ref="H666"/>
    <hyperlink r:id="rId643" ref="H667"/>
    <hyperlink r:id="rId644" ref="H668"/>
    <hyperlink r:id="rId645" ref="H669"/>
    <hyperlink r:id="rId646" ref="H671"/>
    <hyperlink r:id="rId647" ref="H672"/>
    <hyperlink r:id="rId648" ref="H673"/>
    <hyperlink r:id="rId649" ref="H674"/>
    <hyperlink r:id="rId650" ref="H675"/>
    <hyperlink r:id="rId651" ref="H677"/>
    <hyperlink r:id="rId652" ref="H678"/>
    <hyperlink r:id="rId653" ref="H680"/>
    <hyperlink r:id="rId654" ref="H681"/>
    <hyperlink r:id="rId655" ref="H683"/>
    <hyperlink r:id="rId656" ref="H684"/>
    <hyperlink r:id="rId657" ref="H686"/>
    <hyperlink r:id="rId658" ref="H687"/>
    <hyperlink r:id="rId659" ref="H689"/>
    <hyperlink r:id="rId660" ref="H690"/>
    <hyperlink r:id="rId661" ref="H692"/>
    <hyperlink r:id="rId662" ref="H693"/>
    <hyperlink r:id="rId663" ref="H694"/>
    <hyperlink r:id="rId664" ref="H695"/>
    <hyperlink r:id="rId665" ref="H696"/>
    <hyperlink r:id="rId666" ref="H699"/>
    <hyperlink r:id="rId667" ref="H702"/>
    <hyperlink r:id="rId668" ref="H703"/>
    <hyperlink r:id="rId669" ref="H705"/>
    <hyperlink r:id="rId670" ref="H708"/>
    <hyperlink r:id="rId671" ref="H711"/>
    <hyperlink r:id="rId672" ref="H712"/>
    <hyperlink r:id="rId673" ref="H713"/>
    <hyperlink r:id="rId674" ref="H714"/>
    <hyperlink r:id="rId675" ref="H715"/>
    <hyperlink r:id="rId676" ref="H716"/>
    <hyperlink r:id="rId677" ref="H717"/>
    <hyperlink r:id="rId678" ref="H718"/>
    <hyperlink r:id="rId679" ref="H720"/>
    <hyperlink r:id="rId680" ref="H721"/>
    <hyperlink r:id="rId681" ref="H723"/>
    <hyperlink r:id="rId682" ref="H724"/>
    <hyperlink r:id="rId683" ref="H726"/>
    <hyperlink r:id="rId684" ref="H727"/>
    <hyperlink r:id="rId685" ref="H729"/>
    <hyperlink r:id="rId686" ref="H730"/>
    <hyperlink r:id="rId687" ref="H732"/>
    <hyperlink r:id="rId688" ref="H733"/>
    <hyperlink r:id="rId689" ref="H735"/>
    <hyperlink r:id="rId690" ref="H736"/>
    <hyperlink r:id="rId691" ref="H738"/>
    <hyperlink r:id="rId692" ref="H739"/>
    <hyperlink r:id="rId693" ref="H741"/>
    <hyperlink r:id="rId694" ref="H742"/>
    <hyperlink r:id="rId695" ref="H744"/>
    <hyperlink r:id="rId696" ref="H745"/>
    <hyperlink r:id="rId697" ref="H747"/>
    <hyperlink r:id="rId698" ref="H748"/>
    <hyperlink r:id="rId699" ref="H750"/>
    <hyperlink r:id="rId700" ref="H751"/>
    <hyperlink r:id="rId701" ref="H753"/>
    <hyperlink r:id="rId702" ref="H754"/>
    <hyperlink r:id="rId703" ref="H756"/>
    <hyperlink r:id="rId704" ref="H757"/>
    <hyperlink r:id="rId705" ref="H759"/>
    <hyperlink r:id="rId706" ref="H760"/>
    <hyperlink r:id="rId707" ref="H761"/>
    <hyperlink r:id="rId708" ref="H762"/>
    <hyperlink r:id="rId709" ref="H763"/>
    <hyperlink r:id="rId710" ref="H764"/>
    <hyperlink r:id="rId711" ref="H765"/>
    <hyperlink r:id="rId712" ref="H766"/>
    <hyperlink r:id="rId713" ref="H767"/>
    <hyperlink r:id="rId714" ref="H768"/>
    <hyperlink r:id="rId715" ref="H769"/>
    <hyperlink r:id="rId716" ref="H770"/>
    <hyperlink r:id="rId717" ref="H771"/>
    <hyperlink r:id="rId718" ref="H772"/>
    <hyperlink r:id="rId719" ref="H773"/>
    <hyperlink r:id="rId720" ref="H774"/>
    <hyperlink r:id="rId721" ref="H775"/>
    <hyperlink r:id="rId722" ref="H776"/>
    <hyperlink r:id="rId723" ref="H777"/>
    <hyperlink r:id="rId724" ref="H778"/>
    <hyperlink r:id="rId725" ref="H779"/>
    <hyperlink r:id="rId726" ref="H780"/>
    <hyperlink r:id="rId727" ref="H781"/>
    <hyperlink r:id="rId728" ref="H782"/>
    <hyperlink r:id="rId729" ref="H783"/>
    <hyperlink r:id="rId730" ref="H784"/>
    <hyperlink r:id="rId731" ref="H785"/>
    <hyperlink r:id="rId732" ref="H786"/>
    <hyperlink r:id="rId733" ref="H787"/>
    <hyperlink r:id="rId734" ref="H788"/>
    <hyperlink r:id="rId735" ref="H789"/>
    <hyperlink r:id="rId736" ref="H790"/>
    <hyperlink r:id="rId737" ref="H791"/>
    <hyperlink r:id="rId738" ref="H792"/>
    <hyperlink r:id="rId739" ref="H793"/>
    <hyperlink r:id="rId740" ref="H794"/>
    <hyperlink r:id="rId741" ref="H795"/>
    <hyperlink r:id="rId742" ref="H796"/>
    <hyperlink r:id="rId743" ref="H797"/>
    <hyperlink r:id="rId744" ref="H798"/>
    <hyperlink r:id="rId745" ref="H799"/>
    <hyperlink r:id="rId746" ref="H800"/>
    <hyperlink r:id="rId747" ref="H801"/>
    <hyperlink r:id="rId748" ref="H802"/>
    <hyperlink r:id="rId749" ref="H803"/>
    <hyperlink r:id="rId750" ref="H804"/>
    <hyperlink r:id="rId751" ref="H805"/>
    <hyperlink r:id="rId752" ref="H806"/>
    <hyperlink r:id="rId753" ref="H807"/>
    <hyperlink r:id="rId754" ref="H808"/>
    <hyperlink r:id="rId755" ref="H809"/>
    <hyperlink r:id="rId756" ref="H810"/>
    <hyperlink r:id="rId757" ref="H811"/>
    <hyperlink r:id="rId758" ref="H812"/>
    <hyperlink r:id="rId759" ref="H813"/>
    <hyperlink r:id="rId760" ref="H815"/>
    <hyperlink r:id="rId761" ref="H816"/>
    <hyperlink r:id="rId762" ref="H819"/>
    <hyperlink r:id="rId763" ref="H826"/>
  </hyperlinks>
  <drawing r:id="rId7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4.0"/>
    <col customWidth="1" min="3" max="3" width="5.0"/>
    <col customWidth="1" min="4" max="7" width="10.88"/>
  </cols>
  <sheetData>
    <row r="1">
      <c r="A1" s="61" t="s">
        <v>48</v>
      </c>
      <c r="B1" s="61" t="s">
        <v>2656</v>
      </c>
      <c r="C1" s="61" t="s">
        <v>2657</v>
      </c>
      <c r="D1" s="62" t="s">
        <v>2658</v>
      </c>
      <c r="E1" s="63" t="s">
        <v>2659</v>
      </c>
      <c r="F1" s="64" t="s">
        <v>2660</v>
      </c>
      <c r="G1" s="65" t="s">
        <v>2661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t="str">
        <f>IFERROR(__xludf.DUMMYFUNCTION("unique('Randers Regnskov'!G26:G858)"),"Krogh")</f>
        <v>Krogh</v>
      </c>
      <c r="B2">
        <f>if(A2="","",countifs('Randers Regnskov'!G26:G858,Contributors!A2))</f>
        <v>20</v>
      </c>
      <c r="C2">
        <f>if(A2="","",countifs('Randers Regnskov'!G26:G858,Contributors!A2,'Randers Regnskov'!H26:H858,"&lt;&gt;"))</f>
        <v>20</v>
      </c>
      <c r="D2" s="3" t="s">
        <v>2662</v>
      </c>
      <c r="E2" s="3" t="s">
        <v>2662</v>
      </c>
      <c r="F2" s="3" t="s">
        <v>2662</v>
      </c>
      <c r="G2" s="3" t="s">
        <v>2662</v>
      </c>
    </row>
    <row r="3">
      <c r="A3" t="str">
        <f>IFERROR(__xludf.DUMMYFUNCTION("""COMPUTED_VALUE"""),"Skovrider")</f>
        <v>Skovrider</v>
      </c>
      <c r="B3">
        <f>if(A3="","",countifs('Randers Regnskov'!G27:G859,Contributors!A3))</f>
        <v>1</v>
      </c>
      <c r="C3">
        <f>if(A3="","",countifs('Randers Regnskov'!G27:G859,Contributors!A3,'Randers Regnskov'!H27:H859,"&lt;&gt;"))</f>
        <v>1</v>
      </c>
    </row>
    <row r="4">
      <c r="A4" t="str">
        <f>IFERROR(__xludf.DUMMYFUNCTION("""COMPUTED_VALUE"""),"Nickothedog")</f>
        <v>Nickothedog</v>
      </c>
      <c r="B4">
        <f>if(A4="","",countifs('Randers Regnskov'!G28:G860,Contributors!A4))</f>
        <v>1</v>
      </c>
      <c r="C4">
        <f>if(A4="","",countifs('Randers Regnskov'!G28:G860,Contributors!A4,'Randers Regnskov'!H28:H860,"&lt;&gt;"))</f>
        <v>1</v>
      </c>
    </row>
    <row r="5">
      <c r="A5" t="str">
        <f>IFERROR(__xludf.DUMMYFUNCTION("""COMPUTED_VALUE"""),"MrIVV")</f>
        <v>MrIVV</v>
      </c>
      <c r="B5">
        <f>if(A5="","",countifs('Randers Regnskov'!G29:G861,Contributors!A5))</f>
        <v>91</v>
      </c>
      <c r="C5">
        <f>if(A5="","",countifs('Randers Regnskov'!G29:G861,Contributors!A5,'Randers Regnskov'!H29:H861,"&lt;&gt;"))</f>
        <v>91</v>
      </c>
      <c r="D5" s="3" t="s">
        <v>2662</v>
      </c>
      <c r="E5" s="3" t="s">
        <v>2662</v>
      </c>
      <c r="F5" s="3" t="s">
        <v>2662</v>
      </c>
    </row>
    <row r="6">
      <c r="A6" t="str">
        <f>IFERROR(__xludf.DUMMYFUNCTION("""COMPUTED_VALUE"""),"Rubaek")</f>
        <v>Rubaek</v>
      </c>
      <c r="B6">
        <f>if(A6="","",countifs('Randers Regnskov'!G30:G862,Contributors!A6))</f>
        <v>18</v>
      </c>
      <c r="C6">
        <f>if(A6="","",countifs('Randers Regnskov'!G30:G862,Contributors!A6,'Randers Regnskov'!H30:H862,"&lt;&gt;"))</f>
        <v>18</v>
      </c>
      <c r="D6" s="3" t="s">
        <v>2662</v>
      </c>
    </row>
    <row r="7">
      <c r="A7" t="str">
        <f>IFERROR(__xludf.DUMMYFUNCTION("""COMPUTED_VALUE"""),"henning49")</f>
        <v>henning49</v>
      </c>
      <c r="B7">
        <f>if(A7="","",countifs('Randers Regnskov'!G31:G863,Contributors!A7))</f>
        <v>31</v>
      </c>
      <c r="C7">
        <f>if(A7="","",countifs('Randers Regnskov'!G31:G863,Contributors!A7,'Randers Regnskov'!H31:H863,"&lt;&gt;"))</f>
        <v>31</v>
      </c>
      <c r="D7" s="3" t="s">
        <v>2662</v>
      </c>
      <c r="E7" s="3" t="s">
        <v>2662</v>
      </c>
      <c r="F7" s="3" t="s">
        <v>2662</v>
      </c>
    </row>
    <row r="8">
      <c r="A8" t="str">
        <f>IFERROR(__xludf.DUMMYFUNCTION("""COMPUTED_VALUE"""),"winther8900")</f>
        <v>winther8900</v>
      </c>
      <c r="B8">
        <f>if(A8="","",countifs('Randers Regnskov'!G32:G864,Contributors!A8))</f>
        <v>1</v>
      </c>
      <c r="C8">
        <f>if(A8="","",countifs('Randers Regnskov'!G32:G864,Contributors!A8,'Randers Regnskov'!H32:H864,"&lt;&gt;"))</f>
        <v>1</v>
      </c>
    </row>
    <row r="9">
      <c r="A9" t="str">
        <f>IFERROR(__xludf.DUMMYFUNCTION("""COMPUTED_VALUE"""),"Anni56")</f>
        <v>Anni56</v>
      </c>
      <c r="B9">
        <f>if(A9="","",countifs('Randers Regnskov'!G33:G865,Contributors!A9))</f>
        <v>75</v>
      </c>
      <c r="C9">
        <f>if(A9="","",countifs('Randers Regnskov'!G33:G865,Contributors!A9,'Randers Regnskov'!H33:H865,"&lt;&gt;"))</f>
        <v>75</v>
      </c>
      <c r="D9" s="3" t="s">
        <v>2663</v>
      </c>
      <c r="E9" s="3" t="s">
        <v>2662</v>
      </c>
      <c r="F9" s="3" t="s">
        <v>2662</v>
      </c>
      <c r="G9" s="3" t="s">
        <v>2662</v>
      </c>
    </row>
    <row r="10">
      <c r="A10" t="str">
        <f>IFERROR(__xludf.DUMMYFUNCTION("""COMPUTED_VALUE"""),"Oldfruits")</f>
        <v>Oldfruits</v>
      </c>
      <c r="B10">
        <f>if(A10="","",countifs('Randers Regnskov'!G34:G866,Contributors!A10))</f>
        <v>1</v>
      </c>
      <c r="C10">
        <f>if(A10="","",countifs('Randers Regnskov'!G34:G866,Contributors!A10,'Randers Regnskov'!H34:H866,"&lt;&gt;"))</f>
        <v>1</v>
      </c>
    </row>
    <row r="11">
      <c r="A11" t="str">
        <f>IFERROR(__xludf.DUMMYFUNCTION("""COMPUTED_VALUE"""),"Naturelover")</f>
        <v>Naturelover</v>
      </c>
      <c r="B11">
        <f>if(A11="","",countifs('Randers Regnskov'!G35:G867,Contributors!A11))</f>
        <v>1</v>
      </c>
      <c r="C11">
        <f>if(A11="","",countifs('Randers Regnskov'!G35:G867,Contributors!A11,'Randers Regnskov'!H35:H867,"&lt;&gt;"))</f>
        <v>1</v>
      </c>
    </row>
    <row r="12">
      <c r="A12" t="str">
        <f>IFERROR(__xludf.DUMMYFUNCTION("""COMPUTED_VALUE"""),"Heathcote07")</f>
        <v>Heathcote07</v>
      </c>
      <c r="B12">
        <f>if(A12="","",countifs('Randers Regnskov'!G36:G868,Contributors!A12))</f>
        <v>1</v>
      </c>
      <c r="C12">
        <f>if(A12="","",countifs('Randers Regnskov'!G36:G868,Contributors!A12,'Randers Regnskov'!H36:H868,"&lt;&gt;"))</f>
        <v>1</v>
      </c>
    </row>
    <row r="13">
      <c r="A13" t="str">
        <f>IFERROR(__xludf.DUMMYFUNCTION("""COMPUTED_VALUE"""),"hunniees")</f>
        <v>hunniees</v>
      </c>
      <c r="B13">
        <f>if(A13="","",countifs('Randers Regnskov'!G37:G869,Contributors!A13))</f>
        <v>1</v>
      </c>
      <c r="C13">
        <f>if(A13="","",countifs('Randers Regnskov'!G37:G869,Contributors!A13,'Randers Regnskov'!H37:H869,"&lt;&gt;"))</f>
        <v>1</v>
      </c>
      <c r="J13" s="61"/>
      <c r="K13" s="61"/>
    </row>
    <row r="14">
      <c r="A14" t="str">
        <f>IFERROR(__xludf.DUMMYFUNCTION("""COMPUTED_VALUE"""),"dt07751")</f>
        <v>dt07751</v>
      </c>
      <c r="B14">
        <f>if(A14="","",countifs('Randers Regnskov'!G38:G870,Contributors!A14))</f>
        <v>1</v>
      </c>
      <c r="C14">
        <f>if(A14="","",countifs('Randers Regnskov'!G38:G870,Contributors!A14,'Randers Regnskov'!H38:H870,"&lt;&gt;"))</f>
        <v>1</v>
      </c>
    </row>
    <row r="15">
      <c r="A15" t="str">
        <f>IFERROR(__xludf.DUMMYFUNCTION("""COMPUTED_VALUE"""),"Queerishderin")</f>
        <v>Queerishderin</v>
      </c>
      <c r="B15">
        <f>if(A15="","",countifs('Randers Regnskov'!G39:G871,Contributors!A15))</f>
        <v>8</v>
      </c>
      <c r="C15">
        <f>if(A15="","",countifs('Randers Regnskov'!G39:G871,Contributors!A15,'Randers Regnskov'!H39:H871,"&lt;&gt;"))</f>
        <v>8</v>
      </c>
      <c r="D15" s="3" t="s">
        <v>2662</v>
      </c>
    </row>
    <row r="16">
      <c r="A16" t="str">
        <f>IFERROR(__xludf.DUMMYFUNCTION("""COMPUTED_VALUE"""),"JPSSguy")</f>
        <v>JPSSguy</v>
      </c>
      <c r="B16">
        <f>if(A16="","",countifs('Randers Regnskov'!G40:G872,Contributors!A16))</f>
        <v>3</v>
      </c>
      <c r="C16">
        <f>if(A16="","",countifs('Randers Regnskov'!G40:G872,Contributors!A16,'Randers Regnskov'!H40:H872,"&lt;&gt;"))</f>
        <v>3</v>
      </c>
    </row>
    <row r="17">
      <c r="A17" t="str">
        <f>IFERROR(__xludf.DUMMYFUNCTION("""COMPUTED_VALUE"""),"stineB")</f>
        <v>stineB</v>
      </c>
      <c r="B17">
        <f>if(A17="","",countifs('Randers Regnskov'!G41:G873,Contributors!A17))</f>
        <v>3</v>
      </c>
      <c r="C17">
        <f>if(A17="","",countifs('Randers Regnskov'!G41:G873,Contributors!A17,'Randers Regnskov'!H41:H873,"&lt;&gt;"))</f>
        <v>3</v>
      </c>
    </row>
    <row r="18">
      <c r="A18" t="str">
        <f>IFERROR(__xludf.DUMMYFUNCTION("""COMPUTED_VALUE"""),"GeoHubi")</f>
        <v>GeoHubi</v>
      </c>
      <c r="B18">
        <f>if(A18="","",countifs('Randers Regnskov'!G42:G874,Contributors!A18))</f>
        <v>3</v>
      </c>
      <c r="C18">
        <f>if(A18="","",countifs('Randers Regnskov'!G42:G874,Contributors!A18,'Randers Regnskov'!H42:H874,"&lt;&gt;"))</f>
        <v>3</v>
      </c>
    </row>
    <row r="19">
      <c r="A19" t="str">
        <f>IFERROR(__xludf.DUMMYFUNCTION("""COMPUTED_VALUE"""),"BeFi14")</f>
        <v>BeFi14</v>
      </c>
      <c r="B19">
        <f>if(A19="","",countifs('Randers Regnskov'!G43:G875,Contributors!A19))</f>
        <v>3</v>
      </c>
      <c r="C19">
        <f>if(A19="","",countifs('Randers Regnskov'!G43:G875,Contributors!A19,'Randers Regnskov'!H43:H875,"&lt;&gt;"))</f>
        <v>3</v>
      </c>
    </row>
    <row r="20">
      <c r="A20" t="str">
        <f>IFERROR(__xludf.DUMMYFUNCTION("""COMPUTED_VALUE"""),"levesund")</f>
        <v>levesund</v>
      </c>
      <c r="B20">
        <f>if(A20="","",countifs('Randers Regnskov'!G44:G876,Contributors!A20))</f>
        <v>6</v>
      </c>
      <c r="C20">
        <f>if(A20="","",countifs('Randers Regnskov'!G44:G876,Contributors!A20,'Randers Regnskov'!H44:H876,"&lt;&gt;"))</f>
        <v>6</v>
      </c>
    </row>
    <row r="21">
      <c r="A21" t="str">
        <f>IFERROR(__xludf.DUMMYFUNCTION("""COMPUTED_VALUE"""),"fionails")</f>
        <v>fionails</v>
      </c>
      <c r="B21">
        <f>if(A21="","",countifs('Randers Regnskov'!G45:G877,Contributors!A21))</f>
        <v>3</v>
      </c>
      <c r="C21">
        <f>if(A21="","",countifs('Randers Regnskov'!G45:G877,Contributors!A21,'Randers Regnskov'!H45:H877,"&lt;&gt;"))</f>
        <v>3</v>
      </c>
    </row>
    <row r="22">
      <c r="A22" t="str">
        <f>IFERROR(__xludf.DUMMYFUNCTION("""COMPUTED_VALUE"""),"linusbi")</f>
        <v>linusbi</v>
      </c>
      <c r="B22">
        <f>if(A22="","",countifs('Randers Regnskov'!G46:G878,Contributors!A22))</f>
        <v>3</v>
      </c>
      <c r="C22">
        <f>if(A22="","",countifs('Randers Regnskov'!G46:G878,Contributors!A22,'Randers Regnskov'!H46:H878,"&lt;&gt;"))</f>
        <v>3</v>
      </c>
    </row>
    <row r="23">
      <c r="A23" t="str">
        <f>IFERROR(__xludf.DUMMYFUNCTION("""COMPUTED_VALUE"""),"munzeefarmor")</f>
        <v>munzeefarmor</v>
      </c>
      <c r="B23">
        <f>if(A23="","",countifs('Randers Regnskov'!G47:G879,Contributors!A23))</f>
        <v>2</v>
      </c>
      <c r="C23">
        <f>if(A23="","",countifs('Randers Regnskov'!G47:G879,Contributors!A23,'Randers Regnskov'!H47:H879,"&lt;&gt;"))</f>
        <v>2</v>
      </c>
    </row>
    <row r="24">
      <c r="A24" t="str">
        <f>IFERROR(__xludf.DUMMYFUNCTION("""COMPUTED_VALUE"""),"lonni")</f>
        <v>lonni</v>
      </c>
      <c r="B24">
        <f>if(A24="","",countifs('Randers Regnskov'!G48:G880,Contributors!A24))</f>
        <v>2</v>
      </c>
      <c r="C24">
        <f>if(A24="","",countifs('Randers Regnskov'!G48:G880,Contributors!A24,'Randers Regnskov'!H48:H880,"&lt;&gt;"))</f>
        <v>2</v>
      </c>
    </row>
    <row r="25">
      <c r="A25" t="str">
        <f>IFERROR(__xludf.DUMMYFUNCTION("""COMPUTED_VALUE"""),"InaausWien")</f>
        <v>InaausWien</v>
      </c>
      <c r="B25">
        <f>if(A25="","",countifs('Randers Regnskov'!G49:G881,Contributors!A25))</f>
        <v>3</v>
      </c>
      <c r="C25">
        <f>if(A25="","",countifs('Randers Regnskov'!G49:G881,Contributors!A25,'Randers Regnskov'!H49:H881,"&lt;&gt;"))</f>
        <v>3</v>
      </c>
    </row>
    <row r="26">
      <c r="A26" t="str">
        <f>IFERROR(__xludf.DUMMYFUNCTION("""COMPUTED_VALUE"""),"Soendermand")</f>
        <v>Soendermand</v>
      </c>
      <c r="B26">
        <f>if(A26="","",countifs('Randers Regnskov'!G50:G882,Contributors!A26))</f>
        <v>7</v>
      </c>
      <c r="C26">
        <f>if(A26="","",countifs('Randers Regnskov'!G50:G882,Contributors!A26,'Randers Regnskov'!H50:H882,"&lt;&gt;"))</f>
        <v>7</v>
      </c>
      <c r="D26" s="3" t="s">
        <v>2662</v>
      </c>
    </row>
    <row r="27">
      <c r="A27" t="str">
        <f>IFERROR(__xludf.DUMMYFUNCTION("""COMPUTED_VALUE"""),"ARENDT")</f>
        <v>ARENDT</v>
      </c>
      <c r="B27">
        <f>if(A27="","",countifs('Randers Regnskov'!G51:G883,Contributors!A27))</f>
        <v>1</v>
      </c>
      <c r="C27">
        <f>if(A27="","",countifs('Randers Regnskov'!G51:G883,Contributors!A27,'Randers Regnskov'!H51:H883,"&lt;&gt;"))</f>
        <v>1</v>
      </c>
    </row>
    <row r="28">
      <c r="A28" t="str">
        <f>IFERROR(__xludf.DUMMYFUNCTION("""COMPUTED_VALUE"""),"habu")</f>
        <v>habu</v>
      </c>
      <c r="B28">
        <f>if(A28="","",countifs('Randers Regnskov'!G52:G884,Contributors!A28))</f>
        <v>3</v>
      </c>
      <c r="C28">
        <f>if(A28="","",countifs('Randers Regnskov'!G52:G884,Contributors!A28,'Randers Regnskov'!H52:H884,"&lt;&gt;"))</f>
        <v>3</v>
      </c>
    </row>
    <row r="29">
      <c r="A29" t="str">
        <f>IFERROR(__xludf.DUMMYFUNCTION("""COMPUTED_VALUE"""),"mrsg9064")</f>
        <v>mrsg9064</v>
      </c>
      <c r="B29">
        <f>if(A29="","",countifs('Randers Regnskov'!G53:G885,Contributors!A29))</f>
        <v>2</v>
      </c>
      <c r="C29">
        <f>if(A29="","",countifs('Randers Regnskov'!G53:G885,Contributors!A29,'Randers Regnskov'!H53:H885,"&lt;&gt;"))</f>
        <v>2</v>
      </c>
    </row>
    <row r="30">
      <c r="A30" t="str">
        <f>IFERROR(__xludf.DUMMYFUNCTION("""COMPUTED_VALUE"""),"lanyasummer")</f>
        <v>lanyasummer</v>
      </c>
      <c r="B30">
        <f>if(A30="","",countifs('Randers Regnskov'!G54:G886,Contributors!A30))</f>
        <v>1</v>
      </c>
      <c r="C30">
        <f>if(A30="","",countifs('Randers Regnskov'!G54:G886,Contributors!A30,'Randers Regnskov'!H54:H886,"&lt;&gt;"))</f>
        <v>1</v>
      </c>
    </row>
    <row r="31">
      <c r="A31" t="str">
        <f>IFERROR(__xludf.DUMMYFUNCTION("""COMPUTED_VALUE"""),"babyw")</f>
        <v>babyw</v>
      </c>
      <c r="B31">
        <f>if(A31="","",countifs('Randers Regnskov'!G55:G887,Contributors!A31))</f>
        <v>1</v>
      </c>
      <c r="C31">
        <f>if(A31="","",countifs('Randers Regnskov'!G55:G887,Contributors!A31,'Randers Regnskov'!H55:H887,"&lt;&gt;"))</f>
        <v>1</v>
      </c>
    </row>
    <row r="32">
      <c r="A32" t="str">
        <f>IFERROR(__xludf.DUMMYFUNCTION("""COMPUTED_VALUE"""),"FlatRuth")</f>
        <v>FlatRuth</v>
      </c>
      <c r="B32">
        <f>if(A32="","",countifs('Randers Regnskov'!G56:G888,Contributors!A32))</f>
        <v>1</v>
      </c>
      <c r="C32">
        <f>if(A32="","",countifs('Randers Regnskov'!G56:G888,Contributors!A32,'Randers Regnskov'!H56:H888,"&lt;&gt;"))</f>
        <v>1</v>
      </c>
    </row>
    <row r="33">
      <c r="A33" t="str">
        <f>IFERROR(__xludf.DUMMYFUNCTION("""COMPUTED_VALUE"""),"AusserRuediger")</f>
        <v>AusserRuediger</v>
      </c>
      <c r="B33">
        <f>if(A33="","",countifs('Randers Regnskov'!G57:G889,Contributors!A33))</f>
        <v>1</v>
      </c>
      <c r="C33">
        <f>if(A33="","",countifs('Randers Regnskov'!G57:G889,Contributors!A33,'Randers Regnskov'!H57:H889,"&lt;&gt;"))</f>
        <v>1</v>
      </c>
    </row>
    <row r="34">
      <c r="A34" t="str">
        <f>IFERROR(__xludf.DUMMYFUNCTION("""COMPUTED_VALUE"""),"KimSchreiber")</f>
        <v>KimSchreiber</v>
      </c>
      <c r="B34">
        <f>if(A34="","",countifs('Randers Regnskov'!G58:G890,Contributors!A34))</f>
        <v>6</v>
      </c>
      <c r="C34">
        <f>if(A34="","",countifs('Randers Regnskov'!G58:G890,Contributors!A34,'Randers Regnskov'!H58:H890,"&lt;&gt;"))</f>
        <v>6</v>
      </c>
      <c r="D34" s="3" t="s">
        <v>2662</v>
      </c>
    </row>
    <row r="35">
      <c r="A35" t="str">
        <f>IFERROR(__xludf.DUMMYFUNCTION("""COMPUTED_VALUE"""),"Eskiss")</f>
        <v>Eskiss</v>
      </c>
      <c r="B35">
        <f>if(A35="","",countifs('Randers Regnskov'!G59:G891,Contributors!A35))</f>
        <v>12</v>
      </c>
      <c r="C35">
        <f>if(A35="","",countifs('Randers Regnskov'!G59:G891,Contributors!A35,'Randers Regnskov'!H59:H891,"&lt;&gt;"))</f>
        <v>12</v>
      </c>
      <c r="D35" s="3" t="s">
        <v>2662</v>
      </c>
    </row>
    <row r="36">
      <c r="A36" t="str">
        <f>IFERROR(__xludf.DUMMYFUNCTION("""COMPUTED_VALUE"""),"MrsG9064")</f>
        <v>MrsG9064</v>
      </c>
      <c r="B36">
        <f>if(A36="","",countifs('Randers Regnskov'!G60:G892,Contributors!A36))</f>
        <v>2</v>
      </c>
      <c r="C36">
        <f>if(A36="","",countifs('Randers Regnskov'!G60:G892,Contributors!A36,'Randers Regnskov'!H60:H892,"&lt;&gt;"))</f>
        <v>2</v>
      </c>
    </row>
    <row r="37">
      <c r="A37" t="str">
        <f>IFERROR(__xludf.DUMMYFUNCTION("""COMPUTED_VALUE"""),"yida")</f>
        <v>yida</v>
      </c>
      <c r="B37">
        <f>if(A37="","",countifs('Randers Regnskov'!G61:G893,Contributors!A37))</f>
        <v>3</v>
      </c>
      <c r="C37">
        <f>if(A37="","",countifs('Randers Regnskov'!G61:G893,Contributors!A37,'Randers Regnskov'!H61:H893,"&lt;&gt;"))</f>
        <v>3</v>
      </c>
    </row>
    <row r="38">
      <c r="A38" t="str">
        <f>IFERROR(__xludf.DUMMYFUNCTION("""COMPUTED_VALUE"""),"Sophia0909")</f>
        <v>Sophia0909</v>
      </c>
      <c r="B38">
        <f>if(A38="","",countifs('Randers Regnskov'!G62:G894,Contributors!A38))</f>
        <v>3</v>
      </c>
      <c r="C38">
        <f>if(A38="","",countifs('Randers Regnskov'!G62:G894,Contributors!A38,'Randers Regnskov'!H62:H894,"&lt;&gt;"))</f>
        <v>3</v>
      </c>
    </row>
    <row r="39">
      <c r="A39" t="str">
        <f>IFERROR(__xludf.DUMMYFUNCTION("""COMPUTED_VALUE"""),"Rallen15")</f>
        <v>Rallen15</v>
      </c>
      <c r="B39">
        <f>if(A39="","",countifs('Randers Regnskov'!G63:G895,Contributors!A39))</f>
        <v>2</v>
      </c>
      <c r="C39">
        <f>if(A39="","",countifs('Randers Regnskov'!G63:G895,Contributors!A39,'Randers Regnskov'!H63:H895,"&lt;&gt;"))</f>
        <v>2</v>
      </c>
    </row>
    <row r="40">
      <c r="A40" t="str">
        <f>IFERROR(__xludf.DUMMYFUNCTION("""COMPUTED_VALUE"""),"MeLa")</f>
        <v>MeLa</v>
      </c>
      <c r="B40">
        <f>if(A40="","",countifs('Randers Regnskov'!G64:G896,Contributors!A40))</f>
        <v>5</v>
      </c>
      <c r="C40">
        <f>if(A40="","",countifs('Randers Regnskov'!G64:G896,Contributors!A40,'Randers Regnskov'!H64:H896,"&lt;&gt;"))</f>
        <v>5</v>
      </c>
      <c r="D40" s="3" t="s">
        <v>2662</v>
      </c>
    </row>
    <row r="41">
      <c r="A41" t="str">
        <f>IFERROR(__xludf.DUMMYFUNCTION("""COMPUTED_VALUE"""),"paulus2012")</f>
        <v>paulus2012</v>
      </c>
      <c r="B41">
        <f>if(A41="","",countifs('Randers Regnskov'!G65:G897,Contributors!A41))</f>
        <v>1</v>
      </c>
      <c r="C41">
        <f>if(A41="","",countifs('Randers Regnskov'!G65:G897,Contributors!A41,'Randers Regnskov'!H65:H897,"&lt;&gt;"))</f>
        <v>1</v>
      </c>
    </row>
    <row r="42">
      <c r="A42" t="str">
        <f>IFERROR(__xludf.DUMMYFUNCTION("""COMPUTED_VALUE"""),"MetteS")</f>
        <v>MetteS</v>
      </c>
      <c r="B42">
        <f>if(A42="","",countifs('Randers Regnskov'!G66:G898,Contributors!A42))</f>
        <v>5</v>
      </c>
      <c r="C42">
        <f>if(A42="","",countifs('Randers Regnskov'!G66:G898,Contributors!A42,'Randers Regnskov'!H66:H898,"&lt;&gt;"))</f>
        <v>5</v>
      </c>
      <c r="D42" s="3" t="s">
        <v>2662</v>
      </c>
    </row>
    <row r="43">
      <c r="A43" t="str">
        <f>IFERROR(__xludf.DUMMYFUNCTION("""COMPUTED_VALUE"""),"BoMS")</f>
        <v>BoMS</v>
      </c>
      <c r="B43">
        <f>if(A43="","",countifs('Randers Regnskov'!G67:G899,Contributors!A43))</f>
        <v>5</v>
      </c>
      <c r="C43">
        <f>if(A43="","",countifs('Randers Regnskov'!G67:G899,Contributors!A43,'Randers Regnskov'!H67:H899,"&lt;&gt;"))</f>
        <v>5</v>
      </c>
      <c r="D43" s="3" t="s">
        <v>2662</v>
      </c>
    </row>
    <row r="44">
      <c r="A44" t="str">
        <f>IFERROR(__xludf.DUMMYFUNCTION("""COMPUTED_VALUE"""),"MarkCase")</f>
        <v>MarkCase</v>
      </c>
      <c r="B44">
        <f>if(A44="","",countifs('Randers Regnskov'!G68:G900,Contributors!A44))</f>
        <v>1</v>
      </c>
      <c r="C44">
        <f>if(A44="","",countifs('Randers Regnskov'!G68:G900,Contributors!A44,'Randers Regnskov'!H68:H900,"&lt;&gt;"))</f>
        <v>1</v>
      </c>
      <c r="D44" s="3"/>
      <c r="E44" s="3"/>
      <c r="F44" s="3"/>
      <c r="G44" s="3"/>
    </row>
    <row r="45">
      <c r="A45" t="str">
        <f>IFERROR(__xludf.DUMMYFUNCTION("""COMPUTED_VALUE"""),"JRdaBoss")</f>
        <v>JRdaBoss</v>
      </c>
      <c r="B45">
        <f>if(A45="","",countifs('Randers Regnskov'!G69:G901,Contributors!A45))</f>
        <v>1</v>
      </c>
      <c r="C45">
        <f>if(A45="","",countifs('Randers Regnskov'!G69:G901,Contributors!A45,'Randers Regnskov'!H69:H901,"&lt;&gt;"))</f>
        <v>1</v>
      </c>
    </row>
    <row r="46">
      <c r="A46" t="str">
        <f>IFERROR(__xludf.DUMMYFUNCTION("""COMPUTED_VALUE"""),"RUJA")</f>
        <v>RUJA</v>
      </c>
      <c r="B46">
        <f>if(A46="","",countifs('Randers Regnskov'!G70:G902,Contributors!A46))</f>
        <v>78</v>
      </c>
      <c r="C46">
        <f>if(A46="","",countifs('Randers Regnskov'!G70:G902,Contributors!A46,'Randers Regnskov'!H70:H902,"&lt;&gt;"))</f>
        <v>78</v>
      </c>
      <c r="D46" s="3" t="s">
        <v>2662</v>
      </c>
      <c r="E46" s="3" t="s">
        <v>2662</v>
      </c>
      <c r="F46" s="3" t="s">
        <v>2662</v>
      </c>
      <c r="G46" s="3" t="s">
        <v>2662</v>
      </c>
    </row>
    <row r="47">
      <c r="A47" t="str">
        <f>IFERROR(__xludf.DUMMYFUNCTION("""COMPUTED_VALUE"""),"TecmjrB")</f>
        <v>TecmjrB</v>
      </c>
      <c r="B47">
        <f>if(A47="","",countifs('Randers Regnskov'!G71:G903,Contributors!A47))</f>
        <v>4</v>
      </c>
      <c r="C47">
        <f>if(A47="","",countifs('Randers Regnskov'!G71:G903,Contributors!A47,'Randers Regnskov'!H71:H903,"&lt;&gt;"))</f>
        <v>4</v>
      </c>
    </row>
    <row r="48">
      <c r="A48" t="str">
        <f>IFERROR(__xludf.DUMMYFUNCTION("""COMPUTED_VALUE"""),"Lehmis")</f>
        <v>Lehmis</v>
      </c>
      <c r="B48">
        <f>if(A48="","",countifs('Randers Regnskov'!G72:G904,Contributors!A48))</f>
        <v>2</v>
      </c>
      <c r="C48">
        <f>if(A48="","",countifs('Randers Regnskov'!G72:G904,Contributors!A48,'Randers Regnskov'!H72:H904,"&lt;&gt;"))</f>
        <v>2</v>
      </c>
    </row>
    <row r="49">
      <c r="A49" t="str">
        <f>IFERROR(__xludf.DUMMYFUNCTION("""COMPUTED_VALUE"""),"Zniffer")</f>
        <v>Zniffer</v>
      </c>
      <c r="B49">
        <f>if(A49="","",countifs('Randers Regnskov'!G73:G905,Contributors!A49))</f>
        <v>56</v>
      </c>
      <c r="C49">
        <f>if(A49="","",countifs('Randers Regnskov'!G73:G905,Contributors!A49,'Randers Regnskov'!H73:H905,"&lt;&gt;"))</f>
        <v>56</v>
      </c>
      <c r="D49" s="3" t="s">
        <v>2662</v>
      </c>
      <c r="E49" s="3" t="s">
        <v>2662</v>
      </c>
      <c r="F49" s="3" t="s">
        <v>2662</v>
      </c>
      <c r="G49" s="3" t="s">
        <v>2662</v>
      </c>
    </row>
    <row r="50">
      <c r="A50" t="str">
        <f>IFERROR(__xludf.DUMMYFUNCTION("""COMPUTED_VALUE"""),"Evaldnet")</f>
        <v>Evaldnet</v>
      </c>
      <c r="B50">
        <f>if(A50="","",countifs('Randers Regnskov'!G74:G906,Contributors!A50))</f>
        <v>19</v>
      </c>
      <c r="C50">
        <f>if(A50="","",countifs('Randers Regnskov'!G74:G906,Contributors!A50,'Randers Regnskov'!H74:H906,"&lt;&gt;"))</f>
        <v>19</v>
      </c>
      <c r="D50" s="3" t="s">
        <v>2662</v>
      </c>
      <c r="E50" s="3" t="s">
        <v>2662</v>
      </c>
      <c r="F50" s="3" t="s">
        <v>2662</v>
      </c>
    </row>
    <row r="51">
      <c r="A51" t="str">
        <f>IFERROR(__xludf.DUMMYFUNCTION("""COMPUTED_VALUE"""),"Yida")</f>
        <v>Yida</v>
      </c>
      <c r="B51">
        <f>if(A51="","",countifs('Randers Regnskov'!G75:G907,Contributors!A51))</f>
        <v>3</v>
      </c>
      <c r="C51">
        <f>if(A51="","",countifs('Randers Regnskov'!G75:G907,Contributors!A51,'Randers Regnskov'!H75:H907,"&lt;&gt;"))</f>
        <v>3</v>
      </c>
    </row>
    <row r="52">
      <c r="A52" t="str">
        <f>IFERROR(__xludf.DUMMYFUNCTION("""COMPUTED_VALUE"""),"sophia0909")</f>
        <v>sophia0909</v>
      </c>
      <c r="B52">
        <f>if(A52="","",countifs('Randers Regnskov'!G76:G908,Contributors!A52))</f>
        <v>3</v>
      </c>
      <c r="C52">
        <f>if(A52="","",countifs('Randers Regnskov'!G76:G908,Contributors!A52,'Randers Regnskov'!H76:H908,"&lt;&gt;"))</f>
        <v>3</v>
      </c>
    </row>
    <row r="53">
      <c r="A53" t="str">
        <f>IFERROR(__xludf.DUMMYFUNCTION("""COMPUTED_VALUE"""),"GeodudeDK")</f>
        <v>GeodudeDK</v>
      </c>
      <c r="B53">
        <f>if(A53="","",countifs('Randers Regnskov'!G77:G909,Contributors!A53))</f>
        <v>4</v>
      </c>
      <c r="C53">
        <f>if(A53="","",countifs('Randers Regnskov'!G77:G909,Contributors!A53,'Randers Regnskov'!H77:H909,"&lt;&gt;"))</f>
        <v>4</v>
      </c>
    </row>
    <row r="54">
      <c r="A54" t="str">
        <f>IFERROR(__xludf.DUMMYFUNCTION("""COMPUTED_VALUE"""),"I-Spy")</f>
        <v>I-Spy</v>
      </c>
      <c r="B54">
        <f>if(A54="","",countifs('Randers Regnskov'!G78:G910,Contributors!A54))</f>
        <v>7</v>
      </c>
      <c r="C54">
        <f>if(A54="","",countifs('Randers Regnskov'!G78:G910,Contributors!A54,'Randers Regnskov'!H78:H910,"&lt;&gt;"))</f>
        <v>7</v>
      </c>
    </row>
    <row r="55">
      <c r="A55" t="str">
        <f>IFERROR(__xludf.DUMMYFUNCTION("""COMPUTED_VALUE"""),"esogem")</f>
        <v>esogem</v>
      </c>
      <c r="B55">
        <f>if(A55="","",countifs('Randers Regnskov'!G79:G911,Contributors!A55))</f>
        <v>2</v>
      </c>
      <c r="C55">
        <f>if(A55="","",countifs('Randers Regnskov'!G79:G911,Contributors!A55,'Randers Regnskov'!H79:H911,"&lt;&gt;"))</f>
        <v>2</v>
      </c>
    </row>
    <row r="56">
      <c r="A56" t="str">
        <f>IFERROR(__xludf.DUMMYFUNCTION("""COMPUTED_VALUE"""),"GmomS")</f>
        <v>GmomS</v>
      </c>
      <c r="B56">
        <f>if(A56="","",countifs('Randers Regnskov'!G80:G912,Contributors!A56))</f>
        <v>1</v>
      </c>
      <c r="C56">
        <f>if(A56="","",countifs('Randers Regnskov'!G80:G912,Contributors!A56,'Randers Regnskov'!H80:H912,"&lt;&gt;"))</f>
        <v>1</v>
      </c>
    </row>
    <row r="57">
      <c r="A57" t="str">
        <f>IFERROR(__xludf.DUMMYFUNCTION("""COMPUTED_VALUE"""),"q22q17")</f>
        <v>q22q17</v>
      </c>
      <c r="B57">
        <f>if(A57="","",countifs('Randers Regnskov'!G81:G913,Contributors!A57))</f>
        <v>1</v>
      </c>
      <c r="C57">
        <f>if(A57="","",countifs('Randers Regnskov'!G81:G913,Contributors!A57,'Randers Regnskov'!H81:H913,"&lt;&gt;"))</f>
        <v>1</v>
      </c>
    </row>
    <row r="58">
      <c r="A58" t="str">
        <f>IFERROR(__xludf.DUMMYFUNCTION("""COMPUTED_VALUE"""),"Jyden67")</f>
        <v>Jyden67</v>
      </c>
      <c r="B58">
        <f>if(A58="","",countifs('Randers Regnskov'!G82:G914,Contributors!A58))</f>
        <v>6</v>
      </c>
      <c r="C58">
        <f>if(A58="","",countifs('Randers Regnskov'!G82:G914,Contributors!A58,'Randers Regnskov'!H82:H914,"&lt;&gt;"))</f>
        <v>6</v>
      </c>
    </row>
    <row r="59">
      <c r="A59" t="str">
        <f>IFERROR(__xludf.DUMMYFUNCTION("""COMPUTED_VALUE"""),"taska1981")</f>
        <v>taska1981</v>
      </c>
      <c r="B59">
        <f>if(A59="","",countifs('Randers Regnskov'!G83:G915,Contributors!A59))</f>
        <v>3</v>
      </c>
      <c r="C59">
        <f>if(A59="","",countifs('Randers Regnskov'!G83:G915,Contributors!A59,'Randers Regnskov'!H83:H915,"&lt;&gt;"))</f>
        <v>3</v>
      </c>
    </row>
    <row r="60">
      <c r="A60" t="str">
        <f>IFERROR(__xludf.DUMMYFUNCTION("""COMPUTED_VALUE"""),"kallehaugerne")</f>
        <v>kallehaugerne</v>
      </c>
      <c r="B60">
        <f>if(A60="","",countifs('Randers Regnskov'!G84:G916,Contributors!A60))</f>
        <v>2</v>
      </c>
      <c r="C60">
        <f>if(A60="","",countifs('Randers Regnskov'!G84:G916,Contributors!A60,'Randers Regnskov'!H84:H916,"&lt;&gt;"))</f>
        <v>2</v>
      </c>
    </row>
    <row r="61">
      <c r="A61" t="str">
        <f>IFERROR(__xludf.DUMMYFUNCTION("""COMPUTED_VALUE"""),"struwel")</f>
        <v>struwel</v>
      </c>
      <c r="B61">
        <f>if(A61="","",countifs('Randers Regnskov'!G85:G917,Contributors!A61))</f>
        <v>1</v>
      </c>
      <c r="C61">
        <f>if(A61="","",countifs('Randers Regnskov'!G85:G917,Contributors!A61,'Randers Regnskov'!H85:H917,"&lt;&gt;"))</f>
        <v>1</v>
      </c>
    </row>
    <row r="62">
      <c r="A62" t="str">
        <f>IFERROR(__xludf.DUMMYFUNCTION("""COMPUTED_VALUE"""),"JSPRX")</f>
        <v>JSPRX</v>
      </c>
      <c r="B62">
        <f>if(A62="","",countifs('Randers Regnskov'!G86:G918,Contributors!A62))</f>
        <v>1</v>
      </c>
      <c r="C62">
        <f>if(A62="","",countifs('Randers Regnskov'!G86:G918,Contributors!A62,'Randers Regnskov'!H86:H918,"&lt;&gt;"))</f>
        <v>1</v>
      </c>
    </row>
    <row r="63">
      <c r="A63" t="str">
        <f>IFERROR(__xludf.DUMMYFUNCTION("""COMPUTED_VALUE"""),"munzeemor")</f>
        <v>munzeemor</v>
      </c>
      <c r="B63">
        <f>if(A63="","",countifs('Randers Regnskov'!G87:G919,Contributors!A63))</f>
        <v>1</v>
      </c>
      <c r="C63">
        <f>if(A63="","",countifs('Randers Regnskov'!G87:G919,Contributors!A63,'Randers Regnskov'!H87:H919,"&lt;&gt;"))</f>
        <v>1</v>
      </c>
    </row>
    <row r="64">
      <c r="A64" t="str">
        <f>IFERROR(__xludf.DUMMYFUNCTION("""COMPUTED_VALUE"""),"Kolbysamso")</f>
        <v>Kolbysamso</v>
      </c>
      <c r="B64">
        <f>if(A64="","",countifs('Randers Regnskov'!G88:G920,Contributors!A64))</f>
        <v>10</v>
      </c>
      <c r="C64">
        <f>if(A64="","",countifs('Randers Regnskov'!G88:G920,Contributors!A64,'Randers Regnskov'!H88:H920,"&lt;&gt;"))</f>
        <v>10</v>
      </c>
    </row>
    <row r="65">
      <c r="A65" t="str">
        <f>IFERROR(__xludf.DUMMYFUNCTION("""COMPUTED_VALUE"""),"BrianMoos")</f>
        <v>BrianMoos</v>
      </c>
      <c r="B65">
        <f>if(A65="","",countifs('Randers Regnskov'!G89:G921,Contributors!A65))</f>
        <v>1</v>
      </c>
      <c r="C65">
        <f>if(A65="","",countifs('Randers Regnskov'!G89:G921,Contributors!A65,'Randers Regnskov'!H89:H921,"&lt;&gt;"))</f>
        <v>1</v>
      </c>
    </row>
    <row r="66">
      <c r="A66" t="str">
        <f>IFERROR(__xludf.DUMMYFUNCTION("""COMPUTED_VALUE"""),"FizzleWizzle")</f>
        <v>FizzleWizzle</v>
      </c>
      <c r="B66">
        <f>if(A66="","",countifs('Randers Regnskov'!G90:G922,Contributors!A66))</f>
        <v>2</v>
      </c>
      <c r="C66">
        <f>if(A66="","",countifs('Randers Regnskov'!G90:G922,Contributors!A66,'Randers Regnskov'!H90:H922,"&lt;&gt;"))</f>
        <v>2</v>
      </c>
    </row>
    <row r="67">
      <c r="A67" t="str">
        <f>IFERROR(__xludf.DUMMYFUNCTION("""COMPUTED_VALUE"""),"SnowBoat")</f>
        <v>SnowBoat</v>
      </c>
      <c r="B67">
        <f>if(A67="","",countifs('Randers Regnskov'!G91:G923,Contributors!A67))</f>
        <v>2</v>
      </c>
      <c r="C67">
        <f>if(A67="","",countifs('Randers Regnskov'!G91:G923,Contributors!A67,'Randers Regnskov'!H91:H923,"&lt;&gt;"))</f>
        <v>2</v>
      </c>
    </row>
    <row r="68">
      <c r="A68" t="str">
        <f>IFERROR(__xludf.DUMMYFUNCTION("""COMPUTED_VALUE"""),"Jemideam")</f>
        <v>Jemideam</v>
      </c>
      <c r="B68">
        <f>if(A68="","",countifs('Randers Regnskov'!G92:G924,Contributors!A68))</f>
        <v>2</v>
      </c>
      <c r="C68">
        <f>if(A68="","",countifs('Randers Regnskov'!G92:G924,Contributors!A68,'Randers Regnskov'!H92:H924,"&lt;&gt;"))</f>
        <v>2</v>
      </c>
    </row>
    <row r="69">
      <c r="A69" t="str">
        <f>IFERROR(__xludf.DUMMYFUNCTION("""COMPUTED_VALUE"""),"2JP")</f>
        <v>2JP</v>
      </c>
      <c r="B69">
        <f>if(A69="","",countifs('Randers Regnskov'!G93:G925,Contributors!A69))</f>
        <v>20</v>
      </c>
      <c r="C69">
        <f>if(A69="","",countifs('Randers Regnskov'!G93:G925,Contributors!A69,'Randers Regnskov'!H93:H925,"&lt;&gt;"))</f>
        <v>20</v>
      </c>
    </row>
    <row r="70">
      <c r="A70" t="str">
        <f>IFERROR(__xludf.DUMMYFUNCTION("""COMPUTED_VALUE"""),"rabe85")</f>
        <v>rabe85</v>
      </c>
      <c r="B70">
        <f>if(A70="","",countifs('Randers Regnskov'!G94:G926,Contributors!A70))</f>
        <v>1</v>
      </c>
      <c r="C70">
        <f>if(A70="","",countifs('Randers Regnskov'!G94:G926,Contributors!A70,'Randers Regnskov'!H94:H926,"&lt;&gt;"))</f>
        <v>1</v>
      </c>
    </row>
    <row r="71">
      <c r="A71" t="str">
        <f>IFERROR(__xludf.DUMMYFUNCTION("""COMPUTED_VALUE"""),"Annika")</f>
        <v>Annika</v>
      </c>
      <c r="B71">
        <f>if(A71="","",countifs('Randers Regnskov'!G95:G927,Contributors!A71))</f>
        <v>20</v>
      </c>
      <c r="C71">
        <f>if(A71="","",countifs('Randers Regnskov'!G95:G927,Contributors!A71,'Randers Regnskov'!H95:H927,"&lt;&gt;"))</f>
        <v>20</v>
      </c>
    </row>
    <row r="72">
      <c r="A72" t="str">
        <f>IFERROR(__xludf.DUMMYFUNCTION("""COMPUTED_VALUE"""),"listom")</f>
        <v>listom</v>
      </c>
      <c r="B72">
        <f>if(A72="","",countifs('Randers Regnskov'!G96:G928,Contributors!A72))</f>
        <v>5</v>
      </c>
      <c r="C72">
        <f>if(A72="","",countifs('Randers Regnskov'!G96:G928,Contributors!A72,'Randers Regnskov'!H96:H928,"&lt;&gt;"))</f>
        <v>5</v>
      </c>
    </row>
    <row r="73">
      <c r="A73" t="str">
        <f>IFERROR(__xludf.DUMMYFUNCTION("""COMPUTED_VALUE"""),"Mattie")</f>
        <v>Mattie</v>
      </c>
      <c r="B73">
        <f>if(A73="","",countifs('Randers Regnskov'!G97:G929,Contributors!A73))</f>
        <v>3</v>
      </c>
      <c r="C73">
        <f>if(A73="","",countifs('Randers Regnskov'!G97:G929,Contributors!A73,'Randers Regnskov'!H97:H929,"&lt;&gt;"))</f>
        <v>3</v>
      </c>
      <c r="D73" s="3"/>
      <c r="E73" s="3"/>
      <c r="F73" s="3"/>
      <c r="G73" s="3"/>
    </row>
    <row r="74">
      <c r="A74" t="str">
        <f>IFERROR(__xludf.DUMMYFUNCTION("""COMPUTED_VALUE"""),"Heinerup")</f>
        <v>Heinerup</v>
      </c>
      <c r="B74">
        <f>if(A74="","",countifs('Randers Regnskov'!G98:G930,Contributors!A74))</f>
        <v>65</v>
      </c>
      <c r="C74">
        <f>if(A74="","",countifs('Randers Regnskov'!G98:G930,Contributors!A74,'Randers Regnskov'!H98:H930,"&lt;&gt;"))</f>
        <v>65</v>
      </c>
      <c r="D74" s="3" t="s">
        <v>2662</v>
      </c>
      <c r="E74" s="3" t="s">
        <v>2662</v>
      </c>
      <c r="F74" s="3" t="s">
        <v>2662</v>
      </c>
      <c r="G74" s="3" t="s">
        <v>2662</v>
      </c>
    </row>
    <row r="75">
      <c r="A75" t="str">
        <f>IFERROR(__xludf.DUMMYFUNCTION("""COMPUTED_VALUE"""),"mandello")</f>
        <v>mandello</v>
      </c>
      <c r="B75">
        <f>if(A75="","",countifs('Randers Regnskov'!G99:G931,Contributors!A75))</f>
        <v>1</v>
      </c>
      <c r="C75">
        <f>if(A75="","",countifs('Randers Regnskov'!G99:G931,Contributors!A75,'Randers Regnskov'!H99:H931,"&lt;&gt;"))</f>
        <v>1</v>
      </c>
    </row>
    <row r="76">
      <c r="A76" t="str">
        <f>IFERROR(__xludf.DUMMYFUNCTION("""COMPUTED_VALUE"""),"Aniara")</f>
        <v>Aniara</v>
      </c>
      <c r="B76">
        <f>if(A76="","",countifs('Randers Regnskov'!G100:G932,Contributors!A76))</f>
        <v>1</v>
      </c>
      <c r="C76">
        <f>if(A76="","",countifs('Randers Regnskov'!G100:G932,Contributors!A76,'Randers Regnskov'!H100:H932,"&lt;&gt;"))</f>
        <v>1</v>
      </c>
    </row>
    <row r="77">
      <c r="A77" t="str">
        <f>IFERROR(__xludf.DUMMYFUNCTION("""COMPUTED_VALUE"""),"monrose")</f>
        <v>monrose</v>
      </c>
      <c r="B77">
        <f>if(A77="","",countifs('Randers Regnskov'!G101:G933,Contributors!A77))</f>
        <v>1</v>
      </c>
      <c r="C77">
        <f>if(A77="","",countifs('Randers Regnskov'!G101:G933,Contributors!A77,'Randers Regnskov'!H101:H933,"&lt;&gt;"))</f>
        <v>1</v>
      </c>
    </row>
    <row r="78">
      <c r="A78" t="str">
        <f>IFERROR(__xludf.DUMMYFUNCTION("""COMPUTED_VALUE"""),"jacobsedk")</f>
        <v>jacobsedk</v>
      </c>
      <c r="B78">
        <f>if(A78="","",countifs('Randers Regnskov'!G102:G934,Contributors!A78))</f>
        <v>1</v>
      </c>
      <c r="C78">
        <f>if(A78="","",countifs('Randers Regnskov'!G102:G934,Contributors!A78,'Randers Regnskov'!H102:H934,"&lt;&gt;"))</f>
        <v>1</v>
      </c>
    </row>
    <row r="79">
      <c r="A79" t="str">
        <f>IFERROR(__xludf.DUMMYFUNCTION("""COMPUTED_VALUE"""),"Fingernem")</f>
        <v>Fingernem</v>
      </c>
      <c r="B79">
        <f>if(A79="","",countifs('Randers Regnskov'!G103:G935,Contributors!A79))</f>
        <v>2</v>
      </c>
      <c r="C79">
        <f>if(A79="","",countifs('Randers Regnskov'!G103:G935,Contributors!A79,'Randers Regnskov'!H103:H935,"&lt;&gt;"))</f>
        <v>2</v>
      </c>
    </row>
    <row r="80">
      <c r="A80" t="str">
        <f>IFERROR(__xludf.DUMMYFUNCTION("""COMPUTED_VALUE"""),"Sophus18")</f>
        <v>Sophus18</v>
      </c>
      <c r="B80">
        <f>if(A80="","",countifs('Randers Regnskov'!G104:G936,Contributors!A80))</f>
        <v>4</v>
      </c>
      <c r="C80">
        <f>if(A80="","",countifs('Randers Regnskov'!G104:G936,Contributors!A80,'Randers Regnskov'!H104:H936,"&lt;&gt;"))</f>
        <v>4</v>
      </c>
    </row>
    <row r="81">
      <c r="A81" t="str">
        <f>IFERROR(__xludf.DUMMYFUNCTION("""COMPUTED_VALUE"""),"Neta")</f>
        <v>Neta</v>
      </c>
      <c r="B81">
        <f>if(A81="","",countifs('Randers Regnskov'!G105:G937,Contributors!A81))</f>
        <v>1</v>
      </c>
      <c r="C81">
        <f>if(A81="","",countifs('Randers Regnskov'!G105:G937,Contributors!A81,'Randers Regnskov'!H105:H937,"&lt;&gt;"))</f>
        <v>1</v>
      </c>
    </row>
    <row r="82">
      <c r="A82" t="str">
        <f>IFERROR(__xludf.DUMMYFUNCTION("""COMPUTED_VALUE"""),"BonnieB1")</f>
        <v>BonnieB1</v>
      </c>
      <c r="B82">
        <f>if(A82="","",countifs('Randers Regnskov'!G106:G938,Contributors!A82))</f>
        <v>1</v>
      </c>
      <c r="C82">
        <f>if(A82="","",countifs('Randers Regnskov'!G106:G938,Contributors!A82,'Randers Regnskov'!H106:H938,"&lt;&gt;"))</f>
        <v>1</v>
      </c>
    </row>
    <row r="83">
      <c r="B83" t="str">
        <f>if(A83="","",countifs('Randers Regnskov'!G107:G939,Contributors!A83))</f>
        <v/>
      </c>
      <c r="C83" t="str">
        <f>if(A83="","",countifs('Randers Regnskov'!G107:G939,Contributors!A83,'Randers Regnskov'!H107:H939,"&lt;&gt;"))</f>
        <v/>
      </c>
    </row>
    <row r="84">
      <c r="A84" t="str">
        <f>IFERROR(__xludf.DUMMYFUNCTION("""COMPUTED_VALUE"""),"janzattic")</f>
        <v>janzattic</v>
      </c>
      <c r="B84">
        <f>if(A84="","",countifs('Randers Regnskov'!G108:G940,Contributors!A84))</f>
        <v>1</v>
      </c>
      <c r="C84">
        <f>if(A84="","",countifs('Randers Regnskov'!G108:G940,Contributors!A84,'Randers Regnskov'!H108:H940,"&lt;&gt;"))</f>
        <v>1</v>
      </c>
    </row>
    <row r="85">
      <c r="A85" t="str">
        <f>IFERROR(__xludf.DUMMYFUNCTION("""COMPUTED_VALUE"""),"puppet")</f>
        <v>puppet</v>
      </c>
      <c r="B85">
        <f>if(A85="","",countifs('Randers Regnskov'!G109:G941,Contributors!A85))</f>
        <v>3</v>
      </c>
      <c r="C85">
        <f>if(A85="","",countifs('Randers Regnskov'!G109:G941,Contributors!A85,'Randers Regnskov'!H109:H941,"&lt;&gt;"))</f>
        <v>3</v>
      </c>
    </row>
    <row r="86">
      <c r="A86" t="str">
        <f>IFERROR(__xludf.DUMMYFUNCTION("""COMPUTED_VALUE"""),"all0123")</f>
        <v>all0123</v>
      </c>
      <c r="B86">
        <f>if(A86="","",countifs('Randers Regnskov'!G110:G942,Contributors!A86))</f>
        <v>2</v>
      </c>
      <c r="C86">
        <f>if(A86="","",countifs('Randers Regnskov'!G110:G942,Contributors!A86,'Randers Regnskov'!H110:H942,"&lt;&gt;"))</f>
        <v>2</v>
      </c>
    </row>
    <row r="87">
      <c r="A87" t="str">
        <f>IFERROR(__xludf.DUMMYFUNCTION("""COMPUTED_VALUE"""),"Noisette")</f>
        <v>Noisette</v>
      </c>
      <c r="B87">
        <f>if(A87="","",countifs('Randers Regnskov'!G111:G943,Contributors!A87))</f>
        <v>3</v>
      </c>
      <c r="C87">
        <f>if(A87="","",countifs('Randers Regnskov'!G111:G943,Contributors!A87,'Randers Regnskov'!H111:H943,"&lt;&gt;"))</f>
        <v>3</v>
      </c>
    </row>
    <row r="88">
      <c r="A88" t="str">
        <f>IFERROR(__xludf.DUMMYFUNCTION("""COMPUTED_VALUE"""),"humbird7")</f>
        <v>humbird7</v>
      </c>
      <c r="B88">
        <f>if(A88="","",countifs('Randers Regnskov'!G112:G944,Contributors!A88))</f>
        <v>2</v>
      </c>
      <c r="C88">
        <f>if(A88="","",countifs('Randers Regnskov'!G112:G944,Contributors!A88,'Randers Regnskov'!H112:H944,"&lt;&gt;"))</f>
        <v>2</v>
      </c>
    </row>
    <row r="89">
      <c r="A89" t="str">
        <f>IFERROR(__xludf.DUMMYFUNCTION("""COMPUTED_VALUE"""),"Hmn007")</f>
        <v>Hmn007</v>
      </c>
      <c r="B89">
        <f>if(A89="","",countifs('Randers Regnskov'!G113:G945,Contributors!A89))</f>
        <v>1</v>
      </c>
      <c r="C89">
        <f>if(A89="","",countifs('Randers Regnskov'!G113:G945,Contributors!A89,'Randers Regnskov'!H113:H945,"&lt;&gt;"))</f>
        <v>1</v>
      </c>
    </row>
    <row r="90">
      <c r="A90" t="str">
        <f>IFERROR(__xludf.DUMMYFUNCTION("""COMPUTED_VALUE"""),"MeanderingMonkeys ")</f>
        <v>MeanderingMonkeys </v>
      </c>
      <c r="B90">
        <f>if(A90="","",countifs('Randers Regnskov'!G114:G946,Contributors!A90))</f>
        <v>1</v>
      </c>
      <c r="C90">
        <f>if(A90="","",countifs('Randers Regnskov'!G114:G946,Contributors!A90,'Randers Regnskov'!H114:H946,"&lt;&gt;"))</f>
        <v>1</v>
      </c>
    </row>
    <row r="91">
      <c r="A91" t="str">
        <f>IFERROR(__xludf.DUMMYFUNCTION("""COMPUTED_VALUE"""),"Derlame ")</f>
        <v>Derlame </v>
      </c>
      <c r="B91">
        <f>if(A91="","",countifs('Randers Regnskov'!G115:G947,Contributors!A91))</f>
        <v>1</v>
      </c>
      <c r="C91">
        <f>if(A91="","",countifs('Randers Regnskov'!G115:G947,Contributors!A91,'Randers Regnskov'!H115:H947,"&lt;&gt;"))</f>
        <v>1</v>
      </c>
    </row>
    <row r="92">
      <c r="A92" t="str">
        <f>IFERROR(__xludf.DUMMYFUNCTION("""COMPUTED_VALUE"""),"einkilorind")</f>
        <v>einkilorind</v>
      </c>
      <c r="B92">
        <f>if(A92="","",countifs('Randers Regnskov'!G116:G948,Contributors!A92))</f>
        <v>4</v>
      </c>
      <c r="C92">
        <f>if(A92="","",countifs('Randers Regnskov'!G116:G948,Contributors!A92,'Randers Regnskov'!H116:H948,"&lt;&gt;"))</f>
        <v>4</v>
      </c>
    </row>
    <row r="93">
      <c r="A93" t="str">
        <f>IFERROR(__xludf.DUMMYFUNCTION("""COMPUTED_VALUE"""),"networknerd")</f>
        <v>networknerd</v>
      </c>
      <c r="B93">
        <f>if(A93="","",countifs('Randers Regnskov'!G117:G949,Contributors!A93))</f>
        <v>1</v>
      </c>
      <c r="C93">
        <f>if(A93="","",countifs('Randers Regnskov'!G117:G949,Contributors!A93,'Randers Regnskov'!H117:H949,"&lt;&gt;"))</f>
        <v>1</v>
      </c>
    </row>
    <row r="94">
      <c r="A94" t="str">
        <f>IFERROR(__xludf.DUMMYFUNCTION("""COMPUTED_VALUE"""),"brandikorte")</f>
        <v>brandikorte</v>
      </c>
      <c r="B94">
        <f>if(A94="","",countifs('Randers Regnskov'!G118:G950,Contributors!A94))</f>
        <v>2</v>
      </c>
      <c r="C94">
        <f>if(A94="","",countifs('Randers Regnskov'!G118:G950,Contributors!A94,'Randers Regnskov'!H118:H950,"&lt;&gt;"))</f>
        <v>2</v>
      </c>
    </row>
    <row r="95">
      <c r="A95" t="str">
        <f>IFERROR(__xludf.DUMMYFUNCTION("""COMPUTED_VALUE"""),"Puppet")</f>
        <v>Puppet</v>
      </c>
      <c r="B95">
        <f>if(A95="","",countifs('Randers Regnskov'!G119:G951,Contributors!A95))</f>
        <v>3</v>
      </c>
      <c r="C95">
        <f>if(A95="","",countifs('Randers Regnskov'!G119:G951,Contributors!A95,'Randers Regnskov'!H119:H951,"&lt;&gt;"))</f>
        <v>3</v>
      </c>
    </row>
    <row r="96">
      <c r="A96" t="str">
        <f>IFERROR(__xludf.DUMMYFUNCTION("""COMPUTED_VALUE"""),"Majsan")</f>
        <v>Majsan</v>
      </c>
      <c r="B96">
        <f>if(A96="","",countifs('Randers Regnskov'!G120:G952,Contributors!A96))</f>
        <v>2</v>
      </c>
      <c r="C96">
        <f>if(A96="","",countifs('Randers Regnskov'!G120:G952,Contributors!A96,'Randers Regnskov'!H120:H952,"&lt;&gt;"))</f>
        <v>2</v>
      </c>
    </row>
    <row r="97">
      <c r="A97" t="str">
        <f>IFERROR(__xludf.DUMMYFUNCTION("""COMPUTED_VALUE"""),"Teamkiwii")</f>
        <v>Teamkiwii</v>
      </c>
      <c r="B97">
        <f>if(A97="","",countifs('Randers Regnskov'!G121:G953,Contributors!A97))</f>
        <v>2</v>
      </c>
      <c r="C97">
        <f>if(A97="","",countifs('Randers Regnskov'!G121:G953,Contributors!A97,'Randers Regnskov'!H121:H953,"&lt;&gt;"))</f>
        <v>2</v>
      </c>
    </row>
    <row r="98">
      <c r="A98" t="str">
        <f>IFERROR(__xludf.DUMMYFUNCTION("""COMPUTED_VALUE"""),"justforfun33")</f>
        <v>justforfun33</v>
      </c>
      <c r="B98">
        <f>if(A98="","",countifs('Randers Regnskov'!G122:G954,Contributors!A98))</f>
        <v>1</v>
      </c>
      <c r="C98">
        <f>if(A98="","",countifs('Randers Regnskov'!G122:G954,Contributors!A98,'Randers Regnskov'!H122:H954,"&lt;&gt;"))</f>
        <v>1</v>
      </c>
    </row>
    <row r="99">
      <c r="A99" t="str">
        <f>IFERROR(__xludf.DUMMYFUNCTION("""COMPUTED_VALUE"""),"Mismus")</f>
        <v>Mismus</v>
      </c>
      <c r="B99">
        <f>if(A99="","",countifs('Randers Regnskov'!G123:G955,Contributors!A99))</f>
        <v>3</v>
      </c>
      <c r="C99">
        <f>if(A99="","",countifs('Randers Regnskov'!G123:G955,Contributors!A99,'Randers Regnskov'!H123:H955,"&lt;&gt;"))</f>
        <v>3</v>
      </c>
    </row>
    <row r="100">
      <c r="A100" t="str">
        <f>IFERROR(__xludf.DUMMYFUNCTION("""COMPUTED_VALUE"""),"Syrtene")</f>
        <v>Syrtene</v>
      </c>
      <c r="B100">
        <f>if(A100="","",countifs('Randers Regnskov'!G124:G956,Contributors!A100))</f>
        <v>1</v>
      </c>
      <c r="C100">
        <f>if(A100="","",countifs('Randers Regnskov'!G124:G956,Contributors!A100,'Randers Regnskov'!H124:H956,"&lt;&gt;"))</f>
        <v>1</v>
      </c>
    </row>
    <row r="101">
      <c r="A101" t="str">
        <f>IFERROR(__xludf.DUMMYFUNCTION("""COMPUTED_VALUE"""),"geckofreund")</f>
        <v>geckofreund</v>
      </c>
      <c r="B101">
        <f>if(A101="","",countifs('Randers Regnskov'!G125:G957,Contributors!A101))</f>
        <v>1</v>
      </c>
      <c r="C101">
        <f>if(A101="","",countifs('Randers Regnskov'!G125:G957,Contributors!A101,'Randers Regnskov'!H125:H957,"&lt;&gt;"))</f>
        <v>1</v>
      </c>
    </row>
    <row r="102">
      <c r="A102" t="str">
        <f>IFERROR(__xludf.DUMMYFUNCTION("""COMPUTED_VALUE"""),"NoahCache")</f>
        <v>NoahCache</v>
      </c>
      <c r="B102">
        <f>if(A102="","",countifs('Randers Regnskov'!G126:G958,Contributors!A102))</f>
        <v>1</v>
      </c>
      <c r="C102">
        <f>if(A102="","",countifs('Randers Regnskov'!G126:G958,Contributors!A102,'Randers Regnskov'!H126:H958,"&lt;&gt;"))</f>
        <v>1</v>
      </c>
    </row>
    <row r="103">
      <c r="A103" t="str">
        <f>IFERROR(__xludf.DUMMYFUNCTION("""COMPUTED_VALUE"""),"223soelberg")</f>
        <v>223soelberg</v>
      </c>
      <c r="B103">
        <f>if(A103="","",countifs('Randers Regnskov'!G127:G959,Contributors!A103))</f>
        <v>1</v>
      </c>
      <c r="C103">
        <f>if(A103="","",countifs('Randers Regnskov'!G127:G959,Contributors!A103,'Randers Regnskov'!H127:H959,"&lt;&gt;"))</f>
        <v>1</v>
      </c>
    </row>
    <row r="104">
      <c r="A104" t="str">
        <f>IFERROR(__xludf.DUMMYFUNCTION("""COMPUTED_VALUE"""),"Engel19")</f>
        <v>Engel19</v>
      </c>
      <c r="B104">
        <f>if(A104="","",countifs('Randers Regnskov'!G128:G960,Contributors!A104))</f>
        <v>2</v>
      </c>
      <c r="C104">
        <f>if(A104="","",countifs('Randers Regnskov'!G128:G960,Contributors!A104,'Randers Regnskov'!H128:H960,"&lt;&gt;"))</f>
        <v>2</v>
      </c>
    </row>
    <row r="105">
      <c r="A105" t="str">
        <f>IFERROR(__xludf.DUMMYFUNCTION("""COMPUTED_VALUE"""),"Ankie249")</f>
        <v>Ankie249</v>
      </c>
      <c r="B105">
        <f>if(A105="","",countifs('Randers Regnskov'!G129:G961,Contributors!A105))</f>
        <v>2</v>
      </c>
      <c r="C105">
        <f>if(A105="","",countifs('Randers Regnskov'!G129:G961,Contributors!A105,'Randers Regnskov'!H129:H961,"&lt;&gt;"))</f>
        <v>2</v>
      </c>
    </row>
    <row r="106">
      <c r="A106" t="str">
        <f>IFERROR(__xludf.DUMMYFUNCTION("""COMPUTED_VALUE"""),"CoffeeBender")</f>
        <v>CoffeeBender</v>
      </c>
      <c r="B106">
        <f>if(A106="","",countifs('Randers Regnskov'!G130:G962,Contributors!A106))</f>
        <v>3</v>
      </c>
      <c r="C106">
        <f>if(A106="","",countifs('Randers Regnskov'!G130:G962,Contributors!A106,'Randers Regnskov'!H130:H962,"&lt;&gt;"))</f>
        <v>3</v>
      </c>
    </row>
    <row r="107">
      <c r="A107" t="str">
        <f>IFERROR(__xludf.DUMMYFUNCTION("""COMPUTED_VALUE"""),"Alaumann")</f>
        <v>Alaumann</v>
      </c>
      <c r="B107">
        <f>if(A107="","",countifs('Randers Regnskov'!G131:G963,Contributors!A107))</f>
        <v>6</v>
      </c>
      <c r="C107">
        <f>if(A107="","",countifs('Randers Regnskov'!G131:G963,Contributors!A107,'Randers Regnskov'!H131:H963,"&lt;&gt;"))</f>
        <v>6</v>
      </c>
    </row>
    <row r="108">
      <c r="A108" t="str">
        <f>IFERROR(__xludf.DUMMYFUNCTION("""COMPUTED_VALUE"""),"taz30")</f>
        <v>taz30</v>
      </c>
      <c r="B108">
        <f>if(A108="","",countifs('Randers Regnskov'!G132:G964,Contributors!A108))</f>
        <v>1</v>
      </c>
      <c r="C108">
        <f>if(A108="","",countifs('Randers Regnskov'!G132:G964,Contributors!A108,'Randers Regnskov'!H132:H964,"&lt;&gt;"))</f>
        <v>1</v>
      </c>
    </row>
    <row r="109">
      <c r="A109" t="str">
        <f>IFERROR(__xludf.DUMMYFUNCTION("""COMPUTED_VALUE"""),"Nickoes")</f>
        <v>Nickoes</v>
      </c>
      <c r="B109">
        <f>if(A109="","",countifs('Randers Regnskov'!G133:G965,Contributors!A109))</f>
        <v>1</v>
      </c>
      <c r="C109">
        <f>if(A109="","",countifs('Randers Regnskov'!G133:G965,Contributors!A109,'Randers Regnskov'!H133:H965,"&lt;&gt;"))</f>
        <v>1</v>
      </c>
    </row>
    <row r="110">
      <c r="A110" t="str">
        <f>IFERROR(__xludf.DUMMYFUNCTION("""COMPUTED_VALUE"""),"223soelberg ")</f>
        <v>223soelberg </v>
      </c>
      <c r="B110">
        <f>if(A110="","",countifs('Randers Regnskov'!G134:G966,Contributors!A110))</f>
        <v>17</v>
      </c>
      <c r="C110">
        <f>if(A110="","",countifs('Randers Regnskov'!G134:G966,Contributors!A110,'Randers Regnskov'!H134:H966,"&lt;&gt;"))</f>
        <v>17</v>
      </c>
    </row>
    <row r="111">
      <c r="A111" t="str">
        <f>IFERROR(__xludf.DUMMYFUNCTION("""COMPUTED_VALUE"""),"zniffer")</f>
        <v>zniffer</v>
      </c>
      <c r="B111">
        <f>if(A111="","",countifs('Randers Regnskov'!G135:G967,Contributors!A111))</f>
        <v>54</v>
      </c>
      <c r="C111">
        <f>if(A111="","",countifs('Randers Regnskov'!G135:G967,Contributors!A111,'Randers Regnskov'!H135:H967,"&lt;&gt;"))</f>
        <v>54</v>
      </c>
    </row>
    <row r="112">
      <c r="A112" t="str">
        <f>IFERROR(__xludf.DUMMYFUNCTION("""COMPUTED_VALUE"""),"Behr47")</f>
        <v>Behr47</v>
      </c>
      <c r="B112">
        <f>if(A112="","",countifs('Randers Regnskov'!G136:G968,Contributors!A112))</f>
        <v>9</v>
      </c>
      <c r="C112">
        <f>if(A112="","",countifs('Randers Regnskov'!G136:G968,Contributors!A112,'Randers Regnskov'!H136:H968,"&lt;&gt;"))</f>
        <v>9</v>
      </c>
    </row>
    <row r="113">
      <c r="A113" t="str">
        <f>IFERROR(__xludf.DUMMYFUNCTION("""COMPUTED_VALUE"""),"barefootguru")</f>
        <v>barefootguru</v>
      </c>
      <c r="B113">
        <f>if(A113="","",countifs('Randers Regnskov'!G137:G969,Contributors!A113))</f>
        <v>1</v>
      </c>
      <c r="C113">
        <f>if(A113="","",countifs('Randers Regnskov'!G137:G969,Contributors!A113,'Randers Regnskov'!H137:H969,"&lt;&gt;"))</f>
        <v>1</v>
      </c>
    </row>
    <row r="114">
      <c r="A114" t="str">
        <f>IFERROR(__xludf.DUMMYFUNCTION("""COMPUTED_VALUE"""),"Clareppuccino")</f>
        <v>Clareppuccino</v>
      </c>
      <c r="B114">
        <f>if(A114="","",countifs('Randers Regnskov'!G138:G970,Contributors!A114))</f>
        <v>1</v>
      </c>
      <c r="C114">
        <f>if(A114="","",countifs('Randers Regnskov'!G138:G970,Contributors!A114,'Randers Regnskov'!H138:H970,"&lt;&gt;"))</f>
        <v>1</v>
      </c>
    </row>
    <row r="115">
      <c r="A115" t="str">
        <f>IFERROR(__xludf.DUMMYFUNCTION("""COMPUTED_VALUE"""),"Kyrandia")</f>
        <v>Kyrandia</v>
      </c>
      <c r="B115">
        <f>if(A115="","",countifs('Randers Regnskov'!G139:G971,Contributors!A115))</f>
        <v>1</v>
      </c>
      <c r="C115">
        <f>if(A115="","",countifs('Randers Regnskov'!G139:G971,Contributors!A115,'Randers Regnskov'!H139:H971,"&lt;&gt;"))</f>
        <v>1</v>
      </c>
    </row>
    <row r="116">
      <c r="A116" t="str">
        <f>IFERROR(__xludf.DUMMYFUNCTION("""COMPUTED_VALUE"""),"Aphrael")</f>
        <v>Aphrael</v>
      </c>
      <c r="B116">
        <f>if(A116="","",countifs('Randers Regnskov'!G140:G972,Contributors!A116))</f>
        <v>1</v>
      </c>
      <c r="C116">
        <f>if(A116="","",countifs('Randers Regnskov'!G140:G972,Contributors!A116,'Randers Regnskov'!H140:H972,"&lt;&gt;"))</f>
        <v>1</v>
      </c>
    </row>
    <row r="117">
      <c r="A117" t="str">
        <f>IFERROR(__xludf.DUMMYFUNCTION("""COMPUTED_VALUE"""),"123xilef")</f>
        <v>123xilef</v>
      </c>
      <c r="B117">
        <f>if(A117="","",countifs('Randers Regnskov'!G141:G973,Contributors!A117))</f>
        <v>1</v>
      </c>
      <c r="C117">
        <f>if(A117="","",countifs('Randers Regnskov'!G141:G973,Contributors!A117,'Randers Regnskov'!H141:H973,"&lt;&gt;"))</f>
        <v>1</v>
      </c>
    </row>
    <row r="118">
      <c r="A118" t="str">
        <f>IFERROR(__xludf.DUMMYFUNCTION("""COMPUTED_VALUE"""),"jukkas")</f>
        <v>jukkas</v>
      </c>
      <c r="B118">
        <f>if(A118="","",countifs('Randers Regnskov'!G142:G974,Contributors!A118))</f>
        <v>2</v>
      </c>
      <c r="C118">
        <f>if(A118="","",countifs('Randers Regnskov'!G142:G974,Contributors!A118,'Randers Regnskov'!H142:H974,"&lt;&gt;"))</f>
        <v>2</v>
      </c>
    </row>
    <row r="119">
      <c r="A119" t="str">
        <f>IFERROR(__xludf.DUMMYFUNCTION("""COMPUTED_VALUE"""),"irmeli")</f>
        <v>irmeli</v>
      </c>
      <c r="B119">
        <f>if(A119="","",countifs('Randers Regnskov'!G143:G975,Contributors!A119))</f>
        <v>2</v>
      </c>
      <c r="C119">
        <f>if(A119="","",countifs('Randers Regnskov'!G143:G975,Contributors!A119,'Randers Regnskov'!H143:H975,"&lt;&gt;"))</f>
        <v>2</v>
      </c>
    </row>
    <row r="120">
      <c r="A120" t="str">
        <f>IFERROR(__xludf.DUMMYFUNCTION("""COMPUTED_VALUE"""),"Bisquick2")</f>
        <v>Bisquick2</v>
      </c>
      <c r="B120">
        <f>if(A120="","",countifs('Randers Regnskov'!G144:G976,Contributors!A120))</f>
        <v>1</v>
      </c>
      <c r="C120">
        <f>if(A120="","",countifs('Randers Regnskov'!G144:G976,Contributors!A120,'Randers Regnskov'!H144:H976,"&lt;&gt;"))</f>
        <v>1</v>
      </c>
    </row>
    <row r="121">
      <c r="A121" t="str">
        <f>IFERROR(__xludf.DUMMYFUNCTION("""COMPUTED_VALUE"""),"mortonfox")</f>
        <v>mortonfox</v>
      </c>
      <c r="B121">
        <f>if(A121="","",countifs('Randers Regnskov'!G145:G977,Contributors!A121))</f>
        <v>1</v>
      </c>
      <c r="C121">
        <f>if(A121="","",countifs('Randers Regnskov'!G145:G977,Contributors!A121,'Randers Regnskov'!H145:H977,"&lt;&gt;"))</f>
        <v>1</v>
      </c>
    </row>
    <row r="122">
      <c r="B122" t="str">
        <f>if(A122="","",countifs('Randers Regnskov'!G146:G978,Contributors!A122))</f>
        <v/>
      </c>
      <c r="C122" t="str">
        <f>if(A122="","",countifs('Randers Regnskov'!G146:G978,Contributors!A122,'Randers Regnskov'!H146:H978,"&lt;&gt;"))</f>
        <v/>
      </c>
    </row>
    <row r="123">
      <c r="B123" t="str">
        <f>if(A123="","",countifs('Randers Regnskov'!G147:G979,Contributors!A123))</f>
        <v/>
      </c>
      <c r="C123" t="str">
        <f>if(A123="","",countifs('Randers Regnskov'!G147:G979,Contributors!A123,'Randers Regnskov'!H147:H979,"&lt;&gt;"))</f>
        <v/>
      </c>
    </row>
    <row r="124">
      <c r="B124" t="str">
        <f>if(A124="","",countifs('Randers Regnskov'!G148:G980,Contributors!A124))</f>
        <v/>
      </c>
      <c r="C124" t="str">
        <f>if(A124="","",countifs('Randers Regnskov'!G148:G980,Contributors!A124,'Randers Regnskov'!H148:H980,"&lt;&gt;"))</f>
        <v/>
      </c>
    </row>
    <row r="125">
      <c r="B125" t="str">
        <f>if(A125="","",countifs('Randers Regnskov'!G149:G981,Contributors!A125))</f>
        <v/>
      </c>
      <c r="C125" t="str">
        <f>if(A125="","",countifs('Randers Regnskov'!G149:G981,Contributors!A125,'Randers Regnskov'!H149:H981,"&lt;&gt;"))</f>
        <v/>
      </c>
    </row>
    <row r="126">
      <c r="B126" t="str">
        <f>if(A126="","",countifs('Randers Regnskov'!G150:G982,Contributors!A126))</f>
        <v/>
      </c>
      <c r="C126" t="str">
        <f>if(A126="","",countifs('Randers Regnskov'!G150:G982,Contributors!A126,'Randers Regnskov'!H150:H982,"&lt;&gt;"))</f>
        <v/>
      </c>
    </row>
    <row r="127">
      <c r="B127" t="str">
        <f>if(A127="","",countifs('Randers Regnskov'!G151:G983,Contributors!A127))</f>
        <v/>
      </c>
      <c r="C127" t="str">
        <f>if(A127="","",countifs('Randers Regnskov'!G151:G983,Contributors!A127,'Randers Regnskov'!H151:H983,"&lt;&gt;"))</f>
        <v/>
      </c>
    </row>
    <row r="128">
      <c r="B128" t="str">
        <f>if(A128="","",countifs('Randers Regnskov'!G152:G984,Contributors!A128))</f>
        <v/>
      </c>
      <c r="C128" t="str">
        <f>if(A128="","",countifs('Randers Regnskov'!G152:G984,Contributors!A128,'Randers Regnskov'!H152:H984,"&lt;&gt;"))</f>
        <v/>
      </c>
    </row>
    <row r="129">
      <c r="B129" t="str">
        <f>if(A129="","",countifs('Randers Regnskov'!G153:G985,Contributors!A129))</f>
        <v/>
      </c>
      <c r="C129" t="str">
        <f>if(A129="","",countifs('Randers Regnskov'!G153:G985,Contributors!A129,'Randers Regnskov'!H153:H985,"&lt;&gt;"))</f>
        <v/>
      </c>
    </row>
    <row r="130">
      <c r="B130" t="str">
        <f>if(A130="","",countifs('Randers Regnskov'!G154:G986,Contributors!A130))</f>
        <v/>
      </c>
      <c r="C130" t="str">
        <f>if(A130="","",countifs('Randers Regnskov'!G154:G986,Contributors!A130,'Randers Regnskov'!H154:H986,"&lt;&gt;"))</f>
        <v/>
      </c>
    </row>
    <row r="131">
      <c r="B131" t="str">
        <f>if(A131="","",countifs('Randers Regnskov'!G155:G987,Contributors!A131))</f>
        <v/>
      </c>
      <c r="C131" t="str">
        <f>if(A131="","",countifs('Randers Regnskov'!G155:G987,Contributors!A131,'Randers Regnskov'!H155:H987,"&lt;&gt;"))</f>
        <v/>
      </c>
    </row>
    <row r="132">
      <c r="B132" t="str">
        <f>if(A132="","",countifs('Randers Regnskov'!G156:G988,Contributors!A132))</f>
        <v/>
      </c>
      <c r="C132" t="str">
        <f>if(A132="","",countifs('Randers Regnskov'!G156:G988,Contributors!A132,'Randers Regnskov'!H156:H988,"&lt;&gt;"))</f>
        <v/>
      </c>
    </row>
    <row r="133">
      <c r="B133" t="str">
        <f>if(A133="","",countifs('Randers Regnskov'!G157:G989,Contributors!A133))</f>
        <v/>
      </c>
      <c r="C133" t="str">
        <f>if(A133="","",countifs('Randers Regnskov'!G157:G989,Contributors!A133,'Randers Regnskov'!H157:H989,"&lt;&gt;"))</f>
        <v/>
      </c>
    </row>
    <row r="134">
      <c r="B134" t="str">
        <f>if(A134="","",countifs('Randers Regnskov'!G158:G990,Contributors!A134))</f>
        <v/>
      </c>
      <c r="C134" t="str">
        <f>if(A134="","",countifs('Randers Regnskov'!G158:G990,Contributors!A134,'Randers Regnskov'!H158:H990,"&lt;&gt;"))</f>
        <v/>
      </c>
    </row>
    <row r="135">
      <c r="B135" t="str">
        <f>if(A135="","",countifs('Randers Regnskov'!G159:G991,Contributors!A135))</f>
        <v/>
      </c>
      <c r="C135" t="str">
        <f>if(A135="","",countifs('Randers Regnskov'!G159:G991,Contributors!A135,'Randers Regnskov'!H159:H991,"&lt;&gt;"))</f>
        <v/>
      </c>
    </row>
    <row r="136">
      <c r="B136" t="str">
        <f>if(A136="","",countifs('Randers Regnskov'!G160:G992,Contributors!A136))</f>
        <v/>
      </c>
      <c r="C136" t="str">
        <f>if(A136="","",countifs('Randers Regnskov'!G160:G992,Contributors!A136,'Randers Regnskov'!H160:H992,"&lt;&gt;"))</f>
        <v/>
      </c>
    </row>
    <row r="137">
      <c r="B137" t="str">
        <f>if(A137="","",countifs('Randers Regnskov'!G161:G993,Contributors!A137))</f>
        <v/>
      </c>
      <c r="C137" t="str">
        <f>if(A137="","",countifs('Randers Regnskov'!G161:G993,Contributors!A137,'Randers Regnskov'!H161:H993,"&lt;&gt;"))</f>
        <v/>
      </c>
    </row>
    <row r="138">
      <c r="B138" t="str">
        <f>if(A138="","",countifs('Randers Regnskov'!G162:G994,Contributors!A138))</f>
        <v/>
      </c>
      <c r="C138" t="str">
        <f>if(A138="","",countifs('Randers Regnskov'!G162:G994,Contributors!A138,'Randers Regnskov'!H162:H994,"&lt;&gt;"))</f>
        <v/>
      </c>
    </row>
    <row r="139">
      <c r="B139" t="str">
        <f>if(A139="","",countifs('Randers Regnskov'!G163:G995,Contributors!A139))</f>
        <v/>
      </c>
      <c r="C139" t="str">
        <f>if(A139="","",countifs('Randers Regnskov'!G163:G995,Contributors!A139,'Randers Regnskov'!H163:H995,"&lt;&gt;"))</f>
        <v/>
      </c>
    </row>
    <row r="140">
      <c r="B140" t="str">
        <f>if(A140="","",countifs('Randers Regnskov'!G164:G996,Contributors!A140))</f>
        <v/>
      </c>
      <c r="C140" t="str">
        <f>if(A140="","",countifs('Randers Regnskov'!G164:G996,Contributors!A140,'Randers Regnskov'!H164:H996,"&lt;&gt;"))</f>
        <v/>
      </c>
    </row>
    <row r="141">
      <c r="B141" t="str">
        <f>if(A141="","",countifs('Randers Regnskov'!G165:G997,Contributors!A141))</f>
        <v/>
      </c>
      <c r="C141" t="str">
        <f>if(A141="","",countifs('Randers Regnskov'!G165:G997,Contributors!A141,'Randers Regnskov'!H165:H997,"&lt;&gt;"))</f>
        <v/>
      </c>
    </row>
    <row r="142">
      <c r="B142" t="str">
        <f>if(A142="","",countifs('Randers Regnskov'!G166:G998,Contributors!A142))</f>
        <v/>
      </c>
      <c r="C142" t="str">
        <f>if(A142="","",countifs('Randers Regnskov'!G166:G998,Contributors!A142,'Randers Regnskov'!H166:H998,"&lt;&gt;"))</f>
        <v/>
      </c>
    </row>
    <row r="143">
      <c r="B143" t="str">
        <f>if(A143="","",countifs('Randers Regnskov'!G167:G999,Contributors!A143))</f>
        <v/>
      </c>
      <c r="C143" t="str">
        <f>if(A143="","",countifs('Randers Regnskov'!G167:G999,Contributors!A143,'Randers Regnskov'!H167:H999,"&lt;&gt;"))</f>
        <v/>
      </c>
    </row>
    <row r="144">
      <c r="B144" t="str">
        <f>if(A144="","",countifs('Randers Regnskov'!G168:G1000,Contributors!A144))</f>
        <v/>
      </c>
      <c r="C144" t="str">
        <f>if(A144="","",countifs('Randers Regnskov'!G168:G1000,Contributors!A144,'Randers Regnskov'!H168:H1000,"&lt;&gt;"))</f>
        <v/>
      </c>
    </row>
    <row r="145">
      <c r="B145" t="str">
        <f>if(A145="","",countifs('Randers Regnskov'!G169:G1001,Contributors!A145))</f>
        <v/>
      </c>
      <c r="C145" t="str">
        <f>if(A145="","",countifs('Randers Regnskov'!G169:G1001,Contributors!A145,'Randers Regnskov'!H169:H1001,"&lt;&gt;"))</f>
        <v/>
      </c>
    </row>
    <row r="146">
      <c r="B146" t="str">
        <f>if(A146="","",countifs('Randers Regnskov'!G170:G1002,Contributors!A146))</f>
        <v/>
      </c>
      <c r="C146" t="str">
        <f>if(A146="","",countifs('Randers Regnskov'!G170:G1002,Contributors!A146,'Randers Regnskov'!H170:H1002,"&lt;&gt;"))</f>
        <v/>
      </c>
    </row>
    <row r="147">
      <c r="B147" t="str">
        <f>if(A147="","",countifs('Randers Regnskov'!G171:G1003,Contributors!A147))</f>
        <v/>
      </c>
      <c r="C147" t="str">
        <f>if(A147="","",countifs('Randers Regnskov'!G171:G1003,Contributors!A147,'Randers Regnskov'!H171:H1003,"&lt;&gt;"))</f>
        <v/>
      </c>
    </row>
    <row r="148">
      <c r="B148" t="str">
        <f>if(A148="","",countifs('Randers Regnskov'!G172:G1004,Contributors!A148))</f>
        <v/>
      </c>
      <c r="C148" t="str">
        <f>if(A148="","",countifs('Randers Regnskov'!G172:G1004,Contributors!A148,'Randers Regnskov'!H172:H1004,"&lt;&gt;"))</f>
        <v/>
      </c>
    </row>
    <row r="149">
      <c r="B149" t="str">
        <f>if(A149="","",countifs('Randers Regnskov'!G173:G1005,Contributors!A149))</f>
        <v/>
      </c>
      <c r="C149" t="str">
        <f>if(A149="","",countifs('Randers Regnskov'!G173:G1005,Contributors!A149,'Randers Regnskov'!H173:H1005,"&lt;&gt;"))</f>
        <v/>
      </c>
    </row>
    <row r="150">
      <c r="B150" t="str">
        <f>if(A150="","",countifs('Randers Regnskov'!G174:G1006,Contributors!A150))</f>
        <v/>
      </c>
      <c r="C150" t="str">
        <f>if(A150="","",countifs('Randers Regnskov'!G174:G1006,Contributors!A150,'Randers Regnskov'!H174:H1006,"&lt;&gt;"))</f>
        <v/>
      </c>
    </row>
    <row r="151">
      <c r="B151" t="str">
        <f>if(A151="","",countifs('Randers Regnskov'!G175:G1007,Contributors!A151))</f>
        <v/>
      </c>
      <c r="C151" t="str">
        <f>if(A151="","",countifs('Randers Regnskov'!G175:G1007,Contributors!A151,'Randers Regnskov'!H175:H1007,"&lt;&gt;"))</f>
        <v/>
      </c>
    </row>
    <row r="152">
      <c r="B152" t="str">
        <f>if(A152="","",countifs('Randers Regnskov'!G176:G1008,Contributors!A152))</f>
        <v/>
      </c>
      <c r="C152" t="str">
        <f>if(A152="","",countifs('Randers Regnskov'!G176:G1008,Contributors!A152,'Randers Regnskov'!H176:H1008,"&lt;&gt;"))</f>
        <v/>
      </c>
    </row>
    <row r="153">
      <c r="B153" t="str">
        <f>if(A153="","",countifs('Randers Regnskov'!G177:G1009,Contributors!A153))</f>
        <v/>
      </c>
      <c r="C153" t="str">
        <f>if(A153="","",countifs('Randers Regnskov'!G177:G1009,Contributors!A153,'Randers Regnskov'!H177:H1009,"&lt;&gt;"))</f>
        <v/>
      </c>
    </row>
    <row r="154">
      <c r="B154" t="str">
        <f>if(A154="","",countifs('Randers Regnskov'!G178:G1010,Contributors!A154))</f>
        <v/>
      </c>
      <c r="C154" t="str">
        <f>if(A154="","",countifs('Randers Regnskov'!G178:G1010,Contributors!A154,'Randers Regnskov'!H178:H1010,"&lt;&gt;"))</f>
        <v/>
      </c>
    </row>
    <row r="155">
      <c r="B155" t="str">
        <f>if(A155="","",countifs('Randers Regnskov'!G179:G1011,Contributors!A155))</f>
        <v/>
      </c>
      <c r="C155" t="str">
        <f>if(A155="","",countifs('Randers Regnskov'!G179:G1011,Contributors!A155,'Randers Regnskov'!H179:H1011,"&lt;&gt;"))</f>
        <v/>
      </c>
    </row>
    <row r="156">
      <c r="B156" t="str">
        <f>if(A156="","",countifs('Randers Regnskov'!G180:G1012,Contributors!A156))</f>
        <v/>
      </c>
      <c r="C156" t="str">
        <f>if(A156="","",countifs('Randers Regnskov'!G180:G1012,Contributors!A156,'Randers Regnskov'!H180:H1012,"&lt;&gt;"))</f>
        <v/>
      </c>
    </row>
    <row r="157">
      <c r="B157" t="str">
        <f>if(A157="","",countifs('Randers Regnskov'!G181:G1013,Contributors!A157))</f>
        <v/>
      </c>
      <c r="C157" t="str">
        <f>if(A157="","",countifs('Randers Regnskov'!G181:G1013,Contributors!A157,'Randers Regnskov'!H181:H1013,"&lt;&gt;"))</f>
        <v/>
      </c>
    </row>
    <row r="158">
      <c r="B158" t="str">
        <f>if(A158="","",countifs('Randers Regnskov'!G182:G1014,Contributors!A158))</f>
        <v/>
      </c>
      <c r="C158" t="str">
        <f>if(A158="","",countifs('Randers Regnskov'!G182:G1014,Contributors!A158,'Randers Regnskov'!H182:H1014,"&lt;&gt;"))</f>
        <v/>
      </c>
    </row>
    <row r="159">
      <c r="B159" t="str">
        <f>if(A159="","",countifs('Randers Regnskov'!G183:G1015,Contributors!A159))</f>
        <v/>
      </c>
      <c r="C159" t="str">
        <f>if(A159="","",countifs('Randers Regnskov'!G183:G1015,Contributors!A159,'Randers Regnskov'!H183:H1015,"&lt;&gt;"))</f>
        <v/>
      </c>
    </row>
    <row r="160">
      <c r="B160" t="str">
        <f>if(A160="","",countifs('Randers Regnskov'!G184:G1016,Contributors!A160))</f>
        <v/>
      </c>
      <c r="C160" t="str">
        <f>if(A160="","",countifs('Randers Regnskov'!G184:G1016,Contributors!A160,'Randers Regnskov'!H184:H1016,"&lt;&gt;"))</f>
        <v/>
      </c>
    </row>
    <row r="161">
      <c r="B161" t="str">
        <f>if(A161="","",countifs('Randers Regnskov'!G185:G1017,Contributors!A161))</f>
        <v/>
      </c>
      <c r="C161" t="str">
        <f>if(A161="","",countifs('Randers Regnskov'!G185:G1017,Contributors!A161,'Randers Regnskov'!H185:H1017,"&lt;&gt;"))</f>
        <v/>
      </c>
    </row>
    <row r="162">
      <c r="B162" t="str">
        <f>if(A162="","",countifs('Randers Regnskov'!G186:G1018,Contributors!A162))</f>
        <v/>
      </c>
      <c r="C162" t="str">
        <f>if(A162="","",countifs('Randers Regnskov'!G186:G1018,Contributors!A162,'Randers Regnskov'!H186:H1018,"&lt;&gt;"))</f>
        <v/>
      </c>
    </row>
    <row r="163">
      <c r="B163" t="str">
        <f>if(A163="","",countifs('Randers Regnskov'!G187:G1019,Contributors!A163))</f>
        <v/>
      </c>
      <c r="C163" t="str">
        <f>if(A163="","",countifs('Randers Regnskov'!G187:G1019,Contributors!A163,'Randers Regnskov'!H187:H1019,"&lt;&gt;"))</f>
        <v/>
      </c>
    </row>
    <row r="164">
      <c r="B164" t="str">
        <f>if(A164="","",countifs('Randers Regnskov'!G188:G1020,Contributors!A164))</f>
        <v/>
      </c>
      <c r="C164" t="str">
        <f>if(A164="","",countifs('Randers Regnskov'!G188:G1020,Contributors!A164,'Randers Regnskov'!H188:H1020,"&lt;&gt;"))</f>
        <v/>
      </c>
    </row>
    <row r="165">
      <c r="B165" t="str">
        <f>if(A165="","",countifs('Randers Regnskov'!G189:G1021,Contributors!A165))</f>
        <v/>
      </c>
      <c r="C165" t="str">
        <f>if(A165="","",countifs('Randers Regnskov'!G189:G1021,Contributors!A165,'Randers Regnskov'!H189:H1021,"&lt;&gt;"))</f>
        <v/>
      </c>
    </row>
    <row r="166">
      <c r="B166" t="str">
        <f>if(A166="","",countifs('Randers Regnskov'!G190:G1022,Contributors!A166))</f>
        <v/>
      </c>
      <c r="C166" t="str">
        <f>if(A166="","",countifs('Randers Regnskov'!G190:G1022,Contributors!A166,'Randers Regnskov'!H190:H1022,"&lt;&gt;"))</f>
        <v/>
      </c>
    </row>
    <row r="167">
      <c r="B167" t="str">
        <f>if(A167="","",countifs('Randers Regnskov'!G191:G1023,Contributors!A167))</f>
        <v/>
      </c>
      <c r="C167" t="str">
        <f>if(A167="","",countifs('Randers Regnskov'!G191:G1023,Contributors!A167,'Randers Regnskov'!H191:H1023,"&lt;&gt;"))</f>
        <v/>
      </c>
    </row>
    <row r="168">
      <c r="B168" t="str">
        <f>if(A168="","",countifs('Randers Regnskov'!G192:G1024,Contributors!A168))</f>
        <v/>
      </c>
      <c r="C168" t="str">
        <f>if(A168="","",countifs('Randers Regnskov'!G192:G1024,Contributors!A168,'Randers Regnskov'!H192:H1024,"&lt;&gt;"))</f>
        <v/>
      </c>
    </row>
    <row r="169">
      <c r="B169" t="str">
        <f>if(A169="","",countifs('Randers Regnskov'!G193:G1025,Contributors!A169))</f>
        <v/>
      </c>
      <c r="C169" t="str">
        <f>if(A169="","",countifs('Randers Regnskov'!G193:G1025,Contributors!A169,'Randers Regnskov'!H193:H1025,"&lt;&gt;"))</f>
        <v/>
      </c>
    </row>
    <row r="170">
      <c r="B170" t="str">
        <f>if(A170="","",countifs('Randers Regnskov'!G194:G1026,Contributors!A170))</f>
        <v/>
      </c>
      <c r="C170" t="str">
        <f>if(A170="","",countifs('Randers Regnskov'!G194:G1026,Contributors!A170,'Randers Regnskov'!H194:H1026,"&lt;&gt;"))</f>
        <v/>
      </c>
    </row>
    <row r="171">
      <c r="B171" t="str">
        <f>if(A171="","",countifs('Randers Regnskov'!G195:G1027,Contributors!A171))</f>
        <v/>
      </c>
      <c r="C171" t="str">
        <f>if(A171="","",countifs('Randers Regnskov'!G195:G1027,Contributors!A171,'Randers Regnskov'!H195:H1027,"&lt;&gt;"))</f>
        <v/>
      </c>
    </row>
    <row r="172">
      <c r="B172" t="str">
        <f>if(A172="","",countifs('Randers Regnskov'!G196:G1028,Contributors!A172))</f>
        <v/>
      </c>
      <c r="C172" t="str">
        <f>if(A172="","",countifs('Randers Regnskov'!G196:G1028,Contributors!A172,'Randers Regnskov'!H196:H1028,"&lt;&gt;"))</f>
        <v/>
      </c>
    </row>
    <row r="173">
      <c r="B173" t="str">
        <f>if(A173="","",countifs('Randers Regnskov'!G197:G1029,Contributors!A173))</f>
        <v/>
      </c>
      <c r="C173" t="str">
        <f>if(A173="","",countifs('Randers Regnskov'!G197:G1029,Contributors!A173,'Randers Regnskov'!H197:H1029,"&lt;&gt;"))</f>
        <v/>
      </c>
    </row>
    <row r="174">
      <c r="B174" t="str">
        <f>if(A174="","",countifs('Randers Regnskov'!G198:G1030,Contributors!A174))</f>
        <v/>
      </c>
      <c r="C174" t="str">
        <f>if(A174="","",countifs('Randers Regnskov'!G198:G1030,Contributors!A174,'Randers Regnskov'!H198:H1030,"&lt;&gt;"))</f>
        <v/>
      </c>
    </row>
    <row r="175">
      <c r="B175" t="str">
        <f>if(A175="","",countifs('Randers Regnskov'!G199:G1031,Contributors!A175))</f>
        <v/>
      </c>
      <c r="C175" t="str">
        <f>if(A175="","",countifs('Randers Regnskov'!G199:G1031,Contributors!A175,'Randers Regnskov'!H199:H1031,"&lt;&gt;"))</f>
        <v/>
      </c>
    </row>
    <row r="176">
      <c r="B176" t="str">
        <f>if(A176="","",countifs('Randers Regnskov'!G200:G1032,Contributors!A176))</f>
        <v/>
      </c>
      <c r="C176" t="str">
        <f>if(A176="","",countifs('Randers Regnskov'!G200:G1032,Contributors!A176,'Randers Regnskov'!H200:H1032,"&lt;&gt;"))</f>
        <v/>
      </c>
    </row>
    <row r="177">
      <c r="B177" t="str">
        <f>if(A177="","",countifs('Randers Regnskov'!G201:G1033,Contributors!A177))</f>
        <v/>
      </c>
      <c r="C177" t="str">
        <f>if(A177="","",countifs('Randers Regnskov'!G201:G1033,Contributors!A177,'Randers Regnskov'!H201:H1033,"&lt;&gt;"))</f>
        <v/>
      </c>
    </row>
    <row r="178">
      <c r="B178" t="str">
        <f>if(A178="","",countifs('Randers Regnskov'!G202:G1034,Contributors!A178))</f>
        <v/>
      </c>
      <c r="C178" t="str">
        <f>if(A178="","",countifs('Randers Regnskov'!G202:G1034,Contributors!A178,'Randers Regnskov'!H202:H1034,"&lt;&gt;"))</f>
        <v/>
      </c>
    </row>
    <row r="179">
      <c r="B179" t="str">
        <f>if(A179="","",countifs('Randers Regnskov'!G203:G1035,Contributors!A179))</f>
        <v/>
      </c>
      <c r="C179" t="str">
        <f>if(A179="","",countifs('Randers Regnskov'!G203:G1035,Contributors!A179,'Randers Regnskov'!H203:H1035,"&lt;&gt;"))</f>
        <v/>
      </c>
    </row>
    <row r="180">
      <c r="B180" t="str">
        <f>if(A180="","",countifs('Randers Regnskov'!G204:G1036,Contributors!A180))</f>
        <v/>
      </c>
      <c r="C180" t="str">
        <f>if(A180="","",countifs('Randers Regnskov'!G204:G1036,Contributors!A180,'Randers Regnskov'!H204:H1036,"&lt;&gt;"))</f>
        <v/>
      </c>
    </row>
    <row r="181">
      <c r="B181" t="str">
        <f>if(A181="","",countifs('Randers Regnskov'!G205:G1037,Contributors!A181))</f>
        <v/>
      </c>
      <c r="C181" t="str">
        <f>if(A181="","",countifs('Randers Regnskov'!G205:G1037,Contributors!A181,'Randers Regnskov'!H205:H1037,"&lt;&gt;"))</f>
        <v/>
      </c>
    </row>
    <row r="182">
      <c r="B182" t="str">
        <f>if(A182="","",countifs('Randers Regnskov'!G206:G1038,Contributors!A182))</f>
        <v/>
      </c>
      <c r="C182" t="str">
        <f>if(A182="","",countifs('Randers Regnskov'!G206:G1038,Contributors!A182,'Randers Regnskov'!H206:H1038,"&lt;&gt;"))</f>
        <v/>
      </c>
    </row>
    <row r="183">
      <c r="B183" t="str">
        <f>if(A183="","",countifs('Randers Regnskov'!G207:G1039,Contributors!A183))</f>
        <v/>
      </c>
      <c r="C183" t="str">
        <f>if(A183="","",countifs('Randers Regnskov'!G207:G1039,Contributors!A183,'Randers Regnskov'!H207:H1039,"&lt;&gt;"))</f>
        <v/>
      </c>
    </row>
    <row r="184">
      <c r="B184" t="str">
        <f>if(A184="","",countifs('Randers Regnskov'!G208:G1040,Contributors!A184))</f>
        <v/>
      </c>
      <c r="C184" t="str">
        <f>if(A184="","",countifs('Randers Regnskov'!G208:G1040,Contributors!A184,'Randers Regnskov'!H208:H1040,"&lt;&gt;"))</f>
        <v/>
      </c>
    </row>
    <row r="185">
      <c r="B185" t="str">
        <f>if(A185="","",countifs('Randers Regnskov'!G209:G1041,Contributors!A185))</f>
        <v/>
      </c>
      <c r="C185" t="str">
        <f>if(A185="","",countifs('Randers Regnskov'!G209:G1041,Contributors!A185,'Randers Regnskov'!H209:H1041,"&lt;&gt;"))</f>
        <v/>
      </c>
    </row>
    <row r="186">
      <c r="B186" t="str">
        <f>if(A186="","",countifs('Randers Regnskov'!G210:G1042,Contributors!A186))</f>
        <v/>
      </c>
      <c r="C186" t="str">
        <f>if(A186="","",countifs('Randers Regnskov'!G210:G1042,Contributors!A186,'Randers Regnskov'!H210:H1042,"&lt;&gt;"))</f>
        <v/>
      </c>
    </row>
    <row r="187">
      <c r="B187" t="str">
        <f>if(A187="","",countifs('Randers Regnskov'!G211:G1043,Contributors!A187))</f>
        <v/>
      </c>
      <c r="C187" t="str">
        <f>if(A187="","",countifs('Randers Regnskov'!G211:G1043,Contributors!A187,'Randers Regnskov'!H211:H1043,"&lt;&gt;"))</f>
        <v/>
      </c>
    </row>
    <row r="188">
      <c r="B188" t="str">
        <f>if(A188="","",countifs('Randers Regnskov'!G212:G1044,Contributors!A188))</f>
        <v/>
      </c>
      <c r="C188" t="str">
        <f>if(A188="","",countifs('Randers Regnskov'!G212:G1044,Contributors!A188,'Randers Regnskov'!H212:H1044,"&lt;&gt;"))</f>
        <v/>
      </c>
    </row>
    <row r="189">
      <c r="B189" t="str">
        <f>if(A189="","",countifs('Randers Regnskov'!G213:G1045,Contributors!A189))</f>
        <v/>
      </c>
      <c r="C189" t="str">
        <f>if(A189="","",countifs('Randers Regnskov'!G213:G1045,Contributors!A189,'Randers Regnskov'!H213:H1045,"&lt;&gt;"))</f>
        <v/>
      </c>
    </row>
    <row r="190">
      <c r="B190" t="str">
        <f>if(A190="","",countifs('Randers Regnskov'!G214:G1046,Contributors!A190))</f>
        <v/>
      </c>
      <c r="C190" t="str">
        <f>if(A190="","",countifs('Randers Regnskov'!G214:G1046,Contributors!A190,'Randers Regnskov'!H214:H1046,"&lt;&gt;"))</f>
        <v/>
      </c>
    </row>
    <row r="191">
      <c r="B191" t="str">
        <f>if(A191="","",countifs('Randers Regnskov'!G215:G1047,Contributors!A191))</f>
        <v/>
      </c>
      <c r="C191" t="str">
        <f>if(A191="","",countifs('Randers Regnskov'!G215:G1047,Contributors!A191,'Randers Regnskov'!H215:H1047,"&lt;&gt;"))</f>
        <v/>
      </c>
    </row>
    <row r="192">
      <c r="B192" t="str">
        <f>if(A192="","",countifs('Randers Regnskov'!G216:G1048,Contributors!A192))</f>
        <v/>
      </c>
      <c r="C192" t="str">
        <f>if(A192="","",countifs('Randers Regnskov'!G216:G1048,Contributors!A192,'Randers Regnskov'!H216:H1048,"&lt;&gt;"))</f>
        <v/>
      </c>
    </row>
    <row r="193">
      <c r="B193" t="str">
        <f>if(A193="","",countifs('Randers Regnskov'!G217:G1049,Contributors!A193))</f>
        <v/>
      </c>
      <c r="C193" t="str">
        <f>if(A193="","",countifs('Randers Regnskov'!G217:G1049,Contributors!A193,'Randers Regnskov'!H217:H1049,"&lt;&gt;"))</f>
        <v/>
      </c>
    </row>
    <row r="194">
      <c r="B194" t="str">
        <f>if(A194="","",countifs('Randers Regnskov'!G218:G1050,Contributors!A194))</f>
        <v/>
      </c>
      <c r="C194" t="str">
        <f>if(A194="","",countifs('Randers Regnskov'!G218:G1050,Contributors!A194,'Randers Regnskov'!H218:H1050,"&lt;&gt;"))</f>
        <v/>
      </c>
    </row>
    <row r="195">
      <c r="B195" t="str">
        <f>if(A195="","",countifs('Randers Regnskov'!G219:G1051,Contributors!A195))</f>
        <v/>
      </c>
      <c r="C195" t="str">
        <f>if(A195="","",countifs('Randers Regnskov'!G219:G1051,Contributors!A195,'Randers Regnskov'!H219:H1051,"&lt;&gt;"))</f>
        <v/>
      </c>
    </row>
    <row r="196">
      <c r="B196" t="str">
        <f>if(A196="","",countifs('Randers Regnskov'!G220:G1052,Contributors!A196))</f>
        <v/>
      </c>
      <c r="C196" t="str">
        <f>if(A196="","",countifs('Randers Regnskov'!G220:G1052,Contributors!A196,'Randers Regnskov'!H220:H1052,"&lt;&gt;"))</f>
        <v/>
      </c>
    </row>
    <row r="197">
      <c r="B197" t="str">
        <f>if(A197="","",countifs('Randers Regnskov'!G221:G1053,Contributors!A197))</f>
        <v/>
      </c>
      <c r="C197" t="str">
        <f>if(A197="","",countifs('Randers Regnskov'!G221:G1053,Contributors!A197,'Randers Regnskov'!H221:H1053,"&lt;&gt;"))</f>
        <v/>
      </c>
    </row>
    <row r="198">
      <c r="B198" t="str">
        <f>if(A198="","",countifs('Randers Regnskov'!G222:G1054,Contributors!A198))</f>
        <v/>
      </c>
      <c r="C198" t="str">
        <f>if(A198="","",countifs('Randers Regnskov'!G222:G1054,Contributors!A198,'Randers Regnskov'!H222:H1054,"&lt;&gt;"))</f>
        <v/>
      </c>
    </row>
    <row r="199">
      <c r="B199" t="str">
        <f>if(A199="","",countifs('Randers Regnskov'!G223:G1055,Contributors!A199))</f>
        <v/>
      </c>
      <c r="C199" t="str">
        <f>if(A199="","",countifs('Randers Regnskov'!G223:G1055,Contributors!A199,'Randers Regnskov'!H223:H1055,"&lt;&gt;"))</f>
        <v/>
      </c>
    </row>
    <row r="200">
      <c r="B200" t="str">
        <f>if(A200="","",countifs('Randers Regnskov'!G224:G1056,Contributors!A200))</f>
        <v/>
      </c>
      <c r="C200" t="str">
        <f>if(A200="","",countifs('Randers Regnskov'!G224:G1056,Contributors!A200,'Randers Regnskov'!H224:H1056,"&lt;&gt;"))</f>
        <v/>
      </c>
    </row>
    <row r="201">
      <c r="B201" t="str">
        <f>if(A201="","",countifs('Randers Regnskov'!G225:G1057,Contributors!A201))</f>
        <v/>
      </c>
      <c r="C201" t="str">
        <f>if(A201="","",countifs('Randers Regnskov'!G225:G1057,Contributors!A201,'Randers Regnskov'!H225:H1057,"&lt;&gt;"))</f>
        <v/>
      </c>
    </row>
    <row r="202">
      <c r="B202" t="str">
        <f>if(A202="","",countifs('Randers Regnskov'!G226:G1058,Contributors!A202))</f>
        <v/>
      </c>
      <c r="C202" t="str">
        <f>if(A202="","",countifs('Randers Regnskov'!G226:G1058,Contributors!A202,'Randers Regnskov'!H226:H1058,"&lt;&gt;"))</f>
        <v/>
      </c>
    </row>
    <row r="203">
      <c r="B203" t="str">
        <f>if(A203="","",countifs('Randers Regnskov'!G227:G1059,Contributors!A203))</f>
        <v/>
      </c>
      <c r="C203" t="str">
        <f>if(A203="","",countifs('Randers Regnskov'!G227:G1059,Contributors!A203,'Randers Regnskov'!H227:H1059,"&lt;&gt;"))</f>
        <v/>
      </c>
    </row>
    <row r="204">
      <c r="B204" t="str">
        <f>if(A204="","",countifs('Randers Regnskov'!G228:G1060,Contributors!A204))</f>
        <v/>
      </c>
      <c r="C204" t="str">
        <f>if(A204="","",countifs('Randers Regnskov'!G228:G1060,Contributors!A204,'Randers Regnskov'!H228:H1060,"&lt;&gt;"))</f>
        <v/>
      </c>
    </row>
    <row r="205">
      <c r="B205" t="str">
        <f>if(A205="","",countifs('Randers Regnskov'!G229:G1061,Contributors!A205))</f>
        <v/>
      </c>
      <c r="C205" t="str">
        <f>if(A205="","",countifs('Randers Regnskov'!G229:G1061,Contributors!A205,'Randers Regnskov'!H229:H1061,"&lt;&gt;"))</f>
        <v/>
      </c>
    </row>
    <row r="206">
      <c r="B206" t="str">
        <f>if(A206="","",countifs('Randers Regnskov'!G230:G1062,Contributors!A206))</f>
        <v/>
      </c>
      <c r="C206" t="str">
        <f>if(A206="","",countifs('Randers Regnskov'!G230:G1062,Contributors!A206,'Randers Regnskov'!H230:H1062,"&lt;&gt;"))</f>
        <v/>
      </c>
    </row>
    <row r="207">
      <c r="B207" t="str">
        <f>if(A207="","",countifs('Randers Regnskov'!G231:G1063,Contributors!A207))</f>
        <v/>
      </c>
      <c r="C207" t="str">
        <f>if(A207="","",countifs('Randers Regnskov'!G231:G1063,Contributors!A207,'Randers Regnskov'!H231:H1063,"&lt;&gt;"))</f>
        <v/>
      </c>
    </row>
    <row r="208">
      <c r="B208" t="str">
        <f>if(A208="","",countifs('Randers Regnskov'!G232:G1064,Contributors!A208))</f>
        <v/>
      </c>
      <c r="C208" t="str">
        <f>if(A208="","",countifs('Randers Regnskov'!G232:G1064,Contributors!A208,'Randers Regnskov'!H232:H1064,"&lt;&gt;"))</f>
        <v/>
      </c>
    </row>
    <row r="209">
      <c r="B209" t="str">
        <f>if(A209="","",countifs('Randers Regnskov'!G233:G1065,Contributors!A209))</f>
        <v/>
      </c>
      <c r="C209" t="str">
        <f>if(A209="","",countifs('Randers Regnskov'!G233:G1065,Contributors!A209,'Randers Regnskov'!H233:H1065,"&lt;&gt;"))</f>
        <v/>
      </c>
    </row>
    <row r="210">
      <c r="B210" t="str">
        <f>if(A210="","",countifs('Randers Regnskov'!G234:G1066,Contributors!A210))</f>
        <v/>
      </c>
      <c r="C210" t="str">
        <f>if(A210="","",countifs('Randers Regnskov'!G234:G1066,Contributors!A210,'Randers Regnskov'!H234:H1066,"&lt;&gt;"))</f>
        <v/>
      </c>
    </row>
    <row r="211">
      <c r="B211" t="str">
        <f>if(A211="","",countifs('Randers Regnskov'!G235:G1067,Contributors!A211))</f>
        <v/>
      </c>
      <c r="C211" t="str">
        <f>if(A211="","",countifs('Randers Regnskov'!G235:G1067,Contributors!A211,'Randers Regnskov'!H235:H1067,"&lt;&gt;"))</f>
        <v/>
      </c>
    </row>
    <row r="212">
      <c r="B212" t="str">
        <f>if(A212="","",countifs('Randers Regnskov'!G236:G1068,Contributors!A212))</f>
        <v/>
      </c>
      <c r="C212" t="str">
        <f>if(A212="","",countifs('Randers Regnskov'!G236:G1068,Contributors!A212,'Randers Regnskov'!H236:H1068,"&lt;&gt;"))</f>
        <v/>
      </c>
    </row>
    <row r="213">
      <c r="B213" t="str">
        <f>if(A213="","",countifs('Randers Regnskov'!G237:G1069,Contributors!A213))</f>
        <v/>
      </c>
      <c r="C213" t="str">
        <f>if(A213="","",countifs('Randers Regnskov'!G237:G1069,Contributors!A213,'Randers Regnskov'!H237:H1069,"&lt;&gt;"))</f>
        <v/>
      </c>
    </row>
    <row r="214">
      <c r="B214" t="str">
        <f>if(A214="","",countifs('Randers Regnskov'!G238:G1070,Contributors!A214))</f>
        <v/>
      </c>
      <c r="C214" t="str">
        <f>if(A214="","",countifs('Randers Regnskov'!G238:G1070,Contributors!A214,'Randers Regnskov'!H238:H1070,"&lt;&gt;"))</f>
        <v/>
      </c>
    </row>
    <row r="215">
      <c r="B215" t="str">
        <f>if(A215="","",countifs('Randers Regnskov'!G239:G1071,Contributors!A215))</f>
        <v/>
      </c>
      <c r="C215" t="str">
        <f>if(A215="","",countifs('Randers Regnskov'!G239:G1071,Contributors!A215,'Randers Regnskov'!H239:H1071,"&lt;&gt;"))</f>
        <v/>
      </c>
    </row>
    <row r="216">
      <c r="B216" t="str">
        <f>if(A216="","",countifs('Randers Regnskov'!G240:G1072,Contributors!A216))</f>
        <v/>
      </c>
      <c r="C216" t="str">
        <f>if(A216="","",countifs('Randers Regnskov'!G240:G1072,Contributors!A216,'Randers Regnskov'!H240:H1072,"&lt;&gt;"))</f>
        <v/>
      </c>
    </row>
    <row r="217">
      <c r="B217" t="str">
        <f>if(A217="","",countifs('Randers Regnskov'!G241:G1073,Contributors!A217))</f>
        <v/>
      </c>
      <c r="C217" t="str">
        <f>if(A217="","",countifs('Randers Regnskov'!G241:G1073,Contributors!A217,'Randers Regnskov'!H241:H1073,"&lt;&gt;"))</f>
        <v/>
      </c>
    </row>
    <row r="218">
      <c r="B218" t="str">
        <f>if(A218="","",countifs('Randers Regnskov'!G242:G1074,Contributors!A218))</f>
        <v/>
      </c>
      <c r="C218" t="str">
        <f>if(A218="","",countifs('Randers Regnskov'!G242:G1074,Contributors!A218,'Randers Regnskov'!H242:H1074,"&lt;&gt;"))</f>
        <v/>
      </c>
    </row>
    <row r="219">
      <c r="B219" t="str">
        <f>if(A219="","",countifs('Randers Regnskov'!G243:G1075,Contributors!A219))</f>
        <v/>
      </c>
      <c r="C219" t="str">
        <f>if(A219="","",countifs('Randers Regnskov'!G243:G1075,Contributors!A219,'Randers Regnskov'!H243:H1075,"&lt;&gt;"))</f>
        <v/>
      </c>
    </row>
    <row r="220">
      <c r="B220" t="str">
        <f>if(A220="","",countifs('Randers Regnskov'!G244:G1076,Contributors!A220))</f>
        <v/>
      </c>
      <c r="C220" t="str">
        <f>if(A220="","",countifs('Randers Regnskov'!G244:G1076,Contributors!A220,'Randers Regnskov'!H244:H1076,"&lt;&gt;"))</f>
        <v/>
      </c>
    </row>
    <row r="221">
      <c r="B221" t="str">
        <f>if(A221="","",countifs('Randers Regnskov'!G245:G1077,Contributors!A221))</f>
        <v/>
      </c>
      <c r="C221" t="str">
        <f>if(A221="","",countifs('Randers Regnskov'!G245:G1077,Contributors!A221,'Randers Regnskov'!H245:H1077,"&lt;&gt;"))</f>
        <v/>
      </c>
    </row>
    <row r="222">
      <c r="B222" t="str">
        <f>if(A222="","",countifs('Randers Regnskov'!G246:G1078,Contributors!A222))</f>
        <v/>
      </c>
      <c r="C222" t="str">
        <f>if(A222="","",countifs('Randers Regnskov'!G246:G1078,Contributors!A222,'Randers Regnskov'!H246:H1078,"&lt;&gt;"))</f>
        <v/>
      </c>
    </row>
    <row r="223">
      <c r="B223" t="str">
        <f>if(A223="","",countifs('Randers Regnskov'!G247:G1079,Contributors!A223))</f>
        <v/>
      </c>
      <c r="C223" t="str">
        <f>if(A223="","",countifs('Randers Regnskov'!G247:G1079,Contributors!A223,'Randers Regnskov'!H247:H1079,"&lt;&gt;"))</f>
        <v/>
      </c>
    </row>
    <row r="224">
      <c r="B224" t="str">
        <f>if(A224="","",countifs('Randers Regnskov'!G248:G1080,Contributors!A224))</f>
        <v/>
      </c>
      <c r="C224" t="str">
        <f>if(A224="","",countifs('Randers Regnskov'!G248:G1080,Contributors!A224,'Randers Regnskov'!H248:H1080,"&lt;&gt;"))</f>
        <v/>
      </c>
    </row>
    <row r="225">
      <c r="B225" t="str">
        <f>if(A225="","",countifs('Randers Regnskov'!G249:G1081,Contributors!A225))</f>
        <v/>
      </c>
      <c r="C225" t="str">
        <f>if(A225="","",countifs('Randers Regnskov'!G249:G1081,Contributors!A225,'Randers Regnskov'!H249:H1081,"&lt;&gt;"))</f>
        <v/>
      </c>
    </row>
    <row r="226">
      <c r="B226" t="str">
        <f>if(A226="","",countifs('Randers Regnskov'!G250:G1082,Contributors!A226))</f>
        <v/>
      </c>
      <c r="C226" t="str">
        <f>if(A226="","",countifs('Randers Regnskov'!G250:G1082,Contributors!A226,'Randers Regnskov'!H250:H1082,"&lt;&gt;"))</f>
        <v/>
      </c>
    </row>
    <row r="227">
      <c r="B227" t="str">
        <f>if(A227="","",countifs('Randers Regnskov'!G251:G1083,Contributors!A227))</f>
        <v/>
      </c>
      <c r="C227" t="str">
        <f>if(A227="","",countifs('Randers Regnskov'!G251:G1083,Contributors!A227,'Randers Regnskov'!H251:H1083,"&lt;&gt;"))</f>
        <v/>
      </c>
    </row>
    <row r="228">
      <c r="B228" t="str">
        <f>if(A228="","",countifs('Randers Regnskov'!G252:G1084,Contributors!A228))</f>
        <v/>
      </c>
      <c r="C228" t="str">
        <f>if(A228="","",countifs('Randers Regnskov'!G252:G1084,Contributors!A228,'Randers Regnskov'!H252:H1084,"&lt;&gt;"))</f>
        <v/>
      </c>
    </row>
    <row r="229">
      <c r="B229" t="str">
        <f>if(A229="","",countifs('Randers Regnskov'!G253:G1085,Contributors!A229))</f>
        <v/>
      </c>
      <c r="C229" t="str">
        <f>if(A229="","",countifs('Randers Regnskov'!G253:G1085,Contributors!A229,'Randers Regnskov'!H253:H1085,"&lt;&gt;"))</f>
        <v/>
      </c>
    </row>
    <row r="230">
      <c r="B230" t="str">
        <f>if(A230="","",countifs('Randers Regnskov'!G254:G1086,Contributors!A230))</f>
        <v/>
      </c>
      <c r="C230" t="str">
        <f>if(A230="","",countifs('Randers Regnskov'!G254:G1086,Contributors!A230,'Randers Regnskov'!H254:H1086,"&lt;&gt;"))</f>
        <v/>
      </c>
    </row>
    <row r="231">
      <c r="B231" t="str">
        <f>if(A231="","",countifs('Randers Regnskov'!G255:G1087,Contributors!A231))</f>
        <v/>
      </c>
      <c r="C231" t="str">
        <f>if(A231="","",countifs('Randers Regnskov'!G255:G1087,Contributors!A231,'Randers Regnskov'!H255:H1087,"&lt;&gt;"))</f>
        <v/>
      </c>
    </row>
    <row r="232">
      <c r="B232" t="str">
        <f>if(A232="","",countifs('Randers Regnskov'!G256:G1088,Contributors!A232))</f>
        <v/>
      </c>
      <c r="C232" t="str">
        <f>if(A232="","",countifs('Randers Regnskov'!G256:G1088,Contributors!A232,'Randers Regnskov'!H256:H1088,"&lt;&gt;"))</f>
        <v/>
      </c>
    </row>
    <row r="233">
      <c r="B233" t="str">
        <f>if(A233="","",countifs('Randers Regnskov'!G257:G1089,Contributors!A233))</f>
        <v/>
      </c>
      <c r="C233" t="str">
        <f>if(A233="","",countifs('Randers Regnskov'!G257:G1089,Contributors!A233,'Randers Regnskov'!H257:H1089,"&lt;&gt;"))</f>
        <v/>
      </c>
    </row>
    <row r="234">
      <c r="B234" t="str">
        <f>if(A234="","",countifs('Randers Regnskov'!G258:G1090,Contributors!A234))</f>
        <v/>
      </c>
      <c r="C234" t="str">
        <f>if(A234="","",countifs('Randers Regnskov'!G258:G1090,Contributors!A234,'Randers Regnskov'!H258:H1090,"&lt;&gt;"))</f>
        <v/>
      </c>
    </row>
    <row r="235">
      <c r="B235" t="str">
        <f>if(A235="","",countifs('Randers Regnskov'!G259:G1091,Contributors!A235))</f>
        <v/>
      </c>
      <c r="C235" t="str">
        <f>if(A235="","",countifs('Randers Regnskov'!G259:G1091,Contributors!A235,'Randers Regnskov'!H259:H1091,"&lt;&gt;"))</f>
        <v/>
      </c>
    </row>
    <row r="236">
      <c r="B236" t="str">
        <f>if(A236="","",countifs('Randers Regnskov'!G260:G1092,Contributors!A236))</f>
        <v/>
      </c>
      <c r="C236" t="str">
        <f>if(A236="","",countifs('Randers Regnskov'!G260:G1092,Contributors!A236,'Randers Regnskov'!H260:H1092,"&lt;&gt;"))</f>
        <v/>
      </c>
    </row>
    <row r="237">
      <c r="B237" t="str">
        <f>if(A237="","",countifs('Randers Regnskov'!G261:G1093,Contributors!A237))</f>
        <v/>
      </c>
      <c r="C237" t="str">
        <f>if(A237="","",countifs('Randers Regnskov'!G261:G1093,Contributors!A237,'Randers Regnskov'!H261:H1093,"&lt;&gt;"))</f>
        <v/>
      </c>
    </row>
    <row r="238">
      <c r="B238" t="str">
        <f>if(A238="","",countifs('Randers Regnskov'!G262:G1094,Contributors!A238))</f>
        <v/>
      </c>
      <c r="C238" t="str">
        <f>if(A238="","",countifs('Randers Regnskov'!G262:G1094,Contributors!A238,'Randers Regnskov'!H262:H1094,"&lt;&gt;"))</f>
        <v/>
      </c>
    </row>
    <row r="239">
      <c r="B239" t="str">
        <f>if(A239="","",countifs('Randers Regnskov'!G263:G1095,Contributors!A239))</f>
        <v/>
      </c>
      <c r="C239" t="str">
        <f>if(A239="","",countifs('Randers Regnskov'!G263:G1095,Contributors!A239,'Randers Regnskov'!H263:H1095,"&lt;&gt;"))</f>
        <v/>
      </c>
    </row>
    <row r="240">
      <c r="B240" t="str">
        <f>if(A240="","",countifs('Randers Regnskov'!G264:G1096,Contributors!A240))</f>
        <v/>
      </c>
      <c r="C240" t="str">
        <f>if(A240="","",countifs('Randers Regnskov'!G264:G1096,Contributors!A240,'Randers Regnskov'!H264:H1096,"&lt;&gt;"))</f>
        <v/>
      </c>
    </row>
    <row r="241">
      <c r="B241" t="str">
        <f>if(A241="","",countifs('Randers Regnskov'!G265:G1097,Contributors!A241))</f>
        <v/>
      </c>
      <c r="C241" t="str">
        <f>if(A241="","",countifs('Randers Regnskov'!G265:G1097,Contributors!A241,'Randers Regnskov'!H265:H1097,"&lt;&gt;"))</f>
        <v/>
      </c>
    </row>
    <row r="242">
      <c r="B242" t="str">
        <f>if(A242="","",countifs('Randers Regnskov'!G266:G1098,Contributors!A242))</f>
        <v/>
      </c>
      <c r="C242" t="str">
        <f>if(A242="","",countifs('Randers Regnskov'!G266:G1098,Contributors!A242,'Randers Regnskov'!H266:H1098,"&lt;&gt;"))</f>
        <v/>
      </c>
    </row>
    <row r="243">
      <c r="B243" t="str">
        <f>if(A243="","",countifs('Randers Regnskov'!G267:G1099,Contributors!A243))</f>
        <v/>
      </c>
      <c r="C243" t="str">
        <f>if(A243="","",countifs('Randers Regnskov'!G267:G1099,Contributors!A243,'Randers Regnskov'!H267:H1099,"&lt;&gt;"))</f>
        <v/>
      </c>
    </row>
    <row r="244">
      <c r="B244" t="str">
        <f>if(A244="","",countifs('Randers Regnskov'!G268:G1100,Contributors!A244))</f>
        <v/>
      </c>
      <c r="C244" t="str">
        <f>if(A244="","",countifs('Randers Regnskov'!G268:G1100,Contributors!A244,'Randers Regnskov'!H268:H1100,"&lt;&gt;"))</f>
        <v/>
      </c>
    </row>
    <row r="245">
      <c r="B245" t="str">
        <f>if(A245="","",countifs('Randers Regnskov'!G269:G1101,Contributors!A245))</f>
        <v/>
      </c>
      <c r="C245" t="str">
        <f>if(A245="","",countifs('Randers Regnskov'!G269:G1101,Contributors!A245,'Randers Regnskov'!H269:H1101,"&lt;&gt;"))</f>
        <v/>
      </c>
    </row>
    <row r="246">
      <c r="B246" t="str">
        <f>if(A246="","",countifs('Randers Regnskov'!G270:G1102,Contributors!A246))</f>
        <v/>
      </c>
      <c r="C246" t="str">
        <f>if(A246="","",countifs('Randers Regnskov'!G270:G1102,Contributors!A246,'Randers Regnskov'!H270:H1102,"&lt;&gt;"))</f>
        <v/>
      </c>
    </row>
    <row r="247">
      <c r="B247" t="str">
        <f>if(A247="","",countifs('Randers Regnskov'!G271:G1103,Contributors!A247))</f>
        <v/>
      </c>
      <c r="C247" t="str">
        <f>if(A247="","",countifs('Randers Regnskov'!G271:G1103,Contributors!A247,'Randers Regnskov'!H271:H1103,"&lt;&gt;"))</f>
        <v/>
      </c>
    </row>
    <row r="248">
      <c r="B248" t="str">
        <f>if(A248="","",countifs('Randers Regnskov'!G272:G1104,Contributors!A248))</f>
        <v/>
      </c>
      <c r="C248" t="str">
        <f>if(A248="","",countifs('Randers Regnskov'!G272:G1104,Contributors!A248,'Randers Regnskov'!H272:H1104,"&lt;&gt;"))</f>
        <v/>
      </c>
    </row>
    <row r="249">
      <c r="B249" t="str">
        <f>if(A249="","",countifs('Randers Regnskov'!G273:G1105,Contributors!A249))</f>
        <v/>
      </c>
      <c r="C249" t="str">
        <f>if(A249="","",countifs('Randers Regnskov'!G273:G1105,Contributors!A249,'Randers Regnskov'!H273:H1105,"&lt;&gt;"))</f>
        <v/>
      </c>
    </row>
    <row r="250">
      <c r="B250" t="str">
        <f>if(A250="","",countifs('Randers Regnskov'!G274:G1106,Contributors!A250))</f>
        <v/>
      </c>
      <c r="C250" t="str">
        <f>if(A250="","",countifs('Randers Regnskov'!G274:G1106,Contributors!A250,'Randers Regnskov'!H274:H1106,"&lt;&gt;"))</f>
        <v/>
      </c>
    </row>
    <row r="251">
      <c r="B251" t="str">
        <f>if(A251="","",countifs('Randers Regnskov'!G275:G1107,Contributors!A251))</f>
        <v/>
      </c>
      <c r="C251" t="str">
        <f>if(A251="","",countifs('Randers Regnskov'!G275:G1107,Contributors!A251,'Randers Regnskov'!H275:H1107,"&lt;&gt;"))</f>
        <v/>
      </c>
    </row>
    <row r="252">
      <c r="B252" t="str">
        <f>if(A252="","",countifs('Randers Regnskov'!G276:G1108,Contributors!A252))</f>
        <v/>
      </c>
      <c r="C252" t="str">
        <f>if(A252="","",countifs('Randers Regnskov'!G276:G1108,Contributors!A252,'Randers Regnskov'!H276:H1108,"&lt;&gt;"))</f>
        <v/>
      </c>
    </row>
    <row r="253">
      <c r="B253" t="str">
        <f>if(A253="","",countifs('Randers Regnskov'!G277:G1109,Contributors!A253))</f>
        <v/>
      </c>
      <c r="C253" t="str">
        <f>if(A253="","",countifs('Randers Regnskov'!G277:G1109,Contributors!A253,'Randers Regnskov'!H277:H1109,"&lt;&gt;"))</f>
        <v/>
      </c>
    </row>
    <row r="254">
      <c r="B254" t="str">
        <f>if(A254="","",countifs('Randers Regnskov'!G278:G1110,Contributors!A254))</f>
        <v/>
      </c>
      <c r="C254" t="str">
        <f>if(A254="","",countifs('Randers Regnskov'!G278:G1110,Contributors!A254,'Randers Regnskov'!H278:H1110,"&lt;&gt;"))</f>
        <v/>
      </c>
    </row>
    <row r="255">
      <c r="B255" t="str">
        <f>if(A255="","",countifs('Randers Regnskov'!G279:G1111,Contributors!A255))</f>
        <v/>
      </c>
      <c r="C255" t="str">
        <f>if(A255="","",countifs('Randers Regnskov'!G279:G1111,Contributors!A255,'Randers Regnskov'!H279:H1111,"&lt;&gt;"))</f>
        <v/>
      </c>
    </row>
    <row r="256">
      <c r="B256" t="str">
        <f>if(A256="","",countifs('Randers Regnskov'!G280:G1112,Contributors!A256))</f>
        <v/>
      </c>
      <c r="C256" t="str">
        <f>if(A256="","",countifs('Randers Regnskov'!G280:G1112,Contributors!A256,'Randers Regnskov'!H280:H1112,"&lt;&gt;"))</f>
        <v/>
      </c>
    </row>
    <row r="257">
      <c r="B257" t="str">
        <f>if(A257="","",countifs('Randers Regnskov'!G281:G1113,Contributors!A257))</f>
        <v/>
      </c>
      <c r="C257" t="str">
        <f>if(A257="","",countifs('Randers Regnskov'!G281:G1113,Contributors!A257,'Randers Regnskov'!H281:H1113,"&lt;&gt;"))</f>
        <v/>
      </c>
    </row>
    <row r="258">
      <c r="B258" t="str">
        <f>if(A258="","",countifs('Randers Regnskov'!G282:G1114,Contributors!A258))</f>
        <v/>
      </c>
      <c r="C258" t="str">
        <f>if(A258="","",countifs('Randers Regnskov'!G282:G1114,Contributors!A258,'Randers Regnskov'!H282:H1114,"&lt;&gt;"))</f>
        <v/>
      </c>
    </row>
    <row r="259">
      <c r="B259" t="str">
        <f>if(A259="","",countifs('Randers Regnskov'!G283:G1115,Contributors!A259))</f>
        <v/>
      </c>
      <c r="C259" t="str">
        <f>if(A259="","",countifs('Randers Regnskov'!G283:G1115,Contributors!A259,'Randers Regnskov'!H283:H1115,"&lt;&gt;"))</f>
        <v/>
      </c>
    </row>
    <row r="260">
      <c r="B260" t="str">
        <f>if(A260="","",countifs('Randers Regnskov'!G284:G1116,Contributors!A260))</f>
        <v/>
      </c>
      <c r="C260" t="str">
        <f>if(A260="","",countifs('Randers Regnskov'!G284:G1116,Contributors!A260,'Randers Regnskov'!H284:H1116,"&lt;&gt;"))</f>
        <v/>
      </c>
    </row>
    <row r="261">
      <c r="B261" t="str">
        <f>if(A261="","",countifs('Randers Regnskov'!G285:G1117,Contributors!A261))</f>
        <v/>
      </c>
      <c r="C261" t="str">
        <f>if(A261="","",countifs('Randers Regnskov'!G285:G1117,Contributors!A261,'Randers Regnskov'!H285:H1117,"&lt;&gt;"))</f>
        <v/>
      </c>
    </row>
    <row r="262">
      <c r="B262" t="str">
        <f>if(A262="","",countifs('Randers Regnskov'!G286:G1118,Contributors!A262))</f>
        <v/>
      </c>
      <c r="C262" t="str">
        <f>if(A262="","",countifs('Randers Regnskov'!G286:G1118,Contributors!A262,'Randers Regnskov'!H286:H1118,"&lt;&gt;"))</f>
        <v/>
      </c>
    </row>
    <row r="263">
      <c r="B263" t="str">
        <f>if(A263="","",countifs('Randers Regnskov'!G287:G1119,Contributors!A263))</f>
        <v/>
      </c>
      <c r="C263" t="str">
        <f>if(A263="","",countifs('Randers Regnskov'!G287:G1119,Contributors!A263,'Randers Regnskov'!H287:H1119,"&lt;&gt;"))</f>
        <v/>
      </c>
    </row>
    <row r="264">
      <c r="B264" t="str">
        <f>if(A264="","",countifs('Randers Regnskov'!G288:G1120,Contributors!A264))</f>
        <v/>
      </c>
      <c r="C264" t="str">
        <f>if(A264="","",countifs('Randers Regnskov'!G288:G1120,Contributors!A264,'Randers Regnskov'!H288:H1120,"&lt;&gt;"))</f>
        <v/>
      </c>
    </row>
    <row r="265">
      <c r="B265" t="str">
        <f>if(A265="","",countifs('Randers Regnskov'!G289:G1121,Contributors!A265))</f>
        <v/>
      </c>
      <c r="C265" t="str">
        <f>if(A265="","",countifs('Randers Regnskov'!G289:G1121,Contributors!A265,'Randers Regnskov'!H289:H1121,"&lt;&gt;"))</f>
        <v/>
      </c>
    </row>
    <row r="266">
      <c r="B266" t="str">
        <f>if(A266="","",countifs('Randers Regnskov'!G290:G1122,Contributors!A266))</f>
        <v/>
      </c>
      <c r="C266" t="str">
        <f>if(A266="","",countifs('Randers Regnskov'!G290:G1122,Contributors!A266,'Randers Regnskov'!H290:H1122,"&lt;&gt;"))</f>
        <v/>
      </c>
    </row>
    <row r="267">
      <c r="B267" t="str">
        <f>if(A267="","",countifs('Randers Regnskov'!G291:G1123,Contributors!A267))</f>
        <v/>
      </c>
      <c r="C267" t="str">
        <f>if(A267="","",countifs('Randers Regnskov'!G291:G1123,Contributors!A267,'Randers Regnskov'!H291:H1123,"&lt;&gt;"))</f>
        <v/>
      </c>
    </row>
    <row r="268">
      <c r="B268" t="str">
        <f>if(A268="","",countifs('Randers Regnskov'!G292:G1124,Contributors!A268))</f>
        <v/>
      </c>
      <c r="C268" t="str">
        <f>if(A268="","",countifs('Randers Regnskov'!G292:G1124,Contributors!A268,'Randers Regnskov'!H292:H1124,"&lt;&gt;"))</f>
        <v/>
      </c>
    </row>
    <row r="269">
      <c r="B269" t="str">
        <f>if(A269="","",countifs('Randers Regnskov'!G293:G1125,Contributors!A269))</f>
        <v/>
      </c>
      <c r="C269" t="str">
        <f>if(A269="","",countifs('Randers Regnskov'!G293:G1125,Contributors!A269,'Randers Regnskov'!H293:H1125,"&lt;&gt;"))</f>
        <v/>
      </c>
    </row>
    <row r="270">
      <c r="B270" t="str">
        <f>if(A270="","",countifs('Randers Regnskov'!G294:G1126,Contributors!A270))</f>
        <v/>
      </c>
      <c r="C270" t="str">
        <f>if(A270="","",countifs('Randers Regnskov'!G294:G1126,Contributors!A270,'Randers Regnskov'!H294:H1126,"&lt;&gt;"))</f>
        <v/>
      </c>
    </row>
    <row r="271">
      <c r="B271" t="str">
        <f>if(A271="","",countifs('Randers Regnskov'!G295:G1127,Contributors!A271))</f>
        <v/>
      </c>
      <c r="C271" t="str">
        <f>if(A271="","",countifs('Randers Regnskov'!G295:G1127,Contributors!A271,'Randers Regnskov'!H295:H1127,"&lt;&gt;"))</f>
        <v/>
      </c>
    </row>
    <row r="272">
      <c r="B272" t="str">
        <f>if(A272="","",countifs('Randers Regnskov'!G296:G1128,Contributors!A272))</f>
        <v/>
      </c>
      <c r="C272" t="str">
        <f>if(A272="","",countifs('Randers Regnskov'!G296:G1128,Contributors!A272,'Randers Regnskov'!H296:H1128,"&lt;&gt;"))</f>
        <v/>
      </c>
    </row>
    <row r="273">
      <c r="B273" t="str">
        <f>if(A273="","",countifs('Randers Regnskov'!G297:G1129,Contributors!A273))</f>
        <v/>
      </c>
      <c r="C273" t="str">
        <f>if(A273="","",countifs('Randers Regnskov'!G297:G1129,Contributors!A273,'Randers Regnskov'!H297:H1129,"&lt;&gt;"))</f>
        <v/>
      </c>
    </row>
    <row r="274">
      <c r="B274" t="str">
        <f>if(A274="","",countifs('Randers Regnskov'!G298:G1130,Contributors!A274))</f>
        <v/>
      </c>
      <c r="C274" t="str">
        <f>if(A274="","",countifs('Randers Regnskov'!G298:G1130,Contributors!A274,'Randers Regnskov'!H298:H1130,"&lt;&gt;"))</f>
        <v/>
      </c>
    </row>
    <row r="275">
      <c r="B275" t="str">
        <f>if(A275="","",countifs('Randers Regnskov'!G299:G1131,Contributors!A275))</f>
        <v/>
      </c>
      <c r="C275" t="str">
        <f>if(A275="","",countifs('Randers Regnskov'!G299:G1131,Contributors!A275,'Randers Regnskov'!H299:H1131,"&lt;&gt;"))</f>
        <v/>
      </c>
    </row>
    <row r="276">
      <c r="B276" t="str">
        <f>if(A276="","",countifs('Randers Regnskov'!G300:G1132,Contributors!A276))</f>
        <v/>
      </c>
      <c r="C276" t="str">
        <f>if(A276="","",countifs('Randers Regnskov'!G300:G1132,Contributors!A276,'Randers Regnskov'!H300:H1132,"&lt;&gt;"))</f>
        <v/>
      </c>
    </row>
    <row r="277">
      <c r="B277" t="str">
        <f>if(A277="","",countifs('Randers Regnskov'!G301:G1133,Contributors!A277))</f>
        <v/>
      </c>
      <c r="C277" t="str">
        <f>if(A277="","",countifs('Randers Regnskov'!G301:G1133,Contributors!A277,'Randers Regnskov'!H301:H1133,"&lt;&gt;"))</f>
        <v/>
      </c>
    </row>
    <row r="278">
      <c r="B278" t="str">
        <f>if(A278="","",countifs('Randers Regnskov'!G302:G1134,Contributors!A278))</f>
        <v/>
      </c>
      <c r="C278" t="str">
        <f>if(A278="","",countifs('Randers Regnskov'!G302:G1134,Contributors!A278,'Randers Regnskov'!H302:H1134,"&lt;&gt;"))</f>
        <v/>
      </c>
    </row>
    <row r="279">
      <c r="B279" t="str">
        <f>if(A279="","",countifs('Randers Regnskov'!G303:G1135,Contributors!A279))</f>
        <v/>
      </c>
      <c r="C279" t="str">
        <f>if(A279="","",countifs('Randers Regnskov'!G303:G1135,Contributors!A279,'Randers Regnskov'!H303:H1135,"&lt;&gt;"))</f>
        <v/>
      </c>
    </row>
    <row r="280">
      <c r="B280" t="str">
        <f>if(A280="","",countifs('Randers Regnskov'!G304:G1136,Contributors!A280))</f>
        <v/>
      </c>
      <c r="C280" t="str">
        <f>if(A280="","",countifs('Randers Regnskov'!G304:G1136,Contributors!A280,'Randers Regnskov'!H304:H1136,"&lt;&gt;"))</f>
        <v/>
      </c>
    </row>
    <row r="281">
      <c r="B281" t="str">
        <f>if(A281="","",countifs('Randers Regnskov'!G305:G1137,Contributors!A281))</f>
        <v/>
      </c>
      <c r="C281" t="str">
        <f>if(A281="","",countifs('Randers Regnskov'!G305:G1137,Contributors!A281,'Randers Regnskov'!H305:H1137,"&lt;&gt;"))</f>
        <v/>
      </c>
    </row>
    <row r="282">
      <c r="B282" t="str">
        <f>if(A282="","",countifs('Randers Regnskov'!G306:G1138,Contributors!A282))</f>
        <v/>
      </c>
      <c r="C282" t="str">
        <f>if(A282="","",countifs('Randers Regnskov'!G306:G1138,Contributors!A282,'Randers Regnskov'!H306:H1138,"&lt;&gt;"))</f>
        <v/>
      </c>
    </row>
    <row r="283">
      <c r="B283" t="str">
        <f>if(A283="","",countifs('Randers Regnskov'!G307:G1139,Contributors!A283))</f>
        <v/>
      </c>
      <c r="C283" t="str">
        <f>if(A283="","",countifs('Randers Regnskov'!G307:G1139,Contributors!A283,'Randers Regnskov'!H307:H1139,"&lt;&gt;"))</f>
        <v/>
      </c>
    </row>
    <row r="284">
      <c r="B284" t="str">
        <f>if(A284="","",countifs('Randers Regnskov'!G308:G1140,Contributors!A284))</f>
        <v/>
      </c>
      <c r="C284" t="str">
        <f>if(A284="","",countifs('Randers Regnskov'!G308:G1140,Contributors!A284,'Randers Regnskov'!H308:H1140,"&lt;&gt;"))</f>
        <v/>
      </c>
    </row>
    <row r="285">
      <c r="B285" t="str">
        <f>if(A285="","",countifs('Randers Regnskov'!G309:G1141,Contributors!A285))</f>
        <v/>
      </c>
      <c r="C285" t="str">
        <f>if(A285="","",countifs('Randers Regnskov'!G309:G1141,Contributors!A285,'Randers Regnskov'!H309:H1141,"&lt;&gt;"))</f>
        <v/>
      </c>
    </row>
    <row r="286">
      <c r="B286" t="str">
        <f>if(A286="","",countifs('Randers Regnskov'!G310:G1142,Contributors!A286))</f>
        <v/>
      </c>
      <c r="C286" t="str">
        <f>if(A286="","",countifs('Randers Regnskov'!G310:G1142,Contributors!A286,'Randers Regnskov'!H310:H1142,"&lt;&gt;"))</f>
        <v/>
      </c>
    </row>
    <row r="287">
      <c r="B287" t="str">
        <f>if(A287="","",countifs('Randers Regnskov'!G311:G1143,Contributors!A287))</f>
        <v/>
      </c>
      <c r="C287" t="str">
        <f>if(A287="","",countifs('Randers Regnskov'!G311:G1143,Contributors!A287,'Randers Regnskov'!H311:H1143,"&lt;&gt;"))</f>
        <v/>
      </c>
    </row>
    <row r="288">
      <c r="B288" t="str">
        <f>if(A288="","",countifs('Randers Regnskov'!G312:G1144,Contributors!A288))</f>
        <v/>
      </c>
      <c r="C288" t="str">
        <f>if(A288="","",countifs('Randers Regnskov'!G312:G1144,Contributors!A288,'Randers Regnskov'!H312:H1144,"&lt;&gt;"))</f>
        <v/>
      </c>
    </row>
    <row r="289">
      <c r="B289" t="str">
        <f>if(A289="","",countifs('Randers Regnskov'!G313:G1145,Contributors!A289))</f>
        <v/>
      </c>
      <c r="C289" t="str">
        <f>if(A289="","",countifs('Randers Regnskov'!G313:G1145,Contributors!A289,'Randers Regnskov'!H313:H1145,"&lt;&gt;"))</f>
        <v/>
      </c>
    </row>
    <row r="290">
      <c r="B290" t="str">
        <f>if(A290="","",countifs('Randers Regnskov'!G314:G1146,Contributors!A290))</f>
        <v/>
      </c>
      <c r="C290" t="str">
        <f>if(A290="","",countifs('Randers Regnskov'!G314:G1146,Contributors!A290,'Randers Regnskov'!H314:H1146,"&lt;&gt;"))</f>
        <v/>
      </c>
    </row>
    <row r="291">
      <c r="B291" t="str">
        <f>if(A291="","",countifs('Randers Regnskov'!G315:G1147,Contributors!A291))</f>
        <v/>
      </c>
      <c r="C291" t="str">
        <f>if(A291="","",countifs('Randers Regnskov'!G315:G1147,Contributors!A291,'Randers Regnskov'!H315:H1147,"&lt;&gt;"))</f>
        <v/>
      </c>
    </row>
    <row r="292">
      <c r="B292" t="str">
        <f>if(A292="","",countifs('Randers Regnskov'!G316:G1148,Contributors!A292))</f>
        <v/>
      </c>
      <c r="C292" t="str">
        <f>if(A292="","",countifs('Randers Regnskov'!G316:G1148,Contributors!A292,'Randers Regnskov'!H316:H1148,"&lt;&gt;"))</f>
        <v/>
      </c>
    </row>
    <row r="293">
      <c r="B293" t="str">
        <f>if(A293="","",countifs('Randers Regnskov'!G317:G1149,Contributors!A293))</f>
        <v/>
      </c>
      <c r="C293" t="str">
        <f>if(A293="","",countifs('Randers Regnskov'!G317:G1149,Contributors!A293,'Randers Regnskov'!H317:H1149,"&lt;&gt;"))</f>
        <v/>
      </c>
    </row>
    <row r="294">
      <c r="B294" t="str">
        <f>if(A294="","",countifs('Randers Regnskov'!G318:G1150,Contributors!A294))</f>
        <v/>
      </c>
      <c r="C294" t="str">
        <f>if(A294="","",countifs('Randers Regnskov'!G318:G1150,Contributors!A294,'Randers Regnskov'!H318:H1150,"&lt;&gt;"))</f>
        <v/>
      </c>
    </row>
    <row r="295">
      <c r="B295" t="str">
        <f>if(A295="","",countifs('Randers Regnskov'!G319:G1151,Contributors!A295))</f>
        <v/>
      </c>
      <c r="C295" t="str">
        <f>if(A295="","",countifs('Randers Regnskov'!G319:G1151,Contributors!A295,'Randers Regnskov'!H319:H1151,"&lt;&gt;"))</f>
        <v/>
      </c>
    </row>
    <row r="296">
      <c r="B296" t="str">
        <f>if(A296="","",countifs('Randers Regnskov'!G320:G1152,Contributors!A296))</f>
        <v/>
      </c>
      <c r="C296" t="str">
        <f>if(A296="","",countifs('Randers Regnskov'!G320:G1152,Contributors!A296,'Randers Regnskov'!H320:H1152,"&lt;&gt;"))</f>
        <v/>
      </c>
    </row>
    <row r="297">
      <c r="B297" t="str">
        <f>if(A297="","",countifs('Randers Regnskov'!G321:G1153,Contributors!A297))</f>
        <v/>
      </c>
      <c r="C297" t="str">
        <f>if(A297="","",countifs('Randers Regnskov'!G321:G1153,Contributors!A297,'Randers Regnskov'!H321:H1153,"&lt;&gt;"))</f>
        <v/>
      </c>
    </row>
    <row r="298">
      <c r="B298" t="str">
        <f>if(A298="","",countifs('Randers Regnskov'!G322:G1154,Contributors!A298))</f>
        <v/>
      </c>
      <c r="C298" t="str">
        <f>if(A298="","",countifs('Randers Regnskov'!G322:G1154,Contributors!A298,'Randers Regnskov'!H322:H1154,"&lt;&gt;"))</f>
        <v/>
      </c>
    </row>
    <row r="299">
      <c r="B299" t="str">
        <f>if(A299="","",countifs('Randers Regnskov'!G323:G1155,Contributors!A299))</f>
        <v/>
      </c>
      <c r="C299" t="str">
        <f>if(A299="","",countifs('Randers Regnskov'!G323:G1155,Contributors!A299,'Randers Regnskov'!H323:H1155,"&lt;&gt;"))</f>
        <v/>
      </c>
    </row>
    <row r="300">
      <c r="B300" t="str">
        <f>if(A300="","",countifs('Randers Regnskov'!G324:G1156,Contributors!A300))</f>
        <v/>
      </c>
      <c r="C300" t="str">
        <f>if(A300="","",countifs('Randers Regnskov'!G324:G1156,Contributors!A300,'Randers Regnskov'!H324:H1156,"&lt;&gt;"))</f>
        <v/>
      </c>
    </row>
    <row r="301">
      <c r="B301" t="str">
        <f>if(A301="","",countifs('Randers Regnskov'!G325:G1157,Contributors!A301))</f>
        <v/>
      </c>
      <c r="C301" t="str">
        <f>if(A301="","",countifs('Randers Regnskov'!G325:G1157,Contributors!A301,'Randers Regnskov'!H325:H1157,"&lt;&gt;"))</f>
        <v/>
      </c>
    </row>
    <row r="302">
      <c r="B302" t="str">
        <f>if(A302="","",countifs('Randers Regnskov'!G326:G1158,Contributors!A302))</f>
        <v/>
      </c>
      <c r="C302" t="str">
        <f>if(A302="","",countifs('Randers Regnskov'!G326:G1158,Contributors!A302,'Randers Regnskov'!H326:H1158,"&lt;&gt;"))</f>
        <v/>
      </c>
    </row>
    <row r="303">
      <c r="B303" t="str">
        <f>if(A303="","",countifs('Randers Regnskov'!G327:G1159,Contributors!A303))</f>
        <v/>
      </c>
      <c r="C303" t="str">
        <f>if(A303="","",countifs('Randers Regnskov'!G327:G1159,Contributors!A303,'Randers Regnskov'!H327:H1159,"&lt;&gt;"))</f>
        <v/>
      </c>
    </row>
    <row r="304">
      <c r="B304" t="str">
        <f>if(A304="","",countifs('Randers Regnskov'!G328:G1160,Contributors!A304))</f>
        <v/>
      </c>
      <c r="C304" t="str">
        <f>if(A304="","",countifs('Randers Regnskov'!G328:G1160,Contributors!A304,'Randers Regnskov'!H328:H1160,"&lt;&gt;"))</f>
        <v/>
      </c>
    </row>
    <row r="305">
      <c r="B305" t="str">
        <f>if(A305="","",countifs('Randers Regnskov'!G329:G1161,Contributors!A305))</f>
        <v/>
      </c>
      <c r="C305" t="str">
        <f>if(A305="","",countifs('Randers Regnskov'!G329:G1161,Contributors!A305,'Randers Regnskov'!H329:H1161,"&lt;&gt;"))</f>
        <v/>
      </c>
    </row>
    <row r="306">
      <c r="B306" t="str">
        <f>if(A306="","",countifs('Randers Regnskov'!G330:G1162,Contributors!A306))</f>
        <v/>
      </c>
      <c r="C306" t="str">
        <f>if(A306="","",countifs('Randers Regnskov'!G330:G1162,Contributors!A306,'Randers Regnskov'!H330:H1162,"&lt;&gt;"))</f>
        <v/>
      </c>
    </row>
    <row r="307">
      <c r="B307" t="str">
        <f>if(A307="","",countifs('Randers Regnskov'!G331:G1163,Contributors!A307))</f>
        <v/>
      </c>
      <c r="C307" t="str">
        <f>if(A307="","",countifs('Randers Regnskov'!G331:G1163,Contributors!A307,'Randers Regnskov'!H331:H1163,"&lt;&gt;"))</f>
        <v/>
      </c>
    </row>
    <row r="308">
      <c r="B308" t="str">
        <f>if(A308="","",countifs('Randers Regnskov'!G332:G1164,Contributors!A308))</f>
        <v/>
      </c>
      <c r="C308" t="str">
        <f>if(A308="","",countifs('Randers Regnskov'!G332:G1164,Contributors!A308,'Randers Regnskov'!H332:H1164,"&lt;&gt;"))</f>
        <v/>
      </c>
    </row>
    <row r="309">
      <c r="B309" t="str">
        <f>if(A309="","",countifs('Randers Regnskov'!G333:G1165,Contributors!A309))</f>
        <v/>
      </c>
      <c r="C309" t="str">
        <f>if(A309="","",countifs('Randers Regnskov'!G333:G1165,Contributors!A309,'Randers Regnskov'!H333:H1165,"&lt;&gt;"))</f>
        <v/>
      </c>
    </row>
    <row r="310">
      <c r="B310" t="str">
        <f>if(A310="","",countifs('Randers Regnskov'!G334:G1166,Contributors!A310))</f>
        <v/>
      </c>
      <c r="C310" t="str">
        <f>if(A310="","",countifs('Randers Regnskov'!G334:G1166,Contributors!A310,'Randers Regnskov'!H334:H1166,"&lt;&gt;"))</f>
        <v/>
      </c>
    </row>
    <row r="311">
      <c r="B311" t="str">
        <f>if(A311="","",countifs('Randers Regnskov'!G335:G1167,Contributors!A311))</f>
        <v/>
      </c>
      <c r="C311" t="str">
        <f>if(A311="","",countifs('Randers Regnskov'!G335:G1167,Contributors!A311,'Randers Regnskov'!H335:H1167,"&lt;&gt;"))</f>
        <v/>
      </c>
    </row>
    <row r="312">
      <c r="B312" t="str">
        <f>if(A312="","",countifs('Randers Regnskov'!G336:G1168,Contributors!A312))</f>
        <v/>
      </c>
      <c r="C312" t="str">
        <f>if(A312="","",countifs('Randers Regnskov'!G336:G1168,Contributors!A312,'Randers Regnskov'!H336:H1168,"&lt;&gt;"))</f>
        <v/>
      </c>
    </row>
    <row r="313">
      <c r="B313" t="str">
        <f>if(A313="","",countifs('Randers Regnskov'!G337:G1169,Contributors!A313))</f>
        <v/>
      </c>
      <c r="C313" t="str">
        <f>if(A313="","",countifs('Randers Regnskov'!G337:G1169,Contributors!A313,'Randers Regnskov'!H337:H1169,"&lt;&gt;"))</f>
        <v/>
      </c>
    </row>
    <row r="314">
      <c r="B314" t="str">
        <f>if(A314="","",countifs('Randers Regnskov'!G338:G1170,Contributors!A314))</f>
        <v/>
      </c>
      <c r="C314" t="str">
        <f>if(A314="","",countifs('Randers Regnskov'!G338:G1170,Contributors!A314,'Randers Regnskov'!H338:H1170,"&lt;&gt;"))</f>
        <v/>
      </c>
    </row>
    <row r="315">
      <c r="B315" t="str">
        <f>if(A315="","",countifs('Randers Regnskov'!G339:G1171,Contributors!A315))</f>
        <v/>
      </c>
      <c r="C315" t="str">
        <f>if(A315="","",countifs('Randers Regnskov'!G339:G1171,Contributors!A315,'Randers Regnskov'!H339:H1171,"&lt;&gt;"))</f>
        <v/>
      </c>
    </row>
    <row r="316">
      <c r="B316" t="str">
        <f>if(A316="","",countifs('Randers Regnskov'!G340:G1172,Contributors!A316))</f>
        <v/>
      </c>
      <c r="C316" t="str">
        <f>if(A316="","",countifs('Randers Regnskov'!G340:G1172,Contributors!A316,'Randers Regnskov'!H340:H1172,"&lt;&gt;"))</f>
        <v/>
      </c>
    </row>
    <row r="317">
      <c r="B317" t="str">
        <f>if(A317="","",countifs('Randers Regnskov'!G341:G1173,Contributors!A317))</f>
        <v/>
      </c>
      <c r="C317" t="str">
        <f>if(A317="","",countifs('Randers Regnskov'!G341:G1173,Contributors!A317,'Randers Regnskov'!H341:H1173,"&lt;&gt;"))</f>
        <v/>
      </c>
    </row>
    <row r="318">
      <c r="B318" t="str">
        <f>if(A318="","",countifs('Randers Regnskov'!G342:G1174,Contributors!A318))</f>
        <v/>
      </c>
      <c r="C318" t="str">
        <f>if(A318="","",countifs('Randers Regnskov'!G342:G1174,Contributors!A318,'Randers Regnskov'!H342:H1174,"&lt;&gt;"))</f>
        <v/>
      </c>
    </row>
    <row r="319">
      <c r="B319" t="str">
        <f>if(A319="","",countifs('Randers Regnskov'!G343:G1175,Contributors!A319))</f>
        <v/>
      </c>
      <c r="C319" t="str">
        <f>if(A319="","",countifs('Randers Regnskov'!G343:G1175,Contributors!A319,'Randers Regnskov'!H343:H1175,"&lt;&gt;"))</f>
        <v/>
      </c>
    </row>
    <row r="320">
      <c r="B320" t="str">
        <f>if(A320="","",countifs('Randers Regnskov'!G344:G1176,Contributors!A320))</f>
        <v/>
      </c>
      <c r="C320" t="str">
        <f>if(A320="","",countifs('Randers Regnskov'!G344:G1176,Contributors!A320,'Randers Regnskov'!H344:H1176,"&lt;&gt;"))</f>
        <v/>
      </c>
    </row>
    <row r="321">
      <c r="B321" t="str">
        <f>if(A321="","",countifs('Randers Regnskov'!G345:G1177,Contributors!A321))</f>
        <v/>
      </c>
      <c r="C321" t="str">
        <f>if(A321="","",countifs('Randers Regnskov'!G345:G1177,Contributors!A321,'Randers Regnskov'!H345:H1177,"&lt;&gt;"))</f>
        <v/>
      </c>
    </row>
    <row r="322">
      <c r="B322" t="str">
        <f>if(A322="","",countifs('Randers Regnskov'!G346:G1178,Contributors!A322))</f>
        <v/>
      </c>
      <c r="C322" t="str">
        <f>if(A322="","",countifs('Randers Regnskov'!G346:G1178,Contributors!A322,'Randers Regnskov'!H346:H1178,"&lt;&gt;"))</f>
        <v/>
      </c>
    </row>
    <row r="323">
      <c r="B323" t="str">
        <f>if(A323="","",countifs('Randers Regnskov'!G347:G1179,Contributors!A323))</f>
        <v/>
      </c>
      <c r="C323" t="str">
        <f>if(A323="","",countifs('Randers Regnskov'!G347:G1179,Contributors!A323,'Randers Regnskov'!H347:H1179,"&lt;&gt;"))</f>
        <v/>
      </c>
    </row>
    <row r="324">
      <c r="B324" t="str">
        <f>if(A324="","",countifs('Randers Regnskov'!G348:G1180,Contributors!A324))</f>
        <v/>
      </c>
      <c r="C324" t="str">
        <f>if(A324="","",countifs('Randers Regnskov'!G348:G1180,Contributors!A324,'Randers Regnskov'!H348:H1180,"&lt;&gt;"))</f>
        <v/>
      </c>
    </row>
    <row r="325">
      <c r="B325" t="str">
        <f>if(A325="","",countifs('Randers Regnskov'!G349:G1181,Contributors!A325))</f>
        <v/>
      </c>
      <c r="C325" t="str">
        <f>if(A325="","",countifs('Randers Regnskov'!G349:G1181,Contributors!A325,'Randers Regnskov'!H349:H1181,"&lt;&gt;"))</f>
        <v/>
      </c>
    </row>
    <row r="326">
      <c r="B326" t="str">
        <f>if(A326="","",countifs('Randers Regnskov'!G350:G1182,Contributors!A326))</f>
        <v/>
      </c>
      <c r="C326" t="str">
        <f>if(A326="","",countifs('Randers Regnskov'!G350:G1182,Contributors!A326,'Randers Regnskov'!H350:H1182,"&lt;&gt;"))</f>
        <v/>
      </c>
    </row>
    <row r="327">
      <c r="B327" t="str">
        <f>if(A327="","",countifs('Randers Regnskov'!G351:G1183,Contributors!A327))</f>
        <v/>
      </c>
      <c r="C327" t="str">
        <f>if(A327="","",countifs('Randers Regnskov'!G351:G1183,Contributors!A327,'Randers Regnskov'!H351:H1183,"&lt;&gt;"))</f>
        <v/>
      </c>
    </row>
    <row r="328">
      <c r="B328" t="str">
        <f>if(A328="","",countifs('Randers Regnskov'!G352:G1184,Contributors!A328))</f>
        <v/>
      </c>
      <c r="C328" t="str">
        <f>if(A328="","",countifs('Randers Regnskov'!G352:G1184,Contributors!A328,'Randers Regnskov'!H352:H1184,"&lt;&gt;"))</f>
        <v/>
      </c>
    </row>
    <row r="329">
      <c r="B329" t="str">
        <f>if(A329="","",countifs('Randers Regnskov'!G353:G1185,Contributors!A329))</f>
        <v/>
      </c>
      <c r="C329" t="str">
        <f>if(A329="","",countifs('Randers Regnskov'!G353:G1185,Contributors!A329,'Randers Regnskov'!H353:H1185,"&lt;&gt;"))</f>
        <v/>
      </c>
    </row>
    <row r="330">
      <c r="B330" t="str">
        <f>if(A330="","",countifs('Randers Regnskov'!G354:G1186,Contributors!A330))</f>
        <v/>
      </c>
      <c r="C330" t="str">
        <f>if(A330="","",countifs('Randers Regnskov'!G354:G1186,Contributors!A330,'Randers Regnskov'!H354:H1186,"&lt;&gt;"))</f>
        <v/>
      </c>
    </row>
    <row r="331">
      <c r="B331" t="str">
        <f>if(A331="","",countifs('Randers Regnskov'!G355:G1187,Contributors!A331))</f>
        <v/>
      </c>
      <c r="C331" t="str">
        <f>if(A331="","",countifs('Randers Regnskov'!G355:G1187,Contributors!A331,'Randers Regnskov'!H355:H1187,"&lt;&gt;"))</f>
        <v/>
      </c>
    </row>
    <row r="332">
      <c r="B332" t="str">
        <f>if(A332="","",countifs('Randers Regnskov'!G356:G1188,Contributors!A332))</f>
        <v/>
      </c>
      <c r="C332" t="str">
        <f>if(A332="","",countifs('Randers Regnskov'!G356:G1188,Contributors!A332,'Randers Regnskov'!H356:H1188,"&lt;&gt;"))</f>
        <v/>
      </c>
    </row>
    <row r="333">
      <c r="B333" t="str">
        <f>if(A333="","",countifs('Randers Regnskov'!G357:G1189,Contributors!A333))</f>
        <v/>
      </c>
      <c r="C333" t="str">
        <f>if(A333="","",countifs('Randers Regnskov'!G357:G1189,Contributors!A333,'Randers Regnskov'!H357:H1189,"&lt;&gt;"))</f>
        <v/>
      </c>
    </row>
    <row r="334">
      <c r="B334" t="str">
        <f>if(A334="","",countifs('Randers Regnskov'!G358:G1190,Contributors!A334))</f>
        <v/>
      </c>
      <c r="C334" t="str">
        <f>if(A334="","",countifs('Randers Regnskov'!G358:G1190,Contributors!A334,'Randers Regnskov'!H358:H1190,"&lt;&gt;"))</f>
        <v/>
      </c>
    </row>
    <row r="335">
      <c r="B335" t="str">
        <f>if(A335="","",countifs('Randers Regnskov'!G359:G1191,Contributors!A335))</f>
        <v/>
      </c>
      <c r="C335" t="str">
        <f>if(A335="","",countifs('Randers Regnskov'!G359:G1191,Contributors!A335,'Randers Regnskov'!H359:H1191,"&lt;&gt;"))</f>
        <v/>
      </c>
    </row>
    <row r="336">
      <c r="B336" t="str">
        <f>if(A336="","",countifs('Randers Regnskov'!G360:G1192,Contributors!A336))</f>
        <v/>
      </c>
      <c r="C336" t="str">
        <f>if(A336="","",countifs('Randers Regnskov'!G360:G1192,Contributors!A336,'Randers Regnskov'!H360:H1192,"&lt;&gt;"))</f>
        <v/>
      </c>
    </row>
    <row r="337">
      <c r="B337" t="str">
        <f>if(A337="","",countifs('Randers Regnskov'!G361:G1193,Contributors!A337))</f>
        <v/>
      </c>
      <c r="C337" t="str">
        <f>if(A337="","",countifs('Randers Regnskov'!G361:G1193,Contributors!A337,'Randers Regnskov'!H361:H1193,"&lt;&gt;"))</f>
        <v/>
      </c>
    </row>
    <row r="338">
      <c r="B338" t="str">
        <f>if(A338="","",countifs('Randers Regnskov'!G362:G1194,Contributors!A338))</f>
        <v/>
      </c>
      <c r="C338" t="str">
        <f>if(A338="","",countifs('Randers Regnskov'!G362:G1194,Contributors!A338,'Randers Regnskov'!H362:H1194,"&lt;&gt;"))</f>
        <v/>
      </c>
    </row>
    <row r="339">
      <c r="B339" t="str">
        <f>if(A339="","",countifs('Randers Regnskov'!G363:G1195,Contributors!A339))</f>
        <v/>
      </c>
      <c r="C339" t="str">
        <f>if(A339="","",countifs('Randers Regnskov'!G363:G1195,Contributors!A339,'Randers Regnskov'!H363:H1195,"&lt;&gt;"))</f>
        <v/>
      </c>
    </row>
    <row r="340">
      <c r="B340" t="str">
        <f>if(A340="","",countifs('Randers Regnskov'!G364:G1196,Contributors!A340))</f>
        <v/>
      </c>
      <c r="C340" t="str">
        <f>if(A340="","",countifs('Randers Regnskov'!G364:G1196,Contributors!A340,'Randers Regnskov'!H364:H1196,"&lt;&gt;"))</f>
        <v/>
      </c>
    </row>
    <row r="341">
      <c r="B341" t="str">
        <f>if(A341="","",countifs('Randers Regnskov'!G365:G1197,Contributors!A341))</f>
        <v/>
      </c>
      <c r="C341" t="str">
        <f>if(A341="","",countifs('Randers Regnskov'!G365:G1197,Contributors!A341,'Randers Regnskov'!H365:H1197,"&lt;&gt;"))</f>
        <v/>
      </c>
    </row>
    <row r="342">
      <c r="B342" t="str">
        <f>if(A342="","",countifs('Randers Regnskov'!G366:G1198,Contributors!A342))</f>
        <v/>
      </c>
      <c r="C342" t="str">
        <f>if(A342="","",countifs('Randers Regnskov'!G366:G1198,Contributors!A342,'Randers Regnskov'!H366:H1198,"&lt;&gt;"))</f>
        <v/>
      </c>
    </row>
    <row r="343">
      <c r="B343" t="str">
        <f>if(A343="","",countifs('Randers Regnskov'!G367:G1199,Contributors!A343))</f>
        <v/>
      </c>
      <c r="C343" t="str">
        <f>if(A343="","",countifs('Randers Regnskov'!G367:G1199,Contributors!A343,'Randers Regnskov'!H367:H1199,"&lt;&gt;"))</f>
        <v/>
      </c>
    </row>
    <row r="344">
      <c r="B344" t="str">
        <f>if(A344="","",countifs('Randers Regnskov'!G368:G1200,Contributors!A344))</f>
        <v/>
      </c>
      <c r="C344" t="str">
        <f>if(A344="","",countifs('Randers Regnskov'!G368:G1200,Contributors!A344,'Randers Regnskov'!H368:H1200,"&lt;&gt;"))</f>
        <v/>
      </c>
    </row>
    <row r="345">
      <c r="B345" t="str">
        <f>if(A345="","",countifs('Randers Regnskov'!G369:G1201,Contributors!A345))</f>
        <v/>
      </c>
      <c r="C345" t="str">
        <f>if(A345="","",countifs('Randers Regnskov'!G369:G1201,Contributors!A345,'Randers Regnskov'!H369:H1201,"&lt;&gt;"))</f>
        <v/>
      </c>
    </row>
    <row r="346">
      <c r="B346" t="str">
        <f>if(A346="","",countifs('Randers Regnskov'!G370:G1202,Contributors!A346))</f>
        <v/>
      </c>
      <c r="C346" t="str">
        <f>if(A346="","",countifs('Randers Regnskov'!G370:G1202,Contributors!A346,'Randers Regnskov'!H370:H1202,"&lt;&gt;"))</f>
        <v/>
      </c>
    </row>
    <row r="347">
      <c r="B347" t="str">
        <f>if(A347="","",countifs('Randers Regnskov'!G371:G1203,Contributors!A347))</f>
        <v/>
      </c>
      <c r="C347" t="str">
        <f>if(A347="","",countifs('Randers Regnskov'!G371:G1203,Contributors!A347,'Randers Regnskov'!H371:H1203,"&lt;&gt;"))</f>
        <v/>
      </c>
    </row>
    <row r="348">
      <c r="B348" t="str">
        <f>if(A348="","",countifs('Randers Regnskov'!G372:G1204,Contributors!A348))</f>
        <v/>
      </c>
      <c r="C348" t="str">
        <f>if(A348="","",countifs('Randers Regnskov'!G372:G1204,Contributors!A348,'Randers Regnskov'!H372:H1204,"&lt;&gt;"))</f>
        <v/>
      </c>
    </row>
    <row r="349">
      <c r="B349" t="str">
        <f>if(A349="","",countifs('Randers Regnskov'!G373:G1205,Contributors!A349))</f>
        <v/>
      </c>
      <c r="C349" t="str">
        <f>if(A349="","",countifs('Randers Regnskov'!G373:G1205,Contributors!A349,'Randers Regnskov'!H373:H1205,"&lt;&gt;"))</f>
        <v/>
      </c>
    </row>
    <row r="350">
      <c r="B350" t="str">
        <f>if(A350="","",countifs('Randers Regnskov'!G374:G1206,Contributors!A350))</f>
        <v/>
      </c>
      <c r="C350" t="str">
        <f>if(A350="","",countifs('Randers Regnskov'!G374:G1206,Contributors!A350,'Randers Regnskov'!H374:H1206,"&lt;&gt;"))</f>
        <v/>
      </c>
    </row>
    <row r="351">
      <c r="B351" t="str">
        <f>if(A351="","",countifs('Randers Regnskov'!G375:G1207,Contributors!A351))</f>
        <v/>
      </c>
      <c r="C351" t="str">
        <f>if(A351="","",countifs('Randers Regnskov'!G375:G1207,Contributors!A351,'Randers Regnskov'!H375:H1207,"&lt;&gt;"))</f>
        <v/>
      </c>
    </row>
    <row r="352">
      <c r="B352" t="str">
        <f>if(A352="","",countifs('Randers Regnskov'!G376:G1208,Contributors!A352))</f>
        <v/>
      </c>
      <c r="C352" t="str">
        <f>if(A352="","",countifs('Randers Regnskov'!G376:G1208,Contributors!A352,'Randers Regnskov'!H376:H1208,"&lt;&gt;"))</f>
        <v/>
      </c>
    </row>
    <row r="353">
      <c r="B353" t="str">
        <f>if(A353="","",countifs('Randers Regnskov'!G377:G1209,Contributors!A353))</f>
        <v/>
      </c>
      <c r="C353" t="str">
        <f>if(A353="","",countifs('Randers Regnskov'!G377:G1209,Contributors!A353,'Randers Regnskov'!H377:H1209,"&lt;&gt;"))</f>
        <v/>
      </c>
    </row>
    <row r="354">
      <c r="B354" t="str">
        <f>if(A354="","",countifs('Randers Regnskov'!G378:G1210,Contributors!A354))</f>
        <v/>
      </c>
      <c r="C354" t="str">
        <f>if(A354="","",countifs('Randers Regnskov'!G378:G1210,Contributors!A354,'Randers Regnskov'!H378:H1210,"&lt;&gt;"))</f>
        <v/>
      </c>
    </row>
    <row r="355">
      <c r="B355" t="str">
        <f>if(A355="","",countifs('Randers Regnskov'!G379:G1211,Contributors!A355))</f>
        <v/>
      </c>
      <c r="C355" t="str">
        <f>if(A355="","",countifs('Randers Regnskov'!G379:G1211,Contributors!A355,'Randers Regnskov'!H379:H1211,"&lt;&gt;"))</f>
        <v/>
      </c>
    </row>
    <row r="356">
      <c r="B356" t="str">
        <f>if(A356="","",countifs('Randers Regnskov'!G380:G1212,Contributors!A356))</f>
        <v/>
      </c>
      <c r="C356" t="str">
        <f>if(A356="","",countifs('Randers Regnskov'!G380:G1212,Contributors!A356,'Randers Regnskov'!H380:H1212,"&lt;&gt;"))</f>
        <v/>
      </c>
    </row>
    <row r="357">
      <c r="B357" t="str">
        <f>if(A357="","",countifs('Randers Regnskov'!G381:G1213,Contributors!A357))</f>
        <v/>
      </c>
      <c r="C357" t="str">
        <f>if(A357="","",countifs('Randers Regnskov'!G381:G1213,Contributors!A357,'Randers Regnskov'!H381:H1213,"&lt;&gt;"))</f>
        <v/>
      </c>
    </row>
    <row r="358">
      <c r="B358" t="str">
        <f>if(A358="","",countifs('Randers Regnskov'!G382:G1214,Contributors!A358))</f>
        <v/>
      </c>
      <c r="C358" t="str">
        <f>if(A358="","",countifs('Randers Regnskov'!G382:G1214,Contributors!A358,'Randers Regnskov'!H382:H1214,"&lt;&gt;"))</f>
        <v/>
      </c>
    </row>
    <row r="359">
      <c r="B359" t="str">
        <f>if(A359="","",countifs('Randers Regnskov'!G383:G1215,Contributors!A359))</f>
        <v/>
      </c>
      <c r="C359" t="str">
        <f>if(A359="","",countifs('Randers Regnskov'!G383:G1215,Contributors!A359,'Randers Regnskov'!H383:H1215,"&lt;&gt;"))</f>
        <v/>
      </c>
    </row>
    <row r="360">
      <c r="B360" t="str">
        <f>if(A360="","",countifs('Randers Regnskov'!G384:G1216,Contributors!A360))</f>
        <v/>
      </c>
      <c r="C360" t="str">
        <f>if(A360="","",countifs('Randers Regnskov'!G384:G1216,Contributors!A360,'Randers Regnskov'!H384:H1216,"&lt;&gt;"))</f>
        <v/>
      </c>
    </row>
    <row r="361">
      <c r="B361" t="str">
        <f>if(A361="","",countifs('Randers Regnskov'!G385:G1217,Contributors!A361))</f>
        <v/>
      </c>
      <c r="C361" t="str">
        <f>if(A361="","",countifs('Randers Regnskov'!G385:G1217,Contributors!A361,'Randers Regnskov'!H385:H1217,"&lt;&gt;"))</f>
        <v/>
      </c>
    </row>
    <row r="362">
      <c r="B362" t="str">
        <f>if(A362="","",countifs('Randers Regnskov'!G386:G1218,Contributors!A362))</f>
        <v/>
      </c>
      <c r="C362" t="str">
        <f>if(A362="","",countifs('Randers Regnskov'!G386:G1218,Contributors!A362,'Randers Regnskov'!H386:H1218,"&lt;&gt;"))</f>
        <v/>
      </c>
    </row>
    <row r="363">
      <c r="B363" t="str">
        <f>if(A363="","",countifs('Randers Regnskov'!G387:G1219,Contributors!A363))</f>
        <v/>
      </c>
      <c r="C363" t="str">
        <f>if(A363="","",countifs('Randers Regnskov'!G387:G1219,Contributors!A363,'Randers Regnskov'!H387:H1219,"&lt;&gt;"))</f>
        <v/>
      </c>
    </row>
    <row r="364">
      <c r="B364" t="str">
        <f>if(A364="","",countifs('Randers Regnskov'!G388:G1220,Contributors!A364))</f>
        <v/>
      </c>
      <c r="C364" t="str">
        <f>if(A364="","",countifs('Randers Regnskov'!G388:G1220,Contributors!A364,'Randers Regnskov'!H388:H1220,"&lt;&gt;"))</f>
        <v/>
      </c>
    </row>
    <row r="365">
      <c r="B365" t="str">
        <f>if(A365="","",countifs('Randers Regnskov'!G389:G1221,Contributors!A365))</f>
        <v/>
      </c>
      <c r="C365" t="str">
        <f>if(A365="","",countifs('Randers Regnskov'!G389:G1221,Contributors!A365,'Randers Regnskov'!H389:H1221,"&lt;&gt;"))</f>
        <v/>
      </c>
    </row>
    <row r="366">
      <c r="B366" t="str">
        <f>if(A366="","",countifs('Randers Regnskov'!G390:G1222,Contributors!A366))</f>
        <v/>
      </c>
      <c r="C366" t="str">
        <f>if(A366="","",countifs('Randers Regnskov'!G390:G1222,Contributors!A366,'Randers Regnskov'!H390:H1222,"&lt;&gt;"))</f>
        <v/>
      </c>
    </row>
    <row r="367">
      <c r="B367" t="str">
        <f>if(A367="","",countifs('Randers Regnskov'!G391:G1223,Contributors!A367))</f>
        <v/>
      </c>
      <c r="C367" t="str">
        <f>if(A367="","",countifs('Randers Regnskov'!G391:G1223,Contributors!A367,'Randers Regnskov'!H391:H1223,"&lt;&gt;"))</f>
        <v/>
      </c>
    </row>
    <row r="368">
      <c r="B368" t="str">
        <f>if(A368="","",countifs('Randers Regnskov'!G392:G1224,Contributors!A368))</f>
        <v/>
      </c>
      <c r="C368" t="str">
        <f>if(A368="","",countifs('Randers Regnskov'!G392:G1224,Contributors!A368,'Randers Regnskov'!H392:H1224,"&lt;&gt;"))</f>
        <v/>
      </c>
    </row>
    <row r="369">
      <c r="B369" t="str">
        <f>if(A369="","",countifs('Randers Regnskov'!G393:G1225,Contributors!A369))</f>
        <v/>
      </c>
      <c r="C369" t="str">
        <f>if(A369="","",countifs('Randers Regnskov'!G393:G1225,Contributors!A369,'Randers Regnskov'!H393:H1225,"&lt;&gt;"))</f>
        <v/>
      </c>
    </row>
    <row r="370">
      <c r="B370" t="str">
        <f>if(A370="","",countifs('Randers Regnskov'!G394:G1226,Contributors!A370))</f>
        <v/>
      </c>
      <c r="C370" t="str">
        <f>if(A370="","",countifs('Randers Regnskov'!G394:G1226,Contributors!A370,'Randers Regnskov'!H394:H1226,"&lt;&gt;"))</f>
        <v/>
      </c>
    </row>
    <row r="371">
      <c r="B371" t="str">
        <f>if(A371="","",countifs('Randers Regnskov'!G395:G1227,Contributors!A371))</f>
        <v/>
      </c>
      <c r="C371" t="str">
        <f>if(A371="","",countifs('Randers Regnskov'!G395:G1227,Contributors!A371,'Randers Regnskov'!H395:H1227,"&lt;&gt;"))</f>
        <v/>
      </c>
    </row>
    <row r="372">
      <c r="B372" t="str">
        <f>if(A372="","",countifs('Randers Regnskov'!G396:G1228,Contributors!A372))</f>
        <v/>
      </c>
      <c r="C372" t="str">
        <f>if(A372="","",countifs('Randers Regnskov'!G396:G1228,Contributors!A372,'Randers Regnskov'!H396:H1228,"&lt;&gt;"))</f>
        <v/>
      </c>
    </row>
    <row r="373">
      <c r="B373" t="str">
        <f>if(A373="","",countifs('Randers Regnskov'!G397:G1229,Contributors!A373))</f>
        <v/>
      </c>
      <c r="C373" t="str">
        <f>if(A373="","",countifs('Randers Regnskov'!G397:G1229,Contributors!A373,'Randers Regnskov'!H397:H1229,"&lt;&gt;"))</f>
        <v/>
      </c>
    </row>
    <row r="374">
      <c r="B374" t="str">
        <f>if(A374="","",countifs('Randers Regnskov'!G398:G1230,Contributors!A374))</f>
        <v/>
      </c>
      <c r="C374" t="str">
        <f>if(A374="","",countifs('Randers Regnskov'!G398:G1230,Contributors!A374,'Randers Regnskov'!H398:H1230,"&lt;&gt;"))</f>
        <v/>
      </c>
    </row>
    <row r="375">
      <c r="B375" t="str">
        <f>if(A375="","",countifs('Randers Regnskov'!G399:G1231,Contributors!A375))</f>
        <v/>
      </c>
      <c r="C375" t="str">
        <f>if(A375="","",countifs('Randers Regnskov'!G399:G1231,Contributors!A375,'Randers Regnskov'!H399:H1231,"&lt;&gt;"))</f>
        <v/>
      </c>
    </row>
    <row r="376">
      <c r="B376" t="str">
        <f>if(A376="","",countifs('Randers Regnskov'!G400:G1232,Contributors!A376))</f>
        <v/>
      </c>
      <c r="C376" t="str">
        <f>if(A376="","",countifs('Randers Regnskov'!G400:G1232,Contributors!A376,'Randers Regnskov'!H400:H1232,"&lt;&gt;"))</f>
        <v/>
      </c>
    </row>
    <row r="377">
      <c r="B377" t="str">
        <f>if(A377="","",countifs('Randers Regnskov'!G401:G1233,Contributors!A377))</f>
        <v/>
      </c>
      <c r="C377" t="str">
        <f>if(A377="","",countifs('Randers Regnskov'!G401:G1233,Contributors!A377,'Randers Regnskov'!H401:H1233,"&lt;&gt;"))</f>
        <v/>
      </c>
    </row>
    <row r="378">
      <c r="B378" t="str">
        <f>if(A378="","",countifs('Randers Regnskov'!G402:G1234,Contributors!A378))</f>
        <v/>
      </c>
      <c r="C378" t="str">
        <f>if(A378="","",countifs('Randers Regnskov'!G402:G1234,Contributors!A378,'Randers Regnskov'!H402:H1234,"&lt;&gt;"))</f>
        <v/>
      </c>
    </row>
    <row r="379">
      <c r="B379" t="str">
        <f>if(A379="","",countifs('Randers Regnskov'!G403:G1235,Contributors!A379))</f>
        <v/>
      </c>
      <c r="C379" t="str">
        <f>if(A379="","",countifs('Randers Regnskov'!G403:G1235,Contributors!A379,'Randers Regnskov'!H403:H1235,"&lt;&gt;"))</f>
        <v/>
      </c>
    </row>
    <row r="380">
      <c r="B380" t="str">
        <f>if(A380="","",countifs('Randers Regnskov'!G404:G1236,Contributors!A380))</f>
        <v/>
      </c>
      <c r="C380" t="str">
        <f>if(A380="","",countifs('Randers Regnskov'!G404:G1236,Contributors!A380,'Randers Regnskov'!H404:H1236,"&lt;&gt;"))</f>
        <v/>
      </c>
    </row>
    <row r="381">
      <c r="B381" t="str">
        <f>if(A381="","",countifs('Randers Regnskov'!G405:G1237,Contributors!A381))</f>
        <v/>
      </c>
      <c r="C381" t="str">
        <f>if(A381="","",countifs('Randers Regnskov'!G405:G1237,Contributors!A381,'Randers Regnskov'!H405:H1237,"&lt;&gt;"))</f>
        <v/>
      </c>
    </row>
    <row r="382">
      <c r="B382" t="str">
        <f>if(A382="","",countifs('Randers Regnskov'!G406:G1238,Contributors!A382))</f>
        <v/>
      </c>
      <c r="C382" t="str">
        <f>if(A382="","",countifs('Randers Regnskov'!G406:G1238,Contributors!A382,'Randers Regnskov'!H406:H1238,"&lt;&gt;"))</f>
        <v/>
      </c>
    </row>
    <row r="383">
      <c r="B383" t="str">
        <f>if(A383="","",countifs('Randers Regnskov'!G407:G1239,Contributors!A383))</f>
        <v/>
      </c>
      <c r="C383" t="str">
        <f>if(A383="","",countifs('Randers Regnskov'!G407:G1239,Contributors!A383,'Randers Regnskov'!H407:H1239,"&lt;&gt;"))</f>
        <v/>
      </c>
    </row>
    <row r="384">
      <c r="B384" t="str">
        <f>if(A384="","",countifs('Randers Regnskov'!G408:G1240,Contributors!A384))</f>
        <v/>
      </c>
      <c r="C384" t="str">
        <f>if(A384="","",countifs('Randers Regnskov'!G408:G1240,Contributors!A384,'Randers Regnskov'!H408:H1240,"&lt;&gt;"))</f>
        <v/>
      </c>
    </row>
    <row r="385">
      <c r="B385" t="str">
        <f>if(A385="","",countifs('Randers Regnskov'!G409:G1241,Contributors!A385))</f>
        <v/>
      </c>
      <c r="C385" t="str">
        <f>if(A385="","",countifs('Randers Regnskov'!G409:G1241,Contributors!A385,'Randers Regnskov'!H409:H1241,"&lt;&gt;"))</f>
        <v/>
      </c>
    </row>
    <row r="386">
      <c r="B386" t="str">
        <f>if(A386="","",countifs('Randers Regnskov'!G410:G1242,Contributors!A386))</f>
        <v/>
      </c>
      <c r="C386" t="str">
        <f>if(A386="","",countifs('Randers Regnskov'!G410:G1242,Contributors!A386,'Randers Regnskov'!H410:H1242,"&lt;&gt;"))</f>
        <v/>
      </c>
    </row>
    <row r="387">
      <c r="B387" t="str">
        <f>if(A387="","",countifs('Randers Regnskov'!G411:G1243,Contributors!A387))</f>
        <v/>
      </c>
      <c r="C387" t="str">
        <f>if(A387="","",countifs('Randers Regnskov'!G411:G1243,Contributors!A387,'Randers Regnskov'!H411:H1243,"&lt;&gt;"))</f>
        <v/>
      </c>
    </row>
    <row r="388">
      <c r="B388" t="str">
        <f>if(A388="","",countifs('Randers Regnskov'!G412:G1244,Contributors!A388))</f>
        <v/>
      </c>
      <c r="C388" t="str">
        <f>if(A388="","",countifs('Randers Regnskov'!G412:G1244,Contributors!A388,'Randers Regnskov'!H412:H1244,"&lt;&gt;"))</f>
        <v/>
      </c>
    </row>
    <row r="389">
      <c r="B389" t="str">
        <f>if(A389="","",countifs('Randers Regnskov'!G413:G1245,Contributors!A389))</f>
        <v/>
      </c>
      <c r="C389" t="str">
        <f>if(A389="","",countifs('Randers Regnskov'!G413:G1245,Contributors!A389,'Randers Regnskov'!H413:H1245,"&lt;&gt;"))</f>
        <v/>
      </c>
    </row>
    <row r="390">
      <c r="B390" t="str">
        <f>if(A390="","",countifs('Randers Regnskov'!G414:G1246,Contributors!A390))</f>
        <v/>
      </c>
      <c r="C390" t="str">
        <f>if(A390="","",countifs('Randers Regnskov'!G414:G1246,Contributors!A390,'Randers Regnskov'!H414:H1246,"&lt;&gt;"))</f>
        <v/>
      </c>
    </row>
    <row r="391">
      <c r="B391" t="str">
        <f>if(A391="","",countifs('Randers Regnskov'!G415:G1247,Contributors!A391))</f>
        <v/>
      </c>
      <c r="C391" t="str">
        <f>if(A391="","",countifs('Randers Regnskov'!G415:G1247,Contributors!A391,'Randers Regnskov'!H415:H1247,"&lt;&gt;"))</f>
        <v/>
      </c>
    </row>
    <row r="392">
      <c r="B392" t="str">
        <f>if(A392="","",countifs('Randers Regnskov'!G416:G1248,Contributors!A392))</f>
        <v/>
      </c>
      <c r="C392" t="str">
        <f>if(A392="","",countifs('Randers Regnskov'!G416:G1248,Contributors!A392,'Randers Regnskov'!H416:H1248,"&lt;&gt;"))</f>
        <v/>
      </c>
    </row>
    <row r="393">
      <c r="B393" t="str">
        <f>if(A393="","",countifs('Randers Regnskov'!G417:G1249,Contributors!A393))</f>
        <v/>
      </c>
      <c r="C393" t="str">
        <f>if(A393="","",countifs('Randers Regnskov'!G417:G1249,Contributors!A393,'Randers Regnskov'!H417:H1249,"&lt;&gt;"))</f>
        <v/>
      </c>
    </row>
    <row r="394">
      <c r="B394" t="str">
        <f>if(A394="","",countifs('Randers Regnskov'!G418:G1250,Contributors!A394))</f>
        <v/>
      </c>
      <c r="C394" t="str">
        <f>if(A394="","",countifs('Randers Regnskov'!G418:G1250,Contributors!A394,'Randers Regnskov'!H418:H1250,"&lt;&gt;"))</f>
        <v/>
      </c>
    </row>
    <row r="395">
      <c r="B395" t="str">
        <f>if(A395="","",countifs('Randers Regnskov'!G419:G1251,Contributors!A395))</f>
        <v/>
      </c>
      <c r="C395" t="str">
        <f>if(A395="","",countifs('Randers Regnskov'!G419:G1251,Contributors!A395,'Randers Regnskov'!H419:H1251,"&lt;&gt;"))</f>
        <v/>
      </c>
    </row>
    <row r="396">
      <c r="B396" t="str">
        <f>if(A396="","",countifs('Randers Regnskov'!G420:G1252,Contributors!A396))</f>
        <v/>
      </c>
      <c r="C396" t="str">
        <f>if(A396="","",countifs('Randers Regnskov'!G420:G1252,Contributors!A396,'Randers Regnskov'!H420:H1252,"&lt;&gt;"))</f>
        <v/>
      </c>
    </row>
    <row r="397">
      <c r="B397" t="str">
        <f>if(A397="","",countifs('Randers Regnskov'!G421:G1253,Contributors!A397))</f>
        <v/>
      </c>
      <c r="C397" t="str">
        <f>if(A397="","",countifs('Randers Regnskov'!G421:G1253,Contributors!A397,'Randers Regnskov'!H421:H1253,"&lt;&gt;"))</f>
        <v/>
      </c>
    </row>
    <row r="398">
      <c r="B398" t="str">
        <f>if(A398="","",countifs('Randers Regnskov'!G422:G1254,Contributors!A398))</f>
        <v/>
      </c>
      <c r="C398" t="str">
        <f>if(A398="","",countifs('Randers Regnskov'!G422:G1254,Contributors!A398,'Randers Regnskov'!H422:H1254,"&lt;&gt;"))</f>
        <v/>
      </c>
    </row>
    <row r="399">
      <c r="B399" t="str">
        <f>if(A399="","",countifs('Randers Regnskov'!G423:G1255,Contributors!A399))</f>
        <v/>
      </c>
      <c r="C399" t="str">
        <f>if(A399="","",countifs('Randers Regnskov'!G423:G1255,Contributors!A399,'Randers Regnskov'!H423:H1255,"&lt;&gt;"))</f>
        <v/>
      </c>
    </row>
    <row r="400">
      <c r="B400" t="str">
        <f>if(A400="","",countifs('Randers Regnskov'!G424:G1256,Contributors!A400))</f>
        <v/>
      </c>
      <c r="C400" t="str">
        <f>if(A400="","",countifs('Randers Regnskov'!G424:G1256,Contributors!A400,'Randers Regnskov'!H424:H1256,"&lt;&gt;"))</f>
        <v/>
      </c>
    </row>
    <row r="401">
      <c r="B401" t="str">
        <f>if(A401="","",countifs('Randers Regnskov'!G425:G1257,Contributors!A401))</f>
        <v/>
      </c>
      <c r="C401" t="str">
        <f>if(A401="","",countifs('Randers Regnskov'!G425:G1257,Contributors!A401,'Randers Regnskov'!H425:H1257,"&lt;&gt;"))</f>
        <v/>
      </c>
    </row>
    <row r="402">
      <c r="B402" t="str">
        <f>if(A402="","",countifs('Randers Regnskov'!G426:G1258,Contributors!A402))</f>
        <v/>
      </c>
      <c r="C402" t="str">
        <f>if(A402="","",countifs('Randers Regnskov'!G426:G1258,Contributors!A402,'Randers Regnskov'!H426:H1258,"&lt;&gt;"))</f>
        <v/>
      </c>
    </row>
    <row r="403">
      <c r="B403" t="str">
        <f>if(A403="","",countifs('Randers Regnskov'!G427:G1259,Contributors!A403))</f>
        <v/>
      </c>
      <c r="C403" t="str">
        <f>if(A403="","",countifs('Randers Regnskov'!G427:G1259,Contributors!A403,'Randers Regnskov'!H427:H1259,"&lt;&gt;"))</f>
        <v/>
      </c>
    </row>
    <row r="404">
      <c r="B404" t="str">
        <f>if(A404="","",countifs('Randers Regnskov'!G428:G1260,Contributors!A404))</f>
        <v/>
      </c>
      <c r="C404" t="str">
        <f>if(A404="","",countifs('Randers Regnskov'!G428:G1260,Contributors!A404,'Randers Regnskov'!H428:H1260,"&lt;&gt;"))</f>
        <v/>
      </c>
    </row>
    <row r="405">
      <c r="B405" t="str">
        <f>if(A405="","",countifs('Randers Regnskov'!G429:G1261,Contributors!A405))</f>
        <v/>
      </c>
      <c r="C405" t="str">
        <f>if(A405="","",countifs('Randers Regnskov'!G429:G1261,Contributors!A405,'Randers Regnskov'!H429:H1261,"&lt;&gt;"))</f>
        <v/>
      </c>
    </row>
    <row r="406">
      <c r="B406" t="str">
        <f>if(A406="","",countifs('Randers Regnskov'!G430:G1262,Contributors!A406))</f>
        <v/>
      </c>
      <c r="C406" t="str">
        <f>if(A406="","",countifs('Randers Regnskov'!G430:G1262,Contributors!A406,'Randers Regnskov'!H430:H1262,"&lt;&gt;"))</f>
        <v/>
      </c>
    </row>
    <row r="407">
      <c r="B407" t="str">
        <f>if(A407="","",countifs('Randers Regnskov'!G431:G1263,Contributors!A407))</f>
        <v/>
      </c>
      <c r="C407" t="str">
        <f>if(A407="","",countifs('Randers Regnskov'!G431:G1263,Contributors!A407,'Randers Regnskov'!H431:H1263,"&lt;&gt;"))</f>
        <v/>
      </c>
    </row>
    <row r="408">
      <c r="B408" t="str">
        <f>if(A408="","",countifs('Randers Regnskov'!G432:G1264,Contributors!A408))</f>
        <v/>
      </c>
      <c r="C408" t="str">
        <f>if(A408="","",countifs('Randers Regnskov'!G432:G1264,Contributors!A408,'Randers Regnskov'!H432:H1264,"&lt;&gt;"))</f>
        <v/>
      </c>
    </row>
    <row r="409">
      <c r="B409" t="str">
        <f>if(A409="","",countifs('Randers Regnskov'!G433:G1265,Contributors!A409))</f>
        <v/>
      </c>
      <c r="C409" t="str">
        <f>if(A409="","",countifs('Randers Regnskov'!G433:G1265,Contributors!A409,'Randers Regnskov'!H433:H1265,"&lt;&gt;"))</f>
        <v/>
      </c>
    </row>
    <row r="410">
      <c r="B410" t="str">
        <f>if(A410="","",countifs('Randers Regnskov'!G434:G1266,Contributors!A410))</f>
        <v/>
      </c>
      <c r="C410" t="str">
        <f>if(A410="","",countifs('Randers Regnskov'!G434:G1266,Contributors!A410,'Randers Regnskov'!H434:H1266,"&lt;&gt;"))</f>
        <v/>
      </c>
    </row>
    <row r="411">
      <c r="B411" t="str">
        <f>if(A411="","",countifs('Randers Regnskov'!G435:G1267,Contributors!A411))</f>
        <v/>
      </c>
      <c r="C411" t="str">
        <f>if(A411="","",countifs('Randers Regnskov'!G435:G1267,Contributors!A411,'Randers Regnskov'!H435:H1267,"&lt;&gt;"))</f>
        <v/>
      </c>
    </row>
    <row r="412">
      <c r="B412" t="str">
        <f>if(A412="","",countifs('Randers Regnskov'!G436:G1268,Contributors!A412))</f>
        <v/>
      </c>
      <c r="C412" t="str">
        <f>if(A412="","",countifs('Randers Regnskov'!G436:G1268,Contributors!A412,'Randers Regnskov'!H436:H1268,"&lt;&gt;"))</f>
        <v/>
      </c>
    </row>
    <row r="413">
      <c r="B413" t="str">
        <f>if(A413="","",countifs('Randers Regnskov'!G437:G1269,Contributors!A413))</f>
        <v/>
      </c>
      <c r="C413" t="str">
        <f>if(A413="","",countifs('Randers Regnskov'!G437:G1269,Contributors!A413,'Randers Regnskov'!H437:H1269,"&lt;&gt;"))</f>
        <v/>
      </c>
    </row>
    <row r="414">
      <c r="B414" t="str">
        <f>if(A414="","",countifs('Randers Regnskov'!G438:G1270,Contributors!A414))</f>
        <v/>
      </c>
      <c r="C414" t="str">
        <f>if(A414="","",countifs('Randers Regnskov'!G438:G1270,Contributors!A414,'Randers Regnskov'!H438:H1270,"&lt;&gt;"))</f>
        <v/>
      </c>
    </row>
    <row r="415">
      <c r="B415" t="str">
        <f>if(A415="","",countifs('Randers Regnskov'!G439:G1271,Contributors!A415))</f>
        <v/>
      </c>
      <c r="C415" t="str">
        <f>if(A415="","",countifs('Randers Regnskov'!G439:G1271,Contributors!A415,'Randers Regnskov'!H439:H1271,"&lt;&gt;"))</f>
        <v/>
      </c>
    </row>
    <row r="416">
      <c r="B416" t="str">
        <f>if(A416="","",countifs('Randers Regnskov'!G440:G1272,Contributors!A416))</f>
        <v/>
      </c>
      <c r="C416" t="str">
        <f>if(A416="","",countifs('Randers Regnskov'!G440:G1272,Contributors!A416,'Randers Regnskov'!H440:H1272,"&lt;&gt;"))</f>
        <v/>
      </c>
    </row>
    <row r="417">
      <c r="B417" t="str">
        <f>if(A417="","",countifs('Randers Regnskov'!G441:G1273,Contributors!A417))</f>
        <v/>
      </c>
      <c r="C417" t="str">
        <f>if(A417="","",countifs('Randers Regnskov'!G441:G1273,Contributors!A417,'Randers Regnskov'!H441:H1273,"&lt;&gt;"))</f>
        <v/>
      </c>
    </row>
    <row r="418">
      <c r="B418" t="str">
        <f>if(A418="","",countifs('Randers Regnskov'!G442:G1274,Contributors!A418))</f>
        <v/>
      </c>
      <c r="C418" t="str">
        <f>if(A418="","",countifs('Randers Regnskov'!G442:G1274,Contributors!A418,'Randers Regnskov'!H442:H1274,"&lt;&gt;"))</f>
        <v/>
      </c>
    </row>
    <row r="419">
      <c r="B419" t="str">
        <f>if(A419="","",countifs('Randers Regnskov'!G443:G1275,Contributors!A419))</f>
        <v/>
      </c>
      <c r="C419" t="str">
        <f>if(A419="","",countifs('Randers Regnskov'!G443:G1275,Contributors!A419,'Randers Regnskov'!H443:H1275,"&lt;&gt;"))</f>
        <v/>
      </c>
    </row>
    <row r="420">
      <c r="B420" t="str">
        <f>if(A420="","",countifs('Randers Regnskov'!G444:G1276,Contributors!A420))</f>
        <v/>
      </c>
      <c r="C420" t="str">
        <f>if(A420="","",countifs('Randers Regnskov'!G444:G1276,Contributors!A420,'Randers Regnskov'!H444:H1276,"&lt;&gt;"))</f>
        <v/>
      </c>
    </row>
    <row r="421">
      <c r="B421" t="str">
        <f>if(A421="","",countifs('Randers Regnskov'!G445:G1277,Contributors!A421))</f>
        <v/>
      </c>
      <c r="C421" t="str">
        <f>if(A421="","",countifs('Randers Regnskov'!G445:G1277,Contributors!A421,'Randers Regnskov'!H445:H1277,"&lt;&gt;"))</f>
        <v/>
      </c>
    </row>
    <row r="422">
      <c r="B422" t="str">
        <f>if(A422="","",countifs('Randers Regnskov'!G446:G1278,Contributors!A422))</f>
        <v/>
      </c>
      <c r="C422" t="str">
        <f>if(A422="","",countifs('Randers Regnskov'!G446:G1278,Contributors!A422,'Randers Regnskov'!H446:H1278,"&lt;&gt;"))</f>
        <v/>
      </c>
    </row>
    <row r="423">
      <c r="B423" t="str">
        <f>if(A423="","",countifs('Randers Regnskov'!G447:G1279,Contributors!A423))</f>
        <v/>
      </c>
      <c r="C423" t="str">
        <f>if(A423="","",countifs('Randers Regnskov'!G447:G1279,Contributors!A423,'Randers Regnskov'!H447:H1279,"&lt;&gt;"))</f>
        <v/>
      </c>
    </row>
    <row r="424">
      <c r="B424" t="str">
        <f>if(A424="","",countifs('Randers Regnskov'!G448:G1280,Contributors!A424))</f>
        <v/>
      </c>
      <c r="C424" t="str">
        <f>if(A424="","",countifs('Randers Regnskov'!G448:G1280,Contributors!A424,'Randers Regnskov'!H448:H1280,"&lt;&gt;"))</f>
        <v/>
      </c>
    </row>
    <row r="425">
      <c r="B425" t="str">
        <f>if(A425="","",countifs('Randers Regnskov'!G449:G1281,Contributors!A425))</f>
        <v/>
      </c>
      <c r="C425" t="str">
        <f>if(A425="","",countifs('Randers Regnskov'!G449:G1281,Contributors!A425,'Randers Regnskov'!H449:H1281,"&lt;&gt;"))</f>
        <v/>
      </c>
    </row>
    <row r="426">
      <c r="B426" t="str">
        <f>if(A426="","",countifs('Randers Regnskov'!G450:G1282,Contributors!A426))</f>
        <v/>
      </c>
      <c r="C426" t="str">
        <f>if(A426="","",countifs('Randers Regnskov'!G450:G1282,Contributors!A426,'Randers Regnskov'!H450:H1282,"&lt;&gt;"))</f>
        <v/>
      </c>
    </row>
    <row r="427">
      <c r="B427" t="str">
        <f>if(A427="","",countifs('Randers Regnskov'!G451:G1283,Contributors!A427))</f>
        <v/>
      </c>
      <c r="C427" t="str">
        <f>if(A427="","",countifs('Randers Regnskov'!G451:G1283,Contributors!A427,'Randers Regnskov'!H451:H1283,"&lt;&gt;"))</f>
        <v/>
      </c>
    </row>
    <row r="428">
      <c r="B428" t="str">
        <f>if(A428="","",countifs('Randers Regnskov'!G452:G1284,Contributors!A428))</f>
        <v/>
      </c>
      <c r="C428" t="str">
        <f>if(A428="","",countifs('Randers Regnskov'!G452:G1284,Contributors!A428,'Randers Regnskov'!H452:H1284,"&lt;&gt;"))</f>
        <v/>
      </c>
    </row>
    <row r="429">
      <c r="B429" t="str">
        <f>if(A429="","",countifs('Randers Regnskov'!G453:G1285,Contributors!A429))</f>
        <v/>
      </c>
      <c r="C429" t="str">
        <f>if(A429="","",countifs('Randers Regnskov'!G453:G1285,Contributors!A429,'Randers Regnskov'!H453:H1285,"&lt;&gt;"))</f>
        <v/>
      </c>
    </row>
    <row r="430">
      <c r="B430" t="str">
        <f>if(A430="","",countifs('Randers Regnskov'!G454:G1286,Contributors!A430))</f>
        <v/>
      </c>
      <c r="C430" t="str">
        <f>if(A430="","",countifs('Randers Regnskov'!G454:G1286,Contributors!A430,'Randers Regnskov'!H454:H1286,"&lt;&gt;"))</f>
        <v/>
      </c>
    </row>
    <row r="431">
      <c r="B431" t="str">
        <f>if(A431="","",countifs('Randers Regnskov'!G455:G1287,Contributors!A431))</f>
        <v/>
      </c>
      <c r="C431" t="str">
        <f>if(A431="","",countifs('Randers Regnskov'!G455:G1287,Contributors!A431,'Randers Regnskov'!H455:H1287,"&lt;&gt;"))</f>
        <v/>
      </c>
    </row>
    <row r="432">
      <c r="B432" t="str">
        <f>if(A432="","",countifs('Randers Regnskov'!G456:G1288,Contributors!A432))</f>
        <v/>
      </c>
      <c r="C432" t="str">
        <f>if(A432="","",countifs('Randers Regnskov'!G456:G1288,Contributors!A432,'Randers Regnskov'!H456:H1288,"&lt;&gt;"))</f>
        <v/>
      </c>
    </row>
    <row r="433">
      <c r="B433" t="str">
        <f>if(A433="","",countifs('Randers Regnskov'!G457:G1289,Contributors!A433))</f>
        <v/>
      </c>
      <c r="C433" t="str">
        <f>if(A433="","",countifs('Randers Regnskov'!G457:G1289,Contributors!A433,'Randers Regnskov'!H457:H1289,"&lt;&gt;"))</f>
        <v/>
      </c>
    </row>
    <row r="434">
      <c r="B434" t="str">
        <f>if(A434="","",countifs('Randers Regnskov'!G458:G1290,Contributors!A434))</f>
        <v/>
      </c>
      <c r="C434" t="str">
        <f>if(A434="","",countifs('Randers Regnskov'!G458:G1290,Contributors!A434,'Randers Regnskov'!H458:H1290,"&lt;&gt;"))</f>
        <v/>
      </c>
    </row>
    <row r="435">
      <c r="B435" t="str">
        <f>if(A435="","",countifs('Randers Regnskov'!G459:G1291,Contributors!A435))</f>
        <v/>
      </c>
      <c r="C435" t="str">
        <f>if(A435="","",countifs('Randers Regnskov'!G459:G1291,Contributors!A435,'Randers Regnskov'!H459:H1291,"&lt;&gt;"))</f>
        <v/>
      </c>
    </row>
    <row r="436">
      <c r="B436" t="str">
        <f>if(A436="","",countifs('Randers Regnskov'!G460:G1292,Contributors!A436))</f>
        <v/>
      </c>
      <c r="C436" t="str">
        <f>if(A436="","",countifs('Randers Regnskov'!G460:G1292,Contributors!A436,'Randers Regnskov'!H460:H1292,"&lt;&gt;"))</f>
        <v/>
      </c>
    </row>
    <row r="437">
      <c r="B437" t="str">
        <f>if(A437="","",countifs('Randers Regnskov'!G461:G1293,Contributors!A437))</f>
        <v/>
      </c>
      <c r="C437" t="str">
        <f>if(A437="","",countifs('Randers Regnskov'!G461:G1293,Contributors!A437,'Randers Regnskov'!H461:H1293,"&lt;&gt;"))</f>
        <v/>
      </c>
    </row>
    <row r="438">
      <c r="B438" t="str">
        <f>if(A438="","",countifs('Randers Regnskov'!G462:G1294,Contributors!A438))</f>
        <v/>
      </c>
      <c r="C438" t="str">
        <f>if(A438="","",countifs('Randers Regnskov'!G462:G1294,Contributors!A438,'Randers Regnskov'!H462:H1294,"&lt;&gt;"))</f>
        <v/>
      </c>
    </row>
    <row r="439">
      <c r="B439" t="str">
        <f>if(A439="","",countifs('Randers Regnskov'!G463:G1295,Contributors!A439))</f>
        <v/>
      </c>
      <c r="C439" t="str">
        <f>if(A439="","",countifs('Randers Regnskov'!G463:G1295,Contributors!A439,'Randers Regnskov'!H463:H1295,"&lt;&gt;"))</f>
        <v/>
      </c>
    </row>
    <row r="440">
      <c r="B440" t="str">
        <f>if(A440="","",countifs('Randers Regnskov'!G464:G1296,Contributors!A440))</f>
        <v/>
      </c>
      <c r="C440" t="str">
        <f>if(A440="","",countifs('Randers Regnskov'!G464:G1296,Contributors!A440,'Randers Regnskov'!H464:H1296,"&lt;&gt;"))</f>
        <v/>
      </c>
    </row>
    <row r="441">
      <c r="B441" t="str">
        <f>if(A441="","",countifs('Randers Regnskov'!G465:G1297,Contributors!A441))</f>
        <v/>
      </c>
      <c r="C441" t="str">
        <f>if(A441="","",countifs('Randers Regnskov'!G465:G1297,Contributors!A441,'Randers Regnskov'!H465:H1297,"&lt;&gt;"))</f>
        <v/>
      </c>
    </row>
    <row r="442">
      <c r="B442" t="str">
        <f>if(A442="","",countifs('Randers Regnskov'!G466:G1298,Contributors!A442))</f>
        <v/>
      </c>
      <c r="C442" t="str">
        <f>if(A442="","",countifs('Randers Regnskov'!G466:G1298,Contributors!A442,'Randers Regnskov'!H466:H1298,"&lt;&gt;"))</f>
        <v/>
      </c>
    </row>
    <row r="443">
      <c r="B443" t="str">
        <f>if(A443="","",countifs('Randers Regnskov'!G467:G1299,Contributors!A443))</f>
        <v/>
      </c>
      <c r="C443" t="str">
        <f>if(A443="","",countifs('Randers Regnskov'!G467:G1299,Contributors!A443,'Randers Regnskov'!H467:H1299,"&lt;&gt;"))</f>
        <v/>
      </c>
    </row>
    <row r="444">
      <c r="B444" t="str">
        <f>if(A444="","",countifs('Randers Regnskov'!G468:G1300,Contributors!A444))</f>
        <v/>
      </c>
      <c r="C444" t="str">
        <f>if(A444="","",countifs('Randers Regnskov'!G468:G1300,Contributors!A444,'Randers Regnskov'!H468:H1300,"&lt;&gt;"))</f>
        <v/>
      </c>
    </row>
    <row r="445">
      <c r="B445" t="str">
        <f>if(A445="","",countifs('Randers Regnskov'!G469:G1301,Contributors!A445))</f>
        <v/>
      </c>
      <c r="C445" t="str">
        <f>if(A445="","",countifs('Randers Regnskov'!G469:G1301,Contributors!A445,'Randers Regnskov'!H469:H1301,"&lt;&gt;"))</f>
        <v/>
      </c>
    </row>
    <row r="446">
      <c r="B446" t="str">
        <f>if(A446="","",countifs('Randers Regnskov'!G470:G1302,Contributors!A446))</f>
        <v/>
      </c>
      <c r="C446" t="str">
        <f>if(A446="","",countifs('Randers Regnskov'!G470:G1302,Contributors!A446,'Randers Regnskov'!H470:H1302,"&lt;&gt;"))</f>
        <v/>
      </c>
    </row>
    <row r="447">
      <c r="B447" t="str">
        <f>if(A447="","",countifs('Randers Regnskov'!G471:G1303,Contributors!A447))</f>
        <v/>
      </c>
      <c r="C447" t="str">
        <f>if(A447="","",countifs('Randers Regnskov'!G471:G1303,Contributors!A447,'Randers Regnskov'!H471:H1303,"&lt;&gt;"))</f>
        <v/>
      </c>
    </row>
    <row r="448">
      <c r="B448" t="str">
        <f>if(A448="","",countifs('Randers Regnskov'!G472:G1304,Contributors!A448))</f>
        <v/>
      </c>
      <c r="C448" t="str">
        <f>if(A448="","",countifs('Randers Regnskov'!G472:G1304,Contributors!A448,'Randers Regnskov'!H472:H1304,"&lt;&gt;"))</f>
        <v/>
      </c>
    </row>
    <row r="449">
      <c r="B449" t="str">
        <f>if(A449="","",countifs('Randers Regnskov'!G473:G1305,Contributors!A449))</f>
        <v/>
      </c>
      <c r="C449" t="str">
        <f>if(A449="","",countifs('Randers Regnskov'!G473:G1305,Contributors!A449,'Randers Regnskov'!H473:H1305,"&lt;&gt;"))</f>
        <v/>
      </c>
    </row>
    <row r="450">
      <c r="B450" t="str">
        <f>if(A450="","",countifs('Randers Regnskov'!G474:G1306,Contributors!A450))</f>
        <v/>
      </c>
      <c r="C450" t="str">
        <f>if(A450="","",countifs('Randers Regnskov'!G474:G1306,Contributors!A450,'Randers Regnskov'!H474:H1306,"&lt;&gt;"))</f>
        <v/>
      </c>
    </row>
    <row r="451">
      <c r="B451" t="str">
        <f>if(A451="","",countifs('Randers Regnskov'!G475:G1307,Contributors!A451))</f>
        <v/>
      </c>
      <c r="C451" t="str">
        <f>if(A451="","",countifs('Randers Regnskov'!G475:G1307,Contributors!A451,'Randers Regnskov'!H475:H1307,"&lt;&gt;"))</f>
        <v/>
      </c>
    </row>
    <row r="452">
      <c r="B452" t="str">
        <f>if(A452="","",countifs('Randers Regnskov'!G476:G1308,Contributors!A452))</f>
        <v/>
      </c>
      <c r="C452" t="str">
        <f>if(A452="","",countifs('Randers Regnskov'!G476:G1308,Contributors!A452,'Randers Regnskov'!H476:H1308,"&lt;&gt;"))</f>
        <v/>
      </c>
    </row>
    <row r="453">
      <c r="B453" t="str">
        <f>if(A453="","",countifs('Randers Regnskov'!G477:G1309,Contributors!A453))</f>
        <v/>
      </c>
      <c r="C453" t="str">
        <f>if(A453="","",countifs('Randers Regnskov'!G477:G1309,Contributors!A453,'Randers Regnskov'!H477:H1309,"&lt;&gt;"))</f>
        <v/>
      </c>
    </row>
    <row r="454">
      <c r="B454" t="str">
        <f>if(A454="","",countifs('Randers Regnskov'!G478:G1310,Contributors!A454))</f>
        <v/>
      </c>
      <c r="C454" t="str">
        <f>if(A454="","",countifs('Randers Regnskov'!G478:G1310,Contributors!A454,'Randers Regnskov'!H478:H1310,"&lt;&gt;"))</f>
        <v/>
      </c>
    </row>
    <row r="455">
      <c r="B455" t="str">
        <f>if(A455="","",countifs('Randers Regnskov'!G479:G1311,Contributors!A455))</f>
        <v/>
      </c>
      <c r="C455" t="str">
        <f>if(A455="","",countifs('Randers Regnskov'!G479:G1311,Contributors!A455,'Randers Regnskov'!H479:H1311,"&lt;&gt;"))</f>
        <v/>
      </c>
    </row>
    <row r="456">
      <c r="B456" t="str">
        <f>if(A456="","",countifs('Randers Regnskov'!G480:G1312,Contributors!A456))</f>
        <v/>
      </c>
      <c r="C456" t="str">
        <f>if(A456="","",countifs('Randers Regnskov'!G480:G1312,Contributors!A456,'Randers Regnskov'!H480:H1312,"&lt;&gt;"))</f>
        <v/>
      </c>
    </row>
    <row r="457">
      <c r="B457" t="str">
        <f>if(A457="","",countifs('Randers Regnskov'!G481:G1313,Contributors!A457))</f>
        <v/>
      </c>
      <c r="C457" t="str">
        <f>if(A457="","",countifs('Randers Regnskov'!G481:G1313,Contributors!A457,'Randers Regnskov'!H481:H1313,"&lt;&gt;"))</f>
        <v/>
      </c>
    </row>
    <row r="458">
      <c r="B458" t="str">
        <f>if(A458="","",countifs('Randers Regnskov'!G482:G1314,Contributors!A458))</f>
        <v/>
      </c>
      <c r="C458" t="str">
        <f>if(A458="","",countifs('Randers Regnskov'!G482:G1314,Contributors!A458,'Randers Regnskov'!H482:H1314,"&lt;&gt;"))</f>
        <v/>
      </c>
    </row>
    <row r="459">
      <c r="B459" t="str">
        <f>if(A459="","",countifs('Randers Regnskov'!G483:G1315,Contributors!A459))</f>
        <v/>
      </c>
      <c r="C459" t="str">
        <f>if(A459="","",countifs('Randers Regnskov'!G483:G1315,Contributors!A459,'Randers Regnskov'!H483:H1315,"&lt;&gt;"))</f>
        <v/>
      </c>
    </row>
    <row r="460">
      <c r="B460" t="str">
        <f>if(A460="","",countifs('Randers Regnskov'!G484:G1316,Contributors!A460))</f>
        <v/>
      </c>
      <c r="C460" t="str">
        <f>if(A460="","",countifs('Randers Regnskov'!G484:G1316,Contributors!A460,'Randers Regnskov'!H484:H1316,"&lt;&gt;"))</f>
        <v/>
      </c>
    </row>
    <row r="461">
      <c r="B461" t="str">
        <f>if(A461="","",countifs('Randers Regnskov'!G485:G1317,Contributors!A461))</f>
        <v/>
      </c>
      <c r="C461" t="str">
        <f>if(A461="","",countifs('Randers Regnskov'!G485:G1317,Contributors!A461,'Randers Regnskov'!H485:H1317,"&lt;&gt;"))</f>
        <v/>
      </c>
    </row>
    <row r="462">
      <c r="B462" t="str">
        <f>if(A462="","",countifs('Randers Regnskov'!G486:G1318,Contributors!A462))</f>
        <v/>
      </c>
      <c r="C462" t="str">
        <f>if(A462="","",countifs('Randers Regnskov'!G486:G1318,Contributors!A462,'Randers Regnskov'!H486:H1318,"&lt;&gt;"))</f>
        <v/>
      </c>
    </row>
    <row r="463">
      <c r="B463" t="str">
        <f>if(A463="","",countifs('Randers Regnskov'!G487:G1319,Contributors!A463))</f>
        <v/>
      </c>
      <c r="C463" t="str">
        <f>if(A463="","",countifs('Randers Regnskov'!G487:G1319,Contributors!A463,'Randers Regnskov'!H487:H1319,"&lt;&gt;"))</f>
        <v/>
      </c>
    </row>
    <row r="464">
      <c r="B464" t="str">
        <f>if(A464="","",countifs('Randers Regnskov'!G488:G1320,Contributors!A464))</f>
        <v/>
      </c>
      <c r="C464" t="str">
        <f>if(A464="","",countifs('Randers Regnskov'!G488:G1320,Contributors!A464,'Randers Regnskov'!H488:H1320,"&lt;&gt;"))</f>
        <v/>
      </c>
    </row>
    <row r="465">
      <c r="B465" t="str">
        <f>if(A465="","",countifs('Randers Regnskov'!G489:G1321,Contributors!A465))</f>
        <v/>
      </c>
      <c r="C465" t="str">
        <f>if(A465="","",countifs('Randers Regnskov'!G489:G1321,Contributors!A465,'Randers Regnskov'!H489:H1321,"&lt;&gt;"))</f>
        <v/>
      </c>
    </row>
    <row r="466">
      <c r="B466" t="str">
        <f>if(A466="","",countifs('Randers Regnskov'!G490:G1322,Contributors!A466))</f>
        <v/>
      </c>
      <c r="C466" t="str">
        <f>if(A466="","",countifs('Randers Regnskov'!G490:G1322,Contributors!A466,'Randers Regnskov'!H490:H1322,"&lt;&gt;"))</f>
        <v/>
      </c>
    </row>
    <row r="467">
      <c r="B467" t="str">
        <f>if(A467="","",countifs('Randers Regnskov'!G491:G1323,Contributors!A467))</f>
        <v/>
      </c>
      <c r="C467" t="str">
        <f>if(A467="","",countifs('Randers Regnskov'!G491:G1323,Contributors!A467,'Randers Regnskov'!H491:H1323,"&lt;&gt;"))</f>
        <v/>
      </c>
    </row>
    <row r="468">
      <c r="B468" t="str">
        <f>if(A468="","",countifs('Randers Regnskov'!G492:G1324,Contributors!A468))</f>
        <v/>
      </c>
      <c r="C468" t="str">
        <f>if(A468="","",countifs('Randers Regnskov'!G492:G1324,Contributors!A468,'Randers Regnskov'!H492:H1324,"&lt;&gt;"))</f>
        <v/>
      </c>
    </row>
    <row r="469">
      <c r="B469" t="str">
        <f>if(A469="","",countifs('Randers Regnskov'!G493:G1325,Contributors!A469))</f>
        <v/>
      </c>
      <c r="C469" t="str">
        <f>if(A469="","",countifs('Randers Regnskov'!G493:G1325,Contributors!A469,'Randers Regnskov'!H493:H1325,"&lt;&gt;"))</f>
        <v/>
      </c>
    </row>
    <row r="470">
      <c r="B470" t="str">
        <f>if(A470="","",countifs('Randers Regnskov'!G494:G1326,Contributors!A470))</f>
        <v/>
      </c>
      <c r="C470" t="str">
        <f>if(A470="","",countifs('Randers Regnskov'!G494:G1326,Contributors!A470,'Randers Regnskov'!H494:H1326,"&lt;&gt;"))</f>
        <v/>
      </c>
    </row>
    <row r="471">
      <c r="B471" t="str">
        <f>if(A471="","",countifs('Randers Regnskov'!G495:G1327,Contributors!A471))</f>
        <v/>
      </c>
      <c r="C471" t="str">
        <f>if(A471="","",countifs('Randers Regnskov'!G495:G1327,Contributors!A471,'Randers Regnskov'!H495:H1327,"&lt;&gt;"))</f>
        <v/>
      </c>
    </row>
    <row r="472">
      <c r="B472" t="str">
        <f>if(A472="","",countifs('Randers Regnskov'!G496:G1328,Contributors!A472))</f>
        <v/>
      </c>
      <c r="C472" t="str">
        <f>if(A472="","",countifs('Randers Regnskov'!G496:G1328,Contributors!A472,'Randers Regnskov'!H496:H1328,"&lt;&gt;"))</f>
        <v/>
      </c>
    </row>
    <row r="473">
      <c r="B473" t="str">
        <f>if(A473="","",countifs('Randers Regnskov'!G497:G1329,Contributors!A473))</f>
        <v/>
      </c>
      <c r="C473" t="str">
        <f>if(A473="","",countifs('Randers Regnskov'!G497:G1329,Contributors!A473,'Randers Regnskov'!H497:H1329,"&lt;&gt;"))</f>
        <v/>
      </c>
    </row>
    <row r="474">
      <c r="B474" t="str">
        <f>if(A474="","",countifs('Randers Regnskov'!G498:G1330,Contributors!A474))</f>
        <v/>
      </c>
      <c r="C474" t="str">
        <f>if(A474="","",countifs('Randers Regnskov'!G498:G1330,Contributors!A474,'Randers Regnskov'!H498:H1330,"&lt;&gt;"))</f>
        <v/>
      </c>
    </row>
    <row r="475">
      <c r="B475" t="str">
        <f>if(A475="","",countifs('Randers Regnskov'!G499:G1331,Contributors!A475))</f>
        <v/>
      </c>
      <c r="C475" t="str">
        <f>if(A475="","",countifs('Randers Regnskov'!G499:G1331,Contributors!A475,'Randers Regnskov'!H499:H1331,"&lt;&gt;"))</f>
        <v/>
      </c>
    </row>
    <row r="476">
      <c r="B476" t="str">
        <f>if(A476="","",countifs('Randers Regnskov'!G500:G1332,Contributors!A476))</f>
        <v/>
      </c>
      <c r="C476" t="str">
        <f>if(A476="","",countifs('Randers Regnskov'!G500:G1332,Contributors!A476,'Randers Regnskov'!H500:H1332,"&lt;&gt;"))</f>
        <v/>
      </c>
    </row>
    <row r="477">
      <c r="B477" t="str">
        <f>if(A477="","",countifs('Randers Regnskov'!G501:G1333,Contributors!A477))</f>
        <v/>
      </c>
      <c r="C477" t="str">
        <f>if(A477="","",countifs('Randers Regnskov'!G501:G1333,Contributors!A477,'Randers Regnskov'!H501:H1333,"&lt;&gt;"))</f>
        <v/>
      </c>
    </row>
    <row r="478">
      <c r="B478" t="str">
        <f>if(A478="","",countifs('Randers Regnskov'!G502:G1334,Contributors!A478))</f>
        <v/>
      </c>
      <c r="C478" t="str">
        <f>if(A478="","",countifs('Randers Regnskov'!G502:G1334,Contributors!A478,'Randers Regnskov'!H502:H1334,"&lt;&gt;"))</f>
        <v/>
      </c>
    </row>
    <row r="479">
      <c r="B479" t="str">
        <f>if(A479="","",countifs('Randers Regnskov'!G503:G1335,Contributors!A479))</f>
        <v/>
      </c>
      <c r="C479" t="str">
        <f>if(A479="","",countifs('Randers Regnskov'!G503:G1335,Contributors!A479,'Randers Regnskov'!H503:H1335,"&lt;&gt;"))</f>
        <v/>
      </c>
    </row>
    <row r="480">
      <c r="B480" t="str">
        <f>if(A480="","",countifs('Randers Regnskov'!G504:G1336,Contributors!A480))</f>
        <v/>
      </c>
      <c r="C480" t="str">
        <f>if(A480="","",countifs('Randers Regnskov'!G504:G1336,Contributors!A480,'Randers Regnskov'!H504:H1336,"&lt;&gt;"))</f>
        <v/>
      </c>
    </row>
    <row r="481">
      <c r="B481" t="str">
        <f>if(A481="","",countifs('Randers Regnskov'!G505:G1337,Contributors!A481))</f>
        <v/>
      </c>
      <c r="C481" t="str">
        <f>if(A481="","",countifs('Randers Regnskov'!G505:G1337,Contributors!A481,'Randers Regnskov'!H505:H1337,"&lt;&gt;"))</f>
        <v/>
      </c>
    </row>
    <row r="482">
      <c r="B482" t="str">
        <f>if(A482="","",countifs('Randers Regnskov'!G506:G1338,Contributors!A482))</f>
        <v/>
      </c>
      <c r="C482" t="str">
        <f>if(A482="","",countifs('Randers Regnskov'!G506:G1338,Contributors!A482,'Randers Regnskov'!H506:H1338,"&lt;&gt;"))</f>
        <v/>
      </c>
    </row>
    <row r="483">
      <c r="B483" t="str">
        <f>if(A483="","",countifs('Randers Regnskov'!G507:G1339,Contributors!A483))</f>
        <v/>
      </c>
      <c r="C483" t="str">
        <f>if(A483="","",countifs('Randers Regnskov'!G507:G1339,Contributors!A483,'Randers Regnskov'!H507:H1339,"&lt;&gt;"))</f>
        <v/>
      </c>
    </row>
    <row r="484">
      <c r="B484" t="str">
        <f>if(A484="","",countifs('Randers Regnskov'!G508:G1340,Contributors!A484))</f>
        <v/>
      </c>
      <c r="C484" t="str">
        <f>if(A484="","",countifs('Randers Regnskov'!G508:G1340,Contributors!A484,'Randers Regnskov'!H508:H1340,"&lt;&gt;"))</f>
        <v/>
      </c>
    </row>
    <row r="485">
      <c r="B485" t="str">
        <f>if(A485="","",countifs('Randers Regnskov'!G509:G1341,Contributors!A485))</f>
        <v/>
      </c>
      <c r="C485" t="str">
        <f>if(A485="","",countifs('Randers Regnskov'!G509:G1341,Contributors!A485,'Randers Regnskov'!H509:H1341,"&lt;&gt;"))</f>
        <v/>
      </c>
    </row>
    <row r="486">
      <c r="B486" t="str">
        <f>if(A486="","",countifs('Randers Regnskov'!G510:G1342,Contributors!A486))</f>
        <v/>
      </c>
      <c r="C486" t="str">
        <f>if(A486="","",countifs('Randers Regnskov'!G510:G1342,Contributors!A486,'Randers Regnskov'!H510:H1342,"&lt;&gt;"))</f>
        <v/>
      </c>
    </row>
    <row r="487">
      <c r="B487" t="str">
        <f>if(A487="","",countifs('Randers Regnskov'!G511:G1343,Contributors!A487))</f>
        <v/>
      </c>
      <c r="C487" t="str">
        <f>if(A487="","",countifs('Randers Regnskov'!G511:G1343,Contributors!A487,'Randers Regnskov'!H511:H1343,"&lt;&gt;"))</f>
        <v/>
      </c>
    </row>
    <row r="488">
      <c r="B488" t="str">
        <f>if(A488="","",countifs('Randers Regnskov'!G512:G1344,Contributors!A488))</f>
        <v/>
      </c>
      <c r="C488" t="str">
        <f>if(A488="","",countifs('Randers Regnskov'!G512:G1344,Contributors!A488,'Randers Regnskov'!H512:H1344,"&lt;&gt;"))</f>
        <v/>
      </c>
    </row>
    <row r="489">
      <c r="B489" t="str">
        <f>if(A489="","",countifs('Randers Regnskov'!G513:G1345,Contributors!A489))</f>
        <v/>
      </c>
      <c r="C489" t="str">
        <f>if(A489="","",countifs('Randers Regnskov'!G513:G1345,Contributors!A489,'Randers Regnskov'!H513:H1345,"&lt;&gt;"))</f>
        <v/>
      </c>
    </row>
    <row r="490">
      <c r="B490" t="str">
        <f>if(A490="","",countifs('Randers Regnskov'!G514:G1346,Contributors!A490))</f>
        <v/>
      </c>
      <c r="C490" t="str">
        <f>if(A490="","",countifs('Randers Regnskov'!G514:G1346,Contributors!A490,'Randers Regnskov'!H514:H1346,"&lt;&gt;"))</f>
        <v/>
      </c>
    </row>
    <row r="491">
      <c r="B491" t="str">
        <f>if(A491="","",countifs('Randers Regnskov'!G515:G1347,Contributors!A491))</f>
        <v/>
      </c>
      <c r="C491" t="str">
        <f>if(A491="","",countifs('Randers Regnskov'!G515:G1347,Contributors!A491,'Randers Regnskov'!H515:H1347,"&lt;&gt;"))</f>
        <v/>
      </c>
    </row>
    <row r="492">
      <c r="B492" t="str">
        <f>if(A492="","",countifs('Randers Regnskov'!G516:G1348,Contributors!A492))</f>
        <v/>
      </c>
      <c r="C492" t="str">
        <f>if(A492="","",countifs('Randers Regnskov'!G516:G1348,Contributors!A492,'Randers Regnskov'!H516:H1348,"&lt;&gt;"))</f>
        <v/>
      </c>
    </row>
    <row r="493">
      <c r="B493" t="str">
        <f>if(A493="","",countifs('Randers Regnskov'!G517:G1349,Contributors!A493))</f>
        <v/>
      </c>
      <c r="C493" t="str">
        <f>if(A493="","",countifs('Randers Regnskov'!G517:G1349,Contributors!A493,'Randers Regnskov'!H517:H1349,"&lt;&gt;"))</f>
        <v/>
      </c>
    </row>
    <row r="494">
      <c r="B494" t="str">
        <f>if(A494="","",countifs('Randers Regnskov'!G518:G1350,Contributors!A494))</f>
        <v/>
      </c>
      <c r="C494" t="str">
        <f>if(A494="","",countifs('Randers Regnskov'!G518:G1350,Contributors!A494,'Randers Regnskov'!H518:H1350,"&lt;&gt;"))</f>
        <v/>
      </c>
    </row>
    <row r="495">
      <c r="B495" t="str">
        <f>if(A495="","",countifs('Randers Regnskov'!G519:G1351,Contributors!A495))</f>
        <v/>
      </c>
      <c r="C495" t="str">
        <f>if(A495="","",countifs('Randers Regnskov'!G519:G1351,Contributors!A495,'Randers Regnskov'!H519:H1351,"&lt;&gt;"))</f>
        <v/>
      </c>
    </row>
    <row r="496">
      <c r="B496" t="str">
        <f>if(A496="","",countifs('Randers Regnskov'!G520:G1352,Contributors!A496))</f>
        <v/>
      </c>
      <c r="C496" t="str">
        <f>if(A496="","",countifs('Randers Regnskov'!G520:G1352,Contributors!A496,'Randers Regnskov'!H520:H1352,"&lt;&gt;"))</f>
        <v/>
      </c>
    </row>
    <row r="497">
      <c r="B497" t="str">
        <f>if(A497="","",countifs('Randers Regnskov'!G521:G1353,Contributors!A497))</f>
        <v/>
      </c>
      <c r="C497" t="str">
        <f>if(A497="","",countifs('Randers Regnskov'!G521:G1353,Contributors!A497,'Randers Regnskov'!H521:H1353,"&lt;&gt;"))</f>
        <v/>
      </c>
    </row>
    <row r="498">
      <c r="B498" t="str">
        <f>if(A498="","",countifs('Randers Regnskov'!G522:G1354,Contributors!A498))</f>
        <v/>
      </c>
      <c r="C498" t="str">
        <f>if(A498="","",countifs('Randers Regnskov'!G522:G1354,Contributors!A498,'Randers Regnskov'!H522:H1354,"&lt;&gt;"))</f>
        <v/>
      </c>
    </row>
    <row r="499">
      <c r="B499" t="str">
        <f>if(A499="","",countifs('Randers Regnskov'!G523:G1355,Contributors!A499))</f>
        <v/>
      </c>
      <c r="C499" t="str">
        <f>if(A499="","",countifs('Randers Regnskov'!G523:G1355,Contributors!A499,'Randers Regnskov'!H523:H1355,"&lt;&gt;"))</f>
        <v/>
      </c>
    </row>
    <row r="500">
      <c r="B500" t="str">
        <f>if(A500="","",countifs('Randers Regnskov'!G524:G1356,Contributors!A500))</f>
        <v/>
      </c>
      <c r="C500" t="str">
        <f>if(A500="","",countifs('Randers Regnskov'!G524:G1356,Contributors!A500,'Randers Regnskov'!H524:H1356,"&lt;&gt;"))</f>
        <v/>
      </c>
    </row>
    <row r="501">
      <c r="B501" t="str">
        <f>if(A501="","",countifs('Randers Regnskov'!G525:G1357,Contributors!A501))</f>
        <v/>
      </c>
      <c r="C501" t="str">
        <f>if(A501="","",countifs('Randers Regnskov'!G525:G1357,Contributors!A501,'Randers Regnskov'!H525:H1357,"&lt;&gt;"))</f>
        <v/>
      </c>
    </row>
    <row r="502">
      <c r="B502" t="str">
        <f>if(A502="","",countifs('Randers Regnskov'!G526:G1358,Contributors!A502))</f>
        <v/>
      </c>
      <c r="C502" t="str">
        <f>if(A502="","",countifs('Randers Regnskov'!G526:G1358,Contributors!A502,'Randers Regnskov'!H526:H1358,"&lt;&gt;"))</f>
        <v/>
      </c>
    </row>
    <row r="503">
      <c r="B503" t="str">
        <f>if(A503="","",countifs('Randers Regnskov'!G527:G1359,Contributors!A503))</f>
        <v/>
      </c>
      <c r="C503" t="str">
        <f>if(A503="","",countifs('Randers Regnskov'!G527:G1359,Contributors!A503,'Randers Regnskov'!H527:H1359,"&lt;&gt;"))</f>
        <v/>
      </c>
    </row>
    <row r="504">
      <c r="B504" t="str">
        <f>if(A504="","",countifs('Randers Regnskov'!G528:G1360,Contributors!A504))</f>
        <v/>
      </c>
      <c r="C504" t="str">
        <f>if(A504="","",countifs('Randers Regnskov'!G528:G1360,Contributors!A504,'Randers Regnskov'!H528:H1360,"&lt;&gt;"))</f>
        <v/>
      </c>
    </row>
    <row r="505">
      <c r="B505" t="str">
        <f>if(A505="","",countifs('Randers Regnskov'!G529:G1361,Contributors!A505))</f>
        <v/>
      </c>
      <c r="C505" t="str">
        <f>if(A505="","",countifs('Randers Regnskov'!G529:G1361,Contributors!A505,'Randers Regnskov'!H529:H1361,"&lt;&gt;"))</f>
        <v/>
      </c>
    </row>
    <row r="506">
      <c r="B506" t="str">
        <f>if(A506="","",countifs('Randers Regnskov'!G530:G1362,Contributors!A506))</f>
        <v/>
      </c>
      <c r="C506" t="str">
        <f>if(A506="","",countifs('Randers Regnskov'!G530:G1362,Contributors!A506,'Randers Regnskov'!H530:H1362,"&lt;&gt;"))</f>
        <v/>
      </c>
    </row>
    <row r="507">
      <c r="B507" t="str">
        <f>if(A507="","",countifs('Randers Regnskov'!G531:G1363,Contributors!A507))</f>
        <v/>
      </c>
      <c r="C507" t="str">
        <f>if(A507="","",countifs('Randers Regnskov'!G531:G1363,Contributors!A507,'Randers Regnskov'!H531:H1363,"&lt;&gt;"))</f>
        <v/>
      </c>
    </row>
    <row r="508">
      <c r="B508" t="str">
        <f>if(A508="","",countifs('Randers Regnskov'!G532:G1364,Contributors!A508))</f>
        <v/>
      </c>
      <c r="C508" t="str">
        <f>if(A508="","",countifs('Randers Regnskov'!G532:G1364,Contributors!A508,'Randers Regnskov'!H532:H1364,"&lt;&gt;"))</f>
        <v/>
      </c>
    </row>
    <row r="509">
      <c r="B509" t="str">
        <f>if(A509="","",countifs('Randers Regnskov'!G533:G1365,Contributors!A509))</f>
        <v/>
      </c>
      <c r="C509" t="str">
        <f>if(A509="","",countifs('Randers Regnskov'!G533:G1365,Contributors!A509,'Randers Regnskov'!H533:H1365,"&lt;&gt;"))</f>
        <v/>
      </c>
    </row>
    <row r="510">
      <c r="B510" t="str">
        <f>if(A510="","",countifs('Randers Regnskov'!G534:G1366,Contributors!A510))</f>
        <v/>
      </c>
      <c r="C510" t="str">
        <f>if(A510="","",countifs('Randers Regnskov'!G534:G1366,Contributors!A510,'Randers Regnskov'!H534:H1366,"&lt;&gt;"))</f>
        <v/>
      </c>
    </row>
    <row r="511">
      <c r="B511" t="str">
        <f>if(A511="","",countifs('Randers Regnskov'!G535:G1367,Contributors!A511))</f>
        <v/>
      </c>
      <c r="C511" t="str">
        <f>if(A511="","",countifs('Randers Regnskov'!G535:G1367,Contributors!A511,'Randers Regnskov'!H535:H1367,"&lt;&gt;"))</f>
        <v/>
      </c>
    </row>
    <row r="512">
      <c r="B512" t="str">
        <f>if(A512="","",countifs('Randers Regnskov'!G536:G1368,Contributors!A512))</f>
        <v/>
      </c>
      <c r="C512" t="str">
        <f>if(A512="","",countifs('Randers Regnskov'!G536:G1368,Contributors!A512,'Randers Regnskov'!H536:H1368,"&lt;&gt;"))</f>
        <v/>
      </c>
    </row>
    <row r="513">
      <c r="B513" t="str">
        <f>if(A513="","",countifs('Randers Regnskov'!G537:G1369,Contributors!A513))</f>
        <v/>
      </c>
      <c r="C513" t="str">
        <f>if(A513="","",countifs('Randers Regnskov'!G537:G1369,Contributors!A513,'Randers Regnskov'!H537:H1369,"&lt;&gt;"))</f>
        <v/>
      </c>
    </row>
    <row r="514">
      <c r="B514" t="str">
        <f>if(A514="","",countifs('Randers Regnskov'!G538:G1370,Contributors!A514))</f>
        <v/>
      </c>
      <c r="C514" t="str">
        <f>if(A514="","",countifs('Randers Regnskov'!G538:G1370,Contributors!A514,'Randers Regnskov'!H538:H1370,"&lt;&gt;"))</f>
        <v/>
      </c>
    </row>
    <row r="515">
      <c r="B515" t="str">
        <f>if(A515="","",countifs('Randers Regnskov'!G539:G1371,Contributors!A515))</f>
        <v/>
      </c>
      <c r="C515" t="str">
        <f>if(A515="","",countifs('Randers Regnskov'!G539:G1371,Contributors!A515,'Randers Regnskov'!H539:H1371,"&lt;&gt;"))</f>
        <v/>
      </c>
    </row>
    <row r="516">
      <c r="B516" t="str">
        <f>if(A516="","",countifs('Randers Regnskov'!G540:G1372,Contributors!A516))</f>
        <v/>
      </c>
      <c r="C516" t="str">
        <f>if(A516="","",countifs('Randers Regnskov'!G540:G1372,Contributors!A516,'Randers Regnskov'!H540:H1372,"&lt;&gt;"))</f>
        <v/>
      </c>
    </row>
    <row r="517">
      <c r="B517" t="str">
        <f>if(A517="","",countifs('Randers Regnskov'!G541:G1373,Contributors!A517))</f>
        <v/>
      </c>
      <c r="C517" t="str">
        <f>if(A517="","",countifs('Randers Regnskov'!G541:G1373,Contributors!A517,'Randers Regnskov'!H541:H1373,"&lt;&gt;"))</f>
        <v/>
      </c>
    </row>
    <row r="518">
      <c r="B518" t="str">
        <f>if(A518="","",countifs('Randers Regnskov'!G542:G1374,Contributors!A518))</f>
        <v/>
      </c>
      <c r="C518" t="str">
        <f>if(A518="","",countifs('Randers Regnskov'!G542:G1374,Contributors!A518,'Randers Regnskov'!H542:H1374,"&lt;&gt;"))</f>
        <v/>
      </c>
    </row>
    <row r="519">
      <c r="B519" t="str">
        <f>if(A519="","",countifs('Randers Regnskov'!G543:G1375,Contributors!A519))</f>
        <v/>
      </c>
      <c r="C519" t="str">
        <f>if(A519="","",countifs('Randers Regnskov'!G543:G1375,Contributors!A519,'Randers Regnskov'!H543:H1375,"&lt;&gt;"))</f>
        <v/>
      </c>
    </row>
    <row r="520">
      <c r="B520" t="str">
        <f>if(A520="","",countifs('Randers Regnskov'!G544:G1376,Contributors!A520))</f>
        <v/>
      </c>
      <c r="C520" t="str">
        <f>if(A520="","",countifs('Randers Regnskov'!G544:G1376,Contributors!A520,'Randers Regnskov'!H544:H1376,"&lt;&gt;"))</f>
        <v/>
      </c>
    </row>
    <row r="521">
      <c r="B521" t="str">
        <f>if(A521="","",countifs('Randers Regnskov'!G545:G1377,Contributors!A521))</f>
        <v/>
      </c>
      <c r="C521" t="str">
        <f>if(A521="","",countifs('Randers Regnskov'!G545:G1377,Contributors!A521,'Randers Regnskov'!H545:H1377,"&lt;&gt;"))</f>
        <v/>
      </c>
    </row>
    <row r="522">
      <c r="B522" t="str">
        <f>if(A522="","",countifs('Randers Regnskov'!G547:G1378,Contributors!A522))</f>
        <v/>
      </c>
      <c r="C522" t="str">
        <f>if(A522="","",countifs('Randers Regnskov'!G547:G1378,Contributors!A522,'Randers Regnskov'!H547:H1378,"&lt;&gt;"))</f>
        <v/>
      </c>
    </row>
    <row r="523">
      <c r="B523" t="str">
        <f>if(A523="","",countifs('Randers Regnskov'!G547:G1379,Contributors!A523))</f>
        <v/>
      </c>
      <c r="C523" t="str">
        <f>if(A523="","",countifs('Randers Regnskov'!G547:G1379,Contributors!A523,'Randers Regnskov'!H547:H1379,"&lt;&gt;"))</f>
        <v/>
      </c>
    </row>
    <row r="524">
      <c r="B524" t="str">
        <f>if(A524="","",countifs('Randers Regnskov'!G548:G1380,Contributors!A524))</f>
        <v/>
      </c>
      <c r="C524" t="str">
        <f>if(A524="","",countifs('Randers Regnskov'!G548:G1380,Contributors!A524,'Randers Regnskov'!H548:H1380,"&lt;&gt;"))</f>
        <v/>
      </c>
    </row>
    <row r="525">
      <c r="B525" t="str">
        <f>if(A525="","",countifs('Randers Regnskov'!G549:G1381,Contributors!A525))</f>
        <v/>
      </c>
      <c r="C525" t="str">
        <f>if(A525="","",countifs('Randers Regnskov'!G549:G1381,Contributors!A525,'Randers Regnskov'!H549:H1381,"&lt;&gt;"))</f>
        <v/>
      </c>
    </row>
    <row r="526">
      <c r="B526" t="str">
        <f>if(A526="","",countifs('Randers Regnskov'!G550:G1382,Contributors!A526))</f>
        <v/>
      </c>
      <c r="C526" t="str">
        <f>if(A526="","",countifs('Randers Regnskov'!G550:G1382,Contributors!A526,'Randers Regnskov'!H550:H1382,"&lt;&gt;"))</f>
        <v/>
      </c>
    </row>
    <row r="527">
      <c r="B527" t="str">
        <f>if(A527="","",countifs('Randers Regnskov'!G551:G1383,Contributors!A527))</f>
        <v/>
      </c>
      <c r="C527" t="str">
        <f>if(A527="","",countifs('Randers Regnskov'!G551:G1383,Contributors!A527,'Randers Regnskov'!H551:H1383,"&lt;&gt;"))</f>
        <v/>
      </c>
    </row>
    <row r="528">
      <c r="B528" t="str">
        <f>if(A528="","",countifs('Randers Regnskov'!G552:G1384,Contributors!A528))</f>
        <v/>
      </c>
      <c r="C528" t="str">
        <f>if(A528="","",countifs('Randers Regnskov'!G552:G1384,Contributors!A528,'Randers Regnskov'!H552:H1384,"&lt;&gt;"))</f>
        <v/>
      </c>
    </row>
    <row r="529">
      <c r="B529" t="str">
        <f>if(A529="","",countifs('Randers Regnskov'!G553:G1385,Contributors!A529))</f>
        <v/>
      </c>
      <c r="C529" t="str">
        <f>if(A529="","",countifs('Randers Regnskov'!G553:G1385,Contributors!A529,'Randers Regnskov'!H553:H1385,"&lt;&gt;"))</f>
        <v/>
      </c>
    </row>
    <row r="530">
      <c r="B530" t="str">
        <f>if(A530="","",countifs('Randers Regnskov'!G554:G1386,Contributors!A530))</f>
        <v/>
      </c>
      <c r="C530" t="str">
        <f>if(A530="","",countifs('Randers Regnskov'!G554:G1386,Contributors!A530,'Randers Regnskov'!H554:H1386,"&lt;&gt;"))</f>
        <v/>
      </c>
    </row>
    <row r="531">
      <c r="B531" t="str">
        <f>if(A531="","",countifs('Randers Regnskov'!G555:G1387,Contributors!A531))</f>
        <v/>
      </c>
      <c r="C531" t="str">
        <f>if(A531="","",countifs('Randers Regnskov'!G555:G1387,Contributors!A531,'Randers Regnskov'!H555:H1387,"&lt;&gt;"))</f>
        <v/>
      </c>
    </row>
    <row r="532">
      <c r="B532" t="str">
        <f>if(A532="","",countifs('Randers Regnskov'!G556:G1388,Contributors!A532))</f>
        <v/>
      </c>
      <c r="C532" t="str">
        <f>if(A532="","",countifs('Randers Regnskov'!G556:G1388,Contributors!A532,'Randers Regnskov'!H556:H1388,"&lt;&gt;"))</f>
        <v/>
      </c>
    </row>
    <row r="533">
      <c r="B533" t="str">
        <f>if(A533="","",countifs('Randers Regnskov'!G557:G1389,Contributors!A533))</f>
        <v/>
      </c>
      <c r="C533" t="str">
        <f>if(A533="","",countifs('Randers Regnskov'!G557:G1389,Contributors!A533,'Randers Regnskov'!H557:H1389,"&lt;&gt;"))</f>
        <v/>
      </c>
    </row>
    <row r="534">
      <c r="B534" t="str">
        <f>if(A534="","",countifs('Randers Regnskov'!G558:G1390,Contributors!A534))</f>
        <v/>
      </c>
      <c r="C534" t="str">
        <f>if(A534="","",countifs('Randers Regnskov'!G558:G1390,Contributors!A534,'Randers Regnskov'!H558:H1390,"&lt;&gt;"))</f>
        <v/>
      </c>
    </row>
    <row r="535">
      <c r="B535" t="str">
        <f>if(A535="","",countifs('Randers Regnskov'!G559:G1391,Contributors!A535))</f>
        <v/>
      </c>
      <c r="C535" t="str">
        <f>if(A535="","",countifs('Randers Regnskov'!G559:G1391,Contributors!A535,'Randers Regnskov'!H559:H1391,"&lt;&gt;"))</f>
        <v/>
      </c>
    </row>
    <row r="536">
      <c r="B536" t="str">
        <f>if(A536="","",countifs('Randers Regnskov'!G560:G1392,Contributors!A536))</f>
        <v/>
      </c>
      <c r="C536" t="str">
        <f>if(A536="","",countifs('Randers Regnskov'!G560:G1392,Contributors!A536,'Randers Regnskov'!H560:H1392,"&lt;&gt;"))</f>
        <v/>
      </c>
    </row>
    <row r="537">
      <c r="B537" t="str">
        <f>if(A537="","",countifs('Randers Regnskov'!G561:G1393,Contributors!A537))</f>
        <v/>
      </c>
      <c r="C537" t="str">
        <f>if(A537="","",countifs('Randers Regnskov'!G561:G1393,Contributors!A537,'Randers Regnskov'!H561:H1393,"&lt;&gt;"))</f>
        <v/>
      </c>
    </row>
    <row r="538">
      <c r="B538" t="str">
        <f>if(A538="","",countifs('Randers Regnskov'!G562:G1394,Contributors!A538))</f>
        <v/>
      </c>
      <c r="C538" t="str">
        <f>if(A538="","",countifs('Randers Regnskov'!G562:G1394,Contributors!A538,'Randers Regnskov'!H562:H1394,"&lt;&gt;"))</f>
        <v/>
      </c>
    </row>
    <row r="539">
      <c r="B539" t="str">
        <f>if(A539="","",countifs('Randers Regnskov'!G563:G1395,Contributors!A539))</f>
        <v/>
      </c>
      <c r="C539" t="str">
        <f>if(A539="","",countifs('Randers Regnskov'!G563:G1395,Contributors!A539,'Randers Regnskov'!H563:H1395,"&lt;&gt;"))</f>
        <v/>
      </c>
    </row>
    <row r="540">
      <c r="B540" t="str">
        <f>if(A540="","",countifs('Randers Regnskov'!G564:G1396,Contributors!A540))</f>
        <v/>
      </c>
      <c r="C540" t="str">
        <f>if(A540="","",countifs('Randers Regnskov'!G564:G1396,Contributors!A540,'Randers Regnskov'!H564:H1396,"&lt;&gt;"))</f>
        <v/>
      </c>
    </row>
    <row r="541">
      <c r="B541" t="str">
        <f>if(A541="","",countifs('Randers Regnskov'!G565:G1397,Contributors!A541))</f>
        <v/>
      </c>
      <c r="C541" t="str">
        <f>if(A541="","",countifs('Randers Regnskov'!G565:G1397,Contributors!A541,'Randers Regnskov'!H565:H1397,"&lt;&gt;"))</f>
        <v/>
      </c>
    </row>
    <row r="542">
      <c r="B542" t="str">
        <f>if(A542="","",countifs('Randers Regnskov'!G566:G1398,Contributors!A542))</f>
        <v/>
      </c>
      <c r="C542" t="str">
        <f>if(A542="","",countifs('Randers Regnskov'!G566:G1398,Contributors!A542,'Randers Regnskov'!H566:H1398,"&lt;&gt;"))</f>
        <v/>
      </c>
    </row>
    <row r="543">
      <c r="B543" t="str">
        <f>if(A543="","",countifs('Randers Regnskov'!G567:G1399,Contributors!A543))</f>
        <v/>
      </c>
      <c r="C543" t="str">
        <f>if(A543="","",countifs('Randers Regnskov'!G567:G1399,Contributors!A543,'Randers Regnskov'!H567:H1399,"&lt;&gt;"))</f>
        <v/>
      </c>
    </row>
    <row r="544">
      <c r="B544" t="str">
        <f>if(A544="","",countifs('Randers Regnskov'!G568:G1400,Contributors!A544))</f>
        <v/>
      </c>
      <c r="C544" t="str">
        <f>if(A544="","",countifs('Randers Regnskov'!G568:G1400,Contributors!A544,'Randers Regnskov'!H568:H1400,"&lt;&gt;"))</f>
        <v/>
      </c>
    </row>
    <row r="545">
      <c r="B545" t="str">
        <f>if(A545="","",countifs('Randers Regnskov'!G569:G1401,Contributors!A545))</f>
        <v/>
      </c>
      <c r="C545" t="str">
        <f>if(A545="","",countifs('Randers Regnskov'!G569:G1401,Contributors!A545,'Randers Regnskov'!H569:H1401,"&lt;&gt;"))</f>
        <v/>
      </c>
    </row>
    <row r="546">
      <c r="B546" t="str">
        <f>if(A546="","",countifs('Randers Regnskov'!G570:G1402,Contributors!A546))</f>
        <v/>
      </c>
      <c r="C546" t="str">
        <f>if(A546="","",countifs('Randers Regnskov'!G570:G1402,Contributors!A546,'Randers Regnskov'!H570:H1402,"&lt;&gt;"))</f>
        <v/>
      </c>
    </row>
    <row r="547">
      <c r="B547" t="str">
        <f>if(A547="","",countifs('Randers Regnskov'!G571:G1403,Contributors!A547))</f>
        <v/>
      </c>
      <c r="C547" t="str">
        <f>if(A547="","",countifs('Randers Regnskov'!G571:G1403,Contributors!A547,'Randers Regnskov'!H571:H1403,"&lt;&gt;"))</f>
        <v/>
      </c>
    </row>
    <row r="548">
      <c r="B548" t="str">
        <f>if(A548="","",countifs('Randers Regnskov'!G572:G1404,Contributors!A548))</f>
        <v/>
      </c>
      <c r="C548" t="str">
        <f>if(A548="","",countifs('Randers Regnskov'!G572:G1404,Contributors!A548,'Randers Regnskov'!H572:H1404,"&lt;&gt;"))</f>
        <v/>
      </c>
    </row>
    <row r="549">
      <c r="B549" t="str">
        <f>if(A549="","",countifs('Randers Regnskov'!G573:G1405,Contributors!A549))</f>
        <v/>
      </c>
      <c r="C549" t="str">
        <f>if(A549="","",countifs('Randers Regnskov'!G573:G1405,Contributors!A549,'Randers Regnskov'!H573:H1405,"&lt;&gt;"))</f>
        <v/>
      </c>
    </row>
    <row r="550">
      <c r="B550" t="str">
        <f>if(A550="","",countifs('Randers Regnskov'!G574:G1406,Contributors!A550))</f>
        <v/>
      </c>
      <c r="C550" t="str">
        <f>if(A550="","",countifs('Randers Regnskov'!G574:G1406,Contributors!A550,'Randers Regnskov'!H574:H1406,"&lt;&gt;"))</f>
        <v/>
      </c>
    </row>
    <row r="551">
      <c r="B551" t="str">
        <f>if(A551="","",countifs('Randers Regnskov'!G575:G1407,Contributors!A551))</f>
        <v/>
      </c>
      <c r="C551" t="str">
        <f>if(A551="","",countifs('Randers Regnskov'!G575:G1407,Contributors!A551,'Randers Regnskov'!H575:H1407,"&lt;&gt;"))</f>
        <v/>
      </c>
    </row>
    <row r="552">
      <c r="B552" t="str">
        <f>if(A552="","",countifs('Randers Regnskov'!G576:G1408,Contributors!A552))</f>
        <v/>
      </c>
      <c r="C552" t="str">
        <f>if(A552="","",countifs('Randers Regnskov'!G576:G1408,Contributors!A552,'Randers Regnskov'!H576:H1408,"&lt;&gt;"))</f>
        <v/>
      </c>
    </row>
    <row r="553">
      <c r="B553" t="str">
        <f>if(A553="","",countifs('Randers Regnskov'!G577:G1409,Contributors!A553))</f>
        <v/>
      </c>
      <c r="C553" t="str">
        <f>if(A553="","",countifs('Randers Regnskov'!G577:G1409,Contributors!A553,'Randers Regnskov'!H577:H1409,"&lt;&gt;"))</f>
        <v/>
      </c>
    </row>
    <row r="554">
      <c r="B554" t="str">
        <f>if(A554="","",countifs('Randers Regnskov'!G578:G1410,Contributors!A554))</f>
        <v/>
      </c>
      <c r="C554" t="str">
        <f>if(A554="","",countifs('Randers Regnskov'!G578:G1410,Contributors!A554,'Randers Regnskov'!H578:H1410,"&lt;&gt;"))</f>
        <v/>
      </c>
    </row>
    <row r="555">
      <c r="B555" t="str">
        <f>if(A555="","",countifs('Randers Regnskov'!G579:G1411,Contributors!A555))</f>
        <v/>
      </c>
      <c r="C555" t="str">
        <f>if(A555="","",countifs('Randers Regnskov'!G579:G1411,Contributors!A555,'Randers Regnskov'!H579:H1411,"&lt;&gt;"))</f>
        <v/>
      </c>
    </row>
    <row r="556">
      <c r="B556" t="str">
        <f>if(A556="","",countifs('Randers Regnskov'!G580:G1412,Contributors!A556))</f>
        <v/>
      </c>
      <c r="C556" t="str">
        <f>if(A556="","",countifs('Randers Regnskov'!G580:G1412,Contributors!A556,'Randers Regnskov'!H580:H1412,"&lt;&gt;"))</f>
        <v/>
      </c>
    </row>
    <row r="557">
      <c r="B557" t="str">
        <f>if(A557="","",countifs('Randers Regnskov'!G581:G1413,Contributors!A557))</f>
        <v/>
      </c>
      <c r="C557" t="str">
        <f>if(A557="","",countifs('Randers Regnskov'!G581:G1413,Contributors!A557,'Randers Regnskov'!H581:H1413,"&lt;&gt;"))</f>
        <v/>
      </c>
    </row>
    <row r="558">
      <c r="B558" t="str">
        <f>if(A558="","",countifs('Randers Regnskov'!G582:G1414,Contributors!A558))</f>
        <v/>
      </c>
      <c r="C558" t="str">
        <f>if(A558="","",countifs('Randers Regnskov'!G582:G1414,Contributors!A558,'Randers Regnskov'!H582:H1414,"&lt;&gt;"))</f>
        <v/>
      </c>
    </row>
    <row r="559">
      <c r="B559" t="str">
        <f>if(A559="","",countifs('Randers Regnskov'!G583:G1415,Contributors!A559))</f>
        <v/>
      </c>
      <c r="C559" t="str">
        <f>if(A559="","",countifs('Randers Regnskov'!G583:G1415,Contributors!A559,'Randers Regnskov'!H583:H1415,"&lt;&gt;"))</f>
        <v/>
      </c>
    </row>
    <row r="560">
      <c r="B560" t="str">
        <f>if(A560="","",countifs('Randers Regnskov'!G584:G1416,Contributors!A560))</f>
        <v/>
      </c>
      <c r="C560" t="str">
        <f>if(A560="","",countifs('Randers Regnskov'!G584:G1416,Contributors!A560,'Randers Regnskov'!H584:H1416,"&lt;&gt;"))</f>
        <v/>
      </c>
    </row>
    <row r="561">
      <c r="B561" t="str">
        <f>if(A561="","",countifs('Randers Regnskov'!G585:G1417,Contributors!A561))</f>
        <v/>
      </c>
      <c r="C561" t="str">
        <f>if(A561="","",countifs('Randers Regnskov'!G585:G1417,Contributors!A561,'Randers Regnskov'!H585:H1417,"&lt;&gt;"))</f>
        <v/>
      </c>
    </row>
    <row r="562">
      <c r="B562" t="str">
        <f>if(A562="","",countifs('Randers Regnskov'!G586:G1418,Contributors!A562))</f>
        <v/>
      </c>
      <c r="C562" t="str">
        <f>if(A562="","",countifs('Randers Regnskov'!G586:G1418,Contributors!A562,'Randers Regnskov'!H586:H1418,"&lt;&gt;"))</f>
        <v/>
      </c>
    </row>
    <row r="563">
      <c r="B563" t="str">
        <f>if(A563="","",countifs('Randers Regnskov'!G587:G1419,Contributors!A563))</f>
        <v/>
      </c>
      <c r="C563" t="str">
        <f>if(A563="","",countifs('Randers Regnskov'!G587:G1419,Contributors!A563,'Randers Regnskov'!H587:H1419,"&lt;&gt;"))</f>
        <v/>
      </c>
    </row>
    <row r="564">
      <c r="B564" t="str">
        <f>if(A564="","",countifs('Randers Regnskov'!G588:G1420,Contributors!A564))</f>
        <v/>
      </c>
      <c r="C564" t="str">
        <f>if(A564="","",countifs('Randers Regnskov'!G588:G1420,Contributors!A564,'Randers Regnskov'!H588:H1420,"&lt;&gt;"))</f>
        <v/>
      </c>
    </row>
    <row r="565">
      <c r="B565" t="str">
        <f>if(A565="","",countifs('Randers Regnskov'!G589:G1421,Contributors!A565))</f>
        <v/>
      </c>
      <c r="C565" t="str">
        <f>if(A565="","",countifs('Randers Regnskov'!G589:G1421,Contributors!A565,'Randers Regnskov'!H589:H1421,"&lt;&gt;"))</f>
        <v/>
      </c>
    </row>
    <row r="566">
      <c r="B566" t="str">
        <f>if(A566="","",countifs('Randers Regnskov'!G590:G1422,Contributors!A566))</f>
        <v/>
      </c>
      <c r="C566" t="str">
        <f>if(A566="","",countifs('Randers Regnskov'!G590:G1422,Contributors!A566,'Randers Regnskov'!H590:H1422,"&lt;&gt;"))</f>
        <v/>
      </c>
    </row>
    <row r="567">
      <c r="B567" t="str">
        <f>if(A567="","",countifs('Randers Regnskov'!G591:G1423,Contributors!A567))</f>
        <v/>
      </c>
      <c r="C567" t="str">
        <f>if(A567="","",countifs('Randers Regnskov'!G591:G1423,Contributors!A567,'Randers Regnskov'!H591:H1423,"&lt;&gt;"))</f>
        <v/>
      </c>
    </row>
    <row r="568">
      <c r="B568" t="str">
        <f>if(A568="","",countifs('Randers Regnskov'!G592:G1424,Contributors!A568))</f>
        <v/>
      </c>
      <c r="C568" t="str">
        <f>if(A568="","",countifs('Randers Regnskov'!G592:G1424,Contributors!A568,'Randers Regnskov'!H592:H1424,"&lt;&gt;"))</f>
        <v/>
      </c>
    </row>
    <row r="569">
      <c r="B569" t="str">
        <f>if(A569="","",countifs('Randers Regnskov'!G593:G1425,Contributors!A569))</f>
        <v/>
      </c>
      <c r="C569" t="str">
        <f>if(A569="","",countifs('Randers Regnskov'!G593:G1425,Contributors!A569,'Randers Regnskov'!H593:H1425,"&lt;&gt;"))</f>
        <v/>
      </c>
    </row>
    <row r="570">
      <c r="B570" t="str">
        <f>if(A570="","",countifs('Randers Regnskov'!G594:G1426,Contributors!A570))</f>
        <v/>
      </c>
      <c r="C570" t="str">
        <f>if(A570="","",countifs('Randers Regnskov'!G594:G1426,Contributors!A570,'Randers Regnskov'!H594:H1426,"&lt;&gt;"))</f>
        <v/>
      </c>
    </row>
    <row r="571">
      <c r="B571" t="str">
        <f>if(A571="","",countifs('Randers Regnskov'!G595:G1427,Contributors!A571))</f>
        <v/>
      </c>
      <c r="C571" t="str">
        <f>if(A571="","",countifs('Randers Regnskov'!G595:G1427,Contributors!A571,'Randers Regnskov'!H595:H1427,"&lt;&gt;"))</f>
        <v/>
      </c>
    </row>
    <row r="572">
      <c r="B572" t="str">
        <f>if(A572="","",countifs('Randers Regnskov'!G596:G1428,Contributors!A572))</f>
        <v/>
      </c>
      <c r="C572" t="str">
        <f>if(A572="","",countifs('Randers Regnskov'!G596:G1428,Contributors!A572,'Randers Regnskov'!H596:H1428,"&lt;&gt;"))</f>
        <v/>
      </c>
    </row>
    <row r="573">
      <c r="B573" t="str">
        <f>if(A573="","",countifs('Randers Regnskov'!G597:G1429,Contributors!A573))</f>
        <v/>
      </c>
      <c r="C573" t="str">
        <f>if(A573="","",countifs('Randers Regnskov'!G597:G1429,Contributors!A573,'Randers Regnskov'!H597:H1429,"&lt;&gt;"))</f>
        <v/>
      </c>
    </row>
    <row r="574">
      <c r="B574" t="str">
        <f>if(A574="","",countifs('Randers Regnskov'!G598:G1430,Contributors!A574))</f>
        <v/>
      </c>
      <c r="C574" t="str">
        <f>if(A574="","",countifs('Randers Regnskov'!G598:G1430,Contributors!A574,'Randers Regnskov'!H598:H1430,"&lt;&gt;"))</f>
        <v/>
      </c>
    </row>
    <row r="575">
      <c r="B575" t="str">
        <f>if(A575="","",countifs('Randers Regnskov'!G599:G1431,Contributors!A575))</f>
        <v/>
      </c>
      <c r="C575" t="str">
        <f>if(A575="","",countifs('Randers Regnskov'!G599:G1431,Contributors!A575,'Randers Regnskov'!H599:H1431,"&lt;&gt;"))</f>
        <v/>
      </c>
    </row>
    <row r="576">
      <c r="B576" t="str">
        <f>if(A576="","",countifs('Randers Regnskov'!G600:G1432,Contributors!A576))</f>
        <v/>
      </c>
      <c r="C576" t="str">
        <f>if(A576="","",countifs('Randers Regnskov'!G600:G1432,Contributors!A576,'Randers Regnskov'!H600:H1432,"&lt;&gt;"))</f>
        <v/>
      </c>
    </row>
    <row r="577">
      <c r="B577" t="str">
        <f>if(A577="","",countifs('Randers Regnskov'!G601:G1433,Contributors!A577))</f>
        <v/>
      </c>
      <c r="C577" t="str">
        <f>if(A577="","",countifs('Randers Regnskov'!G601:G1433,Contributors!A577,'Randers Regnskov'!H601:H1433,"&lt;&gt;"))</f>
        <v/>
      </c>
    </row>
    <row r="578">
      <c r="B578" t="str">
        <f>if(A578="","",countifs('Randers Regnskov'!G602:G1434,Contributors!A578))</f>
        <v/>
      </c>
      <c r="C578" t="str">
        <f>if(A578="","",countifs('Randers Regnskov'!G602:G1434,Contributors!A578,'Randers Regnskov'!H602:H1434,"&lt;&gt;"))</f>
        <v/>
      </c>
    </row>
    <row r="579">
      <c r="B579" t="str">
        <f>if(A579="","",countifs('Randers Regnskov'!G603:G1435,Contributors!A579))</f>
        <v/>
      </c>
      <c r="C579" t="str">
        <f>if(A579="","",countifs('Randers Regnskov'!G603:G1435,Contributors!A579,'Randers Regnskov'!H603:H1435,"&lt;&gt;"))</f>
        <v/>
      </c>
    </row>
    <row r="580">
      <c r="B580" t="str">
        <f>if(A580="","",countifs('Randers Regnskov'!G604:G1436,Contributors!A580))</f>
        <v/>
      </c>
      <c r="C580" t="str">
        <f>if(A580="","",countifs('Randers Regnskov'!G604:G1436,Contributors!A580,'Randers Regnskov'!H604:H1436,"&lt;&gt;"))</f>
        <v/>
      </c>
    </row>
    <row r="581">
      <c r="B581" t="str">
        <f>if(A581="","",countifs('Randers Regnskov'!G605:G1437,Contributors!A581))</f>
        <v/>
      </c>
      <c r="C581" t="str">
        <f>if(A581="","",countifs('Randers Regnskov'!G605:G1437,Contributors!A581,'Randers Regnskov'!H605:H1437,"&lt;&gt;"))</f>
        <v/>
      </c>
    </row>
    <row r="582">
      <c r="B582" t="str">
        <f>if(A582="","",countifs('Randers Regnskov'!G606:G1438,Contributors!A582))</f>
        <v/>
      </c>
      <c r="C582" t="str">
        <f>if(A582="","",countifs('Randers Regnskov'!G606:G1438,Contributors!A582,'Randers Regnskov'!H606:H1438,"&lt;&gt;"))</f>
        <v/>
      </c>
    </row>
    <row r="583">
      <c r="B583" t="str">
        <f>if(A583="","",countifs('Randers Regnskov'!G607:G1439,Contributors!A583))</f>
        <v/>
      </c>
      <c r="C583" t="str">
        <f>if(A583="","",countifs('Randers Regnskov'!G607:G1439,Contributors!A583,'Randers Regnskov'!H607:H1439,"&lt;&gt;"))</f>
        <v/>
      </c>
    </row>
    <row r="584">
      <c r="B584" t="str">
        <f>if(A584="","",countifs('Randers Regnskov'!G608:G1440,Contributors!A584))</f>
        <v/>
      </c>
      <c r="C584" t="str">
        <f>if(A584="","",countifs('Randers Regnskov'!G608:G1440,Contributors!A584,'Randers Regnskov'!H608:H1440,"&lt;&gt;"))</f>
        <v/>
      </c>
    </row>
    <row r="585">
      <c r="B585" t="str">
        <f>if(A585="","",countifs('Randers Regnskov'!G609:G1441,Contributors!A585))</f>
        <v/>
      </c>
      <c r="C585" t="str">
        <f>if(A585="","",countifs('Randers Regnskov'!G609:G1441,Contributors!A585,'Randers Regnskov'!H609:H1441,"&lt;&gt;"))</f>
        <v/>
      </c>
    </row>
    <row r="586">
      <c r="B586" t="str">
        <f>if(A586="","",countifs('Randers Regnskov'!G610:G1442,Contributors!A586))</f>
        <v/>
      </c>
      <c r="C586" t="str">
        <f>if(A586="","",countifs('Randers Regnskov'!G610:G1442,Contributors!A586,'Randers Regnskov'!H610:H1442,"&lt;&gt;"))</f>
        <v/>
      </c>
    </row>
    <row r="587">
      <c r="B587" t="str">
        <f>if(A587="","",countifs('Randers Regnskov'!G611:G1443,Contributors!A587))</f>
        <v/>
      </c>
      <c r="C587" t="str">
        <f>if(A587="","",countifs('Randers Regnskov'!G611:G1443,Contributors!A587,'Randers Regnskov'!H611:H1443,"&lt;&gt;"))</f>
        <v/>
      </c>
    </row>
    <row r="588">
      <c r="B588" t="str">
        <f>if(A588="","",countifs('Randers Regnskov'!G612:G1444,Contributors!A588))</f>
        <v/>
      </c>
      <c r="C588" t="str">
        <f>if(A588="","",countifs('Randers Regnskov'!G612:G1444,Contributors!A588,'Randers Regnskov'!H612:H1444,"&lt;&gt;"))</f>
        <v/>
      </c>
    </row>
    <row r="589">
      <c r="B589" t="str">
        <f>if(A589="","",countifs('Randers Regnskov'!G613:G1445,Contributors!A589))</f>
        <v/>
      </c>
      <c r="C589" t="str">
        <f>if(A589="","",countifs('Randers Regnskov'!G613:G1445,Contributors!A589,'Randers Regnskov'!H613:H1445,"&lt;&gt;"))</f>
        <v/>
      </c>
    </row>
    <row r="590">
      <c r="B590" t="str">
        <f>if(A590="","",countifs('Randers Regnskov'!G614:G1446,Contributors!A590))</f>
        <v/>
      </c>
      <c r="C590" t="str">
        <f>if(A590="","",countifs('Randers Regnskov'!G614:G1446,Contributors!A590,'Randers Regnskov'!H614:H1446,"&lt;&gt;"))</f>
        <v/>
      </c>
    </row>
    <row r="591">
      <c r="B591" t="str">
        <f>if(A591="","",countifs('Randers Regnskov'!G615:G1447,Contributors!A591))</f>
        <v/>
      </c>
      <c r="C591" t="str">
        <f>if(A591="","",countifs('Randers Regnskov'!G615:G1447,Contributors!A591,'Randers Regnskov'!H615:H1447,"&lt;&gt;"))</f>
        <v/>
      </c>
    </row>
    <row r="592">
      <c r="B592" t="str">
        <f>if(A592="","",countifs('Randers Regnskov'!G616:G1448,Contributors!A592))</f>
        <v/>
      </c>
      <c r="C592" t="str">
        <f>if(A592="","",countifs('Randers Regnskov'!G616:G1448,Contributors!A592,'Randers Regnskov'!H616:H1448,"&lt;&gt;"))</f>
        <v/>
      </c>
    </row>
    <row r="593">
      <c r="B593" t="str">
        <f>if(A593="","",countifs('Randers Regnskov'!G617:G1449,Contributors!A593))</f>
        <v/>
      </c>
      <c r="C593" t="str">
        <f>if(A593="","",countifs('Randers Regnskov'!G617:G1449,Contributors!A593,'Randers Regnskov'!H617:H1449,"&lt;&gt;"))</f>
        <v/>
      </c>
    </row>
    <row r="594">
      <c r="B594" t="str">
        <f>if(A594="","",countifs('Randers Regnskov'!G618:G1450,Contributors!A594))</f>
        <v/>
      </c>
      <c r="C594" t="str">
        <f>if(A594="","",countifs('Randers Regnskov'!G618:G1450,Contributors!A594,'Randers Regnskov'!H618:H1450,"&lt;&gt;"))</f>
        <v/>
      </c>
    </row>
    <row r="595">
      <c r="B595" t="str">
        <f>if(A595="","",countifs('Randers Regnskov'!G619:G1451,Contributors!A595))</f>
        <v/>
      </c>
      <c r="C595" t="str">
        <f>if(A595="","",countifs('Randers Regnskov'!G619:G1451,Contributors!A595,'Randers Regnskov'!H619:H1451,"&lt;&gt;"))</f>
        <v/>
      </c>
    </row>
    <row r="596">
      <c r="B596" t="str">
        <f>if(A596="","",countifs('Randers Regnskov'!G620:G1452,Contributors!A596))</f>
        <v/>
      </c>
      <c r="C596" t="str">
        <f>if(A596="","",countifs('Randers Regnskov'!G620:G1452,Contributors!A596,'Randers Regnskov'!H620:H1452,"&lt;&gt;"))</f>
        <v/>
      </c>
    </row>
    <row r="597">
      <c r="B597" t="str">
        <f>if(A597="","",countifs('Randers Regnskov'!G621:G1453,Contributors!A597))</f>
        <v/>
      </c>
      <c r="C597" t="str">
        <f>if(A597="","",countifs('Randers Regnskov'!G621:G1453,Contributors!A597,'Randers Regnskov'!H621:H1453,"&lt;&gt;"))</f>
        <v/>
      </c>
    </row>
    <row r="598">
      <c r="B598" t="str">
        <f>if(A598="","",countifs('Randers Regnskov'!G622:G1454,Contributors!A598))</f>
        <v/>
      </c>
      <c r="C598" t="str">
        <f>if(A598="","",countifs('Randers Regnskov'!G622:G1454,Contributors!A598,'Randers Regnskov'!H622:H1454,"&lt;&gt;"))</f>
        <v/>
      </c>
    </row>
    <row r="599">
      <c r="B599" t="str">
        <f>if(A599="","",countifs('Randers Regnskov'!G623:G1455,Contributors!A599))</f>
        <v/>
      </c>
      <c r="C599" t="str">
        <f>if(A599="","",countifs('Randers Regnskov'!G623:G1455,Contributors!A599,'Randers Regnskov'!H623:H1455,"&lt;&gt;"))</f>
        <v/>
      </c>
    </row>
    <row r="600">
      <c r="B600" t="str">
        <f>if(A600="","",countifs('Randers Regnskov'!G624:G1456,Contributors!A600))</f>
        <v/>
      </c>
      <c r="C600" t="str">
        <f>if(A600="","",countifs('Randers Regnskov'!G624:G1456,Contributors!A600,'Randers Regnskov'!H624:H1456,"&lt;&gt;"))</f>
        <v/>
      </c>
    </row>
    <row r="601">
      <c r="B601" t="str">
        <f>if(A601="","",countifs('Randers Regnskov'!G625:G1457,Contributors!A601))</f>
        <v/>
      </c>
      <c r="C601" t="str">
        <f>if(A601="","",countifs('Randers Regnskov'!G625:G1457,Contributors!A601,'Randers Regnskov'!H625:H1457,"&lt;&gt;"))</f>
        <v/>
      </c>
    </row>
    <row r="602">
      <c r="B602" t="str">
        <f>if(A602="","",countifs('Randers Regnskov'!G626:G1458,Contributors!A602))</f>
        <v/>
      </c>
      <c r="C602" t="str">
        <f>if(A602="","",countifs('Randers Regnskov'!G626:G1458,Contributors!A602,'Randers Regnskov'!H626:H1458,"&lt;&gt;"))</f>
        <v/>
      </c>
    </row>
    <row r="603">
      <c r="B603" t="str">
        <f>if(A603="","",countifs('Randers Regnskov'!G627:G1459,Contributors!A603))</f>
        <v/>
      </c>
      <c r="C603" t="str">
        <f>if(A603="","",countifs('Randers Regnskov'!G627:G1459,Contributors!A603,'Randers Regnskov'!H627:H1459,"&lt;&gt;"))</f>
        <v/>
      </c>
    </row>
    <row r="604">
      <c r="B604" t="str">
        <f>if(A604="","",countifs('Randers Regnskov'!G628:G1460,Contributors!A604))</f>
        <v/>
      </c>
      <c r="C604" t="str">
        <f>if(A604="","",countifs('Randers Regnskov'!G628:G1460,Contributors!A604,'Randers Regnskov'!H628:H1460,"&lt;&gt;"))</f>
        <v/>
      </c>
    </row>
    <row r="605">
      <c r="B605" t="str">
        <f>if(A605="","",countifs('Randers Regnskov'!G629:G1461,Contributors!A605))</f>
        <v/>
      </c>
      <c r="C605" t="str">
        <f>if(A605="","",countifs('Randers Regnskov'!G629:G1461,Contributors!A605,'Randers Regnskov'!H629:H1461,"&lt;&gt;"))</f>
        <v/>
      </c>
    </row>
    <row r="606">
      <c r="B606" t="str">
        <f>if(A606="","",countifs('Randers Regnskov'!G630:G1462,Contributors!A606))</f>
        <v/>
      </c>
      <c r="C606" t="str">
        <f>if(A606="","",countifs('Randers Regnskov'!G630:G1462,Contributors!A606,'Randers Regnskov'!H630:H1462,"&lt;&gt;"))</f>
        <v/>
      </c>
    </row>
    <row r="607">
      <c r="B607" t="str">
        <f>if(A607="","",countifs('Randers Regnskov'!G631:G1463,Contributors!A607))</f>
        <v/>
      </c>
      <c r="C607" t="str">
        <f>if(A607="","",countifs('Randers Regnskov'!G631:G1463,Contributors!A607,'Randers Regnskov'!H631:H1463,"&lt;&gt;"))</f>
        <v/>
      </c>
    </row>
    <row r="608">
      <c r="B608" t="str">
        <f>if(A608="","",countifs('Randers Regnskov'!G632:G1464,Contributors!A608))</f>
        <v/>
      </c>
      <c r="C608" t="str">
        <f>if(A608="","",countifs('Randers Regnskov'!G632:G1464,Contributors!A608,'Randers Regnskov'!H632:H1464,"&lt;&gt;"))</f>
        <v/>
      </c>
    </row>
    <row r="609">
      <c r="B609" t="str">
        <f>if(A609="","",countifs('Randers Regnskov'!G633:G1465,Contributors!A609))</f>
        <v/>
      </c>
      <c r="C609" t="str">
        <f>if(A609="","",countifs('Randers Regnskov'!G633:G1465,Contributors!A609,'Randers Regnskov'!H633:H1465,"&lt;&gt;"))</f>
        <v/>
      </c>
    </row>
    <row r="610">
      <c r="B610" t="str">
        <f>if(A610="","",countifs('Randers Regnskov'!G634:G1466,Contributors!A610))</f>
        <v/>
      </c>
      <c r="C610" t="str">
        <f>if(A610="","",countifs('Randers Regnskov'!G634:G1466,Contributors!A610,'Randers Regnskov'!H634:H1466,"&lt;&gt;"))</f>
        <v/>
      </c>
    </row>
    <row r="611">
      <c r="B611" t="str">
        <f>if(A611="","",countifs('Randers Regnskov'!G635:G1467,Contributors!A611))</f>
        <v/>
      </c>
      <c r="C611" t="str">
        <f>if(A611="","",countifs('Randers Regnskov'!G635:G1467,Contributors!A611,'Randers Regnskov'!H635:H1467,"&lt;&gt;"))</f>
        <v/>
      </c>
    </row>
    <row r="612">
      <c r="B612" t="str">
        <f>if(A612="","",countifs('Randers Regnskov'!G636:G1468,Contributors!A612))</f>
        <v/>
      </c>
      <c r="C612" t="str">
        <f>if(A612="","",countifs('Randers Regnskov'!G636:G1468,Contributors!A612,'Randers Regnskov'!H636:H1468,"&lt;&gt;"))</f>
        <v/>
      </c>
    </row>
    <row r="613">
      <c r="B613" t="str">
        <f>if(A613="","",countifs('Randers Regnskov'!G637:G1469,Contributors!A613))</f>
        <v/>
      </c>
      <c r="C613" t="str">
        <f>if(A613="","",countifs('Randers Regnskov'!G637:G1469,Contributors!A613,'Randers Regnskov'!H637:H1469,"&lt;&gt;"))</f>
        <v/>
      </c>
    </row>
    <row r="614">
      <c r="B614" t="str">
        <f>if(A614="","",countifs('Randers Regnskov'!G638:G1470,Contributors!A614))</f>
        <v/>
      </c>
      <c r="C614" t="str">
        <f>if(A614="","",countifs('Randers Regnskov'!G638:G1470,Contributors!A614,'Randers Regnskov'!H638:H1470,"&lt;&gt;"))</f>
        <v/>
      </c>
    </row>
    <row r="615">
      <c r="B615" t="str">
        <f>if(A615="","",countifs('Randers Regnskov'!G639:G1471,Contributors!A615))</f>
        <v/>
      </c>
      <c r="C615" t="str">
        <f>if(A615="","",countifs('Randers Regnskov'!G639:G1471,Contributors!A615,'Randers Regnskov'!H639:H1471,"&lt;&gt;"))</f>
        <v/>
      </c>
    </row>
    <row r="616">
      <c r="B616" t="str">
        <f>if(A616="","",countifs('Randers Regnskov'!G640:G1472,Contributors!A616))</f>
        <v/>
      </c>
      <c r="C616" t="str">
        <f>if(A616="","",countifs('Randers Regnskov'!G640:G1472,Contributors!A616,'Randers Regnskov'!H640:H1472,"&lt;&gt;"))</f>
        <v/>
      </c>
    </row>
    <row r="617">
      <c r="B617" t="str">
        <f>if(A617="","",countifs('Randers Regnskov'!G641:G1473,Contributors!A617))</f>
        <v/>
      </c>
      <c r="C617" t="str">
        <f>if(A617="","",countifs('Randers Regnskov'!G641:G1473,Contributors!A617,'Randers Regnskov'!H641:H1473,"&lt;&gt;"))</f>
        <v/>
      </c>
    </row>
    <row r="618">
      <c r="B618" t="str">
        <f>if(A618="","",countifs('Randers Regnskov'!G642:G1474,Contributors!A618))</f>
        <v/>
      </c>
      <c r="C618" t="str">
        <f>if(A618="","",countifs('Randers Regnskov'!G642:G1474,Contributors!A618,'Randers Regnskov'!H642:H1474,"&lt;&gt;"))</f>
        <v/>
      </c>
    </row>
    <row r="619">
      <c r="B619" t="str">
        <f>if(A619="","",countifs('Randers Regnskov'!G643:G1475,Contributors!A619))</f>
        <v/>
      </c>
      <c r="C619" t="str">
        <f>if(A619="","",countifs('Randers Regnskov'!G643:G1475,Contributors!A619,'Randers Regnskov'!H643:H1475,"&lt;&gt;"))</f>
        <v/>
      </c>
    </row>
    <row r="620">
      <c r="B620" t="str">
        <f>if(A620="","",countifs('Randers Regnskov'!G644:G1476,Contributors!A620))</f>
        <v/>
      </c>
      <c r="C620" t="str">
        <f>if(A620="","",countifs('Randers Regnskov'!G644:G1476,Contributors!A620,'Randers Regnskov'!H644:H1476,"&lt;&gt;"))</f>
        <v/>
      </c>
    </row>
    <row r="621">
      <c r="B621" t="str">
        <f>if(A621="","",countifs('Randers Regnskov'!G645:G1477,Contributors!A621))</f>
        <v/>
      </c>
      <c r="C621" t="str">
        <f>if(A621="","",countifs('Randers Regnskov'!G645:G1477,Contributors!A621,'Randers Regnskov'!H645:H1477,"&lt;&gt;"))</f>
        <v/>
      </c>
    </row>
    <row r="622">
      <c r="B622" t="str">
        <f>if(A622="","",countifs('Randers Regnskov'!G646:G1478,Contributors!A622))</f>
        <v/>
      </c>
      <c r="C622" t="str">
        <f>if(A622="","",countifs('Randers Regnskov'!G646:G1478,Contributors!A622,'Randers Regnskov'!H646:H1478,"&lt;&gt;"))</f>
        <v/>
      </c>
    </row>
    <row r="623">
      <c r="B623" t="str">
        <f>if(A623="","",countifs('Randers Regnskov'!G647:G1479,Contributors!A623))</f>
        <v/>
      </c>
      <c r="C623" t="str">
        <f>if(A623="","",countifs('Randers Regnskov'!G647:G1479,Contributors!A623,'Randers Regnskov'!H647:H1479,"&lt;&gt;"))</f>
        <v/>
      </c>
    </row>
    <row r="624">
      <c r="B624" t="str">
        <f>if(A624="","",countifs('Randers Regnskov'!G648:G1480,Contributors!A624))</f>
        <v/>
      </c>
      <c r="C624" t="str">
        <f>if(A624="","",countifs('Randers Regnskov'!G648:G1480,Contributors!A624,'Randers Regnskov'!H648:H1480,"&lt;&gt;"))</f>
        <v/>
      </c>
    </row>
    <row r="625">
      <c r="B625" t="str">
        <f>if(A625="","",countifs('Randers Regnskov'!G649:G1481,Contributors!A625))</f>
        <v/>
      </c>
      <c r="C625" t="str">
        <f>if(A625="","",countifs('Randers Regnskov'!G649:G1481,Contributors!A625,'Randers Regnskov'!H649:H1481,"&lt;&gt;"))</f>
        <v/>
      </c>
    </row>
    <row r="626">
      <c r="B626" t="str">
        <f>if(A626="","",countifs('Randers Regnskov'!G650:G1482,Contributors!A626))</f>
        <v/>
      </c>
      <c r="C626" t="str">
        <f>if(A626="","",countifs('Randers Regnskov'!G650:G1482,Contributors!A626,'Randers Regnskov'!H650:H1482,"&lt;&gt;"))</f>
        <v/>
      </c>
    </row>
    <row r="627">
      <c r="B627" t="str">
        <f>if(A627="","",countifs('Randers Regnskov'!G651:G1483,Contributors!A627))</f>
        <v/>
      </c>
      <c r="C627" t="str">
        <f>if(A627="","",countifs('Randers Regnskov'!G651:G1483,Contributors!A627,'Randers Regnskov'!H651:H1483,"&lt;&gt;"))</f>
        <v/>
      </c>
    </row>
    <row r="628">
      <c r="B628" t="str">
        <f>if(A628="","",countifs('Randers Regnskov'!G652:G1484,Contributors!A628))</f>
        <v/>
      </c>
      <c r="C628" t="str">
        <f>if(A628="","",countifs('Randers Regnskov'!G652:G1484,Contributors!A628,'Randers Regnskov'!H652:H1484,"&lt;&gt;"))</f>
        <v/>
      </c>
    </row>
    <row r="629">
      <c r="B629" t="str">
        <f>if(A629="","",countifs('Randers Regnskov'!G653:G1485,Contributors!A629))</f>
        <v/>
      </c>
      <c r="C629" t="str">
        <f>if(A629="","",countifs('Randers Regnskov'!G653:G1485,Contributors!A629,'Randers Regnskov'!H653:H1485,"&lt;&gt;"))</f>
        <v/>
      </c>
    </row>
    <row r="630">
      <c r="B630" t="str">
        <f>if(A630="","",countifs('Randers Regnskov'!G654:G1486,Contributors!A630))</f>
        <v/>
      </c>
      <c r="C630" t="str">
        <f>if(A630="","",countifs('Randers Regnskov'!G654:G1486,Contributors!A630,'Randers Regnskov'!H654:H1486,"&lt;&gt;"))</f>
        <v/>
      </c>
    </row>
    <row r="631">
      <c r="B631" t="str">
        <f>if(A631="","",countifs('Randers Regnskov'!G655:G1487,Contributors!A631))</f>
        <v/>
      </c>
      <c r="C631" t="str">
        <f>if(A631="","",countifs('Randers Regnskov'!G655:G1487,Contributors!A631,'Randers Regnskov'!H655:H1487,"&lt;&gt;"))</f>
        <v/>
      </c>
    </row>
    <row r="632">
      <c r="B632" t="str">
        <f>if(A632="","",countifs('Randers Regnskov'!G656:G1488,Contributors!A632))</f>
        <v/>
      </c>
      <c r="C632" t="str">
        <f>if(A632="","",countifs('Randers Regnskov'!G656:G1488,Contributors!A632,'Randers Regnskov'!H656:H1488,"&lt;&gt;"))</f>
        <v/>
      </c>
    </row>
    <row r="633">
      <c r="B633" t="str">
        <f>if(A633="","",countifs('Randers Regnskov'!G657:G1489,Contributors!A633))</f>
        <v/>
      </c>
      <c r="C633" t="str">
        <f>if(A633="","",countifs('Randers Regnskov'!G657:G1489,Contributors!A633,'Randers Regnskov'!H657:H1489,"&lt;&gt;"))</f>
        <v/>
      </c>
    </row>
    <row r="634">
      <c r="B634" t="str">
        <f>if(A634="","",countifs('Randers Regnskov'!G658:G1490,Contributors!A634))</f>
        <v/>
      </c>
      <c r="C634" t="str">
        <f>if(A634="","",countifs('Randers Regnskov'!G658:G1490,Contributors!A634,'Randers Regnskov'!H658:H1490,"&lt;&gt;"))</f>
        <v/>
      </c>
    </row>
    <row r="635">
      <c r="B635" t="str">
        <f>if(A635="","",countifs('Randers Regnskov'!G659:G1491,Contributors!A635))</f>
        <v/>
      </c>
      <c r="C635" t="str">
        <f>if(A635="","",countifs('Randers Regnskov'!G659:G1491,Contributors!A635,'Randers Regnskov'!H659:H1491,"&lt;&gt;"))</f>
        <v/>
      </c>
    </row>
    <row r="636">
      <c r="B636" t="str">
        <f>if(A636="","",countifs('Randers Regnskov'!G660:G1492,Contributors!A636))</f>
        <v/>
      </c>
      <c r="C636" t="str">
        <f>if(A636="","",countifs('Randers Regnskov'!G660:G1492,Contributors!A636,'Randers Regnskov'!H660:H1492,"&lt;&gt;"))</f>
        <v/>
      </c>
    </row>
    <row r="637">
      <c r="B637" t="str">
        <f>if(A637="","",countifs('Randers Regnskov'!G661:G1493,Contributors!A637))</f>
        <v/>
      </c>
      <c r="C637" t="str">
        <f>if(A637="","",countifs('Randers Regnskov'!G661:G1493,Contributors!A637,'Randers Regnskov'!H661:H1493,"&lt;&gt;"))</f>
        <v/>
      </c>
    </row>
    <row r="638">
      <c r="B638" t="str">
        <f>if(A638="","",countifs('Randers Regnskov'!G662:G1494,Contributors!A638))</f>
        <v/>
      </c>
      <c r="C638" t="str">
        <f>if(A638="","",countifs('Randers Regnskov'!G662:G1494,Contributors!A638,'Randers Regnskov'!H662:H1494,"&lt;&gt;"))</f>
        <v/>
      </c>
    </row>
    <row r="639">
      <c r="B639" t="str">
        <f>if(A639="","",countifs('Randers Regnskov'!G663:G1495,Contributors!A639))</f>
        <v/>
      </c>
      <c r="C639" t="str">
        <f>if(A639="","",countifs('Randers Regnskov'!G663:G1495,Contributors!A639,'Randers Regnskov'!H663:H1495,"&lt;&gt;"))</f>
        <v/>
      </c>
    </row>
    <row r="640">
      <c r="B640" t="str">
        <f>if(A640="","",countifs('Randers Regnskov'!G664:G1496,Contributors!A640))</f>
        <v/>
      </c>
      <c r="C640" t="str">
        <f>if(A640="","",countifs('Randers Regnskov'!G664:G1496,Contributors!A640,'Randers Regnskov'!H664:H1496,"&lt;&gt;"))</f>
        <v/>
      </c>
    </row>
    <row r="641">
      <c r="B641" t="str">
        <f>if(A641="","",countifs('Randers Regnskov'!G665:G1497,Contributors!A641))</f>
        <v/>
      </c>
      <c r="C641" t="str">
        <f>if(A641="","",countifs('Randers Regnskov'!G665:G1497,Contributors!A641,'Randers Regnskov'!H665:H1497,"&lt;&gt;"))</f>
        <v/>
      </c>
    </row>
    <row r="642">
      <c r="B642" t="str">
        <f>if(A642="","",countifs('Randers Regnskov'!G666:G1498,Contributors!A642))</f>
        <v/>
      </c>
      <c r="C642" t="str">
        <f>if(A642="","",countifs('Randers Regnskov'!G666:G1498,Contributors!A642,'Randers Regnskov'!H666:H1498,"&lt;&gt;"))</f>
        <v/>
      </c>
    </row>
    <row r="643">
      <c r="B643" t="str">
        <f>if(A643="","",countifs('Randers Regnskov'!G667:G1499,Contributors!A643))</f>
        <v/>
      </c>
      <c r="C643" t="str">
        <f>if(A643="","",countifs('Randers Regnskov'!G667:G1499,Contributors!A643,'Randers Regnskov'!H667:H1499,"&lt;&gt;"))</f>
        <v/>
      </c>
    </row>
    <row r="644">
      <c r="B644" t="str">
        <f>if(A644="","",countifs('Randers Regnskov'!G668:G1500,Contributors!A644))</f>
        <v/>
      </c>
      <c r="C644" t="str">
        <f>if(A644="","",countifs('Randers Regnskov'!G668:G1500,Contributors!A644,'Randers Regnskov'!H668:H1500,"&lt;&gt;"))</f>
        <v/>
      </c>
    </row>
    <row r="645">
      <c r="B645" t="str">
        <f>if(A645="","",countifs('Randers Regnskov'!G669:G1501,Contributors!A645))</f>
        <v/>
      </c>
      <c r="C645" t="str">
        <f>if(A645="","",countifs('Randers Regnskov'!G669:G1501,Contributors!A645,'Randers Regnskov'!H669:H1501,"&lt;&gt;"))</f>
        <v/>
      </c>
    </row>
    <row r="646">
      <c r="B646" t="str">
        <f>if(A646="","",countifs('Randers Regnskov'!G670:G1502,Contributors!A646))</f>
        <v/>
      </c>
      <c r="C646" t="str">
        <f>if(A646="","",countifs('Randers Regnskov'!G670:G1502,Contributors!A646,'Randers Regnskov'!H670:H1502,"&lt;&gt;"))</f>
        <v/>
      </c>
    </row>
    <row r="647">
      <c r="B647" t="str">
        <f>if(A647="","",countifs('Randers Regnskov'!G671:G1503,Contributors!A647))</f>
        <v/>
      </c>
      <c r="C647" t="str">
        <f>if(A647="","",countifs('Randers Regnskov'!G671:G1503,Contributors!A647,'Randers Regnskov'!H671:H1503,"&lt;&gt;"))</f>
        <v/>
      </c>
    </row>
    <row r="648">
      <c r="B648" t="str">
        <f>if(A648="","",countifs('Randers Regnskov'!G672:G1504,Contributors!A648))</f>
        <v/>
      </c>
      <c r="C648" t="str">
        <f>if(A648="","",countifs('Randers Regnskov'!G672:G1504,Contributors!A648,'Randers Regnskov'!H672:H1504,"&lt;&gt;"))</f>
        <v/>
      </c>
    </row>
    <row r="649">
      <c r="B649" t="str">
        <f>if(A649="","",countifs('Randers Regnskov'!G673:G1505,Contributors!A649))</f>
        <v/>
      </c>
      <c r="C649" t="str">
        <f>if(A649="","",countifs('Randers Regnskov'!G673:G1505,Contributors!A649,'Randers Regnskov'!H673:H1505,"&lt;&gt;"))</f>
        <v/>
      </c>
    </row>
    <row r="650">
      <c r="B650" t="str">
        <f>if(A650="","",countifs('Randers Regnskov'!G674:G1506,Contributors!A650))</f>
        <v/>
      </c>
      <c r="C650" t="str">
        <f>if(A650="","",countifs('Randers Regnskov'!G674:G1506,Contributors!A650,'Randers Regnskov'!H674:H1506,"&lt;&gt;"))</f>
        <v/>
      </c>
    </row>
    <row r="651">
      <c r="B651" t="str">
        <f>if(A651="","",countifs('Randers Regnskov'!G675:G1507,Contributors!A651))</f>
        <v/>
      </c>
      <c r="C651" t="str">
        <f>if(A651="","",countifs('Randers Regnskov'!G675:G1507,Contributors!A651,'Randers Regnskov'!H675:H1507,"&lt;&gt;"))</f>
        <v/>
      </c>
    </row>
    <row r="652">
      <c r="B652" t="str">
        <f>if(A652="","",countifs('Randers Regnskov'!G676:G1508,Contributors!A652))</f>
        <v/>
      </c>
      <c r="C652" t="str">
        <f>if(A652="","",countifs('Randers Regnskov'!G676:G1508,Contributors!A652,'Randers Regnskov'!H676:H1508,"&lt;&gt;"))</f>
        <v/>
      </c>
    </row>
    <row r="653">
      <c r="B653" t="str">
        <f>if(A653="","",countifs('Randers Regnskov'!G677:G1509,Contributors!A653))</f>
        <v/>
      </c>
      <c r="C653" t="str">
        <f>if(A653="","",countifs('Randers Regnskov'!G677:G1509,Contributors!A653,'Randers Regnskov'!H677:H1509,"&lt;&gt;"))</f>
        <v/>
      </c>
    </row>
    <row r="654">
      <c r="B654" t="str">
        <f>if(A654="","",countifs('Randers Regnskov'!G678:G1510,Contributors!A654))</f>
        <v/>
      </c>
      <c r="C654" t="str">
        <f>if(A654="","",countifs('Randers Regnskov'!G678:G1510,Contributors!A654,'Randers Regnskov'!H678:H1510,"&lt;&gt;"))</f>
        <v/>
      </c>
    </row>
    <row r="655">
      <c r="B655" t="str">
        <f>if(A655="","",countifs('Randers Regnskov'!G679:G1511,Contributors!A655))</f>
        <v/>
      </c>
      <c r="C655" t="str">
        <f>if(A655="","",countifs('Randers Regnskov'!G679:G1511,Contributors!A655,'Randers Regnskov'!H679:H1511,"&lt;&gt;"))</f>
        <v/>
      </c>
    </row>
    <row r="656">
      <c r="B656" t="str">
        <f>if(A656="","",countifs('Randers Regnskov'!G680:G1512,Contributors!A656))</f>
        <v/>
      </c>
      <c r="C656" t="str">
        <f>if(A656="","",countifs('Randers Regnskov'!G680:G1512,Contributors!A656,'Randers Regnskov'!H680:H1512,"&lt;&gt;"))</f>
        <v/>
      </c>
    </row>
    <row r="657">
      <c r="B657" t="str">
        <f>if(A657="","",countifs('Randers Regnskov'!G681:G1513,Contributors!A657))</f>
        <v/>
      </c>
      <c r="C657" t="str">
        <f>if(A657="","",countifs('Randers Regnskov'!G681:G1513,Contributors!A657,'Randers Regnskov'!H681:H1513,"&lt;&gt;"))</f>
        <v/>
      </c>
    </row>
    <row r="658">
      <c r="B658" t="str">
        <f>if(A658="","",countifs('Randers Regnskov'!G682:G1514,Contributors!A658))</f>
        <v/>
      </c>
      <c r="C658" t="str">
        <f>if(A658="","",countifs('Randers Regnskov'!G682:G1514,Contributors!A658,'Randers Regnskov'!H682:H1514,"&lt;&gt;"))</f>
        <v/>
      </c>
    </row>
    <row r="659">
      <c r="B659" t="str">
        <f>if(A659="","",countifs('Randers Regnskov'!G683:G1515,Contributors!A659))</f>
        <v/>
      </c>
      <c r="C659" t="str">
        <f>if(A659="","",countifs('Randers Regnskov'!G683:G1515,Contributors!A659,'Randers Regnskov'!H683:H1515,"&lt;&gt;"))</f>
        <v/>
      </c>
    </row>
    <row r="660">
      <c r="B660" t="str">
        <f>if(A660="","",countifs('Randers Regnskov'!G684:G1516,Contributors!A660))</f>
        <v/>
      </c>
      <c r="C660" t="str">
        <f>if(A660="","",countifs('Randers Regnskov'!G684:G1516,Contributors!A660,'Randers Regnskov'!H684:H1516,"&lt;&gt;"))</f>
        <v/>
      </c>
    </row>
    <row r="661">
      <c r="B661" t="str">
        <f>if(A661="","",countifs('Randers Regnskov'!G685:G1517,Contributors!A661))</f>
        <v/>
      </c>
      <c r="C661" t="str">
        <f>if(A661="","",countifs('Randers Regnskov'!G685:G1517,Contributors!A661,'Randers Regnskov'!H685:H1517,"&lt;&gt;"))</f>
        <v/>
      </c>
    </row>
    <row r="662">
      <c r="B662" t="str">
        <f>if(A662="","",countifs('Randers Regnskov'!G686:G1518,Contributors!A662))</f>
        <v/>
      </c>
      <c r="C662" t="str">
        <f>if(A662="","",countifs('Randers Regnskov'!G686:G1518,Contributors!A662,'Randers Regnskov'!H686:H1518,"&lt;&gt;"))</f>
        <v/>
      </c>
    </row>
    <row r="663">
      <c r="B663" t="str">
        <f>if(A663="","",countifs('Randers Regnskov'!G687:G1519,Contributors!A663))</f>
        <v/>
      </c>
      <c r="C663" t="str">
        <f>if(A663="","",countifs('Randers Regnskov'!G687:G1519,Contributors!A663,'Randers Regnskov'!H687:H1519,"&lt;&gt;"))</f>
        <v/>
      </c>
    </row>
    <row r="664">
      <c r="B664" t="str">
        <f>if(A664="","",countifs('Randers Regnskov'!G688:G1520,Contributors!A664))</f>
        <v/>
      </c>
      <c r="C664" t="str">
        <f>if(A664="","",countifs('Randers Regnskov'!G688:G1520,Contributors!A664,'Randers Regnskov'!H688:H1520,"&lt;&gt;"))</f>
        <v/>
      </c>
    </row>
    <row r="665">
      <c r="B665" t="str">
        <f>if(A665="","",countifs('Randers Regnskov'!G689:G1521,Contributors!A665))</f>
        <v/>
      </c>
      <c r="C665" t="str">
        <f>if(A665="","",countifs('Randers Regnskov'!G689:G1521,Contributors!A665,'Randers Regnskov'!H689:H1521,"&lt;&gt;"))</f>
        <v/>
      </c>
    </row>
    <row r="666">
      <c r="B666" t="str">
        <f>if(A666="","",countifs('Randers Regnskov'!G690:G1522,Contributors!A666))</f>
        <v/>
      </c>
      <c r="C666" t="str">
        <f>if(A666="","",countifs('Randers Regnskov'!G690:G1522,Contributors!A666,'Randers Regnskov'!H690:H1522,"&lt;&gt;"))</f>
        <v/>
      </c>
    </row>
    <row r="667">
      <c r="B667" t="str">
        <f>if(A667="","",countifs('Randers Regnskov'!G691:G1523,Contributors!A667))</f>
        <v/>
      </c>
      <c r="C667" t="str">
        <f>if(A667="","",countifs('Randers Regnskov'!G691:G1523,Contributors!A667,'Randers Regnskov'!H691:H1523,"&lt;&gt;"))</f>
        <v/>
      </c>
    </row>
    <row r="668">
      <c r="B668" t="str">
        <f>if(A668="","",countifs('Randers Regnskov'!G692:G1524,Contributors!A668))</f>
        <v/>
      </c>
      <c r="C668" t="str">
        <f>if(A668="","",countifs('Randers Regnskov'!G692:G1524,Contributors!A668,'Randers Regnskov'!H692:H1524,"&lt;&gt;"))</f>
        <v/>
      </c>
    </row>
    <row r="669">
      <c r="B669" t="str">
        <f>if(A669="","",countifs('Randers Regnskov'!G693:G1525,Contributors!A669))</f>
        <v/>
      </c>
      <c r="C669" t="str">
        <f>if(A669="","",countifs('Randers Regnskov'!G693:G1525,Contributors!A669,'Randers Regnskov'!H693:H1525,"&lt;&gt;"))</f>
        <v/>
      </c>
    </row>
    <row r="670">
      <c r="B670" t="str">
        <f>if(A670="","",countifs('Randers Regnskov'!G694:G1526,Contributors!A670))</f>
        <v/>
      </c>
      <c r="C670" t="str">
        <f>if(A670="","",countifs('Randers Regnskov'!G694:G1526,Contributors!A670,'Randers Regnskov'!H694:H1526,"&lt;&gt;"))</f>
        <v/>
      </c>
    </row>
    <row r="671">
      <c r="B671" t="str">
        <f>if(A671="","",countifs('Randers Regnskov'!G695:G1527,Contributors!A671))</f>
        <v/>
      </c>
      <c r="C671" t="str">
        <f>if(A671="","",countifs('Randers Regnskov'!G695:G1527,Contributors!A671,'Randers Regnskov'!H695:H1527,"&lt;&gt;"))</f>
        <v/>
      </c>
    </row>
    <row r="672">
      <c r="B672" t="str">
        <f>if(A672="","",countifs('Randers Regnskov'!G696:G1528,Contributors!A672))</f>
        <v/>
      </c>
      <c r="C672" t="str">
        <f>if(A672="","",countifs('Randers Regnskov'!G696:G1528,Contributors!A672,'Randers Regnskov'!H696:H1528,"&lt;&gt;"))</f>
        <v/>
      </c>
    </row>
    <row r="673">
      <c r="B673" t="str">
        <f>if(A673="","",countifs('Randers Regnskov'!G697:G1529,Contributors!A673))</f>
        <v/>
      </c>
      <c r="C673" t="str">
        <f>if(A673="","",countifs('Randers Regnskov'!G697:G1529,Contributors!A673,'Randers Regnskov'!H697:H1529,"&lt;&gt;"))</f>
        <v/>
      </c>
    </row>
    <row r="674">
      <c r="B674" t="str">
        <f>if(A674="","",countifs('Randers Regnskov'!G698:G1530,Contributors!A674))</f>
        <v/>
      </c>
      <c r="C674" t="str">
        <f>if(A674="","",countifs('Randers Regnskov'!G698:G1530,Contributors!A674,'Randers Regnskov'!H698:H1530,"&lt;&gt;"))</f>
        <v/>
      </c>
    </row>
    <row r="675">
      <c r="B675" t="str">
        <f>if(A675="","",countifs('Randers Regnskov'!G699:G1531,Contributors!A675))</f>
        <v/>
      </c>
      <c r="C675" t="str">
        <f>if(A675="","",countifs('Randers Regnskov'!G699:G1531,Contributors!A675,'Randers Regnskov'!H699:H1531,"&lt;&gt;"))</f>
        <v/>
      </c>
    </row>
    <row r="676">
      <c r="B676" t="str">
        <f>if(A676="","",countifs('Randers Regnskov'!G700:G1532,Contributors!A676))</f>
        <v/>
      </c>
      <c r="C676" t="str">
        <f>if(A676="","",countifs('Randers Regnskov'!G700:G1532,Contributors!A676,'Randers Regnskov'!H700:H1532,"&lt;&gt;"))</f>
        <v/>
      </c>
    </row>
    <row r="677">
      <c r="B677" t="str">
        <f>if(A677="","",countifs('Randers Regnskov'!G701:G1533,Contributors!A677))</f>
        <v/>
      </c>
      <c r="C677" t="str">
        <f>if(A677="","",countifs('Randers Regnskov'!G701:G1533,Contributors!A677,'Randers Regnskov'!H701:H1533,"&lt;&gt;"))</f>
        <v/>
      </c>
    </row>
    <row r="678">
      <c r="B678" t="str">
        <f>if(A678="","",countifs('Randers Regnskov'!G702:G1534,Contributors!A678))</f>
        <v/>
      </c>
      <c r="C678" t="str">
        <f>if(A678="","",countifs('Randers Regnskov'!G702:G1534,Contributors!A678,'Randers Regnskov'!H702:H1534,"&lt;&gt;"))</f>
        <v/>
      </c>
    </row>
    <row r="679">
      <c r="B679" t="str">
        <f>if(A679="","",countifs('Randers Regnskov'!G703:G1535,Contributors!A679))</f>
        <v/>
      </c>
      <c r="C679" t="str">
        <f>if(A679="","",countifs('Randers Regnskov'!G703:G1535,Contributors!A679,'Randers Regnskov'!H703:H1535,"&lt;&gt;"))</f>
        <v/>
      </c>
    </row>
    <row r="680">
      <c r="B680" t="str">
        <f>if(A680="","",countifs('Randers Regnskov'!G704:G1536,Contributors!A680))</f>
        <v/>
      </c>
      <c r="C680" t="str">
        <f>if(A680="","",countifs('Randers Regnskov'!G704:G1536,Contributors!A680,'Randers Regnskov'!H704:H1536,"&lt;&gt;"))</f>
        <v/>
      </c>
    </row>
    <row r="681">
      <c r="B681" t="str">
        <f>if(A681="","",countifs('Randers Regnskov'!G705:G1537,Contributors!A681))</f>
        <v/>
      </c>
      <c r="C681" t="str">
        <f>if(A681="","",countifs('Randers Regnskov'!G705:G1537,Contributors!A681,'Randers Regnskov'!H705:H1537,"&lt;&gt;"))</f>
        <v/>
      </c>
    </row>
    <row r="682">
      <c r="B682" t="str">
        <f>if(A682="","",countifs('Randers Regnskov'!G706:G1538,Contributors!A682))</f>
        <v/>
      </c>
      <c r="C682" t="str">
        <f>if(A682="","",countifs('Randers Regnskov'!G706:G1538,Contributors!A682,'Randers Regnskov'!H706:H1538,"&lt;&gt;"))</f>
        <v/>
      </c>
    </row>
    <row r="683">
      <c r="B683" t="str">
        <f>if(A683="","",countifs('Randers Regnskov'!G707:G1539,Contributors!A683))</f>
        <v/>
      </c>
      <c r="C683" t="str">
        <f>if(A683="","",countifs('Randers Regnskov'!G707:G1539,Contributors!A683,'Randers Regnskov'!H707:H1539,"&lt;&gt;"))</f>
        <v/>
      </c>
    </row>
    <row r="684">
      <c r="B684" t="str">
        <f>if(A684="","",countifs('Randers Regnskov'!G708:G1540,Contributors!A684))</f>
        <v/>
      </c>
      <c r="C684" t="str">
        <f>if(A684="","",countifs('Randers Regnskov'!G708:G1540,Contributors!A684,'Randers Regnskov'!H708:H1540,"&lt;&gt;"))</f>
        <v/>
      </c>
    </row>
    <row r="685">
      <c r="B685" t="str">
        <f>if(A685="","",countifs('Randers Regnskov'!G709:G1541,Contributors!A685))</f>
        <v/>
      </c>
      <c r="C685" t="str">
        <f>if(A685="","",countifs('Randers Regnskov'!G709:G1541,Contributors!A685,'Randers Regnskov'!H709:H1541,"&lt;&gt;"))</f>
        <v/>
      </c>
    </row>
    <row r="686">
      <c r="B686" t="str">
        <f>if(A686="","",countifs('Randers Regnskov'!G710:G1542,Contributors!A686))</f>
        <v/>
      </c>
      <c r="C686" t="str">
        <f>if(A686="","",countifs('Randers Regnskov'!G710:G1542,Contributors!A686,'Randers Regnskov'!H710:H1542,"&lt;&gt;"))</f>
        <v/>
      </c>
    </row>
    <row r="687">
      <c r="B687" t="str">
        <f>if(A687="","",countifs('Randers Regnskov'!G711:G1543,Contributors!A687))</f>
        <v/>
      </c>
      <c r="C687" t="str">
        <f>if(A687="","",countifs('Randers Regnskov'!G711:G1543,Contributors!A687,'Randers Regnskov'!H711:H1543,"&lt;&gt;"))</f>
        <v/>
      </c>
    </row>
    <row r="688">
      <c r="B688" t="str">
        <f>if(A688="","",countifs('Randers Regnskov'!G712:G1544,Contributors!A688))</f>
        <v/>
      </c>
      <c r="C688" t="str">
        <f>if(A688="","",countifs('Randers Regnskov'!G712:G1544,Contributors!A688,'Randers Regnskov'!H712:H1544,"&lt;&gt;"))</f>
        <v/>
      </c>
    </row>
    <row r="689">
      <c r="B689" t="str">
        <f>if(A689="","",countifs('Randers Regnskov'!G713:G1545,Contributors!A689))</f>
        <v/>
      </c>
      <c r="C689" t="str">
        <f>if(A689="","",countifs('Randers Regnskov'!G713:G1545,Contributors!A689,'Randers Regnskov'!H713:H1545,"&lt;&gt;"))</f>
        <v/>
      </c>
    </row>
    <row r="690">
      <c r="B690" t="str">
        <f>if(A690="","",countifs('Randers Regnskov'!G714:G1546,Contributors!A690))</f>
        <v/>
      </c>
      <c r="C690" t="str">
        <f>if(A690="","",countifs('Randers Regnskov'!G714:G1546,Contributors!A690,'Randers Regnskov'!H714:H1546,"&lt;&gt;"))</f>
        <v/>
      </c>
    </row>
    <row r="691">
      <c r="B691" t="str">
        <f>if(A691="","",countifs('Randers Regnskov'!G715:G1547,Contributors!A691))</f>
        <v/>
      </c>
      <c r="C691" t="str">
        <f>if(A691="","",countifs('Randers Regnskov'!G715:G1547,Contributors!A691,'Randers Regnskov'!H715:H1547,"&lt;&gt;"))</f>
        <v/>
      </c>
    </row>
    <row r="692">
      <c r="B692" t="str">
        <f>if(A692="","",countifs('Randers Regnskov'!G716:G1548,Contributors!A692))</f>
        <v/>
      </c>
      <c r="C692" t="str">
        <f>if(A692="","",countifs('Randers Regnskov'!G716:G1548,Contributors!A692,'Randers Regnskov'!H716:H1548,"&lt;&gt;"))</f>
        <v/>
      </c>
    </row>
    <row r="693">
      <c r="B693" t="str">
        <f>if(A693="","",countifs('Randers Regnskov'!G717:G1549,Contributors!A693))</f>
        <v/>
      </c>
      <c r="C693" t="str">
        <f>if(A693="","",countifs('Randers Regnskov'!G717:G1549,Contributors!A693,'Randers Regnskov'!H717:H1549,"&lt;&gt;"))</f>
        <v/>
      </c>
    </row>
    <row r="694">
      <c r="B694" t="str">
        <f>if(A694="","",countifs('Randers Regnskov'!G718:G1550,Contributors!A694))</f>
        <v/>
      </c>
      <c r="C694" t="str">
        <f>if(A694="","",countifs('Randers Regnskov'!G718:G1550,Contributors!A694,'Randers Regnskov'!H718:H1550,"&lt;&gt;"))</f>
        <v/>
      </c>
    </row>
    <row r="695">
      <c r="B695" t="str">
        <f>if(A695="","",countifs('Randers Regnskov'!G719:G1551,Contributors!A695))</f>
        <v/>
      </c>
      <c r="C695" t="str">
        <f>if(A695="","",countifs('Randers Regnskov'!G719:G1551,Contributors!A695,'Randers Regnskov'!H719:H1551,"&lt;&gt;"))</f>
        <v/>
      </c>
    </row>
    <row r="696">
      <c r="B696" t="str">
        <f>if(A696="","",countifs('Randers Regnskov'!G720:G1552,Contributors!A696))</f>
        <v/>
      </c>
      <c r="C696" t="str">
        <f>if(A696="","",countifs('Randers Regnskov'!G720:G1552,Contributors!A696,'Randers Regnskov'!H720:H1552,"&lt;&gt;"))</f>
        <v/>
      </c>
    </row>
    <row r="697">
      <c r="B697" t="str">
        <f>if(A697="","",countifs('Randers Regnskov'!G721:G1553,Contributors!A697))</f>
        <v/>
      </c>
      <c r="C697" t="str">
        <f>if(A697="","",countifs('Randers Regnskov'!G721:G1553,Contributors!A697,'Randers Regnskov'!H721:H1553,"&lt;&gt;"))</f>
        <v/>
      </c>
    </row>
    <row r="698">
      <c r="B698" t="str">
        <f>if(A698="","",countifs('Randers Regnskov'!G722:G1554,Contributors!A698))</f>
        <v/>
      </c>
      <c r="C698" t="str">
        <f>if(A698="","",countifs('Randers Regnskov'!G722:G1554,Contributors!A698,'Randers Regnskov'!H722:H1554,"&lt;&gt;"))</f>
        <v/>
      </c>
    </row>
    <row r="699">
      <c r="B699" t="str">
        <f>if(A699="","",countifs('Randers Regnskov'!G723:G1555,Contributors!A699))</f>
        <v/>
      </c>
      <c r="C699" t="str">
        <f>if(A699="","",countifs('Randers Regnskov'!G723:G1555,Contributors!A699,'Randers Regnskov'!H723:H1555,"&lt;&gt;"))</f>
        <v/>
      </c>
    </row>
    <row r="700">
      <c r="B700" t="str">
        <f>if(A700="","",countifs('Randers Regnskov'!G724:G1556,Contributors!A700))</f>
        <v/>
      </c>
      <c r="C700" t="str">
        <f>if(A700="","",countifs('Randers Regnskov'!G724:G1556,Contributors!A700,'Randers Regnskov'!H724:H1556,"&lt;&gt;"))</f>
        <v/>
      </c>
    </row>
    <row r="701">
      <c r="B701" t="str">
        <f>if(A701="","",countifs('Randers Regnskov'!G725:G1557,Contributors!A701))</f>
        <v/>
      </c>
      <c r="C701" t="str">
        <f>if(A701="","",countifs('Randers Regnskov'!G725:G1557,Contributors!A701,'Randers Regnskov'!H725:H1557,"&lt;&gt;"))</f>
        <v/>
      </c>
    </row>
    <row r="702">
      <c r="B702" t="str">
        <f>if(A702="","",countifs('Randers Regnskov'!G726:G1558,Contributors!A702))</f>
        <v/>
      </c>
      <c r="C702" t="str">
        <f>if(A702="","",countifs('Randers Regnskov'!G726:G1558,Contributors!A702,'Randers Regnskov'!H726:H1558,"&lt;&gt;"))</f>
        <v/>
      </c>
    </row>
    <row r="703">
      <c r="B703" t="str">
        <f>if(A703="","",countifs('Randers Regnskov'!G727:G1559,Contributors!A703))</f>
        <v/>
      </c>
      <c r="C703" t="str">
        <f>if(A703="","",countifs('Randers Regnskov'!G727:G1559,Contributors!A703,'Randers Regnskov'!H727:H1559,"&lt;&gt;"))</f>
        <v/>
      </c>
    </row>
    <row r="704">
      <c r="B704" t="str">
        <f>if(A704="","",countifs('Randers Regnskov'!G728:G1560,Contributors!A704))</f>
        <v/>
      </c>
      <c r="C704" t="str">
        <f>if(A704="","",countifs('Randers Regnskov'!G728:G1560,Contributors!A704,'Randers Regnskov'!H728:H1560,"&lt;&gt;"))</f>
        <v/>
      </c>
    </row>
    <row r="705">
      <c r="B705" t="str">
        <f>if(A705="","",countifs('Randers Regnskov'!G729:G1561,Contributors!A705))</f>
        <v/>
      </c>
      <c r="C705" t="str">
        <f>if(A705="","",countifs('Randers Regnskov'!G729:G1561,Contributors!A705,'Randers Regnskov'!H729:H1561,"&lt;&gt;"))</f>
        <v/>
      </c>
    </row>
    <row r="706">
      <c r="B706" t="str">
        <f>if(A706="","",countifs('Randers Regnskov'!G730:G1562,Contributors!A706))</f>
        <v/>
      </c>
      <c r="C706" t="str">
        <f>if(A706="","",countifs('Randers Regnskov'!G730:G1562,Contributors!A706,'Randers Regnskov'!H730:H1562,"&lt;&gt;"))</f>
        <v/>
      </c>
    </row>
    <row r="707">
      <c r="B707" t="str">
        <f>if(A707="","",countifs('Randers Regnskov'!G731:G1563,Contributors!A707))</f>
        <v/>
      </c>
      <c r="C707" t="str">
        <f>if(A707="","",countifs('Randers Regnskov'!G731:G1563,Contributors!A707,'Randers Regnskov'!H731:H1563,"&lt;&gt;"))</f>
        <v/>
      </c>
    </row>
    <row r="708">
      <c r="B708" t="str">
        <f>if(A708="","",countifs('Randers Regnskov'!G732:G1564,Contributors!A708))</f>
        <v/>
      </c>
      <c r="C708" t="str">
        <f>if(A708="","",countifs('Randers Regnskov'!G732:G1564,Contributors!A708,'Randers Regnskov'!H732:H1564,"&lt;&gt;"))</f>
        <v/>
      </c>
    </row>
    <row r="709">
      <c r="B709" t="str">
        <f>if(A709="","",countifs('Randers Regnskov'!G733:G1565,Contributors!A709))</f>
        <v/>
      </c>
      <c r="C709" t="str">
        <f>if(A709="","",countifs('Randers Regnskov'!G733:G1565,Contributors!A709,'Randers Regnskov'!H733:H1565,"&lt;&gt;"))</f>
        <v/>
      </c>
    </row>
    <row r="710">
      <c r="B710" t="str">
        <f>if(A710="","",countifs('Randers Regnskov'!G734:G1566,Contributors!A710))</f>
        <v/>
      </c>
      <c r="C710" t="str">
        <f>if(A710="","",countifs('Randers Regnskov'!G734:G1566,Contributors!A710,'Randers Regnskov'!H734:H1566,"&lt;&gt;"))</f>
        <v/>
      </c>
    </row>
    <row r="711">
      <c r="B711" t="str">
        <f>if(A711="","",countifs('Randers Regnskov'!G735:G1567,Contributors!A711))</f>
        <v/>
      </c>
      <c r="C711" t="str">
        <f>if(A711="","",countifs('Randers Regnskov'!G735:G1567,Contributors!A711,'Randers Regnskov'!H735:H1567,"&lt;&gt;"))</f>
        <v/>
      </c>
    </row>
    <row r="712">
      <c r="B712" t="str">
        <f>if(A712="","",countifs('Randers Regnskov'!G736:G1568,Contributors!A712))</f>
        <v/>
      </c>
      <c r="C712" t="str">
        <f>if(A712="","",countifs('Randers Regnskov'!G736:G1568,Contributors!A712,'Randers Regnskov'!H736:H1568,"&lt;&gt;"))</f>
        <v/>
      </c>
    </row>
    <row r="713">
      <c r="B713" t="str">
        <f>if(A713="","",countifs('Randers Regnskov'!G737:G1569,Contributors!A713))</f>
        <v/>
      </c>
      <c r="C713" t="str">
        <f>if(A713="","",countifs('Randers Regnskov'!G737:G1569,Contributors!A713,'Randers Regnskov'!H737:H1569,"&lt;&gt;"))</f>
        <v/>
      </c>
    </row>
    <row r="714">
      <c r="B714" t="str">
        <f>if(A714="","",countifs('Randers Regnskov'!G738:G1570,Contributors!A714))</f>
        <v/>
      </c>
      <c r="C714" t="str">
        <f>if(A714="","",countifs('Randers Regnskov'!G738:G1570,Contributors!A714,'Randers Regnskov'!H738:H1570,"&lt;&gt;"))</f>
        <v/>
      </c>
    </row>
    <row r="715">
      <c r="B715" t="str">
        <f>if(A715="","",countifs('Randers Regnskov'!G739:G1571,Contributors!A715))</f>
        <v/>
      </c>
      <c r="C715" t="str">
        <f>if(A715="","",countifs('Randers Regnskov'!G739:G1571,Contributors!A715,'Randers Regnskov'!H739:H1571,"&lt;&gt;"))</f>
        <v/>
      </c>
    </row>
    <row r="716">
      <c r="B716" t="str">
        <f>if(A716="","",countifs('Randers Regnskov'!G740:G1572,Contributors!A716))</f>
        <v/>
      </c>
      <c r="C716" t="str">
        <f>if(A716="","",countifs('Randers Regnskov'!G740:G1572,Contributors!A716,'Randers Regnskov'!H740:H1572,"&lt;&gt;"))</f>
        <v/>
      </c>
    </row>
    <row r="717">
      <c r="B717" t="str">
        <f>if(A717="","",countifs('Randers Regnskov'!G741:G1573,Contributors!A717))</f>
        <v/>
      </c>
      <c r="C717" t="str">
        <f>if(A717="","",countifs('Randers Regnskov'!G741:G1573,Contributors!A717,'Randers Regnskov'!H741:H1573,"&lt;&gt;"))</f>
        <v/>
      </c>
    </row>
    <row r="718">
      <c r="B718" t="str">
        <f>if(A718="","",countifs('Randers Regnskov'!G742:G1574,Contributors!A718))</f>
        <v/>
      </c>
      <c r="C718" t="str">
        <f>if(A718="","",countifs('Randers Regnskov'!G742:G1574,Contributors!A718,'Randers Regnskov'!H742:H1574,"&lt;&gt;"))</f>
        <v/>
      </c>
    </row>
    <row r="719">
      <c r="B719" t="str">
        <f>if(A719="","",countifs('Randers Regnskov'!G743:G1575,Contributors!A719))</f>
        <v/>
      </c>
      <c r="C719" t="str">
        <f>if(A719="","",countifs('Randers Regnskov'!G743:G1575,Contributors!A719,'Randers Regnskov'!H743:H1575,"&lt;&gt;"))</f>
        <v/>
      </c>
    </row>
    <row r="720">
      <c r="B720" t="str">
        <f>if(A720="","",countifs('Randers Regnskov'!G744:G1576,Contributors!A720))</f>
        <v/>
      </c>
      <c r="C720" t="str">
        <f>if(A720="","",countifs('Randers Regnskov'!G744:G1576,Contributors!A720,'Randers Regnskov'!H744:H1576,"&lt;&gt;"))</f>
        <v/>
      </c>
    </row>
    <row r="721">
      <c r="B721" t="str">
        <f>if(A721="","",countifs('Randers Regnskov'!G745:G1577,Contributors!A721))</f>
        <v/>
      </c>
      <c r="C721" t="str">
        <f>if(A721="","",countifs('Randers Regnskov'!G745:G1577,Contributors!A721,'Randers Regnskov'!H745:H1577,"&lt;&gt;"))</f>
        <v/>
      </c>
    </row>
    <row r="722">
      <c r="B722" t="str">
        <f>if(A722="","",countifs('Randers Regnskov'!G746:G1578,Contributors!A722))</f>
        <v/>
      </c>
      <c r="C722" t="str">
        <f>if(A722="","",countifs('Randers Regnskov'!G746:G1578,Contributors!A722,'Randers Regnskov'!H746:H1578,"&lt;&gt;"))</f>
        <v/>
      </c>
    </row>
    <row r="723">
      <c r="B723" t="str">
        <f>if(A723="","",countifs('Randers Regnskov'!G747:G1579,Contributors!A723))</f>
        <v/>
      </c>
      <c r="C723" t="str">
        <f>if(A723="","",countifs('Randers Regnskov'!G747:G1579,Contributors!A723,'Randers Regnskov'!H747:H1579,"&lt;&gt;"))</f>
        <v/>
      </c>
    </row>
    <row r="724">
      <c r="B724" t="str">
        <f>if(A724="","",countifs('Randers Regnskov'!G748:G1580,Contributors!A724))</f>
        <v/>
      </c>
      <c r="C724" t="str">
        <f>if(A724="","",countifs('Randers Regnskov'!G748:G1580,Contributors!A724,'Randers Regnskov'!H748:H1580,"&lt;&gt;"))</f>
        <v/>
      </c>
    </row>
    <row r="725">
      <c r="B725" t="str">
        <f>if(A725="","",countifs('Randers Regnskov'!G749:G1581,Contributors!A725))</f>
        <v/>
      </c>
      <c r="C725" t="str">
        <f>if(A725="","",countifs('Randers Regnskov'!G749:G1581,Contributors!A725,'Randers Regnskov'!H749:H1581,"&lt;&gt;"))</f>
        <v/>
      </c>
    </row>
    <row r="726">
      <c r="B726" t="str">
        <f>if(A726="","",countifs('Randers Regnskov'!G750:G1582,Contributors!A726))</f>
        <v/>
      </c>
      <c r="C726" t="str">
        <f>if(A726="","",countifs('Randers Regnskov'!G750:G1582,Contributors!A726,'Randers Regnskov'!H750:H1582,"&lt;&gt;"))</f>
        <v/>
      </c>
    </row>
    <row r="727">
      <c r="B727" t="str">
        <f>if(A727="","",countifs('Randers Regnskov'!G751:G1583,Contributors!A727))</f>
        <v/>
      </c>
      <c r="C727" t="str">
        <f>if(A727="","",countifs('Randers Regnskov'!G751:G1583,Contributors!A727,'Randers Regnskov'!H751:H1583,"&lt;&gt;"))</f>
        <v/>
      </c>
    </row>
    <row r="728">
      <c r="B728" t="str">
        <f>if(A728="","",countifs('Randers Regnskov'!G752:G1584,Contributors!A728))</f>
        <v/>
      </c>
      <c r="C728" t="str">
        <f>if(A728="","",countifs('Randers Regnskov'!G752:G1584,Contributors!A728,'Randers Regnskov'!H752:H1584,"&lt;&gt;"))</f>
        <v/>
      </c>
    </row>
    <row r="729">
      <c r="B729" t="str">
        <f>if(A729="","",countifs('Randers Regnskov'!G753:G1585,Contributors!A729))</f>
        <v/>
      </c>
      <c r="C729" t="str">
        <f>if(A729="","",countifs('Randers Regnskov'!G753:G1585,Contributors!A729,'Randers Regnskov'!H753:H1585,"&lt;&gt;"))</f>
        <v/>
      </c>
    </row>
    <row r="730">
      <c r="B730" t="str">
        <f>if(A730="","",countifs('Randers Regnskov'!G754:G1586,Contributors!A730))</f>
        <v/>
      </c>
      <c r="C730" t="str">
        <f>if(A730="","",countifs('Randers Regnskov'!G754:G1586,Contributors!A730,'Randers Regnskov'!H754:H1586,"&lt;&gt;"))</f>
        <v/>
      </c>
    </row>
    <row r="731">
      <c r="B731" t="str">
        <f>if(A731="","",countifs('Randers Regnskov'!G755:G1587,Contributors!A731))</f>
        <v/>
      </c>
      <c r="C731" t="str">
        <f>if(A731="","",countifs('Randers Regnskov'!G755:G1587,Contributors!A731,'Randers Regnskov'!H755:H1587,"&lt;&gt;"))</f>
        <v/>
      </c>
    </row>
    <row r="732">
      <c r="B732" t="str">
        <f>if(A732="","",countifs('Randers Regnskov'!G756:G1588,Contributors!A732))</f>
        <v/>
      </c>
      <c r="C732" t="str">
        <f>if(A732="","",countifs('Randers Regnskov'!G756:G1588,Contributors!A732,'Randers Regnskov'!H756:H1588,"&lt;&gt;"))</f>
        <v/>
      </c>
    </row>
    <row r="733">
      <c r="B733" t="str">
        <f>if(A733="","",countifs('Randers Regnskov'!G757:G1589,Contributors!A733))</f>
        <v/>
      </c>
      <c r="C733" t="str">
        <f>if(A733="","",countifs('Randers Regnskov'!G757:G1589,Contributors!A733,'Randers Regnskov'!H757:H1589,"&lt;&gt;"))</f>
        <v/>
      </c>
    </row>
    <row r="734">
      <c r="B734" t="str">
        <f>if(A734="","",countifs('Randers Regnskov'!G758:G1590,Contributors!A734))</f>
        <v/>
      </c>
      <c r="C734" t="str">
        <f>if(A734="","",countifs('Randers Regnskov'!G758:G1590,Contributors!A734,'Randers Regnskov'!H758:H1590,"&lt;&gt;"))</f>
        <v/>
      </c>
    </row>
    <row r="735">
      <c r="B735" t="str">
        <f>if(A735="","",countifs('Randers Regnskov'!G759:G1591,Contributors!A735))</f>
        <v/>
      </c>
      <c r="C735" t="str">
        <f>if(A735="","",countifs('Randers Regnskov'!G759:G1591,Contributors!A735,'Randers Regnskov'!H759:H1591,"&lt;&gt;"))</f>
        <v/>
      </c>
    </row>
    <row r="736">
      <c r="B736" t="str">
        <f>if(A736="","",countifs('Randers Regnskov'!G760:G1592,Contributors!A736))</f>
        <v/>
      </c>
      <c r="C736" t="str">
        <f>if(A736="","",countifs('Randers Regnskov'!G760:G1592,Contributors!A736,'Randers Regnskov'!H760:H1592,"&lt;&gt;"))</f>
        <v/>
      </c>
    </row>
    <row r="737">
      <c r="B737" t="str">
        <f>if(A737="","",countifs('Randers Regnskov'!G761:G1593,Contributors!A737))</f>
        <v/>
      </c>
      <c r="C737" t="str">
        <f>if(A737="","",countifs('Randers Regnskov'!G761:G1593,Contributors!A737,'Randers Regnskov'!H761:H1593,"&lt;&gt;"))</f>
        <v/>
      </c>
    </row>
    <row r="738">
      <c r="B738" t="str">
        <f>if(A738="","",countifs('Randers Regnskov'!G762:G1594,Contributors!A738))</f>
        <v/>
      </c>
      <c r="C738" t="str">
        <f>if(A738="","",countifs('Randers Regnskov'!G762:G1594,Contributors!A738,'Randers Regnskov'!H762:H1594,"&lt;&gt;"))</f>
        <v/>
      </c>
    </row>
    <row r="739">
      <c r="B739" t="str">
        <f>if(A739="","",countifs('Randers Regnskov'!G763:G1595,Contributors!A739))</f>
        <v/>
      </c>
      <c r="C739" t="str">
        <f>if(A739="","",countifs('Randers Regnskov'!G763:G1595,Contributors!A739,'Randers Regnskov'!H763:H1595,"&lt;&gt;"))</f>
        <v/>
      </c>
    </row>
    <row r="740">
      <c r="B740" t="str">
        <f>if(A740="","",countifs('Randers Regnskov'!G764:G1596,Contributors!A740))</f>
        <v/>
      </c>
      <c r="C740" t="str">
        <f>if(A740="","",countifs('Randers Regnskov'!G764:G1596,Contributors!A740,'Randers Regnskov'!H764:H1596,"&lt;&gt;"))</f>
        <v/>
      </c>
    </row>
    <row r="741">
      <c r="B741" t="str">
        <f>if(A741="","",countifs('Randers Regnskov'!G765:G1597,Contributors!A741))</f>
        <v/>
      </c>
      <c r="C741" t="str">
        <f>if(A741="","",countifs('Randers Regnskov'!G765:G1597,Contributors!A741,'Randers Regnskov'!H765:H1597,"&lt;&gt;"))</f>
        <v/>
      </c>
    </row>
    <row r="742">
      <c r="B742" t="str">
        <f>if(A742="","",countifs('Randers Regnskov'!G766:G1598,Contributors!A742))</f>
        <v/>
      </c>
      <c r="C742" t="str">
        <f>if(A742="","",countifs('Randers Regnskov'!G766:G1598,Contributors!A742,'Randers Regnskov'!H766:H1598,"&lt;&gt;"))</f>
        <v/>
      </c>
    </row>
    <row r="743">
      <c r="B743" t="str">
        <f>if(A743="","",countifs('Randers Regnskov'!G767:G1599,Contributors!A743))</f>
        <v/>
      </c>
      <c r="C743" t="str">
        <f>if(A743="","",countifs('Randers Regnskov'!G767:G1599,Contributors!A743,'Randers Regnskov'!H767:H1599,"&lt;&gt;"))</f>
        <v/>
      </c>
    </row>
    <row r="744">
      <c r="B744" t="str">
        <f>if(A744="","",countifs('Randers Regnskov'!G768:G1600,Contributors!A744))</f>
        <v/>
      </c>
      <c r="C744" t="str">
        <f>if(A744="","",countifs('Randers Regnskov'!G768:G1600,Contributors!A744,'Randers Regnskov'!H768:H1600,"&lt;&gt;"))</f>
        <v/>
      </c>
    </row>
    <row r="745">
      <c r="B745" t="str">
        <f>if(A745="","",countifs('Randers Regnskov'!G769:G1601,Contributors!A745))</f>
        <v/>
      </c>
      <c r="C745" t="str">
        <f>if(A745="","",countifs('Randers Regnskov'!G769:G1601,Contributors!A745,'Randers Regnskov'!H769:H1601,"&lt;&gt;"))</f>
        <v/>
      </c>
    </row>
    <row r="746">
      <c r="B746" t="str">
        <f>if(A746="","",countifs('Randers Regnskov'!G770:G1602,Contributors!A746))</f>
        <v/>
      </c>
      <c r="C746" t="str">
        <f>if(A746="","",countifs('Randers Regnskov'!G770:G1602,Contributors!A746,'Randers Regnskov'!H770:H1602,"&lt;&gt;"))</f>
        <v/>
      </c>
    </row>
    <row r="747">
      <c r="B747" t="str">
        <f>if(A747="","",countifs('Randers Regnskov'!G771:G1603,Contributors!A747))</f>
        <v/>
      </c>
      <c r="C747" t="str">
        <f>if(A747="","",countifs('Randers Regnskov'!G771:G1603,Contributors!A747,'Randers Regnskov'!H771:H1603,"&lt;&gt;"))</f>
        <v/>
      </c>
    </row>
    <row r="748">
      <c r="B748" t="str">
        <f>if(A748="","",countifs('Randers Regnskov'!G772:G1604,Contributors!A748))</f>
        <v/>
      </c>
      <c r="C748" t="str">
        <f>if(A748="","",countifs('Randers Regnskov'!G772:G1604,Contributors!A748,'Randers Regnskov'!H772:H1604,"&lt;&gt;"))</f>
        <v/>
      </c>
    </row>
    <row r="749">
      <c r="B749" t="str">
        <f>if(A749="","",countifs('Randers Regnskov'!G773:G1605,Contributors!A749))</f>
        <v/>
      </c>
      <c r="C749" t="str">
        <f>if(A749="","",countifs('Randers Regnskov'!G773:G1605,Contributors!A749,'Randers Regnskov'!H773:H1605,"&lt;&gt;"))</f>
        <v/>
      </c>
    </row>
    <row r="750">
      <c r="B750" t="str">
        <f>if(A750="","",countifs('Randers Regnskov'!G774:G1606,Contributors!A750))</f>
        <v/>
      </c>
      <c r="C750" t="str">
        <f>if(A750="","",countifs('Randers Regnskov'!G774:G1606,Contributors!A750,'Randers Regnskov'!H774:H1606,"&lt;&gt;"))</f>
        <v/>
      </c>
    </row>
    <row r="751">
      <c r="B751" t="str">
        <f>if(A751="","",countifs('Randers Regnskov'!G775:G1607,Contributors!A751))</f>
        <v/>
      </c>
      <c r="C751" t="str">
        <f>if(A751="","",countifs('Randers Regnskov'!G775:G1607,Contributors!A751,'Randers Regnskov'!H775:H1607,"&lt;&gt;"))</f>
        <v/>
      </c>
    </row>
    <row r="752">
      <c r="B752" t="str">
        <f>if(A752="","",countifs('Randers Regnskov'!G776:G1608,Contributors!A752))</f>
        <v/>
      </c>
      <c r="C752" t="str">
        <f>if(A752="","",countifs('Randers Regnskov'!G776:G1608,Contributors!A752,'Randers Regnskov'!H776:H1608,"&lt;&gt;"))</f>
        <v/>
      </c>
    </row>
    <row r="753">
      <c r="B753" t="str">
        <f>if(A753="","",countifs('Randers Regnskov'!G777:G1609,Contributors!A753))</f>
        <v/>
      </c>
      <c r="C753" t="str">
        <f>if(A753="","",countifs('Randers Regnskov'!G777:G1609,Contributors!A753,'Randers Regnskov'!H777:H1609,"&lt;&gt;"))</f>
        <v/>
      </c>
    </row>
    <row r="754">
      <c r="B754" t="str">
        <f>if(A754="","",countifs('Randers Regnskov'!G778:G1610,Contributors!A754))</f>
        <v/>
      </c>
      <c r="C754" t="str">
        <f>if(A754="","",countifs('Randers Regnskov'!G778:G1610,Contributors!A754,'Randers Regnskov'!H778:H1610,"&lt;&gt;"))</f>
        <v/>
      </c>
    </row>
    <row r="755">
      <c r="B755" t="str">
        <f>if(A755="","",countifs('Randers Regnskov'!G779:G1611,Contributors!A755))</f>
        <v/>
      </c>
      <c r="C755" t="str">
        <f>if(A755="","",countifs('Randers Regnskov'!G779:G1611,Contributors!A755,'Randers Regnskov'!H779:H1611,"&lt;&gt;"))</f>
        <v/>
      </c>
    </row>
    <row r="756">
      <c r="B756" t="str">
        <f>if(A756="","",countifs('Randers Regnskov'!G780:G1612,Contributors!A756))</f>
        <v/>
      </c>
      <c r="C756" t="str">
        <f>if(A756="","",countifs('Randers Regnskov'!G780:G1612,Contributors!A756,'Randers Regnskov'!H780:H1612,"&lt;&gt;"))</f>
        <v/>
      </c>
    </row>
    <row r="757">
      <c r="B757" t="str">
        <f>if(A757="","",countifs('Randers Regnskov'!G781:G1613,Contributors!A757))</f>
        <v/>
      </c>
      <c r="C757" t="str">
        <f>if(A757="","",countifs('Randers Regnskov'!G781:G1613,Contributors!A757,'Randers Regnskov'!H781:H1613,"&lt;&gt;"))</f>
        <v/>
      </c>
    </row>
    <row r="758">
      <c r="B758" t="str">
        <f>if(A758="","",countifs('Randers Regnskov'!G782:G1614,Contributors!A758))</f>
        <v/>
      </c>
      <c r="C758" t="str">
        <f>if(A758="","",countifs('Randers Regnskov'!G782:G1614,Contributors!A758,'Randers Regnskov'!H782:H1614,"&lt;&gt;"))</f>
        <v/>
      </c>
    </row>
    <row r="759">
      <c r="B759" t="str">
        <f>if(A759="","",countifs('Randers Regnskov'!G783:G1615,Contributors!A759))</f>
        <v/>
      </c>
      <c r="C759" t="str">
        <f>if(A759="","",countifs('Randers Regnskov'!G783:G1615,Contributors!A759,'Randers Regnskov'!H783:H1615,"&lt;&gt;"))</f>
        <v/>
      </c>
    </row>
    <row r="760">
      <c r="B760" t="str">
        <f>if(A760="","",countifs('Randers Regnskov'!G784:G1616,Contributors!A760))</f>
        <v/>
      </c>
      <c r="C760" t="str">
        <f>if(A760="","",countifs('Randers Regnskov'!G784:G1616,Contributors!A760,'Randers Regnskov'!H784:H1616,"&lt;&gt;"))</f>
        <v/>
      </c>
    </row>
    <row r="761">
      <c r="B761" t="str">
        <f>if(A761="","",countifs('Randers Regnskov'!G785:G1617,Contributors!A761))</f>
        <v/>
      </c>
      <c r="C761" t="str">
        <f>if(A761="","",countifs('Randers Regnskov'!G785:G1617,Contributors!A761,'Randers Regnskov'!H785:H1617,"&lt;&gt;"))</f>
        <v/>
      </c>
    </row>
    <row r="762">
      <c r="B762" t="str">
        <f>if(A762="","",countifs('Randers Regnskov'!G786:G1618,Contributors!A762))</f>
        <v/>
      </c>
      <c r="C762" t="str">
        <f>if(A762="","",countifs('Randers Regnskov'!G786:G1618,Contributors!A762,'Randers Regnskov'!H786:H1618,"&lt;&gt;"))</f>
        <v/>
      </c>
    </row>
    <row r="763">
      <c r="B763" t="str">
        <f>if(A763="","",countifs('Randers Regnskov'!G787:G1619,Contributors!A763))</f>
        <v/>
      </c>
      <c r="C763" t="str">
        <f>if(A763="","",countifs('Randers Regnskov'!G787:G1619,Contributors!A763,'Randers Regnskov'!H787:H1619,"&lt;&gt;"))</f>
        <v/>
      </c>
    </row>
    <row r="764">
      <c r="B764" t="str">
        <f>if(A764="","",countifs('Randers Regnskov'!G788:G1620,Contributors!A764))</f>
        <v/>
      </c>
      <c r="C764" t="str">
        <f>if(A764="","",countifs('Randers Regnskov'!G788:G1620,Contributors!A764,'Randers Regnskov'!H788:H1620,"&lt;&gt;"))</f>
        <v/>
      </c>
    </row>
    <row r="765">
      <c r="B765" t="str">
        <f>if(A765="","",countifs('Randers Regnskov'!G789:G1621,Contributors!A765))</f>
        <v/>
      </c>
      <c r="C765" t="str">
        <f>if(A765="","",countifs('Randers Regnskov'!G789:G1621,Contributors!A765,'Randers Regnskov'!H789:H1621,"&lt;&gt;"))</f>
        <v/>
      </c>
    </row>
    <row r="766">
      <c r="B766" t="str">
        <f>if(A766="","",countifs('Randers Regnskov'!G790:G1622,Contributors!A766))</f>
        <v/>
      </c>
      <c r="C766" t="str">
        <f>if(A766="","",countifs('Randers Regnskov'!G790:G1622,Contributors!A766,'Randers Regnskov'!H790:H1622,"&lt;&gt;"))</f>
        <v/>
      </c>
    </row>
    <row r="767">
      <c r="B767" t="str">
        <f>if(A767="","",countifs('Randers Regnskov'!G791:G1623,Contributors!A767))</f>
        <v/>
      </c>
      <c r="C767" t="str">
        <f>if(A767="","",countifs('Randers Regnskov'!G791:G1623,Contributors!A767,'Randers Regnskov'!H791:H1623,"&lt;&gt;"))</f>
        <v/>
      </c>
    </row>
    <row r="768">
      <c r="B768" t="str">
        <f>if(A768="","",countifs('Randers Regnskov'!G792:G1624,Contributors!A768))</f>
        <v/>
      </c>
      <c r="C768" t="str">
        <f>if(A768="","",countifs('Randers Regnskov'!G792:G1624,Contributors!A768,'Randers Regnskov'!H792:H1624,"&lt;&gt;"))</f>
        <v/>
      </c>
    </row>
    <row r="769">
      <c r="B769" t="str">
        <f>if(A769="","",countifs('Randers Regnskov'!G793:G1625,Contributors!A769))</f>
        <v/>
      </c>
      <c r="C769" t="str">
        <f>if(A769="","",countifs('Randers Regnskov'!G793:G1625,Contributors!A769,'Randers Regnskov'!H793:H1625,"&lt;&gt;"))</f>
        <v/>
      </c>
    </row>
    <row r="770">
      <c r="B770" t="str">
        <f>if(A770="","",countifs('Randers Regnskov'!G794:G1626,Contributors!A770))</f>
        <v/>
      </c>
      <c r="C770" t="str">
        <f>if(A770="","",countifs('Randers Regnskov'!G794:G1626,Contributors!A770,'Randers Regnskov'!H794:H1626,"&lt;&gt;"))</f>
        <v/>
      </c>
    </row>
    <row r="771">
      <c r="B771" t="str">
        <f>if(A771="","",countifs('Randers Regnskov'!G795:G1627,Contributors!A771))</f>
        <v/>
      </c>
      <c r="C771" t="str">
        <f>if(A771="","",countifs('Randers Regnskov'!G795:G1627,Contributors!A771,'Randers Regnskov'!H795:H1627,"&lt;&gt;"))</f>
        <v/>
      </c>
    </row>
    <row r="772">
      <c r="B772" t="str">
        <f>if(A772="","",countifs('Randers Regnskov'!G796:G1628,Contributors!A772))</f>
        <v/>
      </c>
      <c r="C772" t="str">
        <f>if(A772="","",countifs('Randers Regnskov'!G796:G1628,Contributors!A772,'Randers Regnskov'!H796:H1628,"&lt;&gt;"))</f>
        <v/>
      </c>
    </row>
    <row r="773">
      <c r="B773" t="str">
        <f>if(A773="","",countifs('Randers Regnskov'!G797:G1629,Contributors!A773))</f>
        <v/>
      </c>
      <c r="C773" t="str">
        <f>if(A773="","",countifs('Randers Regnskov'!G797:G1629,Contributors!A773,'Randers Regnskov'!H797:H1629,"&lt;&gt;"))</f>
        <v/>
      </c>
    </row>
    <row r="774">
      <c r="B774" t="str">
        <f>if(A774="","",countifs('Randers Regnskov'!G798:G1630,Contributors!A774))</f>
        <v/>
      </c>
      <c r="C774" t="str">
        <f>if(A774="","",countifs('Randers Regnskov'!G798:G1630,Contributors!A774,'Randers Regnskov'!H798:H1630,"&lt;&gt;"))</f>
        <v/>
      </c>
    </row>
    <row r="775">
      <c r="B775" t="str">
        <f>if(A775="","",countifs('Randers Regnskov'!G799:G1631,Contributors!A775))</f>
        <v/>
      </c>
      <c r="C775" t="str">
        <f>if(A775="","",countifs('Randers Regnskov'!G799:G1631,Contributors!A775,'Randers Regnskov'!H799:H1631,"&lt;&gt;"))</f>
        <v/>
      </c>
    </row>
    <row r="776">
      <c r="B776" t="str">
        <f>if(A776="","",countifs('Randers Regnskov'!G800:G1632,Contributors!A776))</f>
        <v/>
      </c>
      <c r="C776" t="str">
        <f>if(A776="","",countifs('Randers Regnskov'!G800:G1632,Contributors!A776,'Randers Regnskov'!H800:H1632,"&lt;&gt;"))</f>
        <v/>
      </c>
    </row>
    <row r="777">
      <c r="B777" t="str">
        <f>if(A777="","",countifs('Randers Regnskov'!G801:G1633,Contributors!A777))</f>
        <v/>
      </c>
      <c r="C777" t="str">
        <f>if(A777="","",countifs('Randers Regnskov'!G801:G1633,Contributors!A777,'Randers Regnskov'!H801:H1633,"&lt;&gt;"))</f>
        <v/>
      </c>
    </row>
    <row r="778">
      <c r="B778" t="str">
        <f>if(A778="","",countifs('Randers Regnskov'!G802:G1634,Contributors!A778))</f>
        <v/>
      </c>
      <c r="C778" t="str">
        <f>if(A778="","",countifs('Randers Regnskov'!G802:G1634,Contributors!A778,'Randers Regnskov'!H802:H1634,"&lt;&gt;"))</f>
        <v/>
      </c>
    </row>
    <row r="779">
      <c r="B779" t="str">
        <f>if(A779="","",countifs('Randers Regnskov'!G803:G1635,Contributors!A779))</f>
        <v/>
      </c>
      <c r="C779" t="str">
        <f>if(A779="","",countifs('Randers Regnskov'!G803:G1635,Contributors!A779,'Randers Regnskov'!H803:H1635,"&lt;&gt;"))</f>
        <v/>
      </c>
    </row>
    <row r="780">
      <c r="B780" t="str">
        <f>if(A780="","",countifs('Randers Regnskov'!G804:G1636,Contributors!A780))</f>
        <v/>
      </c>
      <c r="C780" t="str">
        <f>if(A780="","",countifs('Randers Regnskov'!G804:G1636,Contributors!A780,'Randers Regnskov'!H804:H1636,"&lt;&gt;"))</f>
        <v/>
      </c>
    </row>
    <row r="781">
      <c r="B781" t="str">
        <f>if(A781="","",countifs('Randers Regnskov'!G805:G1637,Contributors!A781))</f>
        <v/>
      </c>
      <c r="C781" t="str">
        <f>if(A781="","",countifs('Randers Regnskov'!G805:G1637,Contributors!A781,'Randers Regnskov'!H805:H1637,"&lt;&gt;"))</f>
        <v/>
      </c>
    </row>
    <row r="782">
      <c r="B782" t="str">
        <f>if(A782="","",countifs('Randers Regnskov'!G806:G1638,Contributors!A782))</f>
        <v/>
      </c>
      <c r="C782" t="str">
        <f>if(A782="","",countifs('Randers Regnskov'!G806:G1638,Contributors!A782,'Randers Regnskov'!H806:H1638,"&lt;&gt;"))</f>
        <v/>
      </c>
    </row>
    <row r="783">
      <c r="B783" t="str">
        <f>if(A783="","",countifs('Randers Regnskov'!G807:G1639,Contributors!A783))</f>
        <v/>
      </c>
      <c r="C783" t="str">
        <f>if(A783="","",countifs('Randers Regnskov'!G807:G1639,Contributors!A783,'Randers Regnskov'!H807:H1639,"&lt;&gt;"))</f>
        <v/>
      </c>
    </row>
    <row r="784">
      <c r="B784" t="str">
        <f>if(A784="","",countifs('Randers Regnskov'!G808:G1640,Contributors!A784))</f>
        <v/>
      </c>
      <c r="C784" t="str">
        <f>if(A784="","",countifs('Randers Regnskov'!G808:G1640,Contributors!A784,'Randers Regnskov'!H808:H1640,"&lt;&gt;"))</f>
        <v/>
      </c>
    </row>
    <row r="785">
      <c r="B785" t="str">
        <f>if(A785="","",countifs('Randers Regnskov'!G809:G1641,Contributors!A785))</f>
        <v/>
      </c>
      <c r="C785" t="str">
        <f>if(A785="","",countifs('Randers Regnskov'!G809:G1641,Contributors!A785,'Randers Regnskov'!H809:H1641,"&lt;&gt;"))</f>
        <v/>
      </c>
    </row>
    <row r="786">
      <c r="B786" t="str">
        <f>if(A786="","",countifs('Randers Regnskov'!G810:G1642,Contributors!A786))</f>
        <v/>
      </c>
      <c r="C786" t="str">
        <f>if(A786="","",countifs('Randers Regnskov'!G810:G1642,Contributors!A786,'Randers Regnskov'!H810:H1642,"&lt;&gt;"))</f>
        <v/>
      </c>
    </row>
    <row r="787">
      <c r="B787" t="str">
        <f>if(A787="","",countifs('Randers Regnskov'!G811:G1643,Contributors!A787))</f>
        <v/>
      </c>
      <c r="C787" t="str">
        <f>if(A787="","",countifs('Randers Regnskov'!G811:G1643,Contributors!A787,'Randers Regnskov'!H811:H1643,"&lt;&gt;"))</f>
        <v/>
      </c>
    </row>
    <row r="788">
      <c r="B788" t="str">
        <f>if(A788="","",countifs('Randers Regnskov'!G812:G1644,Contributors!A788))</f>
        <v/>
      </c>
      <c r="C788" t="str">
        <f>if(A788="","",countifs('Randers Regnskov'!G812:G1644,Contributors!A788,'Randers Regnskov'!H812:H1644,"&lt;&gt;"))</f>
        <v/>
      </c>
    </row>
    <row r="789">
      <c r="B789" t="str">
        <f>if(A789="","",countifs('Randers Regnskov'!G813:G1645,Contributors!A789))</f>
        <v/>
      </c>
      <c r="C789" t="str">
        <f>if(A789="","",countifs('Randers Regnskov'!G813:G1645,Contributors!A789,'Randers Regnskov'!H813:H1645,"&lt;&gt;"))</f>
        <v/>
      </c>
    </row>
    <row r="790">
      <c r="B790" t="str">
        <f>if(A790="","",countifs('Randers Regnskov'!G814:G1646,Contributors!A790))</f>
        <v/>
      </c>
      <c r="C790" t="str">
        <f>if(A790="","",countifs('Randers Regnskov'!G814:G1646,Contributors!A790,'Randers Regnskov'!H814:H1646,"&lt;&gt;"))</f>
        <v/>
      </c>
    </row>
    <row r="791">
      <c r="B791" t="str">
        <f>if(A791="","",countifs('Randers Regnskov'!G815:G1647,Contributors!A791))</f>
        <v/>
      </c>
      <c r="C791" t="str">
        <f>if(A791="","",countifs('Randers Regnskov'!G815:G1647,Contributors!A791,'Randers Regnskov'!H815:H1647,"&lt;&gt;"))</f>
        <v/>
      </c>
    </row>
    <row r="792">
      <c r="B792" t="str">
        <f>if(A792="","",countifs('Randers Regnskov'!G816:G1648,Contributors!A792))</f>
        <v/>
      </c>
      <c r="C792" t="str">
        <f>if(A792="","",countifs('Randers Regnskov'!G816:G1648,Contributors!A792,'Randers Regnskov'!H816:H1648,"&lt;&gt;"))</f>
        <v/>
      </c>
    </row>
    <row r="793">
      <c r="B793" t="str">
        <f>if(A793="","",countifs('Randers Regnskov'!G817:G1649,Contributors!A793))</f>
        <v/>
      </c>
      <c r="C793" t="str">
        <f>if(A793="","",countifs('Randers Regnskov'!G817:G1649,Contributors!A793,'Randers Regnskov'!H817:H1649,"&lt;&gt;"))</f>
        <v/>
      </c>
    </row>
    <row r="794">
      <c r="B794" t="str">
        <f>if(A794="","",countifs('Randers Regnskov'!G818:G1650,Contributors!A794))</f>
        <v/>
      </c>
      <c r="C794" t="str">
        <f>if(A794="","",countifs('Randers Regnskov'!G818:G1650,Contributors!A794,'Randers Regnskov'!H818:H1650,"&lt;&gt;"))</f>
        <v/>
      </c>
    </row>
    <row r="795">
      <c r="B795" t="str">
        <f>if(A795="","",countifs('Randers Regnskov'!G819:G1651,Contributors!A795))</f>
        <v/>
      </c>
      <c r="C795" t="str">
        <f>if(A795="","",countifs('Randers Regnskov'!G819:G1651,Contributors!A795,'Randers Regnskov'!H819:H1651,"&lt;&gt;"))</f>
        <v/>
      </c>
    </row>
    <row r="796">
      <c r="B796" t="str">
        <f>if(A796="","",countifs('Randers Regnskov'!G820:G1652,Contributors!A796))</f>
        <v/>
      </c>
      <c r="C796" t="str">
        <f>if(A796="","",countifs('Randers Regnskov'!G820:G1652,Contributors!A796,'Randers Regnskov'!H820:H1652,"&lt;&gt;"))</f>
        <v/>
      </c>
    </row>
    <row r="797">
      <c r="B797" t="str">
        <f>if(A797="","",countifs('Randers Regnskov'!G821:G1653,Contributors!A797))</f>
        <v/>
      </c>
      <c r="C797" t="str">
        <f>if(A797="","",countifs('Randers Regnskov'!G821:G1653,Contributors!A797,'Randers Regnskov'!H821:H1653,"&lt;&gt;"))</f>
        <v/>
      </c>
    </row>
    <row r="798">
      <c r="B798" t="str">
        <f>if(A798="","",countifs('Randers Regnskov'!G822:G1654,Contributors!A798))</f>
        <v/>
      </c>
      <c r="C798" t="str">
        <f>if(A798="","",countifs('Randers Regnskov'!G822:G1654,Contributors!A798,'Randers Regnskov'!H822:H1654,"&lt;&gt;"))</f>
        <v/>
      </c>
    </row>
    <row r="799">
      <c r="B799" t="str">
        <f>if(A799="","",countifs('Randers Regnskov'!G823:G1655,Contributors!A799))</f>
        <v/>
      </c>
      <c r="C799" t="str">
        <f>if(A799="","",countifs('Randers Regnskov'!G823:G1655,Contributors!A799,'Randers Regnskov'!H823:H1655,"&lt;&gt;"))</f>
        <v/>
      </c>
    </row>
    <row r="800">
      <c r="B800" t="str">
        <f>if(A800="","",countifs('Randers Regnskov'!G824:G1656,Contributors!A800))</f>
        <v/>
      </c>
      <c r="C800" t="str">
        <f>if(A800="","",countifs('Randers Regnskov'!G824:G1656,Contributors!A800,'Randers Regnskov'!H824:H1656,"&lt;&gt;"))</f>
        <v/>
      </c>
    </row>
    <row r="801">
      <c r="B801" t="str">
        <f>if(A801="","",countifs('Randers Regnskov'!G825:G1657,Contributors!A801))</f>
        <v/>
      </c>
      <c r="C801" t="str">
        <f>if(A801="","",countifs('Randers Regnskov'!G825:G1657,Contributors!A801,'Randers Regnskov'!H825:H1657,"&lt;&gt;"))</f>
        <v/>
      </c>
    </row>
    <row r="802">
      <c r="B802" t="str">
        <f>if(A802="","",countifs('Randers Regnskov'!G826:G1658,Contributors!A802))</f>
        <v/>
      </c>
      <c r="C802" t="str">
        <f>if(A802="","",countifs('Randers Regnskov'!G826:G1658,Contributors!A802,'Randers Regnskov'!H826:H1658,"&lt;&gt;"))</f>
        <v/>
      </c>
    </row>
    <row r="803">
      <c r="B803" t="str">
        <f>if(A803="","",countifs('Randers Regnskov'!G827:G1659,Contributors!A803))</f>
        <v/>
      </c>
      <c r="C803" t="str">
        <f>if(A803="","",countifs('Randers Regnskov'!G827:G1659,Contributors!A803,'Randers Regnskov'!H827:H1659,"&lt;&gt;"))</f>
        <v/>
      </c>
    </row>
    <row r="804">
      <c r="B804" t="str">
        <f>if(A804="","",countifs('Randers Regnskov'!G828:G1660,Contributors!A804))</f>
        <v/>
      </c>
      <c r="C804" t="str">
        <f>if(A804="","",countifs('Randers Regnskov'!G828:G1660,Contributors!A804,'Randers Regnskov'!H828:H1660,"&lt;&gt;"))</f>
        <v/>
      </c>
    </row>
    <row r="805">
      <c r="B805" t="str">
        <f>if(A805="","",countifs('Randers Regnskov'!G829:G1661,Contributors!A805))</f>
        <v/>
      </c>
      <c r="C805" t="str">
        <f>if(A805="","",countifs('Randers Regnskov'!G829:G1661,Contributors!A805,'Randers Regnskov'!H829:H1661,"&lt;&gt;"))</f>
        <v/>
      </c>
    </row>
    <row r="806">
      <c r="B806" t="str">
        <f>if(A806="","",countifs('Randers Regnskov'!G830:G1662,Contributors!A806))</f>
        <v/>
      </c>
      <c r="C806" t="str">
        <f>if(A806="","",countifs('Randers Regnskov'!G830:G1662,Contributors!A806,'Randers Regnskov'!H830:H1662,"&lt;&gt;"))</f>
        <v/>
      </c>
    </row>
    <row r="807">
      <c r="B807" t="str">
        <f>if(A807="","",countifs('Randers Regnskov'!G831:G1663,Contributors!A807))</f>
        <v/>
      </c>
      <c r="C807" t="str">
        <f>if(A807="","",countifs('Randers Regnskov'!G831:G1663,Contributors!A807,'Randers Regnskov'!H831:H1663,"&lt;&gt;"))</f>
        <v/>
      </c>
    </row>
    <row r="808">
      <c r="B808" t="str">
        <f>if(A808="","",countifs('Randers Regnskov'!G832:G1664,Contributors!A808))</f>
        <v/>
      </c>
      <c r="C808" t="str">
        <f>if(A808="","",countifs('Randers Regnskov'!G832:G1664,Contributors!A808,'Randers Regnskov'!H832:H1664,"&lt;&gt;"))</f>
        <v/>
      </c>
    </row>
    <row r="809">
      <c r="B809" t="str">
        <f>if(A809="","",countifs('Randers Regnskov'!G833:G1665,Contributors!A809))</f>
        <v/>
      </c>
      <c r="C809" t="str">
        <f>if(A809="","",countifs('Randers Regnskov'!G833:G1665,Contributors!A809,'Randers Regnskov'!H833:H1665,"&lt;&gt;"))</f>
        <v/>
      </c>
    </row>
    <row r="810">
      <c r="B810" t="str">
        <f>if(A810="","",countifs('Randers Regnskov'!G834:G1666,Contributors!A810))</f>
        <v/>
      </c>
      <c r="C810" t="str">
        <f>if(A810="","",countifs('Randers Regnskov'!G834:G1666,Contributors!A810,'Randers Regnskov'!H834:H1666,"&lt;&gt;"))</f>
        <v/>
      </c>
    </row>
    <row r="811">
      <c r="B811" t="str">
        <f>if(A811="","",countifs('Randers Regnskov'!G835:G1667,Contributors!A811))</f>
        <v/>
      </c>
      <c r="C811" t="str">
        <f>if(A811="","",countifs('Randers Regnskov'!G835:G1667,Contributors!A811,'Randers Regnskov'!H835:H1667,"&lt;&gt;"))</f>
        <v/>
      </c>
    </row>
    <row r="812">
      <c r="B812" t="str">
        <f>if(A812="","",countifs('Randers Regnskov'!G836:G1668,Contributors!A812))</f>
        <v/>
      </c>
      <c r="C812" t="str">
        <f>if(A812="","",countifs('Randers Regnskov'!G836:G1668,Contributors!A812,'Randers Regnskov'!H836:H1668,"&lt;&gt;"))</f>
        <v/>
      </c>
    </row>
    <row r="813">
      <c r="B813" t="str">
        <f>if(A813="","",countifs('Randers Regnskov'!G837:G1669,Contributors!A813))</f>
        <v/>
      </c>
      <c r="C813" t="str">
        <f>if(A813="","",countifs('Randers Regnskov'!G837:G1669,Contributors!A813,'Randers Regnskov'!H837:H1669,"&lt;&gt;"))</f>
        <v/>
      </c>
    </row>
    <row r="814">
      <c r="B814" t="str">
        <f>if(A814="","",countifs('Randers Regnskov'!G838:G1670,Contributors!A814))</f>
        <v/>
      </c>
      <c r="C814" t="str">
        <f>if(A814="","",countifs('Randers Regnskov'!G838:G1670,Contributors!A814,'Randers Regnskov'!H838:H1670,"&lt;&gt;"))</f>
        <v/>
      </c>
    </row>
    <row r="815">
      <c r="B815" t="str">
        <f>if(A815="","",countifs('Randers Regnskov'!G839:G1671,Contributors!A815))</f>
        <v/>
      </c>
      <c r="C815" t="str">
        <f>if(A815="","",countifs('Randers Regnskov'!G839:G1671,Contributors!A815,'Randers Regnskov'!H839:H1671,"&lt;&gt;"))</f>
        <v/>
      </c>
    </row>
    <row r="816">
      <c r="B816" t="str">
        <f>if(A816="","",countifs('Randers Regnskov'!G840:G1672,Contributors!A816))</f>
        <v/>
      </c>
      <c r="C816" t="str">
        <f>if(A816="","",countifs('Randers Regnskov'!G840:G1672,Contributors!A816,'Randers Regnskov'!H840:H1672,"&lt;&gt;"))</f>
        <v/>
      </c>
    </row>
    <row r="817">
      <c r="B817" t="str">
        <f>if(A817="","",countifs('Randers Regnskov'!G841:G1673,Contributors!A817))</f>
        <v/>
      </c>
      <c r="C817" t="str">
        <f>if(A817="","",countifs('Randers Regnskov'!G841:G1673,Contributors!A817,'Randers Regnskov'!H841:H1673,"&lt;&gt;"))</f>
        <v/>
      </c>
    </row>
    <row r="818">
      <c r="B818" t="str">
        <f>if(A818="","",countifs('Randers Regnskov'!G842:G1674,Contributors!A818))</f>
        <v/>
      </c>
      <c r="C818" t="str">
        <f>if(A818="","",countifs('Randers Regnskov'!G842:G1674,Contributors!A818,'Randers Regnskov'!H842:H1674,"&lt;&gt;"))</f>
        <v/>
      </c>
    </row>
    <row r="819">
      <c r="B819" t="str">
        <f>if(A819="","",countifs('Randers Regnskov'!G843:G1675,Contributors!A819))</f>
        <v/>
      </c>
      <c r="C819" t="str">
        <f>if(A819="","",countifs('Randers Regnskov'!G843:G1675,Contributors!A819,'Randers Regnskov'!H843:H1675,"&lt;&gt;"))</f>
        <v/>
      </c>
    </row>
    <row r="820">
      <c r="B820" t="str">
        <f>if(A820="","",countifs('Randers Regnskov'!G844:G1676,Contributors!A820))</f>
        <v/>
      </c>
      <c r="C820" t="str">
        <f>if(A820="","",countifs('Randers Regnskov'!G844:G1676,Contributors!A820,'Randers Regnskov'!H844:H1676,"&lt;&gt;"))</f>
        <v/>
      </c>
    </row>
    <row r="821">
      <c r="B821" t="str">
        <f>if(A821="","",countifs('Randers Regnskov'!G845:G1677,Contributors!A821))</f>
        <v/>
      </c>
      <c r="C821" t="str">
        <f>if(A821="","",countifs('Randers Regnskov'!G845:G1677,Contributors!A821,'Randers Regnskov'!H845:H1677,"&lt;&gt;"))</f>
        <v/>
      </c>
    </row>
    <row r="822">
      <c r="B822" t="str">
        <f>if(A822="","",countifs('Randers Regnskov'!G846:G1678,Contributors!A822))</f>
        <v/>
      </c>
      <c r="C822" t="str">
        <f>if(A822="","",countifs('Randers Regnskov'!G846:G1678,Contributors!A822,'Randers Regnskov'!H846:H1678,"&lt;&gt;"))</f>
        <v/>
      </c>
    </row>
    <row r="823">
      <c r="B823" t="str">
        <f>if(A823="","",countifs('Randers Regnskov'!G847:G1679,Contributors!A823))</f>
        <v/>
      </c>
      <c r="C823" t="str">
        <f>if(A823="","",countifs('Randers Regnskov'!G847:G1679,Contributors!A823,'Randers Regnskov'!H847:H1679,"&lt;&gt;"))</f>
        <v/>
      </c>
    </row>
    <row r="824">
      <c r="B824" t="str">
        <f>if(A824="","",countifs('Randers Regnskov'!G848:G1680,Contributors!A824))</f>
        <v/>
      </c>
      <c r="C824" t="str">
        <f>if(A824="","",countifs('Randers Regnskov'!G848:G1680,Contributors!A824,'Randers Regnskov'!H848:H1680,"&lt;&gt;"))</f>
        <v/>
      </c>
    </row>
    <row r="825">
      <c r="B825" t="str">
        <f>if(A825="","",countifs('Randers Regnskov'!G849:G1681,Contributors!A825))</f>
        <v/>
      </c>
      <c r="C825" t="str">
        <f>if(A825="","",countifs('Randers Regnskov'!G849:G1681,Contributors!A825,'Randers Regnskov'!H849:H1681,"&lt;&gt;"))</f>
        <v/>
      </c>
    </row>
    <row r="826">
      <c r="B826" t="str">
        <f>if(A826="","",countifs('Randers Regnskov'!G850:G1682,Contributors!A826))</f>
        <v/>
      </c>
      <c r="C826" t="str">
        <f>if(A826="","",countifs('Randers Regnskov'!G850:G1682,Contributors!A826,'Randers Regnskov'!H850:H1682,"&lt;&gt;"))</f>
        <v/>
      </c>
    </row>
    <row r="827">
      <c r="B827" t="str">
        <f>if(A827="","",countifs('Randers Regnskov'!G851:G1683,Contributors!A827))</f>
        <v/>
      </c>
      <c r="C827" t="str">
        <f>if(A827="","",countifs('Randers Regnskov'!G851:G1683,Contributors!A827,'Randers Regnskov'!H851:H1683,"&lt;&gt;"))</f>
        <v/>
      </c>
    </row>
    <row r="828">
      <c r="B828" t="str">
        <f>if(A828="","",countifs('Randers Regnskov'!G852:G1684,Contributors!A828))</f>
        <v/>
      </c>
      <c r="C828" t="str">
        <f>if(A828="","",countifs('Randers Regnskov'!G852:G1684,Contributors!A828,'Randers Regnskov'!H852:H1684,"&lt;&gt;"))</f>
        <v/>
      </c>
    </row>
    <row r="829">
      <c r="B829" t="str">
        <f>if(A829="","",countifs('Randers Regnskov'!G853:G1685,Contributors!A829))</f>
        <v/>
      </c>
      <c r="C829" t="str">
        <f>if(A829="","",countifs('Randers Regnskov'!G853:G1685,Contributors!A829,'Randers Regnskov'!H853:H1685,"&lt;&gt;"))</f>
        <v/>
      </c>
    </row>
    <row r="830">
      <c r="B830" t="str">
        <f>if(A830="","",countifs('Randers Regnskov'!G854:G1686,Contributors!A830))</f>
        <v/>
      </c>
      <c r="C830" t="str">
        <f>if(A830="","",countifs('Randers Regnskov'!G854:G1686,Contributors!A830,'Randers Regnskov'!H854:H1686,"&lt;&gt;"))</f>
        <v/>
      </c>
    </row>
    <row r="831">
      <c r="B831" t="str">
        <f>if(A831="","",countifs('Randers Regnskov'!G855:G1687,Contributors!A831))</f>
        <v/>
      </c>
      <c r="C831" t="str">
        <f>if(A831="","",countifs('Randers Regnskov'!G855:G1687,Contributors!A831,'Randers Regnskov'!H855:H1687,"&lt;&gt;"))</f>
        <v/>
      </c>
    </row>
    <row r="832">
      <c r="B832" t="str">
        <f>if(A832="","",countifs('Randers Regnskov'!G856:G1688,Contributors!A832))</f>
        <v/>
      </c>
      <c r="C832" t="str">
        <f>if(A832="","",countifs('Randers Regnskov'!G856:G1688,Contributors!A832,'Randers Regnskov'!H856:H1688,"&lt;&gt;"))</f>
        <v/>
      </c>
    </row>
    <row r="833">
      <c r="B833" t="str">
        <f>if(A833="","",countifs('Randers Regnskov'!G857:G1689,Contributors!A833))</f>
        <v/>
      </c>
      <c r="C833" t="str">
        <f>if(A833="","",countifs('Randers Regnskov'!G857:G1689,Contributors!A833,'Randers Regnskov'!H857:H1689,"&lt;&gt;"))</f>
        <v/>
      </c>
    </row>
    <row r="834">
      <c r="B834" t="str">
        <f>if(A834="","",countifs('Randers Regnskov'!G858:G1690,Contributors!A834))</f>
        <v/>
      </c>
      <c r="C834" t="str">
        <f>if(A834="","",countifs('Randers Regnskov'!G858:G1690,Contributors!A834,'Randers Regnskov'!H858:H1690,"&lt;&gt;"))</f>
        <v/>
      </c>
    </row>
    <row r="835">
      <c r="B835" t="str">
        <f>if(A835="","",countifs('Randers Regnskov'!G859:G1691,Contributors!A835))</f>
        <v/>
      </c>
      <c r="C835" t="str">
        <f>if(A835="","",countifs('Randers Regnskov'!G859:G1691,Contributors!A835,'Randers Regnskov'!H859:H1691,"&lt;&gt;"))</f>
        <v/>
      </c>
    </row>
    <row r="836">
      <c r="B836" t="str">
        <f>if(A836="","",countifs('Randers Regnskov'!G860:G1692,Contributors!A836))</f>
        <v/>
      </c>
      <c r="C836" t="str">
        <f>if(A836="","",countifs('Randers Regnskov'!G860:G1692,Contributors!A836,'Randers Regnskov'!H860:H1692,"&lt;&gt;"))</f>
        <v/>
      </c>
    </row>
    <row r="837">
      <c r="B837" t="str">
        <f>if(A837="","",countifs('Randers Regnskov'!G861:G1693,Contributors!A837))</f>
        <v/>
      </c>
      <c r="C837" t="str">
        <f>if(A837="","",countifs('Randers Regnskov'!G861:G1693,Contributors!A837,'Randers Regnskov'!H861:H1693,"&lt;&gt;"))</f>
        <v/>
      </c>
    </row>
    <row r="838">
      <c r="B838" t="str">
        <f>if(A838="","",countifs('Randers Regnskov'!G862:G1694,Contributors!A838))</f>
        <v/>
      </c>
      <c r="C838" t="str">
        <f>if(A838="","",countifs('Randers Regnskov'!G862:G1694,Contributors!A838,'Randers Regnskov'!H862:H1694,"&lt;&gt;"))</f>
        <v/>
      </c>
    </row>
    <row r="839">
      <c r="B839" t="str">
        <f>if(A839="","",countifs('Randers Regnskov'!G863:G1695,Contributors!A839))</f>
        <v/>
      </c>
      <c r="C839" t="str">
        <f>if(A839="","",countifs('Randers Regnskov'!G863:G1695,Contributors!A839,'Randers Regnskov'!H863:H1695,"&lt;&gt;"))</f>
        <v/>
      </c>
    </row>
    <row r="840">
      <c r="B840" t="str">
        <f>if(A840="","",countifs('Randers Regnskov'!G864:G1696,Contributors!A840))</f>
        <v/>
      </c>
      <c r="C840" t="str">
        <f>if(A840="","",countifs('Randers Regnskov'!G864:G1696,Contributors!A840,'Randers Regnskov'!H864:H1696,"&lt;&gt;"))</f>
        <v/>
      </c>
    </row>
    <row r="841">
      <c r="B841" t="str">
        <f>if(A841="","",countifs('Randers Regnskov'!G865:G1697,Contributors!A841))</f>
        <v/>
      </c>
      <c r="C841" t="str">
        <f>if(A841="","",countifs('Randers Regnskov'!G865:G1697,Contributors!A841,'Randers Regnskov'!H865:H1697,"&lt;&gt;"))</f>
        <v/>
      </c>
    </row>
    <row r="842">
      <c r="B842" t="str">
        <f>if(A842="","",countifs('Randers Regnskov'!G866:G1698,Contributors!A842))</f>
        <v/>
      </c>
      <c r="C842" t="str">
        <f>if(A842="","",countifs('Randers Regnskov'!G866:G1698,Contributors!A842,'Randers Regnskov'!H866:H1698,"&lt;&gt;"))</f>
        <v/>
      </c>
    </row>
    <row r="843">
      <c r="B843" t="str">
        <f>if(A843="","",countifs('Randers Regnskov'!G867:G1699,Contributors!A843))</f>
        <v/>
      </c>
      <c r="C843" t="str">
        <f>if(A843="","",countifs('Randers Regnskov'!G867:G1699,Contributors!A843,'Randers Regnskov'!H867:H1699,"&lt;&gt;"))</f>
        <v/>
      </c>
    </row>
    <row r="844">
      <c r="B844" t="str">
        <f>if(A844="","",countifs('Randers Regnskov'!G868:G1700,Contributors!A844))</f>
        <v/>
      </c>
      <c r="C844" t="str">
        <f>if(A844="","",countifs('Randers Regnskov'!G868:G1700,Contributors!A844,'Randers Regnskov'!H868:H1700,"&lt;&gt;"))</f>
        <v/>
      </c>
    </row>
    <row r="845">
      <c r="B845" t="str">
        <f>if(A845="","",countifs('Randers Regnskov'!G869:G1701,Contributors!A845))</f>
        <v/>
      </c>
      <c r="C845" t="str">
        <f>if(A845="","",countifs('Randers Regnskov'!G869:G1701,Contributors!A845,'Randers Regnskov'!H869:H1701,"&lt;&gt;"))</f>
        <v/>
      </c>
    </row>
    <row r="846">
      <c r="B846" t="str">
        <f>if(A846="","",countifs('Randers Regnskov'!G870:G1702,Contributors!A846))</f>
        <v/>
      </c>
      <c r="C846" t="str">
        <f>if(A846="","",countifs('Randers Regnskov'!G870:G1702,Contributors!A846,'Randers Regnskov'!H870:H1702,"&lt;&gt;"))</f>
        <v/>
      </c>
    </row>
    <row r="847">
      <c r="B847" t="str">
        <f>if(A847="","",countifs('Randers Regnskov'!G871:G1703,Contributors!A847))</f>
        <v/>
      </c>
      <c r="C847" t="str">
        <f>if(A847="","",countifs('Randers Regnskov'!G871:G1703,Contributors!A847,'Randers Regnskov'!H871:H1703,"&lt;&gt;"))</f>
        <v/>
      </c>
    </row>
    <row r="848">
      <c r="B848" t="str">
        <f>if(A848="","",countifs('Randers Regnskov'!G872:G1704,Contributors!A848))</f>
        <v/>
      </c>
      <c r="C848" t="str">
        <f>if(A848="","",countifs('Randers Regnskov'!G872:G1704,Contributors!A848,'Randers Regnskov'!H872:H1704,"&lt;&gt;"))</f>
        <v/>
      </c>
    </row>
    <row r="849">
      <c r="B849" t="str">
        <f>if(A849="","",countifs('Randers Regnskov'!G873:G1705,Contributors!A849))</f>
        <v/>
      </c>
      <c r="C849" t="str">
        <f>if(A849="","",countifs('Randers Regnskov'!G873:G1705,Contributors!A849,'Randers Regnskov'!H873:H1705,"&lt;&gt;"))</f>
        <v/>
      </c>
    </row>
    <row r="850">
      <c r="B850" t="str">
        <f>if(A850="","",countifs('Randers Regnskov'!G874:G1706,Contributors!A850))</f>
        <v/>
      </c>
      <c r="C850" t="str">
        <f>if(A850="","",countifs('Randers Regnskov'!G874:G1706,Contributors!A850,'Randers Regnskov'!H874:H1706,"&lt;&gt;"))</f>
        <v/>
      </c>
    </row>
    <row r="851">
      <c r="B851" t="str">
        <f>if(A851="","",countifs('Randers Regnskov'!G875:G1707,Contributors!A851))</f>
        <v/>
      </c>
      <c r="C851" t="str">
        <f>if(A851="","",countifs('Randers Regnskov'!G875:G1707,Contributors!A851,'Randers Regnskov'!H875:H1707,"&lt;&gt;"))</f>
        <v/>
      </c>
    </row>
    <row r="852">
      <c r="B852" t="str">
        <f>if(A852="","",countifs('Randers Regnskov'!G876:G1708,Contributors!A852))</f>
        <v/>
      </c>
      <c r="C852" t="str">
        <f>if(A852="","",countifs('Randers Regnskov'!G876:G1708,Contributors!A852,'Randers Regnskov'!H876:H1708,"&lt;&gt;"))</f>
        <v/>
      </c>
    </row>
    <row r="853">
      <c r="B853" t="str">
        <f>if(A853="","",countifs('Randers Regnskov'!G877:G1709,Contributors!A853))</f>
        <v/>
      </c>
      <c r="C853" t="str">
        <f>if(A853="","",countifs('Randers Regnskov'!G877:G1709,Contributors!A853,'Randers Regnskov'!H877:H1709,"&lt;&gt;"))</f>
        <v/>
      </c>
    </row>
    <row r="854">
      <c r="B854" t="str">
        <f>if(A854="","",countifs('Randers Regnskov'!G878:G1710,Contributors!A854))</f>
        <v/>
      </c>
      <c r="C854" t="str">
        <f>if(A854="","",countifs('Randers Regnskov'!G878:G1710,Contributors!A854,'Randers Regnskov'!H878:H1710,"&lt;&gt;"))</f>
        <v/>
      </c>
    </row>
    <row r="855">
      <c r="B855" t="str">
        <f>if(A855="","",countifs('Randers Regnskov'!G879:G1711,Contributors!A855))</f>
        <v/>
      </c>
      <c r="C855" t="str">
        <f>if(A855="","",countifs('Randers Regnskov'!G879:G1711,Contributors!A855,'Randers Regnskov'!H879:H1711,"&lt;&gt;"))</f>
        <v/>
      </c>
    </row>
    <row r="856">
      <c r="B856" t="str">
        <f>if(A856="","",countifs('Randers Regnskov'!G880:G1712,Contributors!A856))</f>
        <v/>
      </c>
      <c r="C856" t="str">
        <f>if(A856="","",countifs('Randers Regnskov'!G880:G1712,Contributors!A856,'Randers Regnskov'!H880:H1712,"&lt;&gt;"))</f>
        <v/>
      </c>
    </row>
    <row r="857">
      <c r="B857" t="str">
        <f>if(A857="","",countifs('Randers Regnskov'!G881:G1713,Contributors!A857))</f>
        <v/>
      </c>
      <c r="C857" t="str">
        <f>if(A857="","",countifs('Randers Regnskov'!G881:G1713,Contributors!A857,'Randers Regnskov'!H881:H1713,"&lt;&gt;"))</f>
        <v/>
      </c>
    </row>
    <row r="858">
      <c r="B858" t="str">
        <f>if(A858="","",countifs('Randers Regnskov'!G882:G1714,Contributors!A858))</f>
        <v/>
      </c>
      <c r="C858" t="str">
        <f>if(A858="","",countifs('Randers Regnskov'!G882:G1714,Contributors!A858,'Randers Regnskov'!H882:H1714,"&lt;&gt;"))</f>
        <v/>
      </c>
    </row>
    <row r="859">
      <c r="B859" t="str">
        <f>if(A859="","",countifs('Randers Regnskov'!G883:G1715,Contributors!A859))</f>
        <v/>
      </c>
      <c r="C859" t="str">
        <f>if(A859="","",countifs('Randers Regnskov'!G883:G1715,Contributors!A859,'Randers Regnskov'!H883:H1715,"&lt;&gt;"))</f>
        <v/>
      </c>
    </row>
    <row r="860">
      <c r="B860" t="str">
        <f>if(A860="","",countifs('Randers Regnskov'!G884:G1716,Contributors!A860))</f>
        <v/>
      </c>
      <c r="C860" t="str">
        <f>if(A860="","",countifs('Randers Regnskov'!G884:G1716,Contributors!A860,'Randers Regnskov'!H884:H1716,"&lt;&gt;"))</f>
        <v/>
      </c>
    </row>
    <row r="861">
      <c r="B861" t="str">
        <f>if(A861="","",countifs('Randers Regnskov'!G885:G1717,Contributors!A861))</f>
        <v/>
      </c>
      <c r="C861" t="str">
        <f>if(A861="","",countifs('Randers Regnskov'!G885:G1717,Contributors!A861,'Randers Regnskov'!H885:H1717,"&lt;&gt;"))</f>
        <v/>
      </c>
    </row>
    <row r="862">
      <c r="B862" t="str">
        <f>if(A862="","",countifs('Randers Regnskov'!G886:G1718,Contributors!A862))</f>
        <v/>
      </c>
      <c r="C862" t="str">
        <f>if(A862="","",countifs('Randers Regnskov'!G886:G1718,Contributors!A862,'Randers Regnskov'!H886:H1718,"&lt;&gt;"))</f>
        <v/>
      </c>
    </row>
    <row r="863">
      <c r="B863" t="str">
        <f>if(A863="","",countifs('Randers Regnskov'!G887:G1719,Contributors!A863))</f>
        <v/>
      </c>
      <c r="C863" t="str">
        <f>if(A863="","",countifs('Randers Regnskov'!G887:G1719,Contributors!A863,'Randers Regnskov'!H887:H1719,"&lt;&gt;"))</f>
        <v/>
      </c>
    </row>
    <row r="864">
      <c r="B864" t="str">
        <f>if(A864="","",countifs('Randers Regnskov'!G888:G1720,Contributors!A864))</f>
        <v/>
      </c>
      <c r="C864" t="str">
        <f>if(A864="","",countifs('Randers Regnskov'!G888:G1720,Contributors!A864,'Randers Regnskov'!H888:H1720,"&lt;&gt;"))</f>
        <v/>
      </c>
    </row>
    <row r="865">
      <c r="B865" t="str">
        <f>if(A865="","",countifs('Randers Regnskov'!G889:G1721,Contributors!A865))</f>
        <v/>
      </c>
      <c r="C865" t="str">
        <f>if(A865="","",countifs('Randers Regnskov'!G889:G1721,Contributors!A865,'Randers Regnskov'!H889:H1721,"&lt;&gt;"))</f>
        <v/>
      </c>
    </row>
    <row r="866">
      <c r="B866" t="str">
        <f>if(A866="","",countifs('Randers Regnskov'!G890:G1722,Contributors!A866))</f>
        <v/>
      </c>
      <c r="C866" t="str">
        <f>if(A866="","",countifs('Randers Regnskov'!G890:G1722,Contributors!A866,'Randers Regnskov'!H890:H1722,"&lt;&gt;"))</f>
        <v/>
      </c>
    </row>
    <row r="867">
      <c r="B867" t="str">
        <f>if(A867="","",countifs('Randers Regnskov'!G891:G1723,Contributors!A867))</f>
        <v/>
      </c>
      <c r="C867" t="str">
        <f>if(A867="","",countifs('Randers Regnskov'!G891:G1723,Contributors!A867,'Randers Regnskov'!H891:H1723,"&lt;&gt;"))</f>
        <v/>
      </c>
    </row>
    <row r="868">
      <c r="B868" t="str">
        <f>if(A868="","",countifs('Randers Regnskov'!G892:G1724,Contributors!A868))</f>
        <v/>
      </c>
      <c r="C868" t="str">
        <f>if(A868="","",countifs('Randers Regnskov'!G892:G1724,Contributors!A868,'Randers Regnskov'!H892:H1724,"&lt;&gt;"))</f>
        <v/>
      </c>
    </row>
    <row r="869">
      <c r="B869" t="str">
        <f>if(A869="","",countifs('Randers Regnskov'!G893:G1725,Contributors!A869))</f>
        <v/>
      </c>
      <c r="C869" t="str">
        <f>if(A869="","",countifs('Randers Regnskov'!G893:G1725,Contributors!A869,'Randers Regnskov'!H893:H1725,"&lt;&gt;"))</f>
        <v/>
      </c>
    </row>
    <row r="870">
      <c r="B870" t="str">
        <f>if(A870="","",countifs('Randers Regnskov'!G894:G1726,Contributors!A870))</f>
        <v/>
      </c>
      <c r="C870" t="str">
        <f>if(A870="","",countifs('Randers Regnskov'!G894:G1726,Contributors!A870,'Randers Regnskov'!H894:H1726,"&lt;&gt;"))</f>
        <v/>
      </c>
    </row>
    <row r="871">
      <c r="B871" t="str">
        <f>if(A871="","",countifs('Randers Regnskov'!G895:G1727,Contributors!A871))</f>
        <v/>
      </c>
      <c r="C871" t="str">
        <f>if(A871="","",countifs('Randers Regnskov'!G895:G1727,Contributors!A871,'Randers Regnskov'!H895:H1727,"&lt;&gt;"))</f>
        <v/>
      </c>
    </row>
    <row r="872">
      <c r="B872" t="str">
        <f>if(A872="","",countifs('Randers Regnskov'!G896:G1728,Contributors!A872))</f>
        <v/>
      </c>
      <c r="C872" t="str">
        <f>if(A872="","",countifs('Randers Regnskov'!G896:G1728,Contributors!A872,'Randers Regnskov'!H896:H1728,"&lt;&gt;"))</f>
        <v/>
      </c>
    </row>
    <row r="873">
      <c r="B873" t="str">
        <f>if(A873="","",countifs('Randers Regnskov'!G897:G1729,Contributors!A873))</f>
        <v/>
      </c>
      <c r="C873" t="str">
        <f>if(A873="","",countifs('Randers Regnskov'!G897:G1729,Contributors!A873,'Randers Regnskov'!H897:H1729,"&lt;&gt;"))</f>
        <v/>
      </c>
    </row>
    <row r="874">
      <c r="B874" t="str">
        <f>if(A874="","",countifs('Randers Regnskov'!G898:G1730,Contributors!A874))</f>
        <v/>
      </c>
      <c r="C874" t="str">
        <f>if(A874="","",countifs('Randers Regnskov'!G898:G1730,Contributors!A874,'Randers Regnskov'!H898:H1730,"&lt;&gt;"))</f>
        <v/>
      </c>
    </row>
    <row r="875">
      <c r="B875" t="str">
        <f>if(A875="","",countifs('Randers Regnskov'!G899:G1731,Contributors!A875))</f>
        <v/>
      </c>
      <c r="C875" t="str">
        <f>if(A875="","",countifs('Randers Regnskov'!G899:G1731,Contributors!A875,'Randers Regnskov'!H899:H1731,"&lt;&gt;"))</f>
        <v/>
      </c>
    </row>
    <row r="876">
      <c r="B876" t="str">
        <f>if(A876="","",countifs('Randers Regnskov'!G900:G1732,Contributors!A876))</f>
        <v/>
      </c>
      <c r="C876" t="str">
        <f>if(A876="","",countifs('Randers Regnskov'!G900:G1732,Contributors!A876,'Randers Regnskov'!H900:H1732,"&lt;&gt;"))</f>
        <v/>
      </c>
    </row>
    <row r="877">
      <c r="B877" t="str">
        <f>if(A877="","",countifs('Randers Regnskov'!G901:G1733,Contributors!A877))</f>
        <v/>
      </c>
      <c r="C877" t="str">
        <f>if(A877="","",countifs('Randers Regnskov'!G901:G1733,Contributors!A877,'Randers Regnskov'!H901:H1733,"&lt;&gt;"))</f>
        <v/>
      </c>
    </row>
    <row r="878">
      <c r="B878" t="str">
        <f>if(A878="","",countifs('Randers Regnskov'!G902:G1734,Contributors!A878))</f>
        <v/>
      </c>
      <c r="C878" t="str">
        <f>if(A878="","",countifs('Randers Regnskov'!G902:G1734,Contributors!A878,'Randers Regnskov'!H902:H1734,"&lt;&gt;"))</f>
        <v/>
      </c>
    </row>
    <row r="879">
      <c r="B879" t="str">
        <f>if(A879="","",countifs('Randers Regnskov'!G903:G1735,Contributors!A879))</f>
        <v/>
      </c>
      <c r="C879" t="str">
        <f>if(A879="","",countifs('Randers Regnskov'!G903:G1735,Contributors!A879,'Randers Regnskov'!H903:H1735,"&lt;&gt;"))</f>
        <v/>
      </c>
    </row>
    <row r="880">
      <c r="B880" t="str">
        <f>if(A880="","",countifs('Randers Regnskov'!G904:G1736,Contributors!A880))</f>
        <v/>
      </c>
      <c r="C880" t="str">
        <f>if(A880="","",countifs('Randers Regnskov'!G904:G1736,Contributors!A880,'Randers Regnskov'!H904:H1736,"&lt;&gt;"))</f>
        <v/>
      </c>
    </row>
    <row r="881">
      <c r="B881" t="str">
        <f>if(A881="","",countifs('Randers Regnskov'!G905:G1737,Contributors!A881))</f>
        <v/>
      </c>
      <c r="C881" t="str">
        <f>if(A881="","",countifs('Randers Regnskov'!G905:G1737,Contributors!A881,'Randers Regnskov'!H905:H1737,"&lt;&gt;"))</f>
        <v/>
      </c>
    </row>
    <row r="882">
      <c r="B882" t="str">
        <f>if(A882="","",countifs('Randers Regnskov'!G906:G1738,Contributors!A882))</f>
        <v/>
      </c>
      <c r="C882" t="str">
        <f>if(A882="","",countifs('Randers Regnskov'!G906:G1738,Contributors!A882,'Randers Regnskov'!H906:H1738,"&lt;&gt;"))</f>
        <v/>
      </c>
    </row>
    <row r="883">
      <c r="B883" t="str">
        <f>if(A883="","",countifs('Randers Regnskov'!G907:G1739,Contributors!A883))</f>
        <v/>
      </c>
      <c r="C883" t="str">
        <f>if(A883="","",countifs('Randers Regnskov'!G907:G1739,Contributors!A883,'Randers Regnskov'!H907:H1739,"&lt;&gt;"))</f>
        <v/>
      </c>
    </row>
    <row r="884">
      <c r="B884" t="str">
        <f>if(A884="","",countifs('Randers Regnskov'!G908:G1740,Contributors!A884))</f>
        <v/>
      </c>
      <c r="C884" t="str">
        <f>if(A884="","",countifs('Randers Regnskov'!G908:G1740,Contributors!A884,'Randers Regnskov'!H908:H1740,"&lt;&gt;"))</f>
        <v/>
      </c>
    </row>
    <row r="885">
      <c r="B885" t="str">
        <f>if(A885="","",countifs('Randers Regnskov'!G909:G1741,Contributors!A885))</f>
        <v/>
      </c>
      <c r="C885" t="str">
        <f>if(A885="","",countifs('Randers Regnskov'!G909:G1741,Contributors!A885,'Randers Regnskov'!H909:H1741,"&lt;&gt;"))</f>
        <v/>
      </c>
    </row>
    <row r="886">
      <c r="B886" t="str">
        <f>if(A886="","",countifs('Randers Regnskov'!G910:G1742,Contributors!A886))</f>
        <v/>
      </c>
      <c r="C886" t="str">
        <f>if(A886="","",countifs('Randers Regnskov'!G910:G1742,Contributors!A886,'Randers Regnskov'!H910:H1742,"&lt;&gt;"))</f>
        <v/>
      </c>
    </row>
    <row r="887">
      <c r="B887" t="str">
        <f>if(A887="","",countifs('Randers Regnskov'!G911:G1743,Contributors!A887))</f>
        <v/>
      </c>
      <c r="C887" t="str">
        <f>if(A887="","",countifs('Randers Regnskov'!G911:G1743,Contributors!A887,'Randers Regnskov'!H911:H1743,"&lt;&gt;"))</f>
        <v/>
      </c>
    </row>
    <row r="888">
      <c r="B888" t="str">
        <f>if(A888="","",countifs('Randers Regnskov'!G912:G1744,Contributors!A888))</f>
        <v/>
      </c>
      <c r="C888" t="str">
        <f>if(A888="","",countifs('Randers Regnskov'!G912:G1744,Contributors!A888,'Randers Regnskov'!H912:H1744,"&lt;&gt;"))</f>
        <v/>
      </c>
    </row>
    <row r="889">
      <c r="B889" t="str">
        <f>if(A889="","",countifs('Randers Regnskov'!G913:G1745,Contributors!A889))</f>
        <v/>
      </c>
      <c r="C889" t="str">
        <f>if(A889="","",countifs('Randers Regnskov'!G913:G1745,Contributors!A889,'Randers Regnskov'!H913:H1745,"&lt;&gt;"))</f>
        <v/>
      </c>
    </row>
    <row r="890">
      <c r="B890" t="str">
        <f>if(A890="","",countifs('Randers Regnskov'!G914:G1746,Contributors!A890))</f>
        <v/>
      </c>
      <c r="C890" t="str">
        <f>if(A890="","",countifs('Randers Regnskov'!G914:G1746,Contributors!A890,'Randers Regnskov'!H914:H1746,"&lt;&gt;"))</f>
        <v/>
      </c>
    </row>
    <row r="891">
      <c r="B891" t="str">
        <f>if(A891="","",countifs('Randers Regnskov'!G915:G1747,Contributors!A891))</f>
        <v/>
      </c>
      <c r="C891" t="str">
        <f>if(A891="","",countifs('Randers Regnskov'!G915:G1747,Contributors!A891,'Randers Regnskov'!H915:H1747,"&lt;&gt;"))</f>
        <v/>
      </c>
    </row>
    <row r="892">
      <c r="B892" t="str">
        <f>if(A892="","",countifs('Randers Regnskov'!G916:G1748,Contributors!A892))</f>
        <v/>
      </c>
      <c r="C892" t="str">
        <f>if(A892="","",countifs('Randers Regnskov'!G916:G1748,Contributors!A892,'Randers Regnskov'!H916:H1748,"&lt;&gt;"))</f>
        <v/>
      </c>
    </row>
    <row r="893">
      <c r="B893" t="str">
        <f>if(A893="","",countifs('Randers Regnskov'!G917:G1749,Contributors!A893))</f>
        <v/>
      </c>
      <c r="C893" t="str">
        <f>if(A893="","",countifs('Randers Regnskov'!G917:G1749,Contributors!A893,'Randers Regnskov'!H917:H1749,"&lt;&gt;"))</f>
        <v/>
      </c>
    </row>
    <row r="894">
      <c r="B894" t="str">
        <f>if(A894="","",countifs('Randers Regnskov'!G918:G1750,Contributors!A894))</f>
        <v/>
      </c>
      <c r="C894" t="str">
        <f>if(A894="","",countifs('Randers Regnskov'!G918:G1750,Contributors!A894,'Randers Regnskov'!H918:H1750,"&lt;&gt;"))</f>
        <v/>
      </c>
    </row>
    <row r="895">
      <c r="B895" t="str">
        <f>if(A895="","",countifs('Randers Regnskov'!G919:G1751,Contributors!A895))</f>
        <v/>
      </c>
      <c r="C895" t="str">
        <f>if(A895="","",countifs('Randers Regnskov'!G919:G1751,Contributors!A895,'Randers Regnskov'!H919:H1751,"&lt;&gt;"))</f>
        <v/>
      </c>
    </row>
    <row r="896">
      <c r="B896" t="str">
        <f>if(A896="","",countifs('Randers Regnskov'!G920:G1752,Contributors!A896))</f>
        <v/>
      </c>
      <c r="C896" t="str">
        <f>if(A896="","",countifs('Randers Regnskov'!G920:G1752,Contributors!A896,'Randers Regnskov'!H920:H1752,"&lt;&gt;"))</f>
        <v/>
      </c>
    </row>
    <row r="897">
      <c r="B897" t="str">
        <f>if(A897="","",countifs('Randers Regnskov'!G921:G1753,Contributors!A897))</f>
        <v/>
      </c>
      <c r="C897" t="str">
        <f>if(A897="","",countifs('Randers Regnskov'!G921:G1753,Contributors!A897,'Randers Regnskov'!H921:H1753,"&lt;&gt;"))</f>
        <v/>
      </c>
    </row>
    <row r="898">
      <c r="B898" t="str">
        <f>if(A898="","",countifs('Randers Regnskov'!G922:G1754,Contributors!A898))</f>
        <v/>
      </c>
      <c r="C898" t="str">
        <f>if(A898="","",countifs('Randers Regnskov'!G922:G1754,Contributors!A898,'Randers Regnskov'!H922:H1754,"&lt;&gt;"))</f>
        <v/>
      </c>
    </row>
    <row r="899">
      <c r="B899" t="str">
        <f>if(A899="","",countifs('Randers Regnskov'!G923:G1755,Contributors!A899))</f>
        <v/>
      </c>
      <c r="C899" t="str">
        <f>if(A899="","",countifs('Randers Regnskov'!G923:G1755,Contributors!A899,'Randers Regnskov'!H923:H1755,"&lt;&gt;"))</f>
        <v/>
      </c>
    </row>
    <row r="900">
      <c r="B900" t="str">
        <f>if(A900="","",countifs('Randers Regnskov'!G924:G1756,Contributors!A900))</f>
        <v/>
      </c>
      <c r="C900" t="str">
        <f>if(A900="","",countifs('Randers Regnskov'!G924:G1756,Contributors!A900,'Randers Regnskov'!H924:H1756,"&lt;&gt;"))</f>
        <v/>
      </c>
    </row>
    <row r="901">
      <c r="B901" t="str">
        <f>if(A901="","",countifs('Randers Regnskov'!G925:G1757,Contributors!A901))</f>
        <v/>
      </c>
      <c r="C901" t="str">
        <f>if(A901="","",countifs('Randers Regnskov'!G925:G1757,Contributors!A901,'Randers Regnskov'!H925:H1757,"&lt;&gt;"))</f>
        <v/>
      </c>
    </row>
    <row r="902">
      <c r="B902" t="str">
        <f>if(A902="","",countifs('Randers Regnskov'!G926:G1758,Contributors!A902))</f>
        <v/>
      </c>
      <c r="C902" t="str">
        <f>if(A902="","",countifs('Randers Regnskov'!G926:G1758,Contributors!A902,'Randers Regnskov'!H926:H1758,"&lt;&gt;"))</f>
        <v/>
      </c>
    </row>
    <row r="903">
      <c r="B903" t="str">
        <f>if(A903="","",countifs('Randers Regnskov'!G927:G1759,Contributors!A903))</f>
        <v/>
      </c>
      <c r="C903" t="str">
        <f>if(A903="","",countifs('Randers Regnskov'!G927:G1759,Contributors!A903,'Randers Regnskov'!H927:H1759,"&lt;&gt;"))</f>
        <v/>
      </c>
    </row>
    <row r="904">
      <c r="B904" t="str">
        <f>if(A904="","",countifs('Randers Regnskov'!G928:G1760,Contributors!A904))</f>
        <v/>
      </c>
      <c r="C904" t="str">
        <f>if(A904="","",countifs('Randers Regnskov'!G928:G1760,Contributors!A904,'Randers Regnskov'!H928:H1760,"&lt;&gt;"))</f>
        <v/>
      </c>
    </row>
    <row r="905">
      <c r="B905" t="str">
        <f>if(A905="","",countifs('Randers Regnskov'!G929:G1761,Contributors!A905))</f>
        <v/>
      </c>
      <c r="C905" t="str">
        <f>if(A905="","",countifs('Randers Regnskov'!G929:G1761,Contributors!A905,'Randers Regnskov'!H929:H1761,"&lt;&gt;"))</f>
        <v/>
      </c>
    </row>
    <row r="906">
      <c r="B906" t="str">
        <f>if(A906="","",countifs('Randers Regnskov'!G930:G1762,Contributors!A906))</f>
        <v/>
      </c>
      <c r="C906" t="str">
        <f>if(A906="","",countifs('Randers Regnskov'!G930:G1762,Contributors!A906,'Randers Regnskov'!H930:H1762,"&lt;&gt;"))</f>
        <v/>
      </c>
    </row>
    <row r="907">
      <c r="B907" t="str">
        <f>if(A907="","",countifs('Randers Regnskov'!G931:G1763,Contributors!A907))</f>
        <v/>
      </c>
      <c r="C907" t="str">
        <f>if(A907="","",countifs('Randers Regnskov'!G931:G1763,Contributors!A907,'Randers Regnskov'!H931:H1763,"&lt;&gt;"))</f>
        <v/>
      </c>
    </row>
    <row r="908">
      <c r="B908" t="str">
        <f>if(A908="","",countifs('Randers Regnskov'!G932:G1764,Contributors!A908))</f>
        <v/>
      </c>
      <c r="C908" t="str">
        <f>if(A908="","",countifs('Randers Regnskov'!G932:G1764,Contributors!A908,'Randers Regnskov'!H932:H1764,"&lt;&gt;"))</f>
        <v/>
      </c>
    </row>
    <row r="909">
      <c r="B909" t="str">
        <f>if(A909="","",countifs('Randers Regnskov'!G933:G1765,Contributors!A909))</f>
        <v/>
      </c>
      <c r="C909" t="str">
        <f>if(A909="","",countifs('Randers Regnskov'!G933:G1765,Contributors!A909,'Randers Regnskov'!H933:H1765,"&lt;&gt;"))</f>
        <v/>
      </c>
    </row>
    <row r="910">
      <c r="B910" t="str">
        <f>if(A910="","",countifs('Randers Regnskov'!G934:G1766,Contributors!A910))</f>
        <v/>
      </c>
      <c r="C910" t="str">
        <f>if(A910="","",countifs('Randers Regnskov'!G934:G1766,Contributors!A910,'Randers Regnskov'!H934:H1766,"&lt;&gt;"))</f>
        <v/>
      </c>
    </row>
    <row r="911">
      <c r="B911" t="str">
        <f>if(A911="","",countifs('Randers Regnskov'!G935:G1767,Contributors!A911))</f>
        <v/>
      </c>
      <c r="C911" t="str">
        <f>if(A911="","",countifs('Randers Regnskov'!G935:G1767,Contributors!A911,'Randers Regnskov'!H935:H1767,"&lt;&gt;"))</f>
        <v/>
      </c>
    </row>
    <row r="912">
      <c r="B912" t="str">
        <f>if(A912="","",countifs('Randers Regnskov'!G936:G1768,Contributors!A912))</f>
        <v/>
      </c>
      <c r="C912" t="str">
        <f>if(A912="","",countifs('Randers Regnskov'!G936:G1768,Contributors!A912,'Randers Regnskov'!H936:H1768,"&lt;&gt;"))</f>
        <v/>
      </c>
    </row>
    <row r="913">
      <c r="B913" t="str">
        <f>if(A913="","",countifs('Randers Regnskov'!G937:G1769,Contributors!A913))</f>
        <v/>
      </c>
      <c r="C913" t="str">
        <f>if(A913="","",countifs('Randers Regnskov'!G937:G1769,Contributors!A913,'Randers Regnskov'!H937:H1769,"&lt;&gt;"))</f>
        <v/>
      </c>
    </row>
    <row r="914">
      <c r="B914" t="str">
        <f>if(A914="","",countifs('Randers Regnskov'!G938:G1770,Contributors!A914))</f>
        <v/>
      </c>
      <c r="C914" t="str">
        <f>if(A914="","",countifs('Randers Regnskov'!G938:G1770,Contributors!A914,'Randers Regnskov'!H938:H1770,"&lt;&gt;"))</f>
        <v/>
      </c>
    </row>
    <row r="915">
      <c r="B915" t="str">
        <f>if(A915="","",countifs('Randers Regnskov'!G939:G1771,Contributors!A915))</f>
        <v/>
      </c>
      <c r="C915" t="str">
        <f>if(A915="","",countifs('Randers Regnskov'!G939:G1771,Contributors!A915,'Randers Regnskov'!H939:H1771,"&lt;&gt;"))</f>
        <v/>
      </c>
    </row>
    <row r="916">
      <c r="B916" t="str">
        <f>if(A916="","",countifs('Randers Regnskov'!G940:G1772,Contributors!A916))</f>
        <v/>
      </c>
      <c r="C916" t="str">
        <f>if(A916="","",countifs('Randers Regnskov'!G940:G1772,Contributors!A916,'Randers Regnskov'!H940:H1772,"&lt;&gt;"))</f>
        <v/>
      </c>
    </row>
    <row r="917">
      <c r="B917" t="str">
        <f>if(A917="","",countifs('Randers Regnskov'!G941:G1773,Contributors!A917))</f>
        <v/>
      </c>
      <c r="C917" t="str">
        <f>if(A917="","",countifs('Randers Regnskov'!G941:G1773,Contributors!A917,'Randers Regnskov'!H941:H1773,"&lt;&gt;"))</f>
        <v/>
      </c>
    </row>
    <row r="918">
      <c r="B918" t="str">
        <f>if(A918="","",countifs('Randers Regnskov'!G942:G1774,Contributors!A918))</f>
        <v/>
      </c>
      <c r="C918" t="str">
        <f>if(A918="","",countifs('Randers Regnskov'!G942:G1774,Contributors!A918,'Randers Regnskov'!H942:H1774,"&lt;&gt;"))</f>
        <v/>
      </c>
    </row>
    <row r="919">
      <c r="B919" t="str">
        <f>if(A919="","",countifs('Randers Regnskov'!G943:G1775,Contributors!A919))</f>
        <v/>
      </c>
      <c r="C919" t="str">
        <f>if(A919="","",countifs('Randers Regnskov'!G943:G1775,Contributors!A919,'Randers Regnskov'!H943:H1775,"&lt;&gt;"))</f>
        <v/>
      </c>
    </row>
    <row r="920">
      <c r="B920" t="str">
        <f>if(A920="","",countifs('Randers Regnskov'!G944:G1776,Contributors!A920))</f>
        <v/>
      </c>
      <c r="C920" t="str">
        <f>if(A920="","",countifs('Randers Regnskov'!G944:G1776,Contributors!A920,'Randers Regnskov'!H944:H1776,"&lt;&gt;"))</f>
        <v/>
      </c>
    </row>
    <row r="921">
      <c r="B921" t="str">
        <f>if(A921="","",countifs('Randers Regnskov'!G945:G1777,Contributors!A921))</f>
        <v/>
      </c>
      <c r="C921" t="str">
        <f>if(A921="","",countifs('Randers Regnskov'!G945:G1777,Contributors!A921,'Randers Regnskov'!H945:H1777,"&lt;&gt;"))</f>
        <v/>
      </c>
    </row>
    <row r="922">
      <c r="B922" t="str">
        <f>if(A922="","",countifs('Randers Regnskov'!G946:G1778,Contributors!A922))</f>
        <v/>
      </c>
      <c r="C922" t="str">
        <f>if(A922="","",countifs('Randers Regnskov'!G946:G1778,Contributors!A922,'Randers Regnskov'!H946:H1778,"&lt;&gt;"))</f>
        <v/>
      </c>
    </row>
    <row r="923">
      <c r="B923" t="str">
        <f>if(A923="","",countifs('Randers Regnskov'!G947:G1779,Contributors!A923))</f>
        <v/>
      </c>
      <c r="C923" t="str">
        <f>if(A923="","",countifs('Randers Regnskov'!G947:G1779,Contributors!A923,'Randers Regnskov'!H947:H1779,"&lt;&gt;"))</f>
        <v/>
      </c>
    </row>
    <row r="924">
      <c r="B924" t="str">
        <f>if(A924="","",countifs('Randers Regnskov'!G948:G1780,Contributors!A924))</f>
        <v/>
      </c>
      <c r="C924" t="str">
        <f>if(A924="","",countifs('Randers Regnskov'!G948:G1780,Contributors!A924,'Randers Regnskov'!H948:H1780,"&lt;&gt;"))</f>
        <v/>
      </c>
    </row>
    <row r="925">
      <c r="B925" t="str">
        <f>if(A925="","",countifs('Randers Regnskov'!G949:G1781,Contributors!A925))</f>
        <v/>
      </c>
      <c r="C925" t="str">
        <f>if(A925="","",countifs('Randers Regnskov'!G949:G1781,Contributors!A925,'Randers Regnskov'!H949:H1781,"&lt;&gt;"))</f>
        <v/>
      </c>
    </row>
    <row r="926">
      <c r="B926" t="str">
        <f>if(A926="","",countifs('Randers Regnskov'!G950:G1782,Contributors!A926))</f>
        <v/>
      </c>
      <c r="C926" t="str">
        <f>if(A926="","",countifs('Randers Regnskov'!G950:G1782,Contributors!A926,'Randers Regnskov'!H950:H1782,"&lt;&gt;"))</f>
        <v/>
      </c>
    </row>
    <row r="927">
      <c r="B927" t="str">
        <f>if(A927="","",countifs('Randers Regnskov'!G951:G1783,Contributors!A927))</f>
        <v/>
      </c>
      <c r="C927" t="str">
        <f>if(A927="","",countifs('Randers Regnskov'!G951:G1783,Contributors!A927,'Randers Regnskov'!H951:H1783,"&lt;&gt;"))</f>
        <v/>
      </c>
    </row>
    <row r="928">
      <c r="B928" t="str">
        <f>if(A928="","",countifs('Randers Regnskov'!G952:G1784,Contributors!A928))</f>
        <v/>
      </c>
      <c r="C928" t="str">
        <f>if(A928="","",countifs('Randers Regnskov'!G952:G1784,Contributors!A928,'Randers Regnskov'!H952:H1784,"&lt;&gt;"))</f>
        <v/>
      </c>
    </row>
    <row r="929">
      <c r="B929" t="str">
        <f>if(A929="","",countifs('Randers Regnskov'!G953:G1785,Contributors!A929))</f>
        <v/>
      </c>
      <c r="C929" t="str">
        <f>if(A929="","",countifs('Randers Regnskov'!G953:G1785,Contributors!A929,'Randers Regnskov'!H953:H1785,"&lt;&gt;"))</f>
        <v/>
      </c>
    </row>
    <row r="930">
      <c r="B930" t="str">
        <f>if(A930="","",countifs('Randers Regnskov'!G954:G1786,Contributors!A930))</f>
        <v/>
      </c>
      <c r="C930" t="str">
        <f>if(A930="","",countifs('Randers Regnskov'!G954:G1786,Contributors!A930,'Randers Regnskov'!H954:H1786,"&lt;&gt;"))</f>
        <v/>
      </c>
    </row>
    <row r="931">
      <c r="B931" t="str">
        <f>if(A931="","",countifs('Randers Regnskov'!G955:G1787,Contributors!A931))</f>
        <v/>
      </c>
      <c r="C931" t="str">
        <f>if(A931="","",countifs('Randers Regnskov'!G955:G1787,Contributors!A931,'Randers Regnskov'!H955:H1787,"&lt;&gt;"))</f>
        <v/>
      </c>
    </row>
    <row r="932">
      <c r="B932" t="str">
        <f>if(A932="","",countifs('Randers Regnskov'!G956:G1788,Contributors!A932))</f>
        <v/>
      </c>
      <c r="C932" t="str">
        <f>if(A932="","",countifs('Randers Regnskov'!G956:G1788,Contributors!A932,'Randers Regnskov'!H956:H1788,"&lt;&gt;"))</f>
        <v/>
      </c>
    </row>
    <row r="933">
      <c r="B933" t="str">
        <f>if(A933="","",countifs('Randers Regnskov'!G957:G1789,Contributors!A933))</f>
        <v/>
      </c>
      <c r="C933" t="str">
        <f>if(A933="","",countifs('Randers Regnskov'!G957:G1789,Contributors!A933,'Randers Regnskov'!H957:H1789,"&lt;&gt;"))</f>
        <v/>
      </c>
    </row>
    <row r="934">
      <c r="B934" t="str">
        <f>if(A934="","",countifs('Randers Regnskov'!G958:G1790,Contributors!A934))</f>
        <v/>
      </c>
      <c r="C934" t="str">
        <f>if(A934="","",countifs('Randers Regnskov'!G958:G1790,Contributors!A934,'Randers Regnskov'!H958:H1790,"&lt;&gt;"))</f>
        <v/>
      </c>
    </row>
    <row r="935">
      <c r="B935" t="str">
        <f>if(A935="","",countifs('Randers Regnskov'!G959:G1791,Contributors!A935))</f>
        <v/>
      </c>
      <c r="C935" t="str">
        <f>if(A935="","",countifs('Randers Regnskov'!G959:G1791,Contributors!A935,'Randers Regnskov'!H959:H1791,"&lt;&gt;"))</f>
        <v/>
      </c>
    </row>
    <row r="936">
      <c r="B936" t="str">
        <f>if(A936="","",countifs('Randers Regnskov'!G960:G1792,Contributors!A936))</f>
        <v/>
      </c>
      <c r="C936" t="str">
        <f>if(A936="","",countifs('Randers Regnskov'!G960:G1792,Contributors!A936,'Randers Regnskov'!H960:H1792,"&lt;&gt;"))</f>
        <v/>
      </c>
    </row>
    <row r="937">
      <c r="B937" t="str">
        <f>if(A937="","",countifs('Randers Regnskov'!G961:G1793,Contributors!A937))</f>
        <v/>
      </c>
      <c r="C937" t="str">
        <f>if(A937="","",countifs('Randers Regnskov'!G961:G1793,Contributors!A937,'Randers Regnskov'!H961:H1793,"&lt;&gt;"))</f>
        <v/>
      </c>
    </row>
    <row r="938">
      <c r="B938" t="str">
        <f>if(A938="","",countifs('Randers Regnskov'!G962:G1794,Contributors!A938))</f>
        <v/>
      </c>
      <c r="C938" t="str">
        <f>if(A938="","",countifs('Randers Regnskov'!G962:G1794,Contributors!A938,'Randers Regnskov'!H962:H1794,"&lt;&gt;"))</f>
        <v/>
      </c>
    </row>
    <row r="939">
      <c r="B939" t="str">
        <f>if(A939="","",countifs('Randers Regnskov'!G963:G1795,Contributors!A939))</f>
        <v/>
      </c>
      <c r="C939" t="str">
        <f>if(A939="","",countifs('Randers Regnskov'!G963:G1795,Contributors!A939,'Randers Regnskov'!H963:H1795,"&lt;&gt;"))</f>
        <v/>
      </c>
    </row>
    <row r="940">
      <c r="B940" t="str">
        <f>if(A940="","",countifs('Randers Regnskov'!G964:G1796,Contributors!A940))</f>
        <v/>
      </c>
      <c r="C940" t="str">
        <f>if(A940="","",countifs('Randers Regnskov'!G964:G1796,Contributors!A940,'Randers Regnskov'!H964:H1796,"&lt;&gt;"))</f>
        <v/>
      </c>
    </row>
    <row r="941">
      <c r="B941" t="str">
        <f>if(A941="","",countifs('Randers Regnskov'!G965:G1797,Contributors!A941))</f>
        <v/>
      </c>
      <c r="C941" t="str">
        <f>if(A941="","",countifs('Randers Regnskov'!G965:G1797,Contributors!A941,'Randers Regnskov'!H965:H1797,"&lt;&gt;"))</f>
        <v/>
      </c>
    </row>
    <row r="942">
      <c r="B942" t="str">
        <f>if(A942="","",countifs('Randers Regnskov'!G966:G1798,Contributors!A942))</f>
        <v/>
      </c>
      <c r="C942" t="str">
        <f>if(A942="","",countifs('Randers Regnskov'!G966:G1798,Contributors!A942,'Randers Regnskov'!H966:H1798,"&lt;&gt;"))</f>
        <v/>
      </c>
    </row>
    <row r="943">
      <c r="B943" t="str">
        <f>if(A943="","",countifs('Randers Regnskov'!G967:G1799,Contributors!A943))</f>
        <v/>
      </c>
      <c r="C943" t="str">
        <f>if(A943="","",countifs('Randers Regnskov'!G967:G1799,Contributors!A943,'Randers Regnskov'!H967:H1799,"&lt;&gt;"))</f>
        <v/>
      </c>
    </row>
    <row r="944">
      <c r="B944" t="str">
        <f>if(A944="","",countifs('Randers Regnskov'!G968:G1800,Contributors!A944))</f>
        <v/>
      </c>
      <c r="C944" t="str">
        <f>if(A944="","",countifs('Randers Regnskov'!G968:G1800,Contributors!A944,'Randers Regnskov'!H968:H1800,"&lt;&gt;"))</f>
        <v/>
      </c>
    </row>
    <row r="945">
      <c r="B945" t="str">
        <f>if(A945="","",countifs('Randers Regnskov'!G969:G1801,Contributors!A945))</f>
        <v/>
      </c>
      <c r="C945" t="str">
        <f>if(A945="","",countifs('Randers Regnskov'!G969:G1801,Contributors!A945,'Randers Regnskov'!H969:H1801,"&lt;&gt;"))</f>
        <v/>
      </c>
    </row>
    <row r="946">
      <c r="B946" t="str">
        <f>if(A946="","",countifs('Randers Regnskov'!G970:G1802,Contributors!A946))</f>
        <v/>
      </c>
      <c r="C946" t="str">
        <f>if(A946="","",countifs('Randers Regnskov'!G970:G1802,Contributors!A946,'Randers Regnskov'!H970:H1802,"&lt;&gt;"))</f>
        <v/>
      </c>
    </row>
    <row r="947">
      <c r="B947" t="str">
        <f>if(A947="","",countifs('Randers Regnskov'!G971:G1803,Contributors!A947))</f>
        <v/>
      </c>
      <c r="C947" t="str">
        <f>if(A947="","",countifs('Randers Regnskov'!G971:G1803,Contributors!A947,'Randers Regnskov'!H971:H1803,"&lt;&gt;"))</f>
        <v/>
      </c>
    </row>
    <row r="948">
      <c r="B948" t="str">
        <f>if(A948="","",countifs('Randers Regnskov'!G972:G1804,Contributors!A948))</f>
        <v/>
      </c>
      <c r="C948" t="str">
        <f>if(A948="","",countifs('Randers Regnskov'!G972:G1804,Contributors!A948,'Randers Regnskov'!H972:H1804,"&lt;&gt;"))</f>
        <v/>
      </c>
    </row>
    <row r="949">
      <c r="B949" t="str">
        <f>if(A949="","",countifs('Randers Regnskov'!G973:G1805,Contributors!A949))</f>
        <v/>
      </c>
      <c r="C949" t="str">
        <f>if(A949="","",countifs('Randers Regnskov'!G973:G1805,Contributors!A949,'Randers Regnskov'!H973:H1805,"&lt;&gt;"))</f>
        <v/>
      </c>
    </row>
    <row r="950">
      <c r="B950" t="str">
        <f>if(A950="","",countifs('Randers Regnskov'!G974:G1806,Contributors!A950))</f>
        <v/>
      </c>
      <c r="C950" t="str">
        <f>if(A950="","",countifs('Randers Regnskov'!G974:G1806,Contributors!A950,'Randers Regnskov'!H974:H1806,"&lt;&gt;"))</f>
        <v/>
      </c>
    </row>
    <row r="951">
      <c r="B951" t="str">
        <f>if(A951="","",countifs('Randers Regnskov'!G975:G1807,Contributors!A951))</f>
        <v/>
      </c>
      <c r="C951" t="str">
        <f>if(A951="","",countifs('Randers Regnskov'!G975:G1807,Contributors!A951,'Randers Regnskov'!H975:H1807,"&lt;&gt;"))</f>
        <v/>
      </c>
    </row>
    <row r="952">
      <c r="B952" t="str">
        <f>if(A952="","",countifs('Randers Regnskov'!G976:G1808,Contributors!A952))</f>
        <v/>
      </c>
      <c r="C952" t="str">
        <f>if(A952="","",countifs('Randers Regnskov'!G976:G1808,Contributors!A952,'Randers Regnskov'!H976:H1808,"&lt;&gt;"))</f>
        <v/>
      </c>
    </row>
    <row r="953">
      <c r="B953" t="str">
        <f>if(A953="","",countifs('Randers Regnskov'!G977:G1809,Contributors!A953))</f>
        <v/>
      </c>
      <c r="C953" t="str">
        <f>if(A953="","",countifs('Randers Regnskov'!G977:G1809,Contributors!A953,'Randers Regnskov'!H977:H1809,"&lt;&gt;"))</f>
        <v/>
      </c>
    </row>
    <row r="954">
      <c r="B954" t="str">
        <f>if(A954="","",countifs('Randers Regnskov'!G978:G1810,Contributors!A954))</f>
        <v/>
      </c>
      <c r="C954" t="str">
        <f>if(A954="","",countifs('Randers Regnskov'!G978:G1810,Contributors!A954,'Randers Regnskov'!H978:H1810,"&lt;&gt;"))</f>
        <v/>
      </c>
    </row>
    <row r="955">
      <c r="B955" t="str">
        <f>if(A955="","",countifs('Randers Regnskov'!G979:G1811,Contributors!A955))</f>
        <v/>
      </c>
      <c r="C955" t="str">
        <f>if(A955="","",countifs('Randers Regnskov'!G979:G1811,Contributors!A955,'Randers Regnskov'!H979:H1811,"&lt;&gt;"))</f>
        <v/>
      </c>
    </row>
    <row r="956">
      <c r="B956" t="str">
        <f>if(A956="","",countifs('Randers Regnskov'!G980:G1812,Contributors!A956))</f>
        <v/>
      </c>
      <c r="C956" t="str">
        <f>if(A956="","",countifs('Randers Regnskov'!G980:G1812,Contributors!A956,'Randers Regnskov'!H980:H1812,"&lt;&gt;"))</f>
        <v/>
      </c>
    </row>
    <row r="957">
      <c r="B957" t="str">
        <f>if(A957="","",countifs('Randers Regnskov'!G981:G1813,Contributors!A957))</f>
        <v/>
      </c>
      <c r="C957" t="str">
        <f>if(A957="","",countifs('Randers Regnskov'!G981:G1813,Contributors!A957,'Randers Regnskov'!H981:H1813,"&lt;&gt;"))</f>
        <v/>
      </c>
    </row>
    <row r="958">
      <c r="B958" t="str">
        <f>if(A958="","",countifs('Randers Regnskov'!G982:G1814,Contributors!A958))</f>
        <v/>
      </c>
      <c r="C958" t="str">
        <f>if(A958="","",countifs('Randers Regnskov'!G982:G1814,Contributors!A958,'Randers Regnskov'!H982:H1814,"&lt;&gt;"))</f>
        <v/>
      </c>
    </row>
    <row r="959">
      <c r="B959" t="str">
        <f>if(A959="","",countifs('Randers Regnskov'!G983:G1815,Contributors!A959))</f>
        <v/>
      </c>
      <c r="C959" t="str">
        <f>if(A959="","",countifs('Randers Regnskov'!G983:G1815,Contributors!A959,'Randers Regnskov'!H983:H1815,"&lt;&gt;"))</f>
        <v/>
      </c>
    </row>
    <row r="960">
      <c r="B960" t="str">
        <f>if(A960="","",countifs('Randers Regnskov'!G984:G1816,Contributors!A960))</f>
        <v/>
      </c>
      <c r="C960" t="str">
        <f>if(A960="","",countifs('Randers Regnskov'!G984:G1816,Contributors!A960,'Randers Regnskov'!H984:H1816,"&lt;&gt;"))</f>
        <v/>
      </c>
    </row>
    <row r="961">
      <c r="B961" t="str">
        <f>if(A961="","",countifs('Randers Regnskov'!G985:G1817,Contributors!A961))</f>
        <v/>
      </c>
      <c r="C961" t="str">
        <f>if(A961="","",countifs('Randers Regnskov'!G985:G1817,Contributors!A961,'Randers Regnskov'!H985:H1817,"&lt;&gt;"))</f>
        <v/>
      </c>
    </row>
    <row r="962">
      <c r="B962" t="str">
        <f>if(A962="","",countifs('Randers Regnskov'!G986:G1818,Contributors!A962))</f>
        <v/>
      </c>
      <c r="C962" t="str">
        <f>if(A962="","",countifs('Randers Regnskov'!G986:G1818,Contributors!A962,'Randers Regnskov'!H986:H1818,"&lt;&gt;"))</f>
        <v/>
      </c>
    </row>
    <row r="963">
      <c r="B963" t="str">
        <f>if(A963="","",countifs('Randers Regnskov'!G987:G1819,Contributors!A963))</f>
        <v/>
      </c>
      <c r="C963" t="str">
        <f>if(A963="","",countifs('Randers Regnskov'!G987:G1819,Contributors!A963,'Randers Regnskov'!H987:H1819,"&lt;&gt;"))</f>
        <v/>
      </c>
    </row>
    <row r="964">
      <c r="B964" t="str">
        <f>if(A964="","",countifs('Randers Regnskov'!G988:G1820,Contributors!A964))</f>
        <v/>
      </c>
      <c r="C964" t="str">
        <f>if(A964="","",countifs('Randers Regnskov'!G988:G1820,Contributors!A964,'Randers Regnskov'!H988:H1820,"&lt;&gt;"))</f>
        <v/>
      </c>
    </row>
    <row r="965">
      <c r="B965" t="str">
        <f>if(A965="","",countifs('Randers Regnskov'!G989:G1821,Contributors!A965))</f>
        <v/>
      </c>
      <c r="C965" t="str">
        <f>if(A965="","",countifs('Randers Regnskov'!G989:G1821,Contributors!A965,'Randers Regnskov'!H989:H1821,"&lt;&gt;"))</f>
        <v/>
      </c>
    </row>
    <row r="966">
      <c r="B966" t="str">
        <f>if(A966="","",countifs('Randers Regnskov'!G990:G1822,Contributors!A966))</f>
        <v/>
      </c>
      <c r="C966" t="str">
        <f>if(A966="","",countifs('Randers Regnskov'!G990:G1822,Contributors!A966,'Randers Regnskov'!H990:H1822,"&lt;&gt;"))</f>
        <v/>
      </c>
    </row>
    <row r="967">
      <c r="B967" t="str">
        <f>if(A967="","",countifs('Randers Regnskov'!G991:G1823,Contributors!A967))</f>
        <v/>
      </c>
      <c r="C967" t="str">
        <f>if(A967="","",countifs('Randers Regnskov'!G991:G1823,Contributors!A967,'Randers Regnskov'!H991:H1823,"&lt;&gt;"))</f>
        <v/>
      </c>
    </row>
    <row r="968">
      <c r="B968" t="str">
        <f>if(A968="","",countifs('Randers Regnskov'!G992:G1824,Contributors!A968))</f>
        <v/>
      </c>
      <c r="C968" t="str">
        <f>if(A968="","",countifs('Randers Regnskov'!G992:G1824,Contributors!A968,'Randers Regnskov'!H992:H1824,"&lt;&gt;"))</f>
        <v/>
      </c>
    </row>
    <row r="969">
      <c r="B969" t="str">
        <f>if(A969="","",countifs('Randers Regnskov'!G993:G1825,Contributors!A969))</f>
        <v/>
      </c>
      <c r="C969" t="str">
        <f>if(A969="","",countifs('Randers Regnskov'!G993:G1825,Contributors!A969,'Randers Regnskov'!H993:H1825,"&lt;&gt;"))</f>
        <v/>
      </c>
    </row>
    <row r="970">
      <c r="B970" t="str">
        <f>if(A970="","",countifs('Randers Regnskov'!G994:G1826,Contributors!A970))</f>
        <v/>
      </c>
      <c r="C970" t="str">
        <f>if(A970="","",countifs('Randers Regnskov'!G994:G1826,Contributors!A970,'Randers Regnskov'!H994:H1826,"&lt;&gt;"))</f>
        <v/>
      </c>
    </row>
    <row r="971">
      <c r="B971" t="str">
        <f>if(A971="","",countifs('Randers Regnskov'!G995:G1827,Contributors!A971))</f>
        <v/>
      </c>
      <c r="C971" t="str">
        <f>if(A971="","",countifs('Randers Regnskov'!G995:G1827,Contributors!A971,'Randers Regnskov'!H995:H1827,"&lt;&gt;"))</f>
        <v/>
      </c>
    </row>
    <row r="972">
      <c r="B972" t="str">
        <f>if(A972="","",countifs('Randers Regnskov'!G996:G1828,Contributors!A972))</f>
        <v/>
      </c>
      <c r="C972" t="str">
        <f>if(A972="","",countifs('Randers Regnskov'!G996:G1828,Contributors!A972,'Randers Regnskov'!H996:H1828,"&lt;&gt;"))</f>
        <v/>
      </c>
    </row>
    <row r="973">
      <c r="B973" t="str">
        <f>if(A973="","",countifs('Randers Regnskov'!G997:G1829,Contributors!A973))</f>
        <v/>
      </c>
      <c r="C973" t="str">
        <f>if(A973="","",countifs('Randers Regnskov'!G997:G1829,Contributors!A973,'Randers Regnskov'!H997:H1829,"&lt;&gt;"))</f>
        <v/>
      </c>
    </row>
    <row r="974">
      <c r="B974" t="str">
        <f>if(A974="","",countifs('Randers Regnskov'!G998:G1830,Contributors!A974))</f>
        <v/>
      </c>
      <c r="C974" t="str">
        <f>if(A974="","",countifs('Randers Regnskov'!G998:G1830,Contributors!A974,'Randers Regnskov'!H998:H1830,"&lt;&gt;"))</f>
        <v/>
      </c>
    </row>
    <row r="975">
      <c r="B975" t="str">
        <f>if(A975="","",countifs('Randers Regnskov'!G999:G1831,Contributors!A975))</f>
        <v/>
      </c>
      <c r="C975" t="str">
        <f>if(A975="","",countifs('Randers Regnskov'!G999:G1831,Contributors!A975,'Randers Regnskov'!H999:H1831,"&lt;&gt;"))</f>
        <v/>
      </c>
    </row>
    <row r="976">
      <c r="B976" t="str">
        <f>if(A976="","",countifs('Randers Regnskov'!G1000:G1832,Contributors!A976))</f>
        <v/>
      </c>
      <c r="C976" t="str">
        <f>if(A976="","",countifs('Randers Regnskov'!G1000:G1832,Contributors!A976,'Randers Regnskov'!H1000:H1832,"&lt;&gt;"))</f>
        <v/>
      </c>
    </row>
    <row r="977">
      <c r="B977" t="str">
        <f>if(A977="","",countifs('Randers Regnskov'!G1001:G1833,Contributors!A977))</f>
        <v/>
      </c>
      <c r="C977" t="str">
        <f>if(A977="","",countifs('Randers Regnskov'!G1001:G1833,Contributors!A977,'Randers Regnskov'!H1001:H1833,"&lt;&gt;"))</f>
        <v/>
      </c>
    </row>
    <row r="978">
      <c r="B978" t="str">
        <f>if(A978="","",countifs('Randers Regnskov'!G1002:G1834,Contributors!A978))</f>
        <v/>
      </c>
      <c r="C978" t="str">
        <f>if(A978="","",countifs('Randers Regnskov'!G1002:G1834,Contributors!A978,'Randers Regnskov'!H1002:H1834,"&lt;&gt;"))</f>
        <v/>
      </c>
    </row>
    <row r="979">
      <c r="B979" t="str">
        <f>if(A979="","",countifs('Randers Regnskov'!G1003:G1835,Contributors!A979))</f>
        <v/>
      </c>
      <c r="C979" t="str">
        <f>if(A979="","",countifs('Randers Regnskov'!G1003:G1835,Contributors!A979,'Randers Regnskov'!H1003:H1835,"&lt;&gt;"))</f>
        <v/>
      </c>
    </row>
    <row r="980">
      <c r="B980" t="str">
        <f>if(A980="","",countifs('Randers Regnskov'!G1004:G1836,Contributors!A980))</f>
        <v/>
      </c>
      <c r="C980" t="str">
        <f>if(A980="","",countifs('Randers Regnskov'!G1004:G1836,Contributors!A980,'Randers Regnskov'!H1004:H1836,"&lt;&gt;"))</f>
        <v/>
      </c>
    </row>
    <row r="981">
      <c r="B981" t="str">
        <f>if(A981="","",countifs('Randers Regnskov'!G1005:G1837,Contributors!A981))</f>
        <v/>
      </c>
      <c r="C981" t="str">
        <f>if(A981="","",countifs('Randers Regnskov'!G1005:G1837,Contributors!A981,'Randers Regnskov'!H1005:H1837,"&lt;&gt;"))</f>
        <v/>
      </c>
    </row>
    <row r="982">
      <c r="B982" t="str">
        <f>if(A982="","",countifs('Randers Regnskov'!G1006:G1838,Contributors!A982))</f>
        <v/>
      </c>
      <c r="C982" t="str">
        <f>if(A982="","",countifs('Randers Regnskov'!G1006:G1838,Contributors!A982,'Randers Regnskov'!H1006:H1838,"&lt;&gt;"))</f>
        <v/>
      </c>
    </row>
    <row r="983">
      <c r="B983" t="str">
        <f>if(A983="","",countifs('Randers Regnskov'!G1007:G1839,Contributors!A983))</f>
        <v/>
      </c>
      <c r="C983" t="str">
        <f>if(A983="","",countifs('Randers Regnskov'!G1007:G1839,Contributors!A983,'Randers Regnskov'!H1007:H1839,"&lt;&gt;"))</f>
        <v/>
      </c>
    </row>
    <row r="984">
      <c r="B984" t="str">
        <f>if(A984="","",countifs('Randers Regnskov'!G1008:G1840,Contributors!A984))</f>
        <v/>
      </c>
      <c r="C984" t="str">
        <f>if(A984="","",countifs('Randers Regnskov'!G1008:G1840,Contributors!A984,'Randers Regnskov'!H1008:H1840,"&lt;&gt;"))</f>
        <v/>
      </c>
    </row>
    <row r="985">
      <c r="B985" t="str">
        <f>if(A985="","",countifs('Randers Regnskov'!G1009:G1841,Contributors!A985))</f>
        <v/>
      </c>
      <c r="C985" t="str">
        <f>if(A985="","",countifs('Randers Regnskov'!G1009:G1841,Contributors!A985,'Randers Regnskov'!H1009:H1841,"&lt;&gt;"))</f>
        <v/>
      </c>
    </row>
    <row r="986">
      <c r="B986" t="str">
        <f>if(A986="","",countifs('Randers Regnskov'!G1010:G1842,Contributors!A986))</f>
        <v/>
      </c>
      <c r="C986" t="str">
        <f>if(A986="","",countifs('Randers Regnskov'!G1010:G1842,Contributors!A986,'Randers Regnskov'!H1010:H1842,"&lt;&gt;"))</f>
        <v/>
      </c>
    </row>
    <row r="987">
      <c r="B987" t="str">
        <f>if(A987="","",countifs('Randers Regnskov'!G1011:G1843,Contributors!A987))</f>
        <v/>
      </c>
      <c r="C987" t="str">
        <f>if(A987="","",countifs('Randers Regnskov'!G1011:G1843,Contributors!A987,'Randers Regnskov'!H1011:H1843,"&lt;&gt;"))</f>
        <v/>
      </c>
    </row>
    <row r="988">
      <c r="B988" t="str">
        <f>if(A988="","",countifs('Randers Regnskov'!G1012:G1844,Contributors!A988))</f>
        <v/>
      </c>
      <c r="C988" t="str">
        <f>if(A988="","",countifs('Randers Regnskov'!G1012:G1844,Contributors!A988,'Randers Regnskov'!H1012:H1844,"&lt;&gt;"))</f>
        <v/>
      </c>
    </row>
    <row r="989">
      <c r="B989" t="str">
        <f>if(A989="","",countifs('Randers Regnskov'!G1013:G1845,Contributors!A989))</f>
        <v/>
      </c>
      <c r="C989" t="str">
        <f>if(A989="","",countifs('Randers Regnskov'!G1013:G1845,Contributors!A989,'Randers Regnskov'!H1013:H1845,"&lt;&gt;"))</f>
        <v/>
      </c>
    </row>
    <row r="990">
      <c r="B990" t="str">
        <f>if(A990="","",countifs('Randers Regnskov'!G1014:G1846,Contributors!A990))</f>
        <v/>
      </c>
      <c r="C990" t="str">
        <f>if(A990="","",countifs('Randers Regnskov'!G1014:G1846,Contributors!A990,'Randers Regnskov'!H1014:H1846,"&lt;&gt;"))</f>
        <v/>
      </c>
    </row>
    <row r="991">
      <c r="B991" t="str">
        <f>if(A991="","",countifs('Randers Regnskov'!G1015:G1847,Contributors!A991))</f>
        <v/>
      </c>
      <c r="C991" t="str">
        <f>if(A991="","",countifs('Randers Regnskov'!G1015:G1847,Contributors!A991,'Randers Regnskov'!H1015:H1847,"&lt;&gt;"))</f>
        <v/>
      </c>
    </row>
    <row r="992">
      <c r="B992" t="str">
        <f>if(A992="","",countifs('Randers Regnskov'!G1016:G1848,Contributors!A992))</f>
        <v/>
      </c>
      <c r="C992" t="str">
        <f>if(A992="","",countifs('Randers Regnskov'!G1016:G1848,Contributors!A992,'Randers Regnskov'!H1016:H1848,"&lt;&gt;"))</f>
        <v/>
      </c>
    </row>
    <row r="993">
      <c r="B993" t="str">
        <f>if(A993="","",countifs('Randers Regnskov'!G1017:G1849,Contributors!A993))</f>
        <v/>
      </c>
      <c r="C993" t="str">
        <f>if(A993="","",countifs('Randers Regnskov'!G1017:G1849,Contributors!A993,'Randers Regnskov'!H1017:H1849,"&lt;&gt;"))</f>
        <v/>
      </c>
    </row>
    <row r="994">
      <c r="B994" t="str">
        <f>if(A994="","",countifs('Randers Regnskov'!G1018:G1850,Contributors!A994))</f>
        <v/>
      </c>
      <c r="C994" t="str">
        <f>if(A994="","",countifs('Randers Regnskov'!G1018:G1850,Contributors!A994,'Randers Regnskov'!H1018:H1850,"&lt;&gt;"))</f>
        <v/>
      </c>
    </row>
    <row r="995">
      <c r="B995" t="str">
        <f>if(A995="","",countifs('Randers Regnskov'!G1019:G1851,Contributors!A995))</f>
        <v/>
      </c>
      <c r="C995" t="str">
        <f>if(A995="","",countifs('Randers Regnskov'!G1019:G1851,Contributors!A995,'Randers Regnskov'!H1019:H1851,"&lt;&gt;"))</f>
        <v/>
      </c>
    </row>
    <row r="996">
      <c r="B996" t="str">
        <f>if(A996="","",countifs('Randers Regnskov'!G1020:G1852,Contributors!A996))</f>
        <v/>
      </c>
      <c r="C996" t="str">
        <f>if(A996="","",countifs('Randers Regnskov'!G1020:G1852,Contributors!A996,'Randers Regnskov'!H1020:H1852,"&lt;&gt;"))</f>
        <v/>
      </c>
    </row>
    <row r="997">
      <c r="B997" t="str">
        <f>if(A997="","",countifs('Randers Regnskov'!G1021:G1853,Contributors!A997))</f>
        <v/>
      </c>
      <c r="C997" t="str">
        <f>if(A997="","",countifs('Randers Regnskov'!G1021:G1853,Contributors!A997,'Randers Regnskov'!H1021:H1853,"&lt;&gt;"))</f>
        <v/>
      </c>
    </row>
    <row r="998">
      <c r="B998" t="str">
        <f>if(A998="","",countifs('Randers Regnskov'!G1022:G1854,Contributors!A998))</f>
        <v/>
      </c>
      <c r="C998" t="str">
        <f>if(A998="","",countifs('Randers Regnskov'!G1022:G1854,Contributors!A998,'Randers Regnskov'!H1022:H1854,"&lt;&gt;"))</f>
        <v/>
      </c>
    </row>
    <row r="999">
      <c r="B999" t="str">
        <f>if(A999="","",countifs('Randers Regnskov'!G1023:G1855,Contributors!A999))</f>
        <v/>
      </c>
      <c r="C999" t="str">
        <f>if(A999="","",countifs('Randers Regnskov'!G1023:G1855,Contributors!A999,'Randers Regnskov'!H1023:H1855,"&lt;&gt;"))</f>
        <v/>
      </c>
    </row>
  </sheetData>
  <conditionalFormatting sqref="D2:D1000">
    <cfRule type="notContainsBlanks" dxfId="8" priority="1">
      <formula>LEN(TRIM(D2))&gt;0</formula>
    </cfRule>
  </conditionalFormatting>
  <conditionalFormatting sqref="E2:E1000">
    <cfRule type="notContainsBlanks" dxfId="9" priority="2">
      <formula>LEN(TRIM(E2))&gt;0</formula>
    </cfRule>
  </conditionalFormatting>
  <conditionalFormatting sqref="F2:F1000">
    <cfRule type="notContainsBlanks" dxfId="10" priority="3">
      <formula>LEN(TRIM(F2))&gt;0</formula>
    </cfRule>
  </conditionalFormatting>
  <conditionalFormatting sqref="G2:G1000">
    <cfRule type="notContainsBlanks" dxfId="11" priority="4">
      <formula>LEN(TRIM(G2))&gt;0</formula>
    </cfRule>
  </conditionalFormatting>
  <conditionalFormatting sqref="C2:C1000 K14">
    <cfRule type="cellIs" dxfId="8" priority="5" operator="between">
      <formula>5</formula>
      <formula>9</formula>
    </cfRule>
  </conditionalFormatting>
  <conditionalFormatting sqref="C2:C1000 K14">
    <cfRule type="cellIs" dxfId="9" priority="6" operator="between">
      <formula>10</formula>
      <formula>14</formula>
    </cfRule>
  </conditionalFormatting>
  <conditionalFormatting sqref="C2:C1000 K14">
    <cfRule type="cellIs" dxfId="10" priority="7" operator="between">
      <formula>15</formula>
      <formula>19</formula>
    </cfRule>
  </conditionalFormatting>
  <conditionalFormatting sqref="C2:C1000 K14">
    <cfRule type="cellIs" dxfId="11" priority="8" operator="greaterThanOrEqual">
      <formula>20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2664</v>
      </c>
    </row>
    <row r="2">
      <c r="A2" s="3" t="s">
        <v>43</v>
      </c>
      <c r="B2" s="3" t="s">
        <v>2665</v>
      </c>
      <c r="C2" s="3" t="s">
        <v>45</v>
      </c>
      <c r="D2" s="3" t="s">
        <v>46</v>
      </c>
      <c r="E2" s="3" t="s">
        <v>29</v>
      </c>
      <c r="F2" s="3" t="s">
        <v>47</v>
      </c>
      <c r="G2" s="3" t="s">
        <v>48</v>
      </c>
      <c r="H2" s="3" t="s">
        <v>49</v>
      </c>
      <c r="I2" s="3" t="s">
        <v>50</v>
      </c>
    </row>
    <row r="3">
      <c r="A3" s="66" t="s">
        <v>51</v>
      </c>
      <c r="B3" s="66" t="s">
        <v>51</v>
      </c>
      <c r="C3" s="66" t="s">
        <v>52</v>
      </c>
      <c r="D3" s="66" t="s">
        <v>53</v>
      </c>
      <c r="E3" s="3" t="s">
        <v>35</v>
      </c>
      <c r="F3" s="3" t="s">
        <v>54</v>
      </c>
    </row>
    <row r="4">
      <c r="A4" s="66" t="s">
        <v>51</v>
      </c>
      <c r="B4" s="66" t="s">
        <v>56</v>
      </c>
      <c r="C4" s="66" t="s">
        <v>57</v>
      </c>
      <c r="D4" s="66" t="s">
        <v>58</v>
      </c>
      <c r="E4" s="3" t="s">
        <v>35</v>
      </c>
      <c r="F4" s="3" t="s">
        <v>54</v>
      </c>
    </row>
    <row r="5">
      <c r="A5" s="66" t="s">
        <v>51</v>
      </c>
      <c r="B5" s="66" t="s">
        <v>61</v>
      </c>
      <c r="C5" s="66" t="s">
        <v>62</v>
      </c>
      <c r="D5" s="66" t="s">
        <v>63</v>
      </c>
      <c r="E5" s="3" t="s">
        <v>35</v>
      </c>
      <c r="F5" s="3" t="s">
        <v>54</v>
      </c>
    </row>
    <row r="6">
      <c r="A6" s="66" t="s">
        <v>51</v>
      </c>
      <c r="B6" s="66" t="s">
        <v>66</v>
      </c>
      <c r="C6" s="66" t="s">
        <v>67</v>
      </c>
      <c r="D6" s="66" t="s">
        <v>68</v>
      </c>
      <c r="E6" s="3" t="s">
        <v>35</v>
      </c>
      <c r="F6" s="3" t="s">
        <v>54</v>
      </c>
    </row>
    <row r="7">
      <c r="A7" s="66" t="s">
        <v>51</v>
      </c>
      <c r="B7" s="66" t="s">
        <v>71</v>
      </c>
      <c r="C7" s="66" t="s">
        <v>72</v>
      </c>
      <c r="D7" s="66" t="s">
        <v>73</v>
      </c>
      <c r="E7" s="3" t="s">
        <v>35</v>
      </c>
      <c r="F7" s="3" t="s">
        <v>54</v>
      </c>
    </row>
    <row r="8">
      <c r="A8" s="66" t="s">
        <v>51</v>
      </c>
      <c r="B8" s="66" t="s">
        <v>75</v>
      </c>
      <c r="C8" s="66" t="s">
        <v>76</v>
      </c>
      <c r="D8" s="66" t="s">
        <v>77</v>
      </c>
      <c r="E8" s="3" t="s">
        <v>35</v>
      </c>
      <c r="F8" s="3" t="s">
        <v>54</v>
      </c>
    </row>
    <row r="9">
      <c r="A9" s="66" t="s">
        <v>51</v>
      </c>
      <c r="B9" s="66" t="s">
        <v>80</v>
      </c>
      <c r="C9" s="66" t="s">
        <v>81</v>
      </c>
      <c r="D9" s="66" t="s">
        <v>82</v>
      </c>
      <c r="E9" s="3" t="s">
        <v>35</v>
      </c>
      <c r="F9" s="3" t="s">
        <v>54</v>
      </c>
    </row>
    <row r="10">
      <c r="A10" s="66" t="s">
        <v>51</v>
      </c>
      <c r="B10" s="66" t="s">
        <v>85</v>
      </c>
      <c r="C10" s="66" t="s">
        <v>86</v>
      </c>
      <c r="D10" s="66" t="s">
        <v>87</v>
      </c>
      <c r="E10" s="3" t="s">
        <v>35</v>
      </c>
      <c r="F10" s="3" t="s">
        <v>54</v>
      </c>
    </row>
    <row r="11">
      <c r="A11" s="66" t="s">
        <v>51</v>
      </c>
      <c r="B11" s="66" t="s">
        <v>89</v>
      </c>
      <c r="C11" s="66" t="s">
        <v>90</v>
      </c>
      <c r="D11" s="66" t="s">
        <v>91</v>
      </c>
      <c r="E11" s="3" t="s">
        <v>35</v>
      </c>
      <c r="F11" s="3" t="s">
        <v>54</v>
      </c>
    </row>
    <row r="12">
      <c r="A12" s="66" t="s">
        <v>51</v>
      </c>
      <c r="B12" s="66" t="s">
        <v>94</v>
      </c>
      <c r="C12" s="66" t="s">
        <v>95</v>
      </c>
      <c r="D12" s="66" t="s">
        <v>96</v>
      </c>
      <c r="E12" s="3" t="s">
        <v>35</v>
      </c>
      <c r="F12" s="3" t="s">
        <v>54</v>
      </c>
    </row>
    <row r="13">
      <c r="A13" s="66" t="s">
        <v>51</v>
      </c>
      <c r="B13" s="66" t="s">
        <v>98</v>
      </c>
      <c r="C13" s="66" t="s">
        <v>99</v>
      </c>
      <c r="D13" s="66" t="s">
        <v>100</v>
      </c>
      <c r="E13" s="3" t="s">
        <v>35</v>
      </c>
      <c r="F13" s="3" t="s">
        <v>54</v>
      </c>
    </row>
    <row r="14">
      <c r="A14" s="66" t="s">
        <v>51</v>
      </c>
      <c r="B14" s="66" t="s">
        <v>102</v>
      </c>
      <c r="C14" s="66" t="s">
        <v>103</v>
      </c>
      <c r="D14" s="66" t="s">
        <v>104</v>
      </c>
      <c r="E14" s="3" t="s">
        <v>35</v>
      </c>
      <c r="F14" s="3" t="s">
        <v>54</v>
      </c>
    </row>
    <row r="15">
      <c r="A15" s="66" t="s">
        <v>51</v>
      </c>
      <c r="B15" s="66" t="s">
        <v>106</v>
      </c>
      <c r="C15" s="66" t="s">
        <v>107</v>
      </c>
      <c r="D15" s="66" t="s">
        <v>108</v>
      </c>
      <c r="E15" s="3" t="s">
        <v>35</v>
      </c>
      <c r="F15" s="3" t="s">
        <v>54</v>
      </c>
    </row>
    <row r="16">
      <c r="A16" s="66" t="s">
        <v>51</v>
      </c>
      <c r="B16" s="66" t="s">
        <v>110</v>
      </c>
      <c r="C16" s="66" t="s">
        <v>111</v>
      </c>
      <c r="D16" s="66" t="s">
        <v>112</v>
      </c>
      <c r="E16" s="3" t="s">
        <v>35</v>
      </c>
      <c r="F16" s="3" t="s">
        <v>54</v>
      </c>
    </row>
    <row r="17">
      <c r="A17" s="66" t="s">
        <v>51</v>
      </c>
      <c r="B17" s="66" t="s">
        <v>114</v>
      </c>
      <c r="C17" s="66" t="s">
        <v>115</v>
      </c>
      <c r="D17" s="66" t="s">
        <v>116</v>
      </c>
      <c r="E17" s="3" t="s">
        <v>35</v>
      </c>
      <c r="F17" s="3" t="s">
        <v>54</v>
      </c>
    </row>
    <row r="18">
      <c r="A18" s="66" t="s">
        <v>51</v>
      </c>
      <c r="B18" s="66" t="s">
        <v>119</v>
      </c>
      <c r="C18" s="66" t="s">
        <v>120</v>
      </c>
      <c r="D18" s="66" t="s">
        <v>121</v>
      </c>
      <c r="E18" s="3" t="s">
        <v>35</v>
      </c>
      <c r="F18" s="3" t="s">
        <v>54</v>
      </c>
    </row>
    <row r="19">
      <c r="A19" s="66" t="s">
        <v>51</v>
      </c>
      <c r="B19" s="66" t="s">
        <v>123</v>
      </c>
      <c r="C19" s="66" t="s">
        <v>124</v>
      </c>
      <c r="D19" s="66" t="s">
        <v>125</v>
      </c>
      <c r="E19" s="3" t="s">
        <v>35</v>
      </c>
      <c r="F19" s="3" t="s">
        <v>54</v>
      </c>
    </row>
    <row r="20">
      <c r="A20" s="66" t="s">
        <v>51</v>
      </c>
      <c r="B20" s="66" t="s">
        <v>127</v>
      </c>
      <c r="C20" s="66" t="s">
        <v>128</v>
      </c>
      <c r="D20" s="66" t="s">
        <v>129</v>
      </c>
      <c r="E20" s="3" t="s">
        <v>35</v>
      </c>
      <c r="F20" s="3" t="s">
        <v>54</v>
      </c>
    </row>
    <row r="21">
      <c r="A21" s="66" t="s">
        <v>51</v>
      </c>
      <c r="B21" s="66" t="s">
        <v>131</v>
      </c>
      <c r="C21" s="66" t="s">
        <v>132</v>
      </c>
      <c r="D21" s="66" t="s">
        <v>133</v>
      </c>
      <c r="E21" s="3" t="s">
        <v>35</v>
      </c>
      <c r="F21" s="3" t="s">
        <v>54</v>
      </c>
    </row>
    <row r="22">
      <c r="A22" s="66" t="s">
        <v>51</v>
      </c>
      <c r="B22" s="66" t="s">
        <v>135</v>
      </c>
      <c r="C22" s="66" t="s">
        <v>136</v>
      </c>
      <c r="D22" s="66" t="s">
        <v>137</v>
      </c>
      <c r="E22" s="3" t="s">
        <v>35</v>
      </c>
      <c r="F22" s="3" t="s">
        <v>54</v>
      </c>
    </row>
    <row r="23">
      <c r="A23" s="66" t="s">
        <v>51</v>
      </c>
      <c r="B23" s="66" t="s">
        <v>140</v>
      </c>
      <c r="C23" s="66" t="s">
        <v>141</v>
      </c>
      <c r="D23" s="66" t="s">
        <v>142</v>
      </c>
      <c r="E23" s="3" t="s">
        <v>35</v>
      </c>
      <c r="F23" s="3" t="s">
        <v>54</v>
      </c>
    </row>
    <row r="24">
      <c r="A24" s="66" t="s">
        <v>51</v>
      </c>
      <c r="B24" s="66" t="s">
        <v>144</v>
      </c>
      <c r="C24" s="66" t="s">
        <v>145</v>
      </c>
      <c r="D24" s="66" t="s">
        <v>146</v>
      </c>
      <c r="E24" s="3" t="s">
        <v>35</v>
      </c>
      <c r="F24" s="3" t="s">
        <v>54</v>
      </c>
    </row>
    <row r="25">
      <c r="A25" s="66" t="s">
        <v>51</v>
      </c>
      <c r="B25" s="66" t="s">
        <v>148</v>
      </c>
      <c r="C25" s="66" t="s">
        <v>149</v>
      </c>
      <c r="D25" s="66" t="s">
        <v>150</v>
      </c>
      <c r="E25" s="3" t="s">
        <v>35</v>
      </c>
      <c r="F25" s="3" t="s">
        <v>54</v>
      </c>
    </row>
    <row r="26">
      <c r="A26" s="66" t="s">
        <v>51</v>
      </c>
      <c r="B26" s="66" t="s">
        <v>152</v>
      </c>
      <c r="C26" s="66" t="s">
        <v>153</v>
      </c>
      <c r="D26" s="66" t="s">
        <v>154</v>
      </c>
      <c r="E26" s="3" t="s">
        <v>35</v>
      </c>
      <c r="F26" s="3" t="s">
        <v>54</v>
      </c>
    </row>
    <row r="27">
      <c r="A27" s="66" t="s">
        <v>51</v>
      </c>
      <c r="B27" s="66" t="s">
        <v>156</v>
      </c>
      <c r="C27" s="66" t="s">
        <v>157</v>
      </c>
      <c r="D27" s="66" t="s">
        <v>158</v>
      </c>
      <c r="E27" s="3" t="s">
        <v>35</v>
      </c>
      <c r="F27" s="3" t="s">
        <v>54</v>
      </c>
    </row>
    <row r="28">
      <c r="A28" s="66" t="s">
        <v>51</v>
      </c>
      <c r="B28" s="66" t="s">
        <v>160</v>
      </c>
      <c r="C28" s="66" t="s">
        <v>161</v>
      </c>
      <c r="D28" s="66" t="s">
        <v>162</v>
      </c>
      <c r="E28" s="3" t="s">
        <v>35</v>
      </c>
      <c r="F28" s="3" t="s">
        <v>54</v>
      </c>
    </row>
    <row r="29">
      <c r="A29" s="66" t="s">
        <v>51</v>
      </c>
      <c r="B29" s="66" t="s">
        <v>164</v>
      </c>
      <c r="C29" s="66" t="s">
        <v>165</v>
      </c>
      <c r="D29" s="66" t="s">
        <v>166</v>
      </c>
      <c r="E29" s="3" t="s">
        <v>35</v>
      </c>
      <c r="F29" s="3" t="s">
        <v>54</v>
      </c>
    </row>
    <row r="30">
      <c r="A30" s="66" t="s">
        <v>51</v>
      </c>
      <c r="B30" s="66" t="s">
        <v>169</v>
      </c>
      <c r="C30" s="66" t="s">
        <v>170</v>
      </c>
      <c r="D30" s="66" t="s">
        <v>171</v>
      </c>
      <c r="E30" s="3" t="s">
        <v>35</v>
      </c>
      <c r="F30" s="3" t="s">
        <v>54</v>
      </c>
    </row>
    <row r="31">
      <c r="A31" s="66" t="s">
        <v>51</v>
      </c>
      <c r="B31" s="66" t="s">
        <v>173</v>
      </c>
      <c r="C31" s="66" t="s">
        <v>174</v>
      </c>
      <c r="D31" s="66" t="s">
        <v>175</v>
      </c>
      <c r="E31" s="3" t="s">
        <v>36</v>
      </c>
      <c r="F31" s="3" t="s">
        <v>176</v>
      </c>
    </row>
    <row r="32">
      <c r="A32" s="66" t="s">
        <v>51</v>
      </c>
      <c r="B32" s="66" t="s">
        <v>178</v>
      </c>
      <c r="C32" s="66" t="s">
        <v>179</v>
      </c>
      <c r="D32" s="66" t="s">
        <v>180</v>
      </c>
      <c r="E32" s="3" t="s">
        <v>36</v>
      </c>
      <c r="F32" s="3" t="s">
        <v>176</v>
      </c>
    </row>
    <row r="33">
      <c r="A33" s="66" t="s">
        <v>51</v>
      </c>
      <c r="B33" s="66" t="s">
        <v>182</v>
      </c>
      <c r="C33" s="66" t="s">
        <v>183</v>
      </c>
      <c r="D33" s="66" t="s">
        <v>184</v>
      </c>
      <c r="E33" s="3" t="s">
        <v>36</v>
      </c>
      <c r="F33" s="3" t="s">
        <v>176</v>
      </c>
    </row>
    <row r="34">
      <c r="A34" s="66" t="s">
        <v>51</v>
      </c>
      <c r="B34" s="66" t="s">
        <v>186</v>
      </c>
      <c r="C34" s="66" t="s">
        <v>187</v>
      </c>
      <c r="D34" s="66" t="s">
        <v>188</v>
      </c>
      <c r="E34" s="3" t="s">
        <v>36</v>
      </c>
      <c r="F34" s="3" t="s">
        <v>176</v>
      </c>
    </row>
    <row r="35">
      <c r="A35" s="66" t="s">
        <v>51</v>
      </c>
      <c r="B35" s="66" t="s">
        <v>191</v>
      </c>
      <c r="C35" s="66" t="s">
        <v>192</v>
      </c>
      <c r="D35" s="66" t="s">
        <v>193</v>
      </c>
      <c r="E35" s="3" t="s">
        <v>36</v>
      </c>
      <c r="F35" s="3" t="s">
        <v>176</v>
      </c>
    </row>
    <row r="36">
      <c r="A36" s="66" t="s">
        <v>51</v>
      </c>
      <c r="B36" s="66" t="s">
        <v>195</v>
      </c>
      <c r="C36" s="66" t="s">
        <v>196</v>
      </c>
      <c r="D36" s="66" t="s">
        <v>197</v>
      </c>
      <c r="E36" s="3" t="s">
        <v>36</v>
      </c>
      <c r="F36" s="3" t="s">
        <v>176</v>
      </c>
    </row>
    <row r="37">
      <c r="A37" s="66" t="s">
        <v>51</v>
      </c>
      <c r="B37" s="66" t="s">
        <v>199</v>
      </c>
      <c r="C37" s="66" t="s">
        <v>200</v>
      </c>
      <c r="D37" s="66" t="s">
        <v>201</v>
      </c>
      <c r="E37" s="3" t="s">
        <v>36</v>
      </c>
      <c r="F37" s="3" t="s">
        <v>176</v>
      </c>
    </row>
    <row r="38">
      <c r="A38" s="66" t="s">
        <v>51</v>
      </c>
      <c r="B38" s="66" t="s">
        <v>204</v>
      </c>
      <c r="C38" s="66" t="s">
        <v>205</v>
      </c>
      <c r="D38" s="66" t="s">
        <v>206</v>
      </c>
      <c r="E38" s="3" t="s">
        <v>36</v>
      </c>
      <c r="F38" s="3" t="s">
        <v>176</v>
      </c>
    </row>
    <row r="39">
      <c r="A39" s="66" t="s">
        <v>51</v>
      </c>
      <c r="B39" s="66" t="s">
        <v>208</v>
      </c>
      <c r="C39" s="66" t="s">
        <v>209</v>
      </c>
      <c r="D39" s="66" t="s">
        <v>210</v>
      </c>
      <c r="E39" s="3" t="s">
        <v>36</v>
      </c>
      <c r="F39" s="3" t="s">
        <v>176</v>
      </c>
    </row>
    <row r="40">
      <c r="A40" s="66" t="s">
        <v>51</v>
      </c>
      <c r="B40" s="66" t="s">
        <v>212</v>
      </c>
      <c r="C40" s="66" t="s">
        <v>213</v>
      </c>
      <c r="D40" s="66" t="s">
        <v>214</v>
      </c>
      <c r="E40" s="3" t="s">
        <v>36</v>
      </c>
      <c r="F40" s="3" t="s">
        <v>176</v>
      </c>
    </row>
    <row r="41">
      <c r="A41" s="66" t="s">
        <v>51</v>
      </c>
      <c r="B41" s="66" t="s">
        <v>216</v>
      </c>
      <c r="C41" s="66" t="s">
        <v>217</v>
      </c>
      <c r="D41" s="66" t="s">
        <v>218</v>
      </c>
      <c r="E41" s="3" t="s">
        <v>35</v>
      </c>
      <c r="F41" s="3" t="s">
        <v>54</v>
      </c>
    </row>
    <row r="42">
      <c r="A42" s="66" t="s">
        <v>51</v>
      </c>
      <c r="B42" s="66" t="s">
        <v>221</v>
      </c>
      <c r="C42" s="66" t="s">
        <v>222</v>
      </c>
      <c r="D42" s="66" t="s">
        <v>223</v>
      </c>
      <c r="E42" s="3" t="s">
        <v>35</v>
      </c>
      <c r="F42" s="3" t="s">
        <v>54</v>
      </c>
    </row>
    <row r="43">
      <c r="A43" s="66" t="s">
        <v>51</v>
      </c>
      <c r="B43" s="66" t="s">
        <v>225</v>
      </c>
      <c r="C43" s="66" t="s">
        <v>226</v>
      </c>
      <c r="D43" s="66" t="s">
        <v>227</v>
      </c>
      <c r="E43" s="3" t="s">
        <v>35</v>
      </c>
      <c r="F43" s="3" t="s">
        <v>54</v>
      </c>
    </row>
    <row r="44">
      <c r="A44" s="66" t="s">
        <v>51</v>
      </c>
      <c r="B44" s="66" t="s">
        <v>229</v>
      </c>
      <c r="C44" s="66" t="s">
        <v>230</v>
      </c>
      <c r="D44" s="66" t="s">
        <v>231</v>
      </c>
      <c r="E44" s="3" t="s">
        <v>35</v>
      </c>
      <c r="F44" s="3" t="s">
        <v>54</v>
      </c>
    </row>
    <row r="45">
      <c r="A45" s="66" t="s">
        <v>51</v>
      </c>
      <c r="B45" s="66" t="s">
        <v>234</v>
      </c>
      <c r="C45" s="66" t="s">
        <v>235</v>
      </c>
      <c r="D45" s="66" t="s">
        <v>236</v>
      </c>
      <c r="E45" s="3" t="s">
        <v>35</v>
      </c>
      <c r="F45" s="3" t="s">
        <v>54</v>
      </c>
    </row>
    <row r="46">
      <c r="A46" s="66" t="s">
        <v>51</v>
      </c>
      <c r="B46" s="66" t="s">
        <v>238</v>
      </c>
      <c r="C46" s="66" t="s">
        <v>239</v>
      </c>
      <c r="D46" s="66" t="s">
        <v>240</v>
      </c>
      <c r="E46" s="3" t="s">
        <v>35</v>
      </c>
      <c r="F46" s="3" t="s">
        <v>54</v>
      </c>
    </row>
    <row r="47">
      <c r="A47" s="66" t="s">
        <v>51</v>
      </c>
      <c r="B47" s="66" t="s">
        <v>242</v>
      </c>
      <c r="C47" s="66" t="s">
        <v>243</v>
      </c>
      <c r="D47" s="66" t="s">
        <v>244</v>
      </c>
      <c r="E47" s="3" t="s">
        <v>35</v>
      </c>
      <c r="F47" s="3" t="s">
        <v>54</v>
      </c>
    </row>
    <row r="48">
      <c r="A48" s="66" t="s">
        <v>51</v>
      </c>
      <c r="B48" s="66" t="s">
        <v>247</v>
      </c>
      <c r="C48" s="66" t="s">
        <v>248</v>
      </c>
      <c r="D48" s="66" t="s">
        <v>249</v>
      </c>
      <c r="E48" s="3" t="s">
        <v>35</v>
      </c>
      <c r="F48" s="3" t="s">
        <v>54</v>
      </c>
    </row>
    <row r="49">
      <c r="A49" s="66" t="s">
        <v>51</v>
      </c>
      <c r="B49" s="66" t="s">
        <v>251</v>
      </c>
      <c r="C49" s="66" t="s">
        <v>252</v>
      </c>
      <c r="D49" s="66" t="s">
        <v>253</v>
      </c>
      <c r="E49" s="3" t="s">
        <v>35</v>
      </c>
      <c r="F49" s="3" t="s">
        <v>54</v>
      </c>
    </row>
    <row r="50">
      <c r="A50" s="66" t="s">
        <v>51</v>
      </c>
      <c r="B50" s="66" t="s">
        <v>255</v>
      </c>
      <c r="C50" s="66" t="s">
        <v>256</v>
      </c>
      <c r="D50" s="66" t="s">
        <v>257</v>
      </c>
      <c r="E50" s="3" t="s">
        <v>35</v>
      </c>
      <c r="F50" s="3" t="s">
        <v>54</v>
      </c>
    </row>
    <row r="51">
      <c r="A51" s="66" t="s">
        <v>51</v>
      </c>
      <c r="B51" s="66" t="s">
        <v>259</v>
      </c>
      <c r="C51" s="66" t="s">
        <v>260</v>
      </c>
      <c r="D51" s="66" t="s">
        <v>261</v>
      </c>
      <c r="E51" s="3" t="s">
        <v>35</v>
      </c>
      <c r="F51" s="3" t="s">
        <v>54</v>
      </c>
    </row>
    <row r="52">
      <c r="A52" s="66" t="s">
        <v>56</v>
      </c>
      <c r="B52" s="66" t="s">
        <v>51</v>
      </c>
      <c r="C52" s="66" t="s">
        <v>263</v>
      </c>
      <c r="D52" s="66" t="s">
        <v>264</v>
      </c>
      <c r="E52" s="3" t="s">
        <v>35</v>
      </c>
      <c r="F52" s="3" t="s">
        <v>54</v>
      </c>
    </row>
    <row r="53">
      <c r="A53" s="66" t="s">
        <v>56</v>
      </c>
      <c r="B53" s="66" t="s">
        <v>56</v>
      </c>
      <c r="C53" s="66" t="s">
        <v>267</v>
      </c>
      <c r="D53" s="66" t="s">
        <v>268</v>
      </c>
      <c r="E53" s="3" t="s">
        <v>35</v>
      </c>
      <c r="F53" s="3" t="s">
        <v>54</v>
      </c>
    </row>
    <row r="54">
      <c r="A54" s="66" t="s">
        <v>56</v>
      </c>
      <c r="B54" s="66" t="s">
        <v>61</v>
      </c>
      <c r="C54" s="66" t="s">
        <v>271</v>
      </c>
      <c r="D54" s="66" t="s">
        <v>272</v>
      </c>
      <c r="E54" s="3" t="s">
        <v>35</v>
      </c>
      <c r="F54" s="3" t="s">
        <v>54</v>
      </c>
    </row>
    <row r="55">
      <c r="A55" s="66" t="s">
        <v>56</v>
      </c>
      <c r="B55" s="66" t="s">
        <v>66</v>
      </c>
      <c r="C55" s="66" t="s">
        <v>275</v>
      </c>
      <c r="D55" s="66" t="s">
        <v>276</v>
      </c>
      <c r="E55" s="3" t="s">
        <v>35</v>
      </c>
      <c r="F55" s="3" t="s">
        <v>54</v>
      </c>
    </row>
    <row r="56">
      <c r="A56" s="66" t="s">
        <v>56</v>
      </c>
      <c r="B56" s="66" t="s">
        <v>71</v>
      </c>
      <c r="C56" s="66" t="s">
        <v>279</v>
      </c>
      <c r="D56" s="66" t="s">
        <v>280</v>
      </c>
      <c r="E56" s="3" t="s">
        <v>35</v>
      </c>
      <c r="F56" s="3" t="s">
        <v>54</v>
      </c>
    </row>
    <row r="57">
      <c r="A57" s="66" t="s">
        <v>56</v>
      </c>
      <c r="B57" s="66" t="s">
        <v>75</v>
      </c>
      <c r="C57" s="66" t="s">
        <v>283</v>
      </c>
      <c r="D57" s="66" t="s">
        <v>284</v>
      </c>
      <c r="E57" s="3" t="s">
        <v>35</v>
      </c>
      <c r="F57" s="3" t="s">
        <v>54</v>
      </c>
    </row>
    <row r="58">
      <c r="A58" s="66" t="s">
        <v>56</v>
      </c>
      <c r="B58" s="66" t="s">
        <v>80</v>
      </c>
      <c r="C58" s="66" t="s">
        <v>287</v>
      </c>
      <c r="D58" s="66" t="s">
        <v>288</v>
      </c>
      <c r="E58" s="3" t="s">
        <v>35</v>
      </c>
      <c r="F58" s="3" t="s">
        <v>54</v>
      </c>
    </row>
    <row r="59">
      <c r="A59" s="66" t="s">
        <v>56</v>
      </c>
      <c r="B59" s="66" t="s">
        <v>85</v>
      </c>
      <c r="C59" s="66" t="s">
        <v>291</v>
      </c>
      <c r="D59" s="66" t="s">
        <v>292</v>
      </c>
      <c r="E59" s="3" t="s">
        <v>35</v>
      </c>
      <c r="F59" s="3" t="s">
        <v>54</v>
      </c>
    </row>
    <row r="60">
      <c r="A60" s="66" t="s">
        <v>56</v>
      </c>
      <c r="B60" s="66" t="s">
        <v>89</v>
      </c>
      <c r="C60" s="66" t="s">
        <v>295</v>
      </c>
      <c r="D60" s="66" t="s">
        <v>296</v>
      </c>
      <c r="E60" s="3" t="s">
        <v>35</v>
      </c>
      <c r="F60" s="3" t="s">
        <v>54</v>
      </c>
    </row>
    <row r="61">
      <c r="A61" s="66" t="s">
        <v>56</v>
      </c>
      <c r="B61" s="66" t="s">
        <v>94</v>
      </c>
      <c r="C61" s="66" t="s">
        <v>299</v>
      </c>
      <c r="D61" s="66" t="s">
        <v>300</v>
      </c>
      <c r="E61" s="3" t="s">
        <v>35</v>
      </c>
      <c r="F61" s="3" t="s">
        <v>54</v>
      </c>
    </row>
    <row r="62">
      <c r="A62" s="66" t="s">
        <v>56</v>
      </c>
      <c r="B62" s="66" t="s">
        <v>98</v>
      </c>
      <c r="C62" s="66" t="s">
        <v>303</v>
      </c>
      <c r="D62" s="66" t="s">
        <v>304</v>
      </c>
      <c r="E62" s="3" t="s">
        <v>35</v>
      </c>
      <c r="F62" s="3" t="s">
        <v>54</v>
      </c>
    </row>
    <row r="63">
      <c r="A63" s="66" t="s">
        <v>56</v>
      </c>
      <c r="B63" s="66" t="s">
        <v>102</v>
      </c>
      <c r="C63" s="66" t="s">
        <v>306</v>
      </c>
      <c r="D63" s="66" t="s">
        <v>307</v>
      </c>
      <c r="E63" s="3" t="s">
        <v>35</v>
      </c>
      <c r="F63" s="3" t="s">
        <v>54</v>
      </c>
    </row>
    <row r="64">
      <c r="A64" s="66" t="s">
        <v>56</v>
      </c>
      <c r="B64" s="66" t="s">
        <v>106</v>
      </c>
      <c r="C64" s="66" t="s">
        <v>310</v>
      </c>
      <c r="D64" s="66" t="s">
        <v>311</v>
      </c>
      <c r="E64" s="3" t="s">
        <v>35</v>
      </c>
      <c r="F64" s="3" t="s">
        <v>54</v>
      </c>
    </row>
    <row r="65">
      <c r="A65" s="66" t="s">
        <v>56</v>
      </c>
      <c r="B65" s="66" t="s">
        <v>110</v>
      </c>
      <c r="C65" s="66" t="s">
        <v>314</v>
      </c>
      <c r="D65" s="66" t="s">
        <v>315</v>
      </c>
      <c r="E65" s="3" t="s">
        <v>35</v>
      </c>
      <c r="F65" s="3" t="s">
        <v>54</v>
      </c>
    </row>
    <row r="66">
      <c r="A66" s="66" t="s">
        <v>56</v>
      </c>
      <c r="B66" s="66" t="s">
        <v>114</v>
      </c>
      <c r="C66" s="66" t="s">
        <v>317</v>
      </c>
      <c r="D66" s="66" t="s">
        <v>318</v>
      </c>
      <c r="E66" s="3" t="s">
        <v>35</v>
      </c>
      <c r="F66" s="3" t="s">
        <v>54</v>
      </c>
    </row>
    <row r="67">
      <c r="A67" s="66" t="s">
        <v>56</v>
      </c>
      <c r="B67" s="66" t="s">
        <v>119</v>
      </c>
      <c r="C67" s="66" t="s">
        <v>320</v>
      </c>
      <c r="D67" s="66" t="s">
        <v>321</v>
      </c>
      <c r="E67" s="3" t="s">
        <v>35</v>
      </c>
      <c r="F67" s="3" t="s">
        <v>54</v>
      </c>
    </row>
    <row r="68">
      <c r="A68" s="66" t="s">
        <v>56</v>
      </c>
      <c r="B68" s="66" t="s">
        <v>123</v>
      </c>
      <c r="C68" s="66" t="s">
        <v>324</v>
      </c>
      <c r="D68" s="66" t="s">
        <v>325</v>
      </c>
      <c r="E68" s="3" t="s">
        <v>35</v>
      </c>
      <c r="F68" s="3" t="s">
        <v>54</v>
      </c>
    </row>
    <row r="69">
      <c r="A69" s="66" t="s">
        <v>56</v>
      </c>
      <c r="B69" s="66" t="s">
        <v>127</v>
      </c>
      <c r="C69" s="66" t="s">
        <v>327</v>
      </c>
      <c r="D69" s="66" t="s">
        <v>328</v>
      </c>
      <c r="E69" s="3" t="s">
        <v>35</v>
      </c>
      <c r="F69" s="3" t="s">
        <v>54</v>
      </c>
    </row>
    <row r="70">
      <c r="A70" s="66" t="s">
        <v>56</v>
      </c>
      <c r="B70" s="66" t="s">
        <v>131</v>
      </c>
      <c r="C70" s="66" t="s">
        <v>330</v>
      </c>
      <c r="D70" s="66" t="s">
        <v>331</v>
      </c>
      <c r="E70" s="3" t="s">
        <v>35</v>
      </c>
      <c r="F70" s="3" t="s">
        <v>54</v>
      </c>
    </row>
    <row r="71">
      <c r="A71" s="66" t="s">
        <v>56</v>
      </c>
      <c r="B71" s="66" t="s">
        <v>135</v>
      </c>
      <c r="C71" s="66" t="s">
        <v>334</v>
      </c>
      <c r="D71" s="66" t="s">
        <v>335</v>
      </c>
      <c r="E71" s="3" t="s">
        <v>35</v>
      </c>
      <c r="F71" s="3" t="s">
        <v>54</v>
      </c>
    </row>
    <row r="72">
      <c r="A72" s="66" t="s">
        <v>56</v>
      </c>
      <c r="B72" s="66" t="s">
        <v>140</v>
      </c>
      <c r="C72" s="66" t="s">
        <v>337</v>
      </c>
      <c r="D72" s="66" t="s">
        <v>338</v>
      </c>
      <c r="E72" s="3" t="s">
        <v>35</v>
      </c>
      <c r="F72" s="3" t="s">
        <v>54</v>
      </c>
    </row>
    <row r="73">
      <c r="A73" s="66" t="s">
        <v>56</v>
      </c>
      <c r="B73" s="66" t="s">
        <v>144</v>
      </c>
      <c r="C73" s="66" t="s">
        <v>340</v>
      </c>
      <c r="D73" s="66" t="s">
        <v>341</v>
      </c>
      <c r="E73" s="3" t="s">
        <v>35</v>
      </c>
      <c r="F73" s="3" t="s">
        <v>54</v>
      </c>
    </row>
    <row r="74">
      <c r="A74" s="66" t="s">
        <v>56</v>
      </c>
      <c r="B74" s="66" t="s">
        <v>148</v>
      </c>
      <c r="C74" s="66" t="s">
        <v>344</v>
      </c>
      <c r="D74" s="66" t="s">
        <v>345</v>
      </c>
      <c r="E74" s="3" t="s">
        <v>35</v>
      </c>
      <c r="F74" s="3" t="s">
        <v>54</v>
      </c>
    </row>
    <row r="75">
      <c r="A75" s="66" t="s">
        <v>56</v>
      </c>
      <c r="B75" s="66" t="s">
        <v>152</v>
      </c>
      <c r="C75" s="66" t="s">
        <v>347</v>
      </c>
      <c r="D75" s="66" t="s">
        <v>348</v>
      </c>
      <c r="E75" s="3" t="s">
        <v>35</v>
      </c>
      <c r="F75" s="3" t="s">
        <v>54</v>
      </c>
    </row>
    <row r="76">
      <c r="A76" s="66" t="s">
        <v>56</v>
      </c>
      <c r="B76" s="66" t="s">
        <v>156</v>
      </c>
      <c r="C76" s="66" t="s">
        <v>350</v>
      </c>
      <c r="D76" s="66" t="s">
        <v>351</v>
      </c>
      <c r="E76" s="3" t="s">
        <v>35</v>
      </c>
      <c r="F76" s="3" t="s">
        <v>54</v>
      </c>
    </row>
    <row r="77">
      <c r="A77" s="66" t="s">
        <v>56</v>
      </c>
      <c r="B77" s="66" t="s">
        <v>160</v>
      </c>
      <c r="C77" s="66" t="s">
        <v>354</v>
      </c>
      <c r="D77" s="66" t="s">
        <v>355</v>
      </c>
      <c r="E77" s="3" t="s">
        <v>35</v>
      </c>
      <c r="F77" s="3" t="s">
        <v>54</v>
      </c>
    </row>
    <row r="78">
      <c r="A78" s="66" t="s">
        <v>56</v>
      </c>
      <c r="B78" s="66" t="s">
        <v>164</v>
      </c>
      <c r="C78" s="66" t="s">
        <v>357</v>
      </c>
      <c r="D78" s="66" t="s">
        <v>358</v>
      </c>
      <c r="E78" s="3" t="s">
        <v>36</v>
      </c>
      <c r="F78" s="3" t="s">
        <v>176</v>
      </c>
    </row>
    <row r="79">
      <c r="A79" s="66" t="s">
        <v>56</v>
      </c>
      <c r="B79" s="66" t="s">
        <v>169</v>
      </c>
      <c r="C79" s="66" t="s">
        <v>360</v>
      </c>
      <c r="D79" s="66" t="s">
        <v>361</v>
      </c>
      <c r="E79" s="3" t="s">
        <v>36</v>
      </c>
      <c r="F79" s="3" t="s">
        <v>176</v>
      </c>
    </row>
    <row r="80">
      <c r="A80" s="66" t="s">
        <v>56</v>
      </c>
      <c r="B80" s="66" t="s">
        <v>173</v>
      </c>
      <c r="C80" s="66" t="s">
        <v>364</v>
      </c>
      <c r="D80" s="66" t="s">
        <v>365</v>
      </c>
      <c r="E80" s="3" t="s">
        <v>37</v>
      </c>
      <c r="F80" s="3" t="s">
        <v>366</v>
      </c>
    </row>
    <row r="81">
      <c r="A81" s="66" t="s">
        <v>56</v>
      </c>
      <c r="B81" s="66" t="s">
        <v>178</v>
      </c>
      <c r="C81" s="66" t="s">
        <v>368</v>
      </c>
      <c r="D81" s="66" t="s">
        <v>369</v>
      </c>
      <c r="E81" s="3" t="s">
        <v>37</v>
      </c>
      <c r="F81" s="3" t="s">
        <v>366</v>
      </c>
    </row>
    <row r="82">
      <c r="A82" s="66" t="s">
        <v>56</v>
      </c>
      <c r="B82" s="66" t="s">
        <v>182</v>
      </c>
      <c r="C82" s="66" t="s">
        <v>371</v>
      </c>
      <c r="D82" s="66" t="s">
        <v>372</v>
      </c>
      <c r="E82" s="3" t="s">
        <v>37</v>
      </c>
      <c r="F82" s="3" t="s">
        <v>366</v>
      </c>
    </row>
    <row r="83">
      <c r="A83" s="66" t="s">
        <v>56</v>
      </c>
      <c r="B83" s="66" t="s">
        <v>186</v>
      </c>
      <c r="C83" s="66" t="s">
        <v>374</v>
      </c>
      <c r="D83" s="66" t="s">
        <v>375</v>
      </c>
      <c r="E83" s="3" t="s">
        <v>37</v>
      </c>
      <c r="F83" s="3" t="s">
        <v>366</v>
      </c>
    </row>
    <row r="84">
      <c r="A84" s="66" t="s">
        <v>56</v>
      </c>
      <c r="B84" s="66" t="s">
        <v>191</v>
      </c>
      <c r="C84" s="66" t="s">
        <v>378</v>
      </c>
      <c r="D84" s="66" t="s">
        <v>379</v>
      </c>
      <c r="E84" s="3" t="s">
        <v>38</v>
      </c>
      <c r="F84" s="3" t="s">
        <v>380</v>
      </c>
    </row>
    <row r="85">
      <c r="A85" s="66" t="s">
        <v>56</v>
      </c>
      <c r="B85" s="66" t="s">
        <v>195</v>
      </c>
      <c r="C85" s="66" t="s">
        <v>382</v>
      </c>
      <c r="D85" s="66" t="s">
        <v>383</v>
      </c>
      <c r="E85" s="3" t="s">
        <v>38</v>
      </c>
      <c r="F85" s="3" t="s">
        <v>380</v>
      </c>
    </row>
    <row r="86">
      <c r="A86" s="66" t="s">
        <v>56</v>
      </c>
      <c r="B86" s="66" t="s">
        <v>199</v>
      </c>
      <c r="C86" s="66" t="s">
        <v>385</v>
      </c>
      <c r="D86" s="66" t="s">
        <v>386</v>
      </c>
      <c r="E86" s="3" t="s">
        <v>39</v>
      </c>
      <c r="F86" s="3" t="s">
        <v>387</v>
      </c>
    </row>
    <row r="87">
      <c r="A87" s="66" t="s">
        <v>56</v>
      </c>
      <c r="B87" s="66" t="s">
        <v>204</v>
      </c>
      <c r="C87" s="66" t="s">
        <v>389</v>
      </c>
      <c r="D87" s="66" t="s">
        <v>390</v>
      </c>
      <c r="E87" s="3" t="s">
        <v>40</v>
      </c>
      <c r="F87" s="3" t="s">
        <v>391</v>
      </c>
    </row>
    <row r="88">
      <c r="A88" s="66" t="s">
        <v>56</v>
      </c>
      <c r="B88" s="66" t="s">
        <v>208</v>
      </c>
      <c r="C88" s="66" t="s">
        <v>394</v>
      </c>
      <c r="D88" s="66" t="s">
        <v>395</v>
      </c>
      <c r="E88" s="3" t="s">
        <v>40</v>
      </c>
      <c r="F88" s="3" t="s">
        <v>391</v>
      </c>
    </row>
    <row r="89">
      <c r="A89" s="66" t="s">
        <v>56</v>
      </c>
      <c r="B89" s="66" t="s">
        <v>212</v>
      </c>
      <c r="C89" s="66" t="s">
        <v>397</v>
      </c>
      <c r="D89" s="66" t="s">
        <v>398</v>
      </c>
      <c r="E89" s="3" t="s">
        <v>40</v>
      </c>
      <c r="F89" s="3" t="s">
        <v>391</v>
      </c>
    </row>
    <row r="90">
      <c r="A90" s="66" t="s">
        <v>56</v>
      </c>
      <c r="B90" s="66" t="s">
        <v>216</v>
      </c>
      <c r="C90" s="66" t="s">
        <v>401</v>
      </c>
      <c r="D90" s="66" t="s">
        <v>402</v>
      </c>
      <c r="E90" s="3" t="s">
        <v>36</v>
      </c>
      <c r="F90" s="3" t="s">
        <v>176</v>
      </c>
    </row>
    <row r="91">
      <c r="A91" s="66" t="s">
        <v>56</v>
      </c>
      <c r="B91" s="66" t="s">
        <v>221</v>
      </c>
      <c r="C91" s="66" t="s">
        <v>405</v>
      </c>
      <c r="D91" s="66" t="s">
        <v>406</v>
      </c>
      <c r="E91" s="3" t="s">
        <v>36</v>
      </c>
      <c r="F91" s="3" t="s">
        <v>176</v>
      </c>
    </row>
    <row r="92">
      <c r="A92" s="66" t="s">
        <v>56</v>
      </c>
      <c r="B92" s="66" t="s">
        <v>225</v>
      </c>
      <c r="C92" s="66" t="s">
        <v>408</v>
      </c>
      <c r="D92" s="66" t="s">
        <v>409</v>
      </c>
      <c r="E92" s="3" t="s">
        <v>35</v>
      </c>
      <c r="F92" s="3" t="s">
        <v>54</v>
      </c>
    </row>
    <row r="93">
      <c r="A93" s="66" t="s">
        <v>56</v>
      </c>
      <c r="B93" s="66" t="s">
        <v>229</v>
      </c>
      <c r="C93" s="66" t="s">
        <v>412</v>
      </c>
      <c r="D93" s="66" t="s">
        <v>413</v>
      </c>
      <c r="E93" s="3" t="s">
        <v>35</v>
      </c>
      <c r="F93" s="3" t="s">
        <v>54</v>
      </c>
    </row>
    <row r="94">
      <c r="A94" s="66" t="s">
        <v>56</v>
      </c>
      <c r="B94" s="66" t="s">
        <v>234</v>
      </c>
      <c r="C94" s="66" t="s">
        <v>416</v>
      </c>
      <c r="D94" s="66" t="s">
        <v>417</v>
      </c>
      <c r="E94" s="3" t="s">
        <v>35</v>
      </c>
      <c r="F94" s="3" t="s">
        <v>54</v>
      </c>
    </row>
    <row r="95">
      <c r="A95" s="66" t="s">
        <v>56</v>
      </c>
      <c r="B95" s="66" t="s">
        <v>238</v>
      </c>
      <c r="C95" s="66" t="s">
        <v>420</v>
      </c>
      <c r="D95" s="66" t="s">
        <v>421</v>
      </c>
      <c r="E95" s="3" t="s">
        <v>35</v>
      </c>
      <c r="F95" s="3" t="s">
        <v>54</v>
      </c>
    </row>
    <row r="96">
      <c r="A96" s="66" t="s">
        <v>56</v>
      </c>
      <c r="B96" s="66" t="s">
        <v>242</v>
      </c>
      <c r="C96" s="66" t="s">
        <v>424</v>
      </c>
      <c r="D96" s="66" t="s">
        <v>425</v>
      </c>
      <c r="E96" s="3" t="s">
        <v>35</v>
      </c>
      <c r="F96" s="3" t="s">
        <v>54</v>
      </c>
    </row>
    <row r="97">
      <c r="A97" s="66" t="s">
        <v>56</v>
      </c>
      <c r="B97" s="66" t="s">
        <v>247</v>
      </c>
      <c r="C97" s="66" t="s">
        <v>428</v>
      </c>
      <c r="D97" s="66" t="s">
        <v>429</v>
      </c>
      <c r="E97" s="3" t="s">
        <v>35</v>
      </c>
      <c r="F97" s="3" t="s">
        <v>54</v>
      </c>
    </row>
    <row r="98">
      <c r="A98" s="66" t="s">
        <v>56</v>
      </c>
      <c r="B98" s="66" t="s">
        <v>251</v>
      </c>
      <c r="C98" s="66" t="s">
        <v>432</v>
      </c>
      <c r="D98" s="66" t="s">
        <v>433</v>
      </c>
      <c r="E98" s="3" t="s">
        <v>35</v>
      </c>
      <c r="F98" s="3" t="s">
        <v>54</v>
      </c>
    </row>
    <row r="99">
      <c r="A99" s="66" t="s">
        <v>56</v>
      </c>
      <c r="B99" s="66" t="s">
        <v>255</v>
      </c>
      <c r="C99" s="66" t="s">
        <v>436</v>
      </c>
      <c r="D99" s="66" t="s">
        <v>437</v>
      </c>
      <c r="E99" s="3" t="s">
        <v>35</v>
      </c>
      <c r="F99" s="3" t="s">
        <v>54</v>
      </c>
    </row>
    <row r="100">
      <c r="A100" s="66" t="s">
        <v>56</v>
      </c>
      <c r="B100" s="66" t="s">
        <v>259</v>
      </c>
      <c r="C100" s="66" t="s">
        <v>440</v>
      </c>
      <c r="D100" s="66" t="s">
        <v>441</v>
      </c>
      <c r="E100" s="3" t="s">
        <v>35</v>
      </c>
      <c r="F100" s="3" t="s">
        <v>54</v>
      </c>
    </row>
    <row r="101">
      <c r="A101" s="66" t="s">
        <v>61</v>
      </c>
      <c r="B101" s="66" t="s">
        <v>51</v>
      </c>
      <c r="C101" s="66" t="s">
        <v>444</v>
      </c>
      <c r="D101" s="66" t="s">
        <v>445</v>
      </c>
      <c r="E101" s="3" t="s">
        <v>35</v>
      </c>
      <c r="F101" s="3" t="s">
        <v>54</v>
      </c>
    </row>
    <row r="102">
      <c r="A102" s="66" t="s">
        <v>61</v>
      </c>
      <c r="B102" s="66" t="s">
        <v>56</v>
      </c>
      <c r="C102" s="66" t="s">
        <v>448</v>
      </c>
      <c r="D102" s="66" t="s">
        <v>449</v>
      </c>
      <c r="E102" s="3" t="s">
        <v>35</v>
      </c>
      <c r="F102" s="3" t="s">
        <v>54</v>
      </c>
    </row>
    <row r="103">
      <c r="A103" s="66" t="s">
        <v>61</v>
      </c>
      <c r="B103" s="66" t="s">
        <v>61</v>
      </c>
      <c r="C103" s="66" t="s">
        <v>452</v>
      </c>
      <c r="D103" s="66" t="s">
        <v>453</v>
      </c>
      <c r="E103" s="3" t="s">
        <v>35</v>
      </c>
      <c r="F103" s="3" t="s">
        <v>54</v>
      </c>
    </row>
    <row r="104">
      <c r="A104" s="66" t="s">
        <v>61</v>
      </c>
      <c r="B104" s="66" t="s">
        <v>66</v>
      </c>
      <c r="C104" s="66" t="s">
        <v>456</v>
      </c>
      <c r="D104" s="66" t="s">
        <v>457</v>
      </c>
      <c r="E104" s="3" t="s">
        <v>35</v>
      </c>
      <c r="F104" s="3" t="s">
        <v>54</v>
      </c>
    </row>
    <row r="105">
      <c r="A105" s="66" t="s">
        <v>61</v>
      </c>
      <c r="B105" s="66" t="s">
        <v>71</v>
      </c>
      <c r="C105" s="66" t="s">
        <v>459</v>
      </c>
      <c r="D105" s="66" t="s">
        <v>460</v>
      </c>
      <c r="E105" s="3" t="s">
        <v>35</v>
      </c>
      <c r="F105" s="3" t="s">
        <v>54</v>
      </c>
    </row>
    <row r="106">
      <c r="A106" s="66" t="s">
        <v>61</v>
      </c>
      <c r="B106" s="66" t="s">
        <v>75</v>
      </c>
      <c r="C106" s="66" t="s">
        <v>462</v>
      </c>
      <c r="D106" s="66" t="s">
        <v>463</v>
      </c>
      <c r="E106" s="3" t="s">
        <v>35</v>
      </c>
      <c r="F106" s="3" t="s">
        <v>54</v>
      </c>
    </row>
    <row r="107">
      <c r="A107" s="66" t="s">
        <v>61</v>
      </c>
      <c r="B107" s="66" t="s">
        <v>80</v>
      </c>
      <c r="C107" s="66" t="s">
        <v>466</v>
      </c>
      <c r="D107" s="66" t="s">
        <v>467</v>
      </c>
      <c r="E107" s="3" t="s">
        <v>35</v>
      </c>
      <c r="F107" s="3" t="s">
        <v>54</v>
      </c>
    </row>
    <row r="108">
      <c r="A108" s="66" t="s">
        <v>61</v>
      </c>
      <c r="B108" s="66" t="s">
        <v>85</v>
      </c>
      <c r="C108" s="66" t="s">
        <v>469</v>
      </c>
      <c r="D108" s="66" t="s">
        <v>470</v>
      </c>
      <c r="E108" s="3" t="s">
        <v>35</v>
      </c>
      <c r="F108" s="3" t="s">
        <v>54</v>
      </c>
    </row>
    <row r="109">
      <c r="A109" s="66" t="s">
        <v>61</v>
      </c>
      <c r="B109" s="66" t="s">
        <v>89</v>
      </c>
      <c r="C109" s="66" t="s">
        <v>472</v>
      </c>
      <c r="D109" s="66" t="s">
        <v>473</v>
      </c>
      <c r="E109" s="3" t="s">
        <v>35</v>
      </c>
      <c r="F109" s="3" t="s">
        <v>54</v>
      </c>
    </row>
    <row r="110">
      <c r="A110" s="66" t="s">
        <v>61</v>
      </c>
      <c r="B110" s="66" t="s">
        <v>94</v>
      </c>
      <c r="C110" s="66" t="s">
        <v>475</v>
      </c>
      <c r="D110" s="66" t="s">
        <v>476</v>
      </c>
      <c r="E110" s="3" t="s">
        <v>35</v>
      </c>
      <c r="F110" s="3" t="s">
        <v>54</v>
      </c>
    </row>
    <row r="111">
      <c r="A111" s="66" t="s">
        <v>61</v>
      </c>
      <c r="B111" s="66" t="s">
        <v>98</v>
      </c>
      <c r="C111" s="66" t="s">
        <v>478</v>
      </c>
      <c r="D111" s="66" t="s">
        <v>479</v>
      </c>
      <c r="E111" s="3" t="s">
        <v>35</v>
      </c>
      <c r="F111" s="3" t="s">
        <v>54</v>
      </c>
    </row>
    <row r="112">
      <c r="A112" s="66" t="s">
        <v>61</v>
      </c>
      <c r="B112" s="66" t="s">
        <v>102</v>
      </c>
      <c r="C112" s="66" t="s">
        <v>481</v>
      </c>
      <c r="D112" s="66" t="s">
        <v>482</v>
      </c>
      <c r="E112" s="3" t="s">
        <v>35</v>
      </c>
      <c r="F112" s="3" t="s">
        <v>54</v>
      </c>
    </row>
    <row r="113">
      <c r="A113" s="66" t="s">
        <v>61</v>
      </c>
      <c r="B113" s="66" t="s">
        <v>106</v>
      </c>
      <c r="C113" s="66" t="s">
        <v>484</v>
      </c>
      <c r="D113" s="66" t="s">
        <v>485</v>
      </c>
      <c r="E113" s="3" t="s">
        <v>35</v>
      </c>
      <c r="F113" s="3" t="s">
        <v>54</v>
      </c>
    </row>
    <row r="114">
      <c r="A114" s="66" t="s">
        <v>61</v>
      </c>
      <c r="B114" s="66" t="s">
        <v>110</v>
      </c>
      <c r="C114" s="66" t="s">
        <v>487</v>
      </c>
      <c r="D114" s="66" t="s">
        <v>488</v>
      </c>
      <c r="E114" s="3" t="s">
        <v>35</v>
      </c>
      <c r="F114" s="3" t="s">
        <v>54</v>
      </c>
    </row>
    <row r="115">
      <c r="A115" s="66" t="s">
        <v>61</v>
      </c>
      <c r="B115" s="66" t="s">
        <v>114</v>
      </c>
      <c r="C115" s="66" t="s">
        <v>491</v>
      </c>
      <c r="D115" s="66" t="s">
        <v>492</v>
      </c>
      <c r="E115" s="3" t="s">
        <v>35</v>
      </c>
      <c r="F115" s="3" t="s">
        <v>54</v>
      </c>
    </row>
    <row r="116">
      <c r="A116" s="66" t="s">
        <v>61</v>
      </c>
      <c r="B116" s="66" t="s">
        <v>119</v>
      </c>
      <c r="C116" s="66" t="s">
        <v>494</v>
      </c>
      <c r="D116" s="66" t="s">
        <v>495</v>
      </c>
      <c r="E116" s="3" t="s">
        <v>35</v>
      </c>
      <c r="F116" s="3" t="s">
        <v>54</v>
      </c>
    </row>
    <row r="117">
      <c r="A117" s="66" t="s">
        <v>61</v>
      </c>
      <c r="B117" s="66" t="s">
        <v>123</v>
      </c>
      <c r="C117" s="66" t="s">
        <v>497</v>
      </c>
      <c r="D117" s="66" t="s">
        <v>498</v>
      </c>
      <c r="E117" s="3" t="s">
        <v>35</v>
      </c>
      <c r="F117" s="3" t="s">
        <v>54</v>
      </c>
    </row>
    <row r="118">
      <c r="A118" s="66" t="s">
        <v>61</v>
      </c>
      <c r="B118" s="66" t="s">
        <v>127</v>
      </c>
      <c r="C118" s="66" t="s">
        <v>500</v>
      </c>
      <c r="D118" s="66" t="s">
        <v>501</v>
      </c>
      <c r="E118" s="3" t="s">
        <v>35</v>
      </c>
      <c r="F118" s="3" t="s">
        <v>54</v>
      </c>
    </row>
    <row r="119">
      <c r="A119" s="66" t="s">
        <v>61</v>
      </c>
      <c r="B119" s="66" t="s">
        <v>131</v>
      </c>
      <c r="C119" s="66" t="s">
        <v>503</v>
      </c>
      <c r="D119" s="66" t="s">
        <v>504</v>
      </c>
      <c r="E119" s="3" t="s">
        <v>35</v>
      </c>
      <c r="F119" s="3" t="s">
        <v>54</v>
      </c>
    </row>
    <row r="120">
      <c r="A120" s="66" t="s">
        <v>61</v>
      </c>
      <c r="B120" s="66" t="s">
        <v>135</v>
      </c>
      <c r="C120" s="66" t="s">
        <v>506</v>
      </c>
      <c r="D120" s="66" t="s">
        <v>507</v>
      </c>
      <c r="E120" s="3" t="s">
        <v>35</v>
      </c>
      <c r="F120" s="3" t="s">
        <v>54</v>
      </c>
    </row>
    <row r="121">
      <c r="A121" s="66" t="s">
        <v>61</v>
      </c>
      <c r="B121" s="66" t="s">
        <v>140</v>
      </c>
      <c r="C121" s="66" t="s">
        <v>509</v>
      </c>
      <c r="D121" s="66" t="s">
        <v>510</v>
      </c>
      <c r="E121" s="3" t="s">
        <v>35</v>
      </c>
      <c r="F121" s="3" t="s">
        <v>54</v>
      </c>
    </row>
    <row r="122">
      <c r="A122" s="66" t="s">
        <v>61</v>
      </c>
      <c r="B122" s="66" t="s">
        <v>144</v>
      </c>
      <c r="C122" s="66" t="s">
        <v>512</v>
      </c>
      <c r="D122" s="66" t="s">
        <v>513</v>
      </c>
      <c r="E122" s="3" t="s">
        <v>35</v>
      </c>
      <c r="F122" s="3" t="s">
        <v>54</v>
      </c>
    </row>
    <row r="123">
      <c r="A123" s="66" t="s">
        <v>61</v>
      </c>
      <c r="B123" s="66" t="s">
        <v>148</v>
      </c>
      <c r="C123" s="66" t="s">
        <v>515</v>
      </c>
      <c r="D123" s="66" t="s">
        <v>516</v>
      </c>
      <c r="E123" s="3" t="s">
        <v>35</v>
      </c>
      <c r="F123" s="3" t="s">
        <v>54</v>
      </c>
    </row>
    <row r="124">
      <c r="A124" s="66" t="s">
        <v>61</v>
      </c>
      <c r="B124" s="66" t="s">
        <v>152</v>
      </c>
      <c r="C124" s="66" t="s">
        <v>518</v>
      </c>
      <c r="D124" s="66" t="s">
        <v>519</v>
      </c>
      <c r="E124" s="3" t="s">
        <v>35</v>
      </c>
      <c r="F124" s="3" t="s">
        <v>54</v>
      </c>
    </row>
    <row r="125">
      <c r="A125" s="66" t="s">
        <v>61</v>
      </c>
      <c r="B125" s="66" t="s">
        <v>156</v>
      </c>
      <c r="C125" s="66" t="s">
        <v>521</v>
      </c>
      <c r="D125" s="66" t="s">
        <v>522</v>
      </c>
      <c r="E125" s="3" t="s">
        <v>35</v>
      </c>
      <c r="F125" s="3" t="s">
        <v>54</v>
      </c>
    </row>
    <row r="126">
      <c r="A126" s="66" t="s">
        <v>61</v>
      </c>
      <c r="B126" s="66" t="s">
        <v>160</v>
      </c>
      <c r="C126" s="66" t="s">
        <v>524</v>
      </c>
      <c r="D126" s="66" t="s">
        <v>525</v>
      </c>
      <c r="E126" s="3" t="s">
        <v>36</v>
      </c>
      <c r="F126" s="3" t="s">
        <v>176</v>
      </c>
    </row>
    <row r="127">
      <c r="A127" s="66" t="s">
        <v>61</v>
      </c>
      <c r="B127" s="66" t="s">
        <v>164</v>
      </c>
      <c r="C127" s="66" t="s">
        <v>527</v>
      </c>
      <c r="D127" s="66" t="s">
        <v>528</v>
      </c>
      <c r="E127" s="3" t="s">
        <v>37</v>
      </c>
      <c r="F127" s="3" t="s">
        <v>366</v>
      </c>
    </row>
    <row r="128">
      <c r="A128" s="66" t="s">
        <v>61</v>
      </c>
      <c r="B128" s="66" t="s">
        <v>169</v>
      </c>
      <c r="C128" s="66" t="s">
        <v>530</v>
      </c>
      <c r="D128" s="66" t="s">
        <v>531</v>
      </c>
      <c r="E128" s="3" t="s">
        <v>37</v>
      </c>
      <c r="F128" s="3" t="s">
        <v>366</v>
      </c>
    </row>
    <row r="129">
      <c r="A129" s="66" t="s">
        <v>61</v>
      </c>
      <c r="B129" s="66" t="s">
        <v>173</v>
      </c>
      <c r="C129" s="66" t="s">
        <v>533</v>
      </c>
      <c r="D129" s="66" t="s">
        <v>534</v>
      </c>
      <c r="E129" s="3" t="s">
        <v>37</v>
      </c>
      <c r="F129" s="3" t="s">
        <v>366</v>
      </c>
    </row>
    <row r="130">
      <c r="A130" s="66" t="s">
        <v>61</v>
      </c>
      <c r="B130" s="66" t="s">
        <v>178</v>
      </c>
      <c r="C130" s="66" t="s">
        <v>536</v>
      </c>
      <c r="D130" s="66" t="s">
        <v>537</v>
      </c>
      <c r="E130" s="3" t="s">
        <v>37</v>
      </c>
      <c r="F130" s="3" t="s">
        <v>366</v>
      </c>
    </row>
    <row r="131">
      <c r="A131" s="66" t="s">
        <v>61</v>
      </c>
      <c r="B131" s="66" t="s">
        <v>182</v>
      </c>
      <c r="C131" s="66" t="s">
        <v>539</v>
      </c>
      <c r="D131" s="66" t="s">
        <v>540</v>
      </c>
      <c r="E131" s="3" t="s">
        <v>37</v>
      </c>
      <c r="F131" s="3" t="s">
        <v>366</v>
      </c>
    </row>
    <row r="132">
      <c r="A132" s="66" t="s">
        <v>61</v>
      </c>
      <c r="B132" s="66" t="s">
        <v>186</v>
      </c>
      <c r="C132" s="66" t="s">
        <v>542</v>
      </c>
      <c r="D132" s="66" t="s">
        <v>543</v>
      </c>
      <c r="E132" s="3" t="s">
        <v>38</v>
      </c>
      <c r="F132" s="3" t="s">
        <v>380</v>
      </c>
    </row>
    <row r="133">
      <c r="A133" s="66" t="s">
        <v>61</v>
      </c>
      <c r="B133" s="66" t="s">
        <v>191</v>
      </c>
      <c r="C133" s="66" t="s">
        <v>545</v>
      </c>
      <c r="D133" s="66" t="s">
        <v>546</v>
      </c>
      <c r="E133" s="3" t="s">
        <v>38</v>
      </c>
      <c r="F133" s="3" t="s">
        <v>380</v>
      </c>
    </row>
    <row r="134">
      <c r="A134" s="66" t="s">
        <v>61</v>
      </c>
      <c r="B134" s="66" t="s">
        <v>195</v>
      </c>
      <c r="C134" s="66" t="s">
        <v>548</v>
      </c>
      <c r="D134" s="66" t="s">
        <v>549</v>
      </c>
      <c r="E134" s="3" t="s">
        <v>39</v>
      </c>
      <c r="F134" s="3" t="s">
        <v>387</v>
      </c>
    </row>
    <row r="135">
      <c r="A135" s="66" t="s">
        <v>61</v>
      </c>
      <c r="B135" s="66" t="s">
        <v>199</v>
      </c>
      <c r="C135" s="66" t="s">
        <v>551</v>
      </c>
      <c r="D135" s="66" t="s">
        <v>552</v>
      </c>
      <c r="E135" s="3" t="s">
        <v>39</v>
      </c>
      <c r="F135" s="3" t="s">
        <v>387</v>
      </c>
    </row>
    <row r="136">
      <c r="A136" s="66" t="s">
        <v>61</v>
      </c>
      <c r="B136" s="66" t="s">
        <v>204</v>
      </c>
      <c r="C136" s="66" t="s">
        <v>555</v>
      </c>
      <c r="D136" s="66" t="s">
        <v>556</v>
      </c>
      <c r="E136" s="3" t="s">
        <v>39</v>
      </c>
      <c r="F136" s="3" t="s">
        <v>387</v>
      </c>
    </row>
    <row r="137">
      <c r="A137" s="66" t="s">
        <v>61</v>
      </c>
      <c r="B137" s="66" t="s">
        <v>208</v>
      </c>
      <c r="C137" s="66" t="s">
        <v>559</v>
      </c>
      <c r="D137" s="66" t="s">
        <v>560</v>
      </c>
      <c r="E137" s="3" t="s">
        <v>40</v>
      </c>
      <c r="F137" s="3" t="s">
        <v>391</v>
      </c>
    </row>
    <row r="138">
      <c r="A138" s="66" t="s">
        <v>61</v>
      </c>
      <c r="B138" s="66" t="s">
        <v>212</v>
      </c>
      <c r="C138" s="66" t="s">
        <v>563</v>
      </c>
      <c r="D138" s="66" t="s">
        <v>564</v>
      </c>
      <c r="E138" s="3" t="s">
        <v>40</v>
      </c>
      <c r="F138" s="3" t="s">
        <v>391</v>
      </c>
    </row>
    <row r="139">
      <c r="A139" s="66" t="s">
        <v>61</v>
      </c>
      <c r="B139" s="66" t="s">
        <v>216</v>
      </c>
      <c r="C139" s="66" t="s">
        <v>567</v>
      </c>
      <c r="D139" s="66" t="s">
        <v>568</v>
      </c>
      <c r="E139" s="3" t="s">
        <v>40</v>
      </c>
      <c r="F139" s="3" t="s">
        <v>391</v>
      </c>
    </row>
    <row r="140">
      <c r="A140" s="66" t="s">
        <v>61</v>
      </c>
      <c r="B140" s="66" t="s">
        <v>221</v>
      </c>
      <c r="C140" s="66" t="s">
        <v>571</v>
      </c>
      <c r="D140" s="66" t="s">
        <v>572</v>
      </c>
      <c r="E140" s="3" t="s">
        <v>40</v>
      </c>
      <c r="F140" s="3" t="s">
        <v>391</v>
      </c>
    </row>
    <row r="141">
      <c r="A141" s="66" t="s">
        <v>61</v>
      </c>
      <c r="B141" s="66" t="s">
        <v>225</v>
      </c>
      <c r="C141" s="66" t="s">
        <v>575</v>
      </c>
      <c r="D141" s="66" t="s">
        <v>576</v>
      </c>
      <c r="E141" s="3" t="s">
        <v>36</v>
      </c>
      <c r="F141" s="3" t="s">
        <v>176</v>
      </c>
    </row>
    <row r="142">
      <c r="A142" s="66" t="s">
        <v>61</v>
      </c>
      <c r="B142" s="66" t="s">
        <v>229</v>
      </c>
      <c r="C142" s="66" t="s">
        <v>578</v>
      </c>
      <c r="D142" s="66" t="s">
        <v>579</v>
      </c>
      <c r="E142" s="3" t="s">
        <v>35</v>
      </c>
      <c r="F142" s="3" t="s">
        <v>54</v>
      </c>
    </row>
    <row r="143">
      <c r="A143" s="66" t="s">
        <v>61</v>
      </c>
      <c r="B143" s="66" t="s">
        <v>234</v>
      </c>
      <c r="C143" s="66" t="s">
        <v>581</v>
      </c>
      <c r="D143" s="66" t="s">
        <v>582</v>
      </c>
      <c r="E143" s="3" t="s">
        <v>35</v>
      </c>
      <c r="F143" s="3" t="s">
        <v>54</v>
      </c>
    </row>
    <row r="144">
      <c r="A144" s="66" t="s">
        <v>61</v>
      </c>
      <c r="B144" s="66" t="s">
        <v>238</v>
      </c>
      <c r="C144" s="66" t="s">
        <v>584</v>
      </c>
      <c r="D144" s="66" t="s">
        <v>585</v>
      </c>
      <c r="E144" s="3" t="s">
        <v>35</v>
      </c>
      <c r="F144" s="3" t="s">
        <v>54</v>
      </c>
    </row>
    <row r="145">
      <c r="A145" s="66" t="s">
        <v>61</v>
      </c>
      <c r="B145" s="66" t="s">
        <v>242</v>
      </c>
      <c r="C145" s="66" t="s">
        <v>587</v>
      </c>
      <c r="D145" s="66" t="s">
        <v>588</v>
      </c>
      <c r="E145" s="3" t="s">
        <v>35</v>
      </c>
      <c r="F145" s="3" t="s">
        <v>54</v>
      </c>
    </row>
    <row r="146">
      <c r="A146" s="66" t="s">
        <v>61</v>
      </c>
      <c r="B146" s="66" t="s">
        <v>247</v>
      </c>
      <c r="C146" s="66" t="s">
        <v>591</v>
      </c>
      <c r="D146" s="66" t="s">
        <v>592</v>
      </c>
      <c r="E146" s="3" t="s">
        <v>35</v>
      </c>
      <c r="F146" s="3" t="s">
        <v>54</v>
      </c>
    </row>
    <row r="147">
      <c r="A147" s="66" t="s">
        <v>61</v>
      </c>
      <c r="B147" s="66" t="s">
        <v>251</v>
      </c>
      <c r="C147" s="66" t="s">
        <v>594</v>
      </c>
      <c r="D147" s="66" t="s">
        <v>595</v>
      </c>
      <c r="E147" s="3" t="s">
        <v>35</v>
      </c>
      <c r="F147" s="3" t="s">
        <v>54</v>
      </c>
    </row>
    <row r="148">
      <c r="A148" s="66" t="s">
        <v>61</v>
      </c>
      <c r="B148" s="66" t="s">
        <v>255</v>
      </c>
      <c r="C148" s="66" t="s">
        <v>597</v>
      </c>
      <c r="D148" s="66" t="s">
        <v>598</v>
      </c>
      <c r="E148" s="3" t="s">
        <v>35</v>
      </c>
      <c r="F148" s="3" t="s">
        <v>54</v>
      </c>
    </row>
    <row r="149">
      <c r="A149" s="66" t="s">
        <v>61</v>
      </c>
      <c r="B149" s="66" t="s">
        <v>259</v>
      </c>
      <c r="C149" s="66" t="s">
        <v>601</v>
      </c>
      <c r="D149" s="66" t="s">
        <v>602</v>
      </c>
      <c r="E149" s="3" t="s">
        <v>35</v>
      </c>
      <c r="F149" s="3" t="s">
        <v>54</v>
      </c>
    </row>
    <row r="150">
      <c r="A150" s="66" t="s">
        <v>66</v>
      </c>
      <c r="B150" s="66" t="s">
        <v>51</v>
      </c>
      <c r="C150" s="66" t="s">
        <v>604</v>
      </c>
      <c r="D150" s="66" t="s">
        <v>605</v>
      </c>
      <c r="E150" s="3" t="s">
        <v>35</v>
      </c>
      <c r="F150" s="3" t="s">
        <v>54</v>
      </c>
    </row>
    <row r="151">
      <c r="A151" s="66" t="s">
        <v>66</v>
      </c>
      <c r="B151" s="66" t="s">
        <v>56</v>
      </c>
      <c r="C151" s="66" t="s">
        <v>607</v>
      </c>
      <c r="D151" s="66" t="s">
        <v>608</v>
      </c>
      <c r="E151" s="3" t="s">
        <v>35</v>
      </c>
      <c r="F151" s="3" t="s">
        <v>54</v>
      </c>
    </row>
    <row r="152">
      <c r="A152" s="66" t="s">
        <v>66</v>
      </c>
      <c r="B152" s="66" t="s">
        <v>61</v>
      </c>
      <c r="C152" s="66" t="s">
        <v>610</v>
      </c>
      <c r="D152" s="66" t="s">
        <v>611</v>
      </c>
      <c r="E152" s="3" t="s">
        <v>35</v>
      </c>
      <c r="F152" s="3" t="s">
        <v>54</v>
      </c>
    </row>
    <row r="153">
      <c r="A153" s="66" t="s">
        <v>66</v>
      </c>
      <c r="B153" s="66" t="s">
        <v>66</v>
      </c>
      <c r="C153" s="66" t="s">
        <v>613</v>
      </c>
      <c r="D153" s="66" t="s">
        <v>614</v>
      </c>
      <c r="E153" s="3" t="s">
        <v>35</v>
      </c>
      <c r="F153" s="3" t="s">
        <v>54</v>
      </c>
    </row>
    <row r="154">
      <c r="A154" s="66" t="s">
        <v>66</v>
      </c>
      <c r="B154" s="66" t="s">
        <v>71</v>
      </c>
      <c r="C154" s="66" t="s">
        <v>616</v>
      </c>
      <c r="D154" s="66" t="s">
        <v>617</v>
      </c>
      <c r="E154" s="3" t="s">
        <v>35</v>
      </c>
      <c r="F154" s="3" t="s">
        <v>54</v>
      </c>
    </row>
    <row r="155">
      <c r="A155" s="66" t="s">
        <v>66</v>
      </c>
      <c r="B155" s="66" t="s">
        <v>75</v>
      </c>
      <c r="C155" s="66" t="s">
        <v>619</v>
      </c>
      <c r="D155" s="66" t="s">
        <v>620</v>
      </c>
      <c r="E155" s="3" t="s">
        <v>35</v>
      </c>
      <c r="F155" s="3" t="s">
        <v>54</v>
      </c>
    </row>
    <row r="156">
      <c r="A156" s="66" t="s">
        <v>66</v>
      </c>
      <c r="B156" s="66" t="s">
        <v>80</v>
      </c>
      <c r="C156" s="66" t="s">
        <v>622</v>
      </c>
      <c r="D156" s="66" t="s">
        <v>623</v>
      </c>
      <c r="E156" s="3" t="s">
        <v>35</v>
      </c>
      <c r="F156" s="3" t="s">
        <v>54</v>
      </c>
    </row>
    <row r="157">
      <c r="A157" s="66" t="s">
        <v>66</v>
      </c>
      <c r="B157" s="66" t="s">
        <v>85</v>
      </c>
      <c r="C157" s="66" t="s">
        <v>625</v>
      </c>
      <c r="D157" s="66" t="s">
        <v>626</v>
      </c>
      <c r="E157" s="3" t="s">
        <v>35</v>
      </c>
      <c r="F157" s="3" t="s">
        <v>54</v>
      </c>
    </row>
    <row r="158">
      <c r="A158" s="66" t="s">
        <v>66</v>
      </c>
      <c r="B158" s="66" t="s">
        <v>89</v>
      </c>
      <c r="C158" s="66" t="s">
        <v>628</v>
      </c>
      <c r="D158" s="66" t="s">
        <v>629</v>
      </c>
      <c r="E158" s="3" t="s">
        <v>35</v>
      </c>
      <c r="F158" s="3" t="s">
        <v>54</v>
      </c>
    </row>
    <row r="159">
      <c r="A159" s="66" t="s">
        <v>66</v>
      </c>
      <c r="B159" s="66" t="s">
        <v>94</v>
      </c>
      <c r="C159" s="66" t="s">
        <v>631</v>
      </c>
      <c r="D159" s="66" t="s">
        <v>632</v>
      </c>
      <c r="E159" s="3" t="s">
        <v>35</v>
      </c>
      <c r="F159" s="3" t="s">
        <v>54</v>
      </c>
    </row>
    <row r="160">
      <c r="A160" s="66" t="s">
        <v>66</v>
      </c>
      <c r="B160" s="66" t="s">
        <v>98</v>
      </c>
      <c r="C160" s="66" t="s">
        <v>634</v>
      </c>
      <c r="D160" s="66" t="s">
        <v>635</v>
      </c>
      <c r="E160" s="3" t="s">
        <v>35</v>
      </c>
      <c r="F160" s="3" t="s">
        <v>54</v>
      </c>
    </row>
    <row r="161">
      <c r="A161" s="66" t="s">
        <v>66</v>
      </c>
      <c r="B161" s="66" t="s">
        <v>102</v>
      </c>
      <c r="C161" s="66" t="s">
        <v>637</v>
      </c>
      <c r="D161" s="66" t="s">
        <v>638</v>
      </c>
      <c r="E161" s="3" t="s">
        <v>35</v>
      </c>
      <c r="F161" s="3" t="s">
        <v>54</v>
      </c>
    </row>
    <row r="162">
      <c r="A162" s="66" t="s">
        <v>66</v>
      </c>
      <c r="B162" s="66" t="s">
        <v>106</v>
      </c>
      <c r="C162" s="66" t="s">
        <v>640</v>
      </c>
      <c r="D162" s="66" t="s">
        <v>641</v>
      </c>
      <c r="E162" s="3" t="s">
        <v>35</v>
      </c>
      <c r="F162" s="3" t="s">
        <v>54</v>
      </c>
    </row>
    <row r="163">
      <c r="A163" s="66" t="s">
        <v>66</v>
      </c>
      <c r="B163" s="66" t="s">
        <v>110</v>
      </c>
      <c r="C163" s="66" t="s">
        <v>643</v>
      </c>
      <c r="D163" s="66" t="s">
        <v>644</v>
      </c>
      <c r="E163" s="3" t="s">
        <v>35</v>
      </c>
      <c r="F163" s="3" t="s">
        <v>54</v>
      </c>
    </row>
    <row r="164">
      <c r="A164" s="66" t="s">
        <v>66</v>
      </c>
      <c r="B164" s="66" t="s">
        <v>114</v>
      </c>
      <c r="C164" s="66" t="s">
        <v>646</v>
      </c>
      <c r="D164" s="66" t="s">
        <v>647</v>
      </c>
      <c r="E164" s="3" t="s">
        <v>35</v>
      </c>
      <c r="F164" s="3" t="s">
        <v>54</v>
      </c>
    </row>
    <row r="165">
      <c r="A165" s="66" t="s">
        <v>66</v>
      </c>
      <c r="B165" s="66" t="s">
        <v>119</v>
      </c>
      <c r="C165" s="66" t="s">
        <v>649</v>
      </c>
      <c r="D165" s="66" t="s">
        <v>650</v>
      </c>
      <c r="E165" s="3" t="s">
        <v>35</v>
      </c>
      <c r="F165" s="3" t="s">
        <v>54</v>
      </c>
    </row>
    <row r="166">
      <c r="A166" s="66" t="s">
        <v>66</v>
      </c>
      <c r="B166" s="66" t="s">
        <v>123</v>
      </c>
      <c r="C166" s="66" t="s">
        <v>652</v>
      </c>
      <c r="D166" s="66" t="s">
        <v>653</v>
      </c>
      <c r="E166" s="3" t="s">
        <v>35</v>
      </c>
      <c r="F166" s="3" t="s">
        <v>54</v>
      </c>
    </row>
    <row r="167">
      <c r="A167" s="66" t="s">
        <v>66</v>
      </c>
      <c r="B167" s="66" t="s">
        <v>127</v>
      </c>
      <c r="C167" s="66" t="s">
        <v>655</v>
      </c>
      <c r="D167" s="66" t="s">
        <v>656</v>
      </c>
      <c r="E167" s="3" t="s">
        <v>35</v>
      </c>
      <c r="F167" s="3" t="s">
        <v>54</v>
      </c>
    </row>
    <row r="168">
      <c r="A168" s="66" t="s">
        <v>66</v>
      </c>
      <c r="B168" s="66" t="s">
        <v>131</v>
      </c>
      <c r="C168" s="66" t="s">
        <v>658</v>
      </c>
      <c r="D168" s="66" t="s">
        <v>659</v>
      </c>
      <c r="E168" s="3" t="s">
        <v>35</v>
      </c>
      <c r="F168" s="3" t="s">
        <v>54</v>
      </c>
    </row>
    <row r="169">
      <c r="A169" s="66" t="s">
        <v>66</v>
      </c>
      <c r="B169" s="66" t="s">
        <v>135</v>
      </c>
      <c r="C169" s="66" t="s">
        <v>661</v>
      </c>
      <c r="D169" s="66" t="s">
        <v>662</v>
      </c>
      <c r="E169" s="3" t="s">
        <v>35</v>
      </c>
      <c r="F169" s="3" t="s">
        <v>54</v>
      </c>
    </row>
    <row r="170">
      <c r="A170" s="66" t="s">
        <v>66</v>
      </c>
      <c r="B170" s="66" t="s">
        <v>140</v>
      </c>
      <c r="C170" s="66" t="s">
        <v>664</v>
      </c>
      <c r="D170" s="66" t="s">
        <v>665</v>
      </c>
      <c r="E170" s="3" t="s">
        <v>35</v>
      </c>
      <c r="F170" s="3" t="s">
        <v>54</v>
      </c>
    </row>
    <row r="171">
      <c r="A171" s="66" t="s">
        <v>66</v>
      </c>
      <c r="B171" s="66" t="s">
        <v>144</v>
      </c>
      <c r="C171" s="66" t="s">
        <v>667</v>
      </c>
      <c r="D171" s="66" t="s">
        <v>668</v>
      </c>
      <c r="E171" s="3" t="s">
        <v>35</v>
      </c>
      <c r="F171" s="3" t="s">
        <v>54</v>
      </c>
    </row>
    <row r="172">
      <c r="A172" s="66" t="s">
        <v>66</v>
      </c>
      <c r="B172" s="66" t="s">
        <v>148</v>
      </c>
      <c r="C172" s="66" t="s">
        <v>670</v>
      </c>
      <c r="D172" s="66" t="s">
        <v>671</v>
      </c>
      <c r="E172" s="3" t="s">
        <v>35</v>
      </c>
      <c r="F172" s="3" t="s">
        <v>54</v>
      </c>
    </row>
    <row r="173">
      <c r="A173" s="66" t="s">
        <v>66</v>
      </c>
      <c r="B173" s="66" t="s">
        <v>152</v>
      </c>
      <c r="C173" s="66" t="s">
        <v>673</v>
      </c>
      <c r="D173" s="66" t="s">
        <v>674</v>
      </c>
      <c r="E173" s="3" t="s">
        <v>35</v>
      </c>
      <c r="F173" s="3" t="s">
        <v>54</v>
      </c>
    </row>
    <row r="174">
      <c r="A174" s="66" t="s">
        <v>66</v>
      </c>
      <c r="B174" s="66" t="s">
        <v>156</v>
      </c>
      <c r="C174" s="66" t="s">
        <v>676</v>
      </c>
      <c r="D174" s="66" t="s">
        <v>677</v>
      </c>
      <c r="E174" s="3" t="s">
        <v>36</v>
      </c>
      <c r="F174" s="3" t="s">
        <v>176</v>
      </c>
    </row>
    <row r="175">
      <c r="A175" s="66" t="s">
        <v>66</v>
      </c>
      <c r="B175" s="66" t="s">
        <v>160</v>
      </c>
      <c r="C175" s="66" t="s">
        <v>679</v>
      </c>
      <c r="D175" s="66" t="s">
        <v>680</v>
      </c>
      <c r="E175" s="3" t="s">
        <v>37</v>
      </c>
      <c r="F175" s="3" t="s">
        <v>366</v>
      </c>
    </row>
    <row r="176">
      <c r="A176" s="66" t="s">
        <v>66</v>
      </c>
      <c r="B176" s="66" t="s">
        <v>164</v>
      </c>
      <c r="C176" s="66" t="s">
        <v>682</v>
      </c>
      <c r="D176" s="66" t="s">
        <v>683</v>
      </c>
      <c r="E176" s="3" t="s">
        <v>37</v>
      </c>
      <c r="F176" s="3" t="s">
        <v>366</v>
      </c>
    </row>
    <row r="177">
      <c r="A177" s="66" t="s">
        <v>66</v>
      </c>
      <c r="B177" s="66" t="s">
        <v>169</v>
      </c>
      <c r="C177" s="66" t="s">
        <v>685</v>
      </c>
      <c r="D177" s="66" t="s">
        <v>686</v>
      </c>
      <c r="E177" s="3" t="s">
        <v>37</v>
      </c>
      <c r="F177" s="3" t="s">
        <v>366</v>
      </c>
    </row>
    <row r="178">
      <c r="A178" s="66" t="s">
        <v>66</v>
      </c>
      <c r="B178" s="66" t="s">
        <v>173</v>
      </c>
      <c r="C178" s="66" t="s">
        <v>688</v>
      </c>
      <c r="D178" s="66" t="s">
        <v>689</v>
      </c>
      <c r="E178" s="3" t="s">
        <v>37</v>
      </c>
      <c r="F178" s="3" t="s">
        <v>366</v>
      </c>
    </row>
    <row r="179">
      <c r="A179" s="66" t="s">
        <v>66</v>
      </c>
      <c r="B179" s="66" t="s">
        <v>178</v>
      </c>
      <c r="C179" s="66" t="s">
        <v>691</v>
      </c>
      <c r="D179" s="66" t="s">
        <v>692</v>
      </c>
      <c r="E179" s="3" t="s">
        <v>37</v>
      </c>
      <c r="F179" s="3" t="s">
        <v>366</v>
      </c>
    </row>
    <row r="180">
      <c r="A180" s="66" t="s">
        <v>66</v>
      </c>
      <c r="B180" s="66" t="s">
        <v>182</v>
      </c>
      <c r="C180" s="66" t="s">
        <v>694</v>
      </c>
      <c r="D180" s="66" t="s">
        <v>695</v>
      </c>
      <c r="E180" s="3" t="s">
        <v>38</v>
      </c>
      <c r="F180" s="3" t="s">
        <v>380</v>
      </c>
    </row>
    <row r="181">
      <c r="A181" s="66" t="s">
        <v>66</v>
      </c>
      <c r="B181" s="66" t="s">
        <v>186</v>
      </c>
      <c r="C181" s="66" t="s">
        <v>697</v>
      </c>
      <c r="D181" s="66" t="s">
        <v>698</v>
      </c>
      <c r="E181" s="3" t="s">
        <v>38</v>
      </c>
      <c r="F181" s="3" t="s">
        <v>380</v>
      </c>
    </row>
    <row r="182">
      <c r="A182" s="66" t="s">
        <v>66</v>
      </c>
      <c r="B182" s="66" t="s">
        <v>191</v>
      </c>
      <c r="C182" s="66" t="s">
        <v>700</v>
      </c>
      <c r="D182" s="66" t="s">
        <v>701</v>
      </c>
      <c r="E182" s="3" t="s">
        <v>38</v>
      </c>
      <c r="F182" s="3" t="s">
        <v>380</v>
      </c>
    </row>
    <row r="183">
      <c r="A183" s="66" t="s">
        <v>66</v>
      </c>
      <c r="B183" s="66" t="s">
        <v>195</v>
      </c>
      <c r="C183" s="66" t="s">
        <v>703</v>
      </c>
      <c r="D183" s="66" t="s">
        <v>704</v>
      </c>
      <c r="E183" s="3" t="s">
        <v>39</v>
      </c>
      <c r="F183" s="3" t="s">
        <v>387</v>
      </c>
    </row>
    <row r="184">
      <c r="A184" s="66" t="s">
        <v>66</v>
      </c>
      <c r="B184" s="66" t="s">
        <v>199</v>
      </c>
      <c r="C184" s="66" t="s">
        <v>706</v>
      </c>
      <c r="D184" s="66" t="s">
        <v>707</v>
      </c>
      <c r="E184" s="3" t="s">
        <v>39</v>
      </c>
      <c r="F184" s="3" t="s">
        <v>387</v>
      </c>
    </row>
    <row r="185">
      <c r="A185" s="66" t="s">
        <v>66</v>
      </c>
      <c r="B185" s="66" t="s">
        <v>204</v>
      </c>
      <c r="C185" s="66" t="s">
        <v>709</v>
      </c>
      <c r="D185" s="66" t="s">
        <v>710</v>
      </c>
      <c r="E185" s="3" t="s">
        <v>39</v>
      </c>
      <c r="F185" s="3" t="s">
        <v>387</v>
      </c>
    </row>
    <row r="186">
      <c r="A186" s="66" t="s">
        <v>66</v>
      </c>
      <c r="B186" s="66" t="s">
        <v>208</v>
      </c>
      <c r="C186" s="66" t="s">
        <v>713</v>
      </c>
      <c r="D186" s="66" t="s">
        <v>714</v>
      </c>
      <c r="E186" s="3" t="s">
        <v>39</v>
      </c>
      <c r="F186" s="3" t="s">
        <v>387</v>
      </c>
    </row>
    <row r="187">
      <c r="A187" s="66" t="s">
        <v>66</v>
      </c>
      <c r="B187" s="66" t="s">
        <v>212</v>
      </c>
      <c r="C187" s="66" t="s">
        <v>716</v>
      </c>
      <c r="D187" s="66" t="s">
        <v>717</v>
      </c>
      <c r="E187" s="3" t="s">
        <v>40</v>
      </c>
      <c r="F187" s="3" t="s">
        <v>391</v>
      </c>
    </row>
    <row r="188">
      <c r="A188" s="66" t="s">
        <v>66</v>
      </c>
      <c r="B188" s="66" t="s">
        <v>216</v>
      </c>
      <c r="C188" s="66" t="s">
        <v>719</v>
      </c>
      <c r="D188" s="66" t="s">
        <v>720</v>
      </c>
      <c r="E188" s="3" t="s">
        <v>40</v>
      </c>
      <c r="F188" s="3" t="s">
        <v>391</v>
      </c>
    </row>
    <row r="189">
      <c r="A189" s="66" t="s">
        <v>66</v>
      </c>
      <c r="B189" s="66" t="s">
        <v>221</v>
      </c>
      <c r="C189" s="66" t="s">
        <v>723</v>
      </c>
      <c r="D189" s="66" t="s">
        <v>724</v>
      </c>
      <c r="E189" s="3" t="s">
        <v>40</v>
      </c>
      <c r="F189" s="3" t="s">
        <v>391</v>
      </c>
    </row>
    <row r="190">
      <c r="A190" s="66" t="s">
        <v>66</v>
      </c>
      <c r="B190" s="66" t="s">
        <v>225</v>
      </c>
      <c r="C190" s="66" t="s">
        <v>726</v>
      </c>
      <c r="D190" s="66" t="s">
        <v>727</v>
      </c>
      <c r="E190" s="3" t="s">
        <v>40</v>
      </c>
      <c r="F190" s="3" t="s">
        <v>391</v>
      </c>
    </row>
    <row r="191">
      <c r="A191" s="66" t="s">
        <v>66</v>
      </c>
      <c r="B191" s="66" t="s">
        <v>229</v>
      </c>
      <c r="C191" s="66" t="s">
        <v>729</v>
      </c>
      <c r="D191" s="66" t="s">
        <v>730</v>
      </c>
      <c r="E191" s="3" t="s">
        <v>36</v>
      </c>
      <c r="F191" s="3" t="s">
        <v>176</v>
      </c>
    </row>
    <row r="192">
      <c r="A192" s="66" t="s">
        <v>66</v>
      </c>
      <c r="B192" s="66" t="s">
        <v>234</v>
      </c>
      <c r="C192" s="66" t="s">
        <v>733</v>
      </c>
      <c r="D192" s="66" t="s">
        <v>734</v>
      </c>
      <c r="E192" s="3" t="s">
        <v>35</v>
      </c>
      <c r="F192" s="3" t="s">
        <v>54</v>
      </c>
    </row>
    <row r="193">
      <c r="A193" s="66" t="s">
        <v>66</v>
      </c>
      <c r="B193" s="66" t="s">
        <v>238</v>
      </c>
      <c r="C193" s="66" t="s">
        <v>736</v>
      </c>
      <c r="D193" s="66" t="s">
        <v>737</v>
      </c>
      <c r="E193" s="3" t="s">
        <v>35</v>
      </c>
      <c r="F193" s="3" t="s">
        <v>54</v>
      </c>
    </row>
    <row r="194">
      <c r="A194" s="66" t="s">
        <v>66</v>
      </c>
      <c r="B194" s="66" t="s">
        <v>242</v>
      </c>
      <c r="C194" s="66" t="s">
        <v>739</v>
      </c>
      <c r="D194" s="66" t="s">
        <v>740</v>
      </c>
      <c r="E194" s="3" t="s">
        <v>35</v>
      </c>
      <c r="F194" s="3" t="s">
        <v>54</v>
      </c>
    </row>
    <row r="195">
      <c r="A195" s="66" t="s">
        <v>66</v>
      </c>
      <c r="B195" s="66" t="s">
        <v>247</v>
      </c>
      <c r="C195" s="66" t="s">
        <v>742</v>
      </c>
      <c r="D195" s="66" t="s">
        <v>743</v>
      </c>
      <c r="E195" s="3" t="s">
        <v>35</v>
      </c>
      <c r="F195" s="3" t="s">
        <v>54</v>
      </c>
    </row>
    <row r="196">
      <c r="A196" s="66" t="s">
        <v>66</v>
      </c>
      <c r="B196" s="66" t="s">
        <v>251</v>
      </c>
      <c r="C196" s="66" t="s">
        <v>745</v>
      </c>
      <c r="D196" s="66" t="s">
        <v>746</v>
      </c>
      <c r="E196" s="3" t="s">
        <v>35</v>
      </c>
      <c r="F196" s="3" t="s">
        <v>54</v>
      </c>
    </row>
    <row r="197">
      <c r="A197" s="66" t="s">
        <v>66</v>
      </c>
      <c r="B197" s="66" t="s">
        <v>255</v>
      </c>
      <c r="C197" s="66" t="s">
        <v>749</v>
      </c>
      <c r="D197" s="66" t="s">
        <v>750</v>
      </c>
      <c r="E197" s="3" t="s">
        <v>35</v>
      </c>
      <c r="F197" s="3" t="s">
        <v>54</v>
      </c>
    </row>
    <row r="198">
      <c r="A198" s="66" t="s">
        <v>66</v>
      </c>
      <c r="B198" s="66" t="s">
        <v>259</v>
      </c>
      <c r="C198" s="66" t="s">
        <v>752</v>
      </c>
      <c r="D198" s="66" t="s">
        <v>753</v>
      </c>
      <c r="E198" s="3" t="s">
        <v>35</v>
      </c>
      <c r="F198" s="3" t="s">
        <v>54</v>
      </c>
    </row>
    <row r="199">
      <c r="A199" s="66" t="s">
        <v>71</v>
      </c>
      <c r="B199" s="66" t="s">
        <v>51</v>
      </c>
      <c r="C199" s="66" t="s">
        <v>755</v>
      </c>
      <c r="D199" s="66" t="s">
        <v>756</v>
      </c>
      <c r="E199" s="3" t="s">
        <v>35</v>
      </c>
      <c r="F199" s="3" t="s">
        <v>54</v>
      </c>
    </row>
    <row r="200">
      <c r="A200" s="66" t="s">
        <v>71</v>
      </c>
      <c r="B200" s="66" t="s">
        <v>56</v>
      </c>
      <c r="C200" s="66" t="s">
        <v>758</v>
      </c>
      <c r="D200" s="66" t="s">
        <v>759</v>
      </c>
      <c r="E200" s="3" t="s">
        <v>35</v>
      </c>
      <c r="F200" s="3" t="s">
        <v>54</v>
      </c>
    </row>
    <row r="201">
      <c r="A201" s="66" t="s">
        <v>71</v>
      </c>
      <c r="B201" s="66" t="s">
        <v>61</v>
      </c>
      <c r="C201" s="66" t="s">
        <v>761</v>
      </c>
      <c r="D201" s="66" t="s">
        <v>762</v>
      </c>
      <c r="E201" s="3" t="s">
        <v>35</v>
      </c>
      <c r="F201" s="3" t="s">
        <v>54</v>
      </c>
    </row>
    <row r="202">
      <c r="A202" s="66" t="s">
        <v>71</v>
      </c>
      <c r="B202" s="66" t="s">
        <v>66</v>
      </c>
      <c r="C202" s="66" t="s">
        <v>764</v>
      </c>
      <c r="D202" s="66" t="s">
        <v>765</v>
      </c>
      <c r="E202" s="3" t="s">
        <v>35</v>
      </c>
      <c r="F202" s="3" t="s">
        <v>54</v>
      </c>
    </row>
    <row r="203">
      <c r="A203" s="66" t="s">
        <v>71</v>
      </c>
      <c r="B203" s="66" t="s">
        <v>71</v>
      </c>
      <c r="C203" s="66" t="s">
        <v>767</v>
      </c>
      <c r="D203" s="66" t="s">
        <v>768</v>
      </c>
      <c r="E203" s="3" t="s">
        <v>35</v>
      </c>
      <c r="F203" s="3" t="s">
        <v>54</v>
      </c>
    </row>
    <row r="204">
      <c r="A204" s="66" t="s">
        <v>71</v>
      </c>
      <c r="B204" s="66" t="s">
        <v>75</v>
      </c>
      <c r="C204" s="66" t="s">
        <v>771</v>
      </c>
      <c r="D204" s="66" t="s">
        <v>772</v>
      </c>
      <c r="E204" s="3" t="s">
        <v>35</v>
      </c>
      <c r="F204" s="3" t="s">
        <v>54</v>
      </c>
    </row>
    <row r="205">
      <c r="A205" s="66" t="s">
        <v>71</v>
      </c>
      <c r="B205" s="66" t="s">
        <v>80</v>
      </c>
      <c r="C205" s="66" t="s">
        <v>775</v>
      </c>
      <c r="D205" s="66" t="s">
        <v>776</v>
      </c>
      <c r="E205" s="3" t="s">
        <v>35</v>
      </c>
      <c r="F205" s="3" t="s">
        <v>54</v>
      </c>
    </row>
    <row r="206">
      <c r="A206" s="66" t="s">
        <v>71</v>
      </c>
      <c r="B206" s="66" t="s">
        <v>85</v>
      </c>
      <c r="C206" s="66" t="s">
        <v>779</v>
      </c>
      <c r="D206" s="66" t="s">
        <v>780</v>
      </c>
      <c r="E206" s="3" t="s">
        <v>35</v>
      </c>
      <c r="F206" s="3" t="s">
        <v>54</v>
      </c>
    </row>
    <row r="207">
      <c r="A207" s="66" t="s">
        <v>71</v>
      </c>
      <c r="B207" s="66" t="s">
        <v>89</v>
      </c>
      <c r="C207" s="66" t="s">
        <v>783</v>
      </c>
      <c r="D207" s="66" t="s">
        <v>784</v>
      </c>
      <c r="E207" s="3" t="s">
        <v>35</v>
      </c>
      <c r="F207" s="3" t="s">
        <v>54</v>
      </c>
    </row>
    <row r="208">
      <c r="A208" s="66" t="s">
        <v>71</v>
      </c>
      <c r="B208" s="66" t="s">
        <v>94</v>
      </c>
      <c r="C208" s="66" t="s">
        <v>786</v>
      </c>
      <c r="D208" s="66" t="s">
        <v>787</v>
      </c>
      <c r="E208" s="3" t="s">
        <v>35</v>
      </c>
      <c r="F208" s="3" t="s">
        <v>54</v>
      </c>
    </row>
    <row r="209">
      <c r="A209" s="66" t="s">
        <v>71</v>
      </c>
      <c r="B209" s="66" t="s">
        <v>98</v>
      </c>
      <c r="C209" s="66" t="s">
        <v>789</v>
      </c>
      <c r="D209" s="66" t="s">
        <v>790</v>
      </c>
      <c r="E209" s="3" t="s">
        <v>35</v>
      </c>
      <c r="F209" s="3" t="s">
        <v>54</v>
      </c>
    </row>
    <row r="210">
      <c r="A210" s="66" t="s">
        <v>71</v>
      </c>
      <c r="B210" s="66" t="s">
        <v>102</v>
      </c>
      <c r="C210" s="66" t="s">
        <v>793</v>
      </c>
      <c r="D210" s="66" t="s">
        <v>794</v>
      </c>
      <c r="E210" s="3" t="s">
        <v>35</v>
      </c>
      <c r="F210" s="3" t="s">
        <v>54</v>
      </c>
    </row>
    <row r="211">
      <c r="A211" s="66" t="s">
        <v>71</v>
      </c>
      <c r="B211" s="66" t="s">
        <v>106</v>
      </c>
      <c r="C211" s="66" t="s">
        <v>797</v>
      </c>
      <c r="D211" s="66" t="s">
        <v>798</v>
      </c>
      <c r="E211" s="3" t="s">
        <v>35</v>
      </c>
      <c r="F211" s="3" t="s">
        <v>54</v>
      </c>
    </row>
    <row r="212">
      <c r="A212" s="66" t="s">
        <v>71</v>
      </c>
      <c r="B212" s="66" t="s">
        <v>110</v>
      </c>
      <c r="C212" s="66" t="s">
        <v>800</v>
      </c>
      <c r="D212" s="66" t="s">
        <v>801</v>
      </c>
      <c r="E212" s="3" t="s">
        <v>35</v>
      </c>
      <c r="F212" s="3" t="s">
        <v>54</v>
      </c>
    </row>
    <row r="213">
      <c r="A213" s="66" t="s">
        <v>71</v>
      </c>
      <c r="B213" s="66" t="s">
        <v>114</v>
      </c>
      <c r="C213" s="66" t="s">
        <v>803</v>
      </c>
      <c r="D213" s="66" t="s">
        <v>804</v>
      </c>
      <c r="E213" s="3" t="s">
        <v>35</v>
      </c>
      <c r="F213" s="3" t="s">
        <v>54</v>
      </c>
    </row>
    <row r="214">
      <c r="A214" s="66" t="s">
        <v>71</v>
      </c>
      <c r="B214" s="66" t="s">
        <v>119</v>
      </c>
      <c r="C214" s="66" t="s">
        <v>806</v>
      </c>
      <c r="D214" s="66" t="s">
        <v>807</v>
      </c>
      <c r="E214" s="3" t="s">
        <v>35</v>
      </c>
      <c r="F214" s="3" t="s">
        <v>54</v>
      </c>
    </row>
    <row r="215">
      <c r="A215" s="66" t="s">
        <v>71</v>
      </c>
      <c r="B215" s="66" t="s">
        <v>123</v>
      </c>
      <c r="C215" s="66" t="s">
        <v>810</v>
      </c>
      <c r="D215" s="66" t="s">
        <v>811</v>
      </c>
      <c r="E215" s="3" t="s">
        <v>35</v>
      </c>
      <c r="F215" s="3" t="s">
        <v>54</v>
      </c>
    </row>
    <row r="216">
      <c r="A216" s="66" t="s">
        <v>71</v>
      </c>
      <c r="B216" s="66" t="s">
        <v>127</v>
      </c>
      <c r="C216" s="66" t="s">
        <v>814</v>
      </c>
      <c r="D216" s="66" t="s">
        <v>815</v>
      </c>
      <c r="E216" s="3" t="s">
        <v>35</v>
      </c>
      <c r="F216" s="3" t="s">
        <v>54</v>
      </c>
    </row>
    <row r="217">
      <c r="A217" s="66" t="s">
        <v>71</v>
      </c>
      <c r="B217" s="66" t="s">
        <v>131</v>
      </c>
      <c r="C217" s="66" t="s">
        <v>817</v>
      </c>
      <c r="D217" s="66" t="s">
        <v>818</v>
      </c>
      <c r="E217" s="3" t="s">
        <v>35</v>
      </c>
      <c r="F217" s="3" t="s">
        <v>54</v>
      </c>
    </row>
    <row r="218">
      <c r="A218" s="66" t="s">
        <v>71</v>
      </c>
      <c r="B218" s="66" t="s">
        <v>135</v>
      </c>
      <c r="C218" s="66" t="s">
        <v>820</v>
      </c>
      <c r="D218" s="66" t="s">
        <v>821</v>
      </c>
      <c r="E218" s="3" t="s">
        <v>35</v>
      </c>
      <c r="F218" s="3" t="s">
        <v>54</v>
      </c>
    </row>
    <row r="219">
      <c r="A219" s="66" t="s">
        <v>71</v>
      </c>
      <c r="B219" s="66" t="s">
        <v>140</v>
      </c>
      <c r="C219" s="66" t="s">
        <v>823</v>
      </c>
      <c r="D219" s="66" t="s">
        <v>824</v>
      </c>
      <c r="E219" s="3" t="s">
        <v>35</v>
      </c>
      <c r="F219" s="3" t="s">
        <v>54</v>
      </c>
    </row>
    <row r="220">
      <c r="A220" s="66" t="s">
        <v>71</v>
      </c>
      <c r="B220" s="66" t="s">
        <v>144</v>
      </c>
      <c r="C220" s="66" t="s">
        <v>826</v>
      </c>
      <c r="D220" s="66" t="s">
        <v>827</v>
      </c>
      <c r="E220" s="3" t="s">
        <v>35</v>
      </c>
      <c r="F220" s="3" t="s">
        <v>54</v>
      </c>
    </row>
    <row r="221">
      <c r="A221" s="66" t="s">
        <v>71</v>
      </c>
      <c r="B221" s="66" t="s">
        <v>148</v>
      </c>
      <c r="C221" s="66" t="s">
        <v>830</v>
      </c>
      <c r="D221" s="66" t="s">
        <v>831</v>
      </c>
      <c r="E221" s="3" t="s">
        <v>35</v>
      </c>
      <c r="F221" s="3" t="s">
        <v>54</v>
      </c>
    </row>
    <row r="222">
      <c r="A222" s="66" t="s">
        <v>71</v>
      </c>
      <c r="B222" s="66" t="s">
        <v>152</v>
      </c>
      <c r="C222" s="66" t="s">
        <v>834</v>
      </c>
      <c r="D222" s="66" t="s">
        <v>835</v>
      </c>
      <c r="E222" s="3" t="s">
        <v>36</v>
      </c>
      <c r="F222" s="3" t="s">
        <v>176</v>
      </c>
    </row>
    <row r="223">
      <c r="A223" s="66" t="s">
        <v>71</v>
      </c>
      <c r="B223" s="66" t="s">
        <v>156</v>
      </c>
      <c r="C223" s="66" t="s">
        <v>837</v>
      </c>
      <c r="D223" s="66" t="s">
        <v>838</v>
      </c>
      <c r="E223" s="3" t="s">
        <v>37</v>
      </c>
      <c r="F223" s="3" t="s">
        <v>366</v>
      </c>
    </row>
    <row r="224">
      <c r="A224" s="66" t="s">
        <v>71</v>
      </c>
      <c r="B224" s="66" t="s">
        <v>160</v>
      </c>
      <c r="C224" s="66" t="s">
        <v>840</v>
      </c>
      <c r="D224" s="66" t="s">
        <v>841</v>
      </c>
      <c r="E224" s="3" t="s">
        <v>37</v>
      </c>
      <c r="F224" s="3" t="s">
        <v>366</v>
      </c>
    </row>
    <row r="225">
      <c r="A225" s="66" t="s">
        <v>71</v>
      </c>
      <c r="B225" s="66" t="s">
        <v>164</v>
      </c>
      <c r="C225" s="66" t="s">
        <v>843</v>
      </c>
      <c r="D225" s="66" t="s">
        <v>844</v>
      </c>
      <c r="E225" s="3" t="s">
        <v>37</v>
      </c>
      <c r="F225" s="3" t="s">
        <v>366</v>
      </c>
    </row>
    <row r="226">
      <c r="A226" s="66" t="s">
        <v>71</v>
      </c>
      <c r="B226" s="66" t="s">
        <v>169</v>
      </c>
      <c r="C226" s="66" t="s">
        <v>846</v>
      </c>
      <c r="D226" s="66" t="s">
        <v>847</v>
      </c>
      <c r="E226" s="3" t="s">
        <v>37</v>
      </c>
      <c r="F226" s="3" t="s">
        <v>366</v>
      </c>
    </row>
    <row r="227">
      <c r="A227" s="66" t="s">
        <v>71</v>
      </c>
      <c r="B227" s="66" t="s">
        <v>173</v>
      </c>
      <c r="C227" s="66" t="s">
        <v>849</v>
      </c>
      <c r="D227" s="66" t="s">
        <v>850</v>
      </c>
      <c r="E227" s="3" t="s">
        <v>37</v>
      </c>
      <c r="F227" s="3" t="s">
        <v>366</v>
      </c>
    </row>
    <row r="228">
      <c r="A228" s="66" t="s">
        <v>71</v>
      </c>
      <c r="B228" s="66" t="s">
        <v>178</v>
      </c>
      <c r="C228" s="66" t="s">
        <v>852</v>
      </c>
      <c r="D228" s="66" t="s">
        <v>853</v>
      </c>
      <c r="E228" s="3" t="s">
        <v>38</v>
      </c>
      <c r="F228" s="3" t="s">
        <v>380</v>
      </c>
    </row>
    <row r="229">
      <c r="A229" s="66" t="s">
        <v>71</v>
      </c>
      <c r="B229" s="66" t="s">
        <v>182</v>
      </c>
      <c r="C229" s="66" t="s">
        <v>855</v>
      </c>
      <c r="D229" s="66" t="s">
        <v>856</v>
      </c>
      <c r="E229" s="3" t="s">
        <v>38</v>
      </c>
      <c r="F229" s="3" t="s">
        <v>380</v>
      </c>
    </row>
    <row r="230">
      <c r="A230" s="66" t="s">
        <v>71</v>
      </c>
      <c r="B230" s="66" t="s">
        <v>186</v>
      </c>
      <c r="C230" s="66" t="s">
        <v>858</v>
      </c>
      <c r="D230" s="66" t="s">
        <v>859</v>
      </c>
      <c r="E230" s="3" t="s">
        <v>38</v>
      </c>
      <c r="F230" s="3" t="s">
        <v>380</v>
      </c>
    </row>
    <row r="231">
      <c r="A231" s="66" t="s">
        <v>71</v>
      </c>
      <c r="B231" s="66" t="s">
        <v>191</v>
      </c>
      <c r="C231" s="66" t="s">
        <v>861</v>
      </c>
      <c r="D231" s="66" t="s">
        <v>862</v>
      </c>
      <c r="E231" s="3" t="s">
        <v>38</v>
      </c>
      <c r="F231" s="3" t="s">
        <v>380</v>
      </c>
    </row>
    <row r="232">
      <c r="A232" s="66" t="s">
        <v>71</v>
      </c>
      <c r="B232" s="66" t="s">
        <v>195</v>
      </c>
      <c r="C232" s="66" t="s">
        <v>864</v>
      </c>
      <c r="D232" s="66" t="s">
        <v>865</v>
      </c>
      <c r="E232" s="3" t="s">
        <v>39</v>
      </c>
      <c r="F232" s="3" t="s">
        <v>387</v>
      </c>
    </row>
    <row r="233">
      <c r="A233" s="66" t="s">
        <v>71</v>
      </c>
      <c r="B233" s="66" t="s">
        <v>199</v>
      </c>
      <c r="C233" s="66" t="s">
        <v>867</v>
      </c>
      <c r="D233" s="66" t="s">
        <v>868</v>
      </c>
      <c r="E233" s="3" t="s">
        <v>39</v>
      </c>
      <c r="F233" s="3" t="s">
        <v>387</v>
      </c>
    </row>
    <row r="234">
      <c r="A234" s="66" t="s">
        <v>71</v>
      </c>
      <c r="B234" s="66" t="s">
        <v>204</v>
      </c>
      <c r="C234" s="66" t="s">
        <v>870</v>
      </c>
      <c r="D234" s="66" t="s">
        <v>871</v>
      </c>
      <c r="E234" s="3" t="s">
        <v>39</v>
      </c>
      <c r="F234" s="3" t="s">
        <v>387</v>
      </c>
    </row>
    <row r="235">
      <c r="A235" s="66" t="s">
        <v>71</v>
      </c>
      <c r="B235" s="66" t="s">
        <v>208</v>
      </c>
      <c r="C235" s="66" t="s">
        <v>873</v>
      </c>
      <c r="D235" s="66" t="s">
        <v>874</v>
      </c>
      <c r="E235" s="3" t="s">
        <v>39</v>
      </c>
      <c r="F235" s="3" t="s">
        <v>387</v>
      </c>
    </row>
    <row r="236">
      <c r="A236" s="66" t="s">
        <v>71</v>
      </c>
      <c r="B236" s="66" t="s">
        <v>212</v>
      </c>
      <c r="C236" s="66" t="s">
        <v>876</v>
      </c>
      <c r="D236" s="66" t="s">
        <v>877</v>
      </c>
      <c r="E236" s="3" t="s">
        <v>40</v>
      </c>
      <c r="F236" s="3" t="s">
        <v>391</v>
      </c>
    </row>
    <row r="237">
      <c r="A237" s="66" t="s">
        <v>71</v>
      </c>
      <c r="B237" s="66" t="s">
        <v>216</v>
      </c>
      <c r="C237" s="66" t="s">
        <v>879</v>
      </c>
      <c r="D237" s="66" t="s">
        <v>880</v>
      </c>
      <c r="E237" s="3" t="s">
        <v>40</v>
      </c>
      <c r="F237" s="3" t="s">
        <v>391</v>
      </c>
    </row>
    <row r="238">
      <c r="A238" s="66" t="s">
        <v>71</v>
      </c>
      <c r="B238" s="66" t="s">
        <v>221</v>
      </c>
      <c r="C238" s="66" t="s">
        <v>882</v>
      </c>
      <c r="D238" s="66" t="s">
        <v>883</v>
      </c>
      <c r="E238" s="3" t="s">
        <v>40</v>
      </c>
      <c r="F238" s="3" t="s">
        <v>391</v>
      </c>
    </row>
    <row r="239">
      <c r="A239" s="66" t="s">
        <v>71</v>
      </c>
      <c r="B239" s="66" t="s">
        <v>225</v>
      </c>
      <c r="C239" s="66" t="s">
        <v>885</v>
      </c>
      <c r="D239" s="66" t="s">
        <v>886</v>
      </c>
      <c r="E239" s="3" t="s">
        <v>40</v>
      </c>
      <c r="F239" s="3" t="s">
        <v>391</v>
      </c>
    </row>
    <row r="240">
      <c r="A240" s="66" t="s">
        <v>71</v>
      </c>
      <c r="B240" s="66" t="s">
        <v>229</v>
      </c>
      <c r="C240" s="66" t="s">
        <v>888</v>
      </c>
      <c r="D240" s="66" t="s">
        <v>889</v>
      </c>
      <c r="E240" s="3" t="s">
        <v>40</v>
      </c>
      <c r="F240" s="3" t="s">
        <v>391</v>
      </c>
    </row>
    <row r="241">
      <c r="A241" s="66" t="s">
        <v>71</v>
      </c>
      <c r="B241" s="66" t="s">
        <v>234</v>
      </c>
      <c r="C241" s="66" t="s">
        <v>891</v>
      </c>
      <c r="D241" s="66" t="s">
        <v>892</v>
      </c>
      <c r="E241" s="3" t="s">
        <v>36</v>
      </c>
      <c r="F241" s="3" t="s">
        <v>176</v>
      </c>
    </row>
    <row r="242">
      <c r="A242" s="66" t="s">
        <v>71</v>
      </c>
      <c r="B242" s="66" t="s">
        <v>238</v>
      </c>
      <c r="C242" s="66" t="s">
        <v>894</v>
      </c>
      <c r="D242" s="66" t="s">
        <v>895</v>
      </c>
      <c r="E242" s="3" t="s">
        <v>35</v>
      </c>
      <c r="F242" s="3" t="s">
        <v>54</v>
      </c>
    </row>
    <row r="243">
      <c r="A243" s="66" t="s">
        <v>71</v>
      </c>
      <c r="B243" s="66" t="s">
        <v>242</v>
      </c>
      <c r="C243" s="66" t="s">
        <v>897</v>
      </c>
      <c r="D243" s="66" t="s">
        <v>898</v>
      </c>
      <c r="E243" s="3" t="s">
        <v>35</v>
      </c>
      <c r="F243" s="3" t="s">
        <v>54</v>
      </c>
    </row>
    <row r="244">
      <c r="A244" s="66" t="s">
        <v>71</v>
      </c>
      <c r="B244" s="66" t="s">
        <v>247</v>
      </c>
      <c r="C244" s="66" t="s">
        <v>900</v>
      </c>
      <c r="D244" s="66" t="s">
        <v>901</v>
      </c>
      <c r="E244" s="3" t="s">
        <v>35</v>
      </c>
      <c r="F244" s="3" t="s">
        <v>54</v>
      </c>
    </row>
    <row r="245">
      <c r="A245" s="66" t="s">
        <v>71</v>
      </c>
      <c r="B245" s="66" t="s">
        <v>251</v>
      </c>
      <c r="C245" s="66" t="s">
        <v>903</v>
      </c>
      <c r="D245" s="66" t="s">
        <v>904</v>
      </c>
      <c r="E245" s="3" t="s">
        <v>35</v>
      </c>
      <c r="F245" s="3" t="s">
        <v>54</v>
      </c>
    </row>
    <row r="246">
      <c r="A246" s="66" t="s">
        <v>71</v>
      </c>
      <c r="B246" s="66" t="s">
        <v>255</v>
      </c>
      <c r="C246" s="66" t="s">
        <v>907</v>
      </c>
      <c r="D246" s="66" t="s">
        <v>908</v>
      </c>
      <c r="E246" s="3" t="s">
        <v>35</v>
      </c>
      <c r="F246" s="3" t="s">
        <v>54</v>
      </c>
    </row>
    <row r="247">
      <c r="A247" s="66" t="s">
        <v>71</v>
      </c>
      <c r="B247" s="66" t="s">
        <v>259</v>
      </c>
      <c r="C247" s="66" t="s">
        <v>911</v>
      </c>
      <c r="D247" s="66" t="s">
        <v>912</v>
      </c>
      <c r="E247" s="3" t="s">
        <v>35</v>
      </c>
      <c r="F247" s="3" t="s">
        <v>54</v>
      </c>
    </row>
    <row r="248">
      <c r="A248" s="66" t="s">
        <v>75</v>
      </c>
      <c r="B248" s="66" t="s">
        <v>51</v>
      </c>
      <c r="C248" s="66" t="s">
        <v>914</v>
      </c>
      <c r="D248" s="66" t="s">
        <v>915</v>
      </c>
      <c r="E248" s="3" t="s">
        <v>35</v>
      </c>
      <c r="F248" s="3" t="s">
        <v>54</v>
      </c>
    </row>
    <row r="249">
      <c r="A249" s="66" t="s">
        <v>75</v>
      </c>
      <c r="B249" s="66" t="s">
        <v>56</v>
      </c>
      <c r="C249" s="66" t="s">
        <v>917</v>
      </c>
      <c r="D249" s="66" t="s">
        <v>918</v>
      </c>
      <c r="E249" s="3" t="s">
        <v>35</v>
      </c>
      <c r="F249" s="3" t="s">
        <v>54</v>
      </c>
    </row>
    <row r="250">
      <c r="A250" s="66" t="s">
        <v>75</v>
      </c>
      <c r="B250" s="66" t="s">
        <v>61</v>
      </c>
      <c r="C250" s="66" t="s">
        <v>920</v>
      </c>
      <c r="D250" s="66" t="s">
        <v>921</v>
      </c>
      <c r="E250" s="3" t="s">
        <v>35</v>
      </c>
      <c r="F250" s="3" t="s">
        <v>54</v>
      </c>
    </row>
    <row r="251">
      <c r="A251" s="66" t="s">
        <v>75</v>
      </c>
      <c r="B251" s="66" t="s">
        <v>66</v>
      </c>
      <c r="C251" s="66" t="s">
        <v>923</v>
      </c>
      <c r="D251" s="66" t="s">
        <v>924</v>
      </c>
      <c r="E251" s="3" t="s">
        <v>35</v>
      </c>
      <c r="F251" s="3" t="s">
        <v>54</v>
      </c>
    </row>
    <row r="252">
      <c r="A252" s="66" t="s">
        <v>75</v>
      </c>
      <c r="B252" s="66" t="s">
        <v>71</v>
      </c>
      <c r="C252" s="66" t="s">
        <v>926</v>
      </c>
      <c r="D252" s="66" t="s">
        <v>927</v>
      </c>
      <c r="E252" s="3" t="s">
        <v>35</v>
      </c>
      <c r="F252" s="3" t="s">
        <v>54</v>
      </c>
    </row>
    <row r="253">
      <c r="A253" s="66" t="s">
        <v>75</v>
      </c>
      <c r="B253" s="66" t="s">
        <v>75</v>
      </c>
      <c r="C253" s="66" t="s">
        <v>929</v>
      </c>
      <c r="D253" s="66" t="s">
        <v>930</v>
      </c>
      <c r="E253" s="3" t="s">
        <v>35</v>
      </c>
      <c r="F253" s="3" t="s">
        <v>54</v>
      </c>
    </row>
    <row r="254">
      <c r="A254" s="66" t="s">
        <v>75</v>
      </c>
      <c r="B254" s="66" t="s">
        <v>80</v>
      </c>
      <c r="C254" s="66" t="s">
        <v>932</v>
      </c>
      <c r="D254" s="66" t="s">
        <v>933</v>
      </c>
      <c r="E254" s="3" t="s">
        <v>35</v>
      </c>
      <c r="F254" s="3" t="s">
        <v>54</v>
      </c>
    </row>
    <row r="255">
      <c r="A255" s="66" t="s">
        <v>75</v>
      </c>
      <c r="B255" s="66" t="s">
        <v>85</v>
      </c>
      <c r="C255" s="66" t="s">
        <v>935</v>
      </c>
      <c r="D255" s="66" t="s">
        <v>936</v>
      </c>
      <c r="E255" s="3" t="s">
        <v>35</v>
      </c>
      <c r="F255" s="3" t="s">
        <v>54</v>
      </c>
    </row>
    <row r="256">
      <c r="A256" s="66" t="s">
        <v>75</v>
      </c>
      <c r="B256" s="66" t="s">
        <v>89</v>
      </c>
      <c r="C256" s="66" t="s">
        <v>938</v>
      </c>
      <c r="D256" s="66" t="s">
        <v>939</v>
      </c>
      <c r="E256" s="3" t="s">
        <v>35</v>
      </c>
      <c r="F256" s="3" t="s">
        <v>54</v>
      </c>
    </row>
    <row r="257">
      <c r="A257" s="66" t="s">
        <v>75</v>
      </c>
      <c r="B257" s="66" t="s">
        <v>94</v>
      </c>
      <c r="C257" s="66" t="s">
        <v>941</v>
      </c>
      <c r="D257" s="66" t="s">
        <v>942</v>
      </c>
      <c r="E257" s="3" t="s">
        <v>35</v>
      </c>
      <c r="F257" s="3" t="s">
        <v>54</v>
      </c>
    </row>
    <row r="258">
      <c r="A258" s="66" t="s">
        <v>75</v>
      </c>
      <c r="B258" s="66" t="s">
        <v>98</v>
      </c>
      <c r="C258" s="66" t="s">
        <v>944</v>
      </c>
      <c r="D258" s="66" t="s">
        <v>945</v>
      </c>
      <c r="E258" s="3" t="s">
        <v>35</v>
      </c>
      <c r="F258" s="3" t="s">
        <v>54</v>
      </c>
    </row>
    <row r="259">
      <c r="A259" s="66" t="s">
        <v>75</v>
      </c>
      <c r="B259" s="66" t="s">
        <v>102</v>
      </c>
      <c r="C259" s="66" t="s">
        <v>947</v>
      </c>
      <c r="D259" s="66" t="s">
        <v>948</v>
      </c>
      <c r="E259" s="3" t="s">
        <v>35</v>
      </c>
      <c r="F259" s="3" t="s">
        <v>54</v>
      </c>
    </row>
    <row r="260">
      <c r="A260" s="66" t="s">
        <v>75</v>
      </c>
      <c r="B260" s="66" t="s">
        <v>106</v>
      </c>
      <c r="C260" s="66" t="s">
        <v>950</v>
      </c>
      <c r="D260" s="66" t="s">
        <v>951</v>
      </c>
      <c r="E260" s="3" t="s">
        <v>35</v>
      </c>
      <c r="F260" s="3" t="s">
        <v>54</v>
      </c>
    </row>
    <row r="261">
      <c r="A261" s="66" t="s">
        <v>75</v>
      </c>
      <c r="B261" s="66" t="s">
        <v>110</v>
      </c>
      <c r="C261" s="66" t="s">
        <v>953</v>
      </c>
      <c r="D261" s="66" t="s">
        <v>954</v>
      </c>
      <c r="E261" s="3" t="s">
        <v>35</v>
      </c>
      <c r="F261" s="3" t="s">
        <v>54</v>
      </c>
    </row>
    <row r="262">
      <c r="A262" s="66" t="s">
        <v>75</v>
      </c>
      <c r="B262" s="66" t="s">
        <v>114</v>
      </c>
      <c r="C262" s="66" t="s">
        <v>956</v>
      </c>
      <c r="D262" s="66" t="s">
        <v>957</v>
      </c>
      <c r="E262" s="3" t="s">
        <v>35</v>
      </c>
      <c r="F262" s="3" t="s">
        <v>54</v>
      </c>
    </row>
    <row r="263">
      <c r="A263" s="66" t="s">
        <v>75</v>
      </c>
      <c r="B263" s="66" t="s">
        <v>119</v>
      </c>
      <c r="C263" s="66" t="s">
        <v>959</v>
      </c>
      <c r="D263" s="66" t="s">
        <v>960</v>
      </c>
      <c r="E263" s="3" t="s">
        <v>35</v>
      </c>
      <c r="F263" s="3" t="s">
        <v>54</v>
      </c>
    </row>
    <row r="264">
      <c r="A264" s="66" t="s">
        <v>75</v>
      </c>
      <c r="B264" s="66" t="s">
        <v>123</v>
      </c>
      <c r="C264" s="66" t="s">
        <v>962</v>
      </c>
      <c r="D264" s="66" t="s">
        <v>963</v>
      </c>
      <c r="E264" s="3" t="s">
        <v>35</v>
      </c>
      <c r="F264" s="3" t="s">
        <v>54</v>
      </c>
    </row>
    <row r="265">
      <c r="A265" s="66" t="s">
        <v>75</v>
      </c>
      <c r="B265" s="66" t="s">
        <v>127</v>
      </c>
      <c r="C265" s="66" t="s">
        <v>965</v>
      </c>
      <c r="D265" s="66" t="s">
        <v>966</v>
      </c>
      <c r="E265" s="3" t="s">
        <v>35</v>
      </c>
      <c r="F265" s="3" t="s">
        <v>54</v>
      </c>
    </row>
    <row r="266">
      <c r="A266" s="66" t="s">
        <v>75</v>
      </c>
      <c r="B266" s="66" t="s">
        <v>131</v>
      </c>
      <c r="C266" s="66" t="s">
        <v>968</v>
      </c>
      <c r="D266" s="66" t="s">
        <v>969</v>
      </c>
      <c r="E266" s="3" t="s">
        <v>35</v>
      </c>
      <c r="F266" s="3" t="s">
        <v>54</v>
      </c>
    </row>
    <row r="267">
      <c r="A267" s="66" t="s">
        <v>75</v>
      </c>
      <c r="B267" s="66" t="s">
        <v>135</v>
      </c>
      <c r="C267" s="66" t="s">
        <v>971</v>
      </c>
      <c r="D267" s="66" t="s">
        <v>972</v>
      </c>
      <c r="E267" s="3" t="s">
        <v>35</v>
      </c>
      <c r="F267" s="3" t="s">
        <v>54</v>
      </c>
    </row>
    <row r="268">
      <c r="A268" s="66" t="s">
        <v>75</v>
      </c>
      <c r="B268" s="66" t="s">
        <v>140</v>
      </c>
      <c r="C268" s="66" t="s">
        <v>974</v>
      </c>
      <c r="D268" s="66" t="s">
        <v>975</v>
      </c>
      <c r="E268" s="3" t="s">
        <v>35</v>
      </c>
      <c r="F268" s="3" t="s">
        <v>54</v>
      </c>
    </row>
    <row r="269">
      <c r="A269" s="66" t="s">
        <v>75</v>
      </c>
      <c r="B269" s="66" t="s">
        <v>144</v>
      </c>
      <c r="C269" s="66" t="s">
        <v>977</v>
      </c>
      <c r="D269" s="66" t="s">
        <v>978</v>
      </c>
      <c r="E269" s="3" t="s">
        <v>35</v>
      </c>
      <c r="F269" s="3" t="s">
        <v>54</v>
      </c>
    </row>
    <row r="270">
      <c r="A270" s="66" t="s">
        <v>75</v>
      </c>
      <c r="B270" s="66" t="s">
        <v>148</v>
      </c>
      <c r="C270" s="66" t="s">
        <v>980</v>
      </c>
      <c r="D270" s="66" t="s">
        <v>981</v>
      </c>
      <c r="E270" s="3" t="s">
        <v>36</v>
      </c>
      <c r="F270" s="3" t="s">
        <v>176</v>
      </c>
    </row>
    <row r="271">
      <c r="A271" s="66" t="s">
        <v>75</v>
      </c>
      <c r="B271" s="66" t="s">
        <v>152</v>
      </c>
      <c r="C271" s="66" t="s">
        <v>983</v>
      </c>
      <c r="D271" s="66" t="s">
        <v>984</v>
      </c>
      <c r="E271" s="3" t="s">
        <v>37</v>
      </c>
      <c r="F271" s="3" t="s">
        <v>366</v>
      </c>
    </row>
    <row r="272">
      <c r="A272" s="66" t="s">
        <v>75</v>
      </c>
      <c r="B272" s="66" t="s">
        <v>156</v>
      </c>
      <c r="C272" s="66" t="s">
        <v>986</v>
      </c>
      <c r="D272" s="66" t="s">
        <v>987</v>
      </c>
      <c r="E272" s="3" t="s">
        <v>37</v>
      </c>
      <c r="F272" s="3" t="s">
        <v>366</v>
      </c>
    </row>
    <row r="273">
      <c r="A273" s="66" t="s">
        <v>75</v>
      </c>
      <c r="B273" s="66" t="s">
        <v>160</v>
      </c>
      <c r="C273" s="66" t="s">
        <v>989</v>
      </c>
      <c r="D273" s="66" t="s">
        <v>990</v>
      </c>
      <c r="E273" s="3" t="s">
        <v>37</v>
      </c>
      <c r="F273" s="3" t="s">
        <v>366</v>
      </c>
    </row>
    <row r="274">
      <c r="A274" s="66" t="s">
        <v>75</v>
      </c>
      <c r="B274" s="66" t="s">
        <v>164</v>
      </c>
      <c r="C274" s="66" t="s">
        <v>992</v>
      </c>
      <c r="D274" s="66" t="s">
        <v>993</v>
      </c>
      <c r="E274" s="3" t="s">
        <v>37</v>
      </c>
      <c r="F274" s="3" t="s">
        <v>366</v>
      </c>
    </row>
    <row r="275">
      <c r="A275" s="66" t="s">
        <v>75</v>
      </c>
      <c r="B275" s="66" t="s">
        <v>169</v>
      </c>
      <c r="C275" s="66" t="s">
        <v>995</v>
      </c>
      <c r="D275" s="66" t="s">
        <v>996</v>
      </c>
      <c r="E275" s="3" t="s">
        <v>37</v>
      </c>
      <c r="F275" s="3" t="s">
        <v>366</v>
      </c>
    </row>
    <row r="276">
      <c r="A276" s="66" t="s">
        <v>75</v>
      </c>
      <c r="B276" s="66" t="s">
        <v>173</v>
      </c>
      <c r="C276" s="66" t="s">
        <v>998</v>
      </c>
      <c r="D276" s="66" t="s">
        <v>999</v>
      </c>
      <c r="E276" s="3" t="s">
        <v>37</v>
      </c>
      <c r="F276" s="3" t="s">
        <v>366</v>
      </c>
    </row>
    <row r="277">
      <c r="A277" s="66" t="s">
        <v>75</v>
      </c>
      <c r="B277" s="66" t="s">
        <v>178</v>
      </c>
      <c r="C277" s="66" t="s">
        <v>1001</v>
      </c>
      <c r="D277" s="66" t="s">
        <v>1002</v>
      </c>
      <c r="E277" s="3" t="s">
        <v>38</v>
      </c>
      <c r="F277" s="3" t="s">
        <v>380</v>
      </c>
    </row>
    <row r="278">
      <c r="A278" s="66" t="s">
        <v>75</v>
      </c>
      <c r="B278" s="66" t="s">
        <v>182</v>
      </c>
      <c r="C278" s="66" t="s">
        <v>1004</v>
      </c>
      <c r="D278" s="66" t="s">
        <v>1005</v>
      </c>
      <c r="E278" s="3" t="s">
        <v>38</v>
      </c>
      <c r="F278" s="3" t="s">
        <v>380</v>
      </c>
    </row>
    <row r="279">
      <c r="A279" s="66" t="s">
        <v>75</v>
      </c>
      <c r="B279" s="66" t="s">
        <v>186</v>
      </c>
      <c r="C279" s="66" t="s">
        <v>1007</v>
      </c>
      <c r="D279" s="66" t="s">
        <v>1008</v>
      </c>
      <c r="E279" s="3" t="s">
        <v>38</v>
      </c>
      <c r="F279" s="3" t="s">
        <v>380</v>
      </c>
    </row>
    <row r="280">
      <c r="A280" s="66" t="s">
        <v>75</v>
      </c>
      <c r="B280" s="66" t="s">
        <v>191</v>
      </c>
      <c r="C280" s="66" t="s">
        <v>1010</v>
      </c>
      <c r="D280" s="66" t="s">
        <v>1011</v>
      </c>
      <c r="E280" s="3" t="s">
        <v>38</v>
      </c>
      <c r="F280" s="3" t="s">
        <v>380</v>
      </c>
    </row>
    <row r="281">
      <c r="A281" s="66" t="s">
        <v>75</v>
      </c>
      <c r="B281" s="66" t="s">
        <v>195</v>
      </c>
      <c r="C281" s="66" t="s">
        <v>1013</v>
      </c>
      <c r="D281" s="66" t="s">
        <v>1014</v>
      </c>
      <c r="E281" s="3" t="s">
        <v>39</v>
      </c>
      <c r="F281" s="3" t="s">
        <v>387</v>
      </c>
    </row>
    <row r="282">
      <c r="A282" s="66" t="s">
        <v>75</v>
      </c>
      <c r="B282" s="66" t="s">
        <v>199</v>
      </c>
      <c r="C282" s="66" t="s">
        <v>1017</v>
      </c>
      <c r="D282" s="66" t="s">
        <v>1018</v>
      </c>
      <c r="E282" s="3" t="s">
        <v>39</v>
      </c>
      <c r="F282" s="3" t="s">
        <v>387</v>
      </c>
    </row>
    <row r="283">
      <c r="A283" s="66" t="s">
        <v>75</v>
      </c>
      <c r="B283" s="66" t="s">
        <v>204</v>
      </c>
      <c r="C283" s="66" t="s">
        <v>1020</v>
      </c>
      <c r="D283" s="66" t="s">
        <v>1021</v>
      </c>
      <c r="E283" s="3" t="s">
        <v>39</v>
      </c>
      <c r="F283" s="3" t="s">
        <v>387</v>
      </c>
    </row>
    <row r="284">
      <c r="A284" s="66" t="s">
        <v>75</v>
      </c>
      <c r="B284" s="66" t="s">
        <v>208</v>
      </c>
      <c r="C284" s="66" t="s">
        <v>1023</v>
      </c>
      <c r="D284" s="66" t="s">
        <v>1024</v>
      </c>
      <c r="E284" s="3" t="s">
        <v>39</v>
      </c>
      <c r="F284" s="3" t="s">
        <v>387</v>
      </c>
    </row>
    <row r="285">
      <c r="A285" s="66" t="s">
        <v>75</v>
      </c>
      <c r="B285" s="66" t="s">
        <v>212</v>
      </c>
      <c r="C285" s="66" t="s">
        <v>1026</v>
      </c>
      <c r="D285" s="66" t="s">
        <v>1027</v>
      </c>
      <c r="E285" s="3" t="s">
        <v>39</v>
      </c>
      <c r="F285" s="3" t="s">
        <v>387</v>
      </c>
    </row>
    <row r="286">
      <c r="A286" s="66" t="s">
        <v>75</v>
      </c>
      <c r="B286" s="66" t="s">
        <v>216</v>
      </c>
      <c r="C286" s="66" t="s">
        <v>1029</v>
      </c>
      <c r="D286" s="66" t="s">
        <v>1030</v>
      </c>
      <c r="E286" s="3" t="s">
        <v>40</v>
      </c>
      <c r="F286" s="3" t="s">
        <v>391</v>
      </c>
    </row>
    <row r="287">
      <c r="A287" s="66" t="s">
        <v>75</v>
      </c>
      <c r="B287" s="66" t="s">
        <v>221</v>
      </c>
      <c r="C287" s="66" t="s">
        <v>1032</v>
      </c>
      <c r="D287" s="66" t="s">
        <v>1033</v>
      </c>
      <c r="E287" s="3" t="s">
        <v>40</v>
      </c>
      <c r="F287" s="3" t="s">
        <v>391</v>
      </c>
    </row>
    <row r="288">
      <c r="A288" s="66" t="s">
        <v>75</v>
      </c>
      <c r="B288" s="66" t="s">
        <v>225</v>
      </c>
      <c r="C288" s="66" t="s">
        <v>1035</v>
      </c>
      <c r="D288" s="66" t="s">
        <v>1036</v>
      </c>
      <c r="E288" s="3" t="s">
        <v>40</v>
      </c>
      <c r="F288" s="3" t="s">
        <v>391</v>
      </c>
    </row>
    <row r="289">
      <c r="A289" s="66" t="s">
        <v>75</v>
      </c>
      <c r="B289" s="66" t="s">
        <v>229</v>
      </c>
      <c r="C289" s="66" t="s">
        <v>1038</v>
      </c>
      <c r="D289" s="66" t="s">
        <v>1039</v>
      </c>
      <c r="E289" s="3" t="s">
        <v>40</v>
      </c>
      <c r="F289" s="3" t="s">
        <v>391</v>
      </c>
    </row>
    <row r="290">
      <c r="A290" s="66" t="s">
        <v>75</v>
      </c>
      <c r="B290" s="66" t="s">
        <v>234</v>
      </c>
      <c r="C290" s="66" t="s">
        <v>1041</v>
      </c>
      <c r="D290" s="66" t="s">
        <v>1042</v>
      </c>
      <c r="E290" s="3" t="s">
        <v>40</v>
      </c>
      <c r="F290" s="3" t="s">
        <v>391</v>
      </c>
    </row>
    <row r="291">
      <c r="A291" s="66" t="s">
        <v>75</v>
      </c>
      <c r="B291" s="66" t="s">
        <v>238</v>
      </c>
      <c r="C291" s="66" t="s">
        <v>1044</v>
      </c>
      <c r="D291" s="66" t="s">
        <v>1045</v>
      </c>
      <c r="E291" s="3" t="s">
        <v>36</v>
      </c>
      <c r="F291" s="3" t="s">
        <v>176</v>
      </c>
    </row>
    <row r="292">
      <c r="A292" s="66" t="s">
        <v>75</v>
      </c>
      <c r="B292" s="66" t="s">
        <v>242</v>
      </c>
      <c r="C292" s="66" t="s">
        <v>1047</v>
      </c>
      <c r="D292" s="66" t="s">
        <v>1048</v>
      </c>
      <c r="E292" s="3" t="s">
        <v>35</v>
      </c>
      <c r="F292" s="3" t="s">
        <v>54</v>
      </c>
    </row>
    <row r="293">
      <c r="A293" s="66" t="s">
        <v>75</v>
      </c>
      <c r="B293" s="66" t="s">
        <v>247</v>
      </c>
      <c r="C293" s="66" t="s">
        <v>1050</v>
      </c>
      <c r="D293" s="66" t="s">
        <v>1051</v>
      </c>
      <c r="E293" s="3" t="s">
        <v>35</v>
      </c>
      <c r="F293" s="3" t="s">
        <v>54</v>
      </c>
    </row>
    <row r="294">
      <c r="A294" s="66" t="s">
        <v>75</v>
      </c>
      <c r="B294" s="66" t="s">
        <v>251</v>
      </c>
      <c r="C294" s="66" t="s">
        <v>1053</v>
      </c>
      <c r="D294" s="66" t="s">
        <v>1054</v>
      </c>
      <c r="E294" s="3" t="s">
        <v>35</v>
      </c>
      <c r="F294" s="3" t="s">
        <v>54</v>
      </c>
    </row>
    <row r="295">
      <c r="A295" s="66" t="s">
        <v>75</v>
      </c>
      <c r="B295" s="66" t="s">
        <v>255</v>
      </c>
      <c r="C295" s="66" t="s">
        <v>1056</v>
      </c>
      <c r="D295" s="66" t="s">
        <v>1057</v>
      </c>
      <c r="E295" s="3" t="s">
        <v>35</v>
      </c>
      <c r="F295" s="3" t="s">
        <v>54</v>
      </c>
    </row>
    <row r="296">
      <c r="A296" s="66" t="s">
        <v>75</v>
      </c>
      <c r="B296" s="66" t="s">
        <v>259</v>
      </c>
      <c r="C296" s="66" t="s">
        <v>1059</v>
      </c>
      <c r="D296" s="66" t="s">
        <v>1060</v>
      </c>
      <c r="E296" s="3" t="s">
        <v>35</v>
      </c>
      <c r="F296" s="3" t="s">
        <v>54</v>
      </c>
    </row>
    <row r="297">
      <c r="A297" s="66" t="s">
        <v>80</v>
      </c>
      <c r="B297" s="66" t="s">
        <v>51</v>
      </c>
      <c r="C297" s="66" t="s">
        <v>1062</v>
      </c>
      <c r="D297" s="66" t="s">
        <v>1063</v>
      </c>
      <c r="E297" s="3" t="s">
        <v>35</v>
      </c>
      <c r="F297" s="3" t="s">
        <v>54</v>
      </c>
    </row>
    <row r="298">
      <c r="A298" s="66" t="s">
        <v>80</v>
      </c>
      <c r="B298" s="66" t="s">
        <v>56</v>
      </c>
      <c r="C298" s="66" t="s">
        <v>1065</v>
      </c>
      <c r="D298" s="66" t="s">
        <v>1066</v>
      </c>
      <c r="E298" s="3" t="s">
        <v>35</v>
      </c>
      <c r="F298" s="3" t="s">
        <v>54</v>
      </c>
    </row>
    <row r="299">
      <c r="A299" s="66" t="s">
        <v>80</v>
      </c>
      <c r="B299" s="66" t="s">
        <v>61</v>
      </c>
      <c r="C299" s="66" t="s">
        <v>1069</v>
      </c>
      <c r="D299" s="66" t="s">
        <v>1070</v>
      </c>
      <c r="E299" s="3" t="s">
        <v>35</v>
      </c>
      <c r="F299" s="3" t="s">
        <v>54</v>
      </c>
    </row>
    <row r="300">
      <c r="A300" s="66" t="s">
        <v>80</v>
      </c>
      <c r="B300" s="66" t="s">
        <v>66</v>
      </c>
      <c r="C300" s="66" t="s">
        <v>1072</v>
      </c>
      <c r="D300" s="66" t="s">
        <v>1073</v>
      </c>
      <c r="E300" s="3" t="s">
        <v>35</v>
      </c>
      <c r="F300" s="3" t="s">
        <v>54</v>
      </c>
    </row>
    <row r="301">
      <c r="A301" s="66" t="s">
        <v>80</v>
      </c>
      <c r="B301" s="66" t="s">
        <v>71</v>
      </c>
      <c r="C301" s="66" t="s">
        <v>1075</v>
      </c>
      <c r="D301" s="66" t="s">
        <v>1076</v>
      </c>
      <c r="E301" s="3" t="s">
        <v>35</v>
      </c>
      <c r="F301" s="3" t="s">
        <v>54</v>
      </c>
    </row>
    <row r="302">
      <c r="A302" s="66" t="s">
        <v>80</v>
      </c>
      <c r="B302" s="66" t="s">
        <v>75</v>
      </c>
      <c r="C302" s="66" t="s">
        <v>1079</v>
      </c>
      <c r="D302" s="66" t="s">
        <v>1080</v>
      </c>
      <c r="E302" s="3" t="s">
        <v>35</v>
      </c>
      <c r="F302" s="3" t="s">
        <v>54</v>
      </c>
    </row>
    <row r="303">
      <c r="A303" s="66" t="s">
        <v>80</v>
      </c>
      <c r="B303" s="66" t="s">
        <v>80</v>
      </c>
      <c r="C303" s="66" t="s">
        <v>1082</v>
      </c>
      <c r="D303" s="66" t="s">
        <v>1083</v>
      </c>
      <c r="E303" s="3" t="s">
        <v>36</v>
      </c>
      <c r="F303" s="3" t="s">
        <v>176</v>
      </c>
    </row>
    <row r="304">
      <c r="A304" s="66" t="s">
        <v>80</v>
      </c>
      <c r="B304" s="66" t="s">
        <v>85</v>
      </c>
      <c r="C304" s="66" t="s">
        <v>1085</v>
      </c>
      <c r="D304" s="66" t="s">
        <v>1086</v>
      </c>
      <c r="E304" s="3" t="s">
        <v>36</v>
      </c>
      <c r="F304" s="3" t="s">
        <v>176</v>
      </c>
    </row>
    <row r="305">
      <c r="A305" s="66" t="s">
        <v>80</v>
      </c>
      <c r="B305" s="66" t="s">
        <v>89</v>
      </c>
      <c r="C305" s="66" t="s">
        <v>1088</v>
      </c>
      <c r="D305" s="66" t="s">
        <v>1089</v>
      </c>
      <c r="E305" s="3" t="s">
        <v>36</v>
      </c>
      <c r="F305" s="3" t="s">
        <v>176</v>
      </c>
    </row>
    <row r="306">
      <c r="A306" s="66" t="s">
        <v>80</v>
      </c>
      <c r="B306" s="66" t="s">
        <v>94</v>
      </c>
      <c r="C306" s="66" t="s">
        <v>1091</v>
      </c>
      <c r="D306" s="66" t="s">
        <v>1092</v>
      </c>
      <c r="E306" s="3" t="s">
        <v>36</v>
      </c>
      <c r="F306" s="3" t="s">
        <v>176</v>
      </c>
    </row>
    <row r="307">
      <c r="A307" s="66" t="s">
        <v>80</v>
      </c>
      <c r="B307" s="66" t="s">
        <v>98</v>
      </c>
      <c r="C307" s="66" t="s">
        <v>1094</v>
      </c>
      <c r="D307" s="66" t="s">
        <v>1095</v>
      </c>
      <c r="E307" s="3" t="s">
        <v>36</v>
      </c>
      <c r="F307" s="3" t="s">
        <v>176</v>
      </c>
    </row>
    <row r="308">
      <c r="A308" s="66" t="s">
        <v>80</v>
      </c>
      <c r="B308" s="66" t="s">
        <v>102</v>
      </c>
      <c r="C308" s="66" t="s">
        <v>1097</v>
      </c>
      <c r="D308" s="66" t="s">
        <v>1098</v>
      </c>
      <c r="E308" s="3" t="s">
        <v>36</v>
      </c>
      <c r="F308" s="3" t="s">
        <v>176</v>
      </c>
    </row>
    <row r="309">
      <c r="A309" s="66" t="s">
        <v>80</v>
      </c>
      <c r="B309" s="66" t="s">
        <v>106</v>
      </c>
      <c r="C309" s="66" t="s">
        <v>1100</v>
      </c>
      <c r="D309" s="66" t="s">
        <v>1101</v>
      </c>
      <c r="E309" s="3" t="s">
        <v>35</v>
      </c>
      <c r="F309" s="3" t="s">
        <v>54</v>
      </c>
    </row>
    <row r="310">
      <c r="A310" s="66" t="s">
        <v>80</v>
      </c>
      <c r="B310" s="66" t="s">
        <v>110</v>
      </c>
      <c r="C310" s="66" t="s">
        <v>1103</v>
      </c>
      <c r="D310" s="66" t="s">
        <v>1104</v>
      </c>
      <c r="E310" s="3" t="s">
        <v>35</v>
      </c>
      <c r="F310" s="3" t="s">
        <v>54</v>
      </c>
    </row>
    <row r="311">
      <c r="A311" s="66" t="s">
        <v>80</v>
      </c>
      <c r="B311" s="66" t="s">
        <v>114</v>
      </c>
      <c r="C311" s="66" t="s">
        <v>1106</v>
      </c>
      <c r="D311" s="66" t="s">
        <v>1107</v>
      </c>
      <c r="E311" s="3" t="s">
        <v>35</v>
      </c>
      <c r="F311" s="3" t="s">
        <v>54</v>
      </c>
    </row>
    <row r="312">
      <c r="A312" s="66" t="s">
        <v>80</v>
      </c>
      <c r="B312" s="66" t="s">
        <v>119</v>
      </c>
      <c r="C312" s="66" t="s">
        <v>1110</v>
      </c>
      <c r="D312" s="66" t="s">
        <v>1111</v>
      </c>
      <c r="E312" s="3" t="s">
        <v>35</v>
      </c>
      <c r="F312" s="3" t="s">
        <v>54</v>
      </c>
    </row>
    <row r="313">
      <c r="A313" s="66" t="s">
        <v>80</v>
      </c>
      <c r="B313" s="66" t="s">
        <v>123</v>
      </c>
      <c r="C313" s="66" t="s">
        <v>1113</v>
      </c>
      <c r="D313" s="66" t="s">
        <v>1114</v>
      </c>
      <c r="E313" s="3" t="s">
        <v>36</v>
      </c>
      <c r="F313" s="3" t="s">
        <v>176</v>
      </c>
    </row>
    <row r="314">
      <c r="A314" s="66" t="s">
        <v>80</v>
      </c>
      <c r="B314" s="66" t="s">
        <v>127</v>
      </c>
      <c r="C314" s="66" t="s">
        <v>1116</v>
      </c>
      <c r="D314" s="66" t="s">
        <v>1117</v>
      </c>
      <c r="E314" s="3" t="s">
        <v>36</v>
      </c>
      <c r="F314" s="3" t="s">
        <v>176</v>
      </c>
    </row>
    <row r="315">
      <c r="A315" s="66" t="s">
        <v>80</v>
      </c>
      <c r="B315" s="66" t="s">
        <v>131</v>
      </c>
      <c r="C315" s="66" t="s">
        <v>1119</v>
      </c>
      <c r="D315" s="66" t="s">
        <v>1120</v>
      </c>
      <c r="E315" s="3" t="s">
        <v>36</v>
      </c>
      <c r="F315" s="3" t="s">
        <v>176</v>
      </c>
    </row>
    <row r="316">
      <c r="A316" s="66" t="s">
        <v>80</v>
      </c>
      <c r="B316" s="66" t="s">
        <v>135</v>
      </c>
      <c r="C316" s="66" t="s">
        <v>1122</v>
      </c>
      <c r="D316" s="66" t="s">
        <v>1123</v>
      </c>
      <c r="E316" s="3" t="s">
        <v>36</v>
      </c>
      <c r="F316" s="3" t="s">
        <v>176</v>
      </c>
    </row>
    <row r="317">
      <c r="A317" s="66" t="s">
        <v>80</v>
      </c>
      <c r="B317" s="66" t="s">
        <v>140</v>
      </c>
      <c r="C317" s="66" t="s">
        <v>1125</v>
      </c>
      <c r="D317" s="66" t="s">
        <v>1126</v>
      </c>
      <c r="E317" s="3" t="s">
        <v>36</v>
      </c>
      <c r="F317" s="3" t="s">
        <v>176</v>
      </c>
    </row>
    <row r="318">
      <c r="A318" s="66" t="s">
        <v>80</v>
      </c>
      <c r="B318" s="66" t="s">
        <v>144</v>
      </c>
      <c r="C318" s="66" t="s">
        <v>1128</v>
      </c>
      <c r="D318" s="66" t="s">
        <v>1129</v>
      </c>
      <c r="E318" s="3" t="s">
        <v>36</v>
      </c>
      <c r="F318" s="3" t="s">
        <v>176</v>
      </c>
    </row>
    <row r="319">
      <c r="A319" s="66" t="s">
        <v>80</v>
      </c>
      <c r="B319" s="66" t="s">
        <v>148</v>
      </c>
      <c r="C319" s="66" t="s">
        <v>1131</v>
      </c>
      <c r="D319" s="66" t="s">
        <v>1132</v>
      </c>
      <c r="E319" s="3" t="s">
        <v>36</v>
      </c>
      <c r="F319" s="3" t="s">
        <v>176</v>
      </c>
    </row>
    <row r="320">
      <c r="A320" s="66" t="s">
        <v>80</v>
      </c>
      <c r="B320" s="66" t="s">
        <v>152</v>
      </c>
      <c r="C320" s="66" t="s">
        <v>1134</v>
      </c>
      <c r="D320" s="66" t="s">
        <v>1135</v>
      </c>
      <c r="E320" s="3" t="s">
        <v>36</v>
      </c>
      <c r="F320" s="3" t="s">
        <v>176</v>
      </c>
    </row>
    <row r="321">
      <c r="A321" s="66" t="s">
        <v>80</v>
      </c>
      <c r="B321" s="66" t="s">
        <v>156</v>
      </c>
      <c r="C321" s="66" t="s">
        <v>1137</v>
      </c>
      <c r="D321" s="66" t="s">
        <v>1138</v>
      </c>
      <c r="E321" s="3" t="s">
        <v>36</v>
      </c>
      <c r="F321" s="3" t="s">
        <v>176</v>
      </c>
    </row>
    <row r="322">
      <c r="A322" s="66" t="s">
        <v>80</v>
      </c>
      <c r="B322" s="66" t="s">
        <v>160</v>
      </c>
      <c r="C322" s="66" t="s">
        <v>1140</v>
      </c>
      <c r="D322" s="66" t="s">
        <v>1141</v>
      </c>
      <c r="E322" s="3" t="s">
        <v>37</v>
      </c>
      <c r="F322" s="3" t="s">
        <v>366</v>
      </c>
    </row>
    <row r="323">
      <c r="A323" s="66" t="s">
        <v>80</v>
      </c>
      <c r="B323" s="66" t="s">
        <v>164</v>
      </c>
      <c r="C323" s="66" t="s">
        <v>1144</v>
      </c>
      <c r="D323" s="66" t="s">
        <v>1145</v>
      </c>
      <c r="E323" s="3" t="s">
        <v>37</v>
      </c>
      <c r="F323" s="3" t="s">
        <v>366</v>
      </c>
    </row>
    <row r="324">
      <c r="A324" s="66" t="s">
        <v>80</v>
      </c>
      <c r="B324" s="66" t="s">
        <v>169</v>
      </c>
      <c r="C324" s="66" t="s">
        <v>1147</v>
      </c>
      <c r="D324" s="66" t="s">
        <v>1148</v>
      </c>
      <c r="E324" s="3" t="s">
        <v>37</v>
      </c>
      <c r="F324" s="3" t="s">
        <v>366</v>
      </c>
    </row>
    <row r="325">
      <c r="A325" s="66" t="s">
        <v>80</v>
      </c>
      <c r="B325" s="66" t="s">
        <v>173</v>
      </c>
      <c r="C325" s="66" t="s">
        <v>1150</v>
      </c>
      <c r="D325" s="66" t="s">
        <v>1151</v>
      </c>
      <c r="E325" s="3" t="s">
        <v>38</v>
      </c>
      <c r="F325" s="3" t="s">
        <v>380</v>
      </c>
    </row>
    <row r="326">
      <c r="A326" s="66" t="s">
        <v>80</v>
      </c>
      <c r="B326" s="66" t="s">
        <v>178</v>
      </c>
      <c r="C326" s="66" t="s">
        <v>1153</v>
      </c>
      <c r="D326" s="66" t="s">
        <v>1154</v>
      </c>
      <c r="E326" s="3" t="s">
        <v>38</v>
      </c>
      <c r="F326" s="3" t="s">
        <v>380</v>
      </c>
    </row>
    <row r="327">
      <c r="A327" s="66" t="s">
        <v>80</v>
      </c>
      <c r="B327" s="66" t="s">
        <v>182</v>
      </c>
      <c r="C327" s="66" t="s">
        <v>1156</v>
      </c>
      <c r="D327" s="66" t="s">
        <v>1157</v>
      </c>
      <c r="E327" s="3" t="s">
        <v>38</v>
      </c>
      <c r="F327" s="3" t="s">
        <v>380</v>
      </c>
    </row>
    <row r="328">
      <c r="A328" s="66" t="s">
        <v>80</v>
      </c>
      <c r="B328" s="66" t="s">
        <v>186</v>
      </c>
      <c r="C328" s="66" t="s">
        <v>1159</v>
      </c>
      <c r="D328" s="66" t="s">
        <v>1160</v>
      </c>
      <c r="E328" s="3" t="s">
        <v>38</v>
      </c>
      <c r="F328" s="3" t="s">
        <v>380</v>
      </c>
    </row>
    <row r="329">
      <c r="A329" s="66" t="s">
        <v>80</v>
      </c>
      <c r="B329" s="66" t="s">
        <v>191</v>
      </c>
      <c r="C329" s="66" t="s">
        <v>1162</v>
      </c>
      <c r="D329" s="66" t="s">
        <v>1163</v>
      </c>
      <c r="E329" s="3" t="s">
        <v>38</v>
      </c>
      <c r="F329" s="3" t="s">
        <v>380</v>
      </c>
    </row>
    <row r="330">
      <c r="A330" s="66" t="s">
        <v>80</v>
      </c>
      <c r="B330" s="66" t="s">
        <v>195</v>
      </c>
      <c r="C330" s="66" t="s">
        <v>1165</v>
      </c>
      <c r="D330" s="66" t="s">
        <v>1166</v>
      </c>
      <c r="E330" s="3" t="s">
        <v>39</v>
      </c>
      <c r="F330" s="3" t="s">
        <v>387</v>
      </c>
    </row>
    <row r="331">
      <c r="A331" s="66" t="s">
        <v>80</v>
      </c>
      <c r="B331" s="66" t="s">
        <v>199</v>
      </c>
      <c r="C331" s="66" t="s">
        <v>1168</v>
      </c>
      <c r="D331" s="66" t="s">
        <v>1169</v>
      </c>
      <c r="E331" s="3" t="s">
        <v>39</v>
      </c>
      <c r="F331" s="3" t="s">
        <v>387</v>
      </c>
    </row>
    <row r="332">
      <c r="A332" s="66" t="s">
        <v>80</v>
      </c>
      <c r="B332" s="66" t="s">
        <v>204</v>
      </c>
      <c r="C332" s="66" t="s">
        <v>1171</v>
      </c>
      <c r="D332" s="66" t="s">
        <v>1172</v>
      </c>
      <c r="E332" s="3" t="s">
        <v>39</v>
      </c>
      <c r="F332" s="3" t="s">
        <v>387</v>
      </c>
    </row>
    <row r="333">
      <c r="A333" s="66" t="s">
        <v>80</v>
      </c>
      <c r="B333" s="66" t="s">
        <v>208</v>
      </c>
      <c r="C333" s="66" t="s">
        <v>1174</v>
      </c>
      <c r="D333" s="66" t="s">
        <v>1175</v>
      </c>
      <c r="E333" s="3" t="s">
        <v>39</v>
      </c>
      <c r="F333" s="3" t="s">
        <v>387</v>
      </c>
    </row>
    <row r="334">
      <c r="A334" s="66" t="s">
        <v>80</v>
      </c>
      <c r="B334" s="66" t="s">
        <v>212</v>
      </c>
      <c r="C334" s="66" t="s">
        <v>1177</v>
      </c>
      <c r="D334" s="66" t="s">
        <v>1178</v>
      </c>
      <c r="E334" s="3" t="s">
        <v>39</v>
      </c>
      <c r="F334" s="3" t="s">
        <v>387</v>
      </c>
    </row>
    <row r="335">
      <c r="A335" s="66" t="s">
        <v>80</v>
      </c>
      <c r="B335" s="66" t="s">
        <v>216</v>
      </c>
      <c r="C335" s="66" t="s">
        <v>1180</v>
      </c>
      <c r="D335" s="66" t="s">
        <v>1181</v>
      </c>
      <c r="E335" s="3" t="s">
        <v>40</v>
      </c>
      <c r="F335" s="3" t="s">
        <v>391</v>
      </c>
    </row>
    <row r="336">
      <c r="A336" s="66" t="s">
        <v>80</v>
      </c>
      <c r="B336" s="66" t="s">
        <v>221</v>
      </c>
      <c r="C336" s="66" t="s">
        <v>1183</v>
      </c>
      <c r="D336" s="66" t="s">
        <v>1184</v>
      </c>
      <c r="E336" s="3" t="s">
        <v>40</v>
      </c>
      <c r="F336" s="3" t="s">
        <v>391</v>
      </c>
    </row>
    <row r="337">
      <c r="A337" s="66" t="s">
        <v>80</v>
      </c>
      <c r="B337" s="66" t="s">
        <v>225</v>
      </c>
      <c r="C337" s="66" t="s">
        <v>1186</v>
      </c>
      <c r="D337" s="66" t="s">
        <v>1187</v>
      </c>
      <c r="E337" s="3" t="s">
        <v>40</v>
      </c>
      <c r="F337" s="3" t="s">
        <v>391</v>
      </c>
    </row>
    <row r="338">
      <c r="A338" s="66" t="s">
        <v>80</v>
      </c>
      <c r="B338" s="66" t="s">
        <v>229</v>
      </c>
      <c r="C338" s="66" t="s">
        <v>1189</v>
      </c>
      <c r="D338" s="66" t="s">
        <v>1190</v>
      </c>
      <c r="E338" s="3" t="s">
        <v>40</v>
      </c>
      <c r="F338" s="3" t="s">
        <v>391</v>
      </c>
    </row>
    <row r="339">
      <c r="A339" s="66" t="s">
        <v>80</v>
      </c>
      <c r="B339" s="66" t="s">
        <v>234</v>
      </c>
      <c r="C339" s="66" t="s">
        <v>1192</v>
      </c>
      <c r="D339" s="66" t="s">
        <v>1193</v>
      </c>
      <c r="E339" s="3" t="s">
        <v>40</v>
      </c>
      <c r="F339" s="3" t="s">
        <v>391</v>
      </c>
    </row>
    <row r="340">
      <c r="A340" s="66" t="s">
        <v>80</v>
      </c>
      <c r="B340" s="66" t="s">
        <v>238</v>
      </c>
      <c r="C340" s="66" t="s">
        <v>1195</v>
      </c>
      <c r="D340" s="66" t="s">
        <v>1196</v>
      </c>
      <c r="E340" s="3" t="s">
        <v>36</v>
      </c>
      <c r="F340" s="3" t="s">
        <v>176</v>
      </c>
    </row>
    <row r="341">
      <c r="A341" s="66" t="s">
        <v>80</v>
      </c>
      <c r="B341" s="66" t="s">
        <v>242</v>
      </c>
      <c r="C341" s="66" t="s">
        <v>1198</v>
      </c>
      <c r="D341" s="66" t="s">
        <v>1199</v>
      </c>
      <c r="E341" s="3" t="s">
        <v>35</v>
      </c>
      <c r="F341" s="3" t="s">
        <v>54</v>
      </c>
    </row>
    <row r="342">
      <c r="A342" s="66" t="s">
        <v>80</v>
      </c>
      <c r="B342" s="66" t="s">
        <v>247</v>
      </c>
      <c r="C342" s="66" t="s">
        <v>1201</v>
      </c>
      <c r="D342" s="66" t="s">
        <v>1202</v>
      </c>
      <c r="E342" s="3" t="s">
        <v>35</v>
      </c>
      <c r="F342" s="3" t="s">
        <v>54</v>
      </c>
    </row>
    <row r="343">
      <c r="A343" s="66" t="s">
        <v>80</v>
      </c>
      <c r="B343" s="66" t="s">
        <v>251</v>
      </c>
      <c r="C343" s="66" t="s">
        <v>1204</v>
      </c>
      <c r="D343" s="66" t="s">
        <v>1205</v>
      </c>
      <c r="E343" s="3" t="s">
        <v>35</v>
      </c>
      <c r="F343" s="3" t="s">
        <v>54</v>
      </c>
    </row>
    <row r="344">
      <c r="A344" s="66" t="s">
        <v>80</v>
      </c>
      <c r="B344" s="66" t="s">
        <v>255</v>
      </c>
      <c r="C344" s="66" t="s">
        <v>1207</v>
      </c>
      <c r="D344" s="66" t="s">
        <v>1208</v>
      </c>
      <c r="E344" s="3" t="s">
        <v>35</v>
      </c>
      <c r="F344" s="3" t="s">
        <v>54</v>
      </c>
    </row>
    <row r="345">
      <c r="A345" s="66" t="s">
        <v>80</v>
      </c>
      <c r="B345" s="66" t="s">
        <v>259</v>
      </c>
      <c r="C345" s="66" t="s">
        <v>1210</v>
      </c>
      <c r="D345" s="66" t="s">
        <v>1211</v>
      </c>
      <c r="E345" s="3" t="s">
        <v>35</v>
      </c>
      <c r="F345" s="3" t="s">
        <v>54</v>
      </c>
    </row>
    <row r="346">
      <c r="A346" s="66" t="s">
        <v>85</v>
      </c>
      <c r="B346" s="66" t="s">
        <v>51</v>
      </c>
      <c r="C346" s="66" t="s">
        <v>1213</v>
      </c>
      <c r="D346" s="66" t="s">
        <v>1214</v>
      </c>
      <c r="E346" s="3" t="s">
        <v>35</v>
      </c>
      <c r="F346" s="3" t="s">
        <v>54</v>
      </c>
    </row>
    <row r="347">
      <c r="A347" s="66" t="s">
        <v>85</v>
      </c>
      <c r="B347" s="66" t="s">
        <v>56</v>
      </c>
      <c r="C347" s="66" t="s">
        <v>1216</v>
      </c>
      <c r="D347" s="66" t="s">
        <v>1217</v>
      </c>
      <c r="E347" s="3" t="s">
        <v>35</v>
      </c>
      <c r="F347" s="3" t="s">
        <v>54</v>
      </c>
    </row>
    <row r="348">
      <c r="A348" s="66" t="s">
        <v>85</v>
      </c>
      <c r="B348" s="66" t="s">
        <v>61</v>
      </c>
      <c r="C348" s="66" t="s">
        <v>1219</v>
      </c>
      <c r="D348" s="66" t="s">
        <v>1220</v>
      </c>
      <c r="E348" s="3" t="s">
        <v>35</v>
      </c>
      <c r="F348" s="3" t="s">
        <v>54</v>
      </c>
    </row>
    <row r="349">
      <c r="A349" s="66" t="s">
        <v>85</v>
      </c>
      <c r="B349" s="66" t="s">
        <v>66</v>
      </c>
      <c r="C349" s="66" t="s">
        <v>1222</v>
      </c>
      <c r="D349" s="66" t="s">
        <v>1223</v>
      </c>
      <c r="E349" s="3" t="s">
        <v>35</v>
      </c>
      <c r="F349" s="3" t="s">
        <v>54</v>
      </c>
    </row>
    <row r="350">
      <c r="A350" s="66" t="s">
        <v>85</v>
      </c>
      <c r="B350" s="66" t="s">
        <v>71</v>
      </c>
      <c r="C350" s="66" t="s">
        <v>1225</v>
      </c>
      <c r="D350" s="66" t="s">
        <v>1226</v>
      </c>
      <c r="E350" s="3" t="s">
        <v>36</v>
      </c>
      <c r="F350" s="3" t="s">
        <v>176</v>
      </c>
    </row>
    <row r="351">
      <c r="A351" s="66" t="s">
        <v>85</v>
      </c>
      <c r="B351" s="66" t="s">
        <v>75</v>
      </c>
      <c r="C351" s="66" t="s">
        <v>1228</v>
      </c>
      <c r="D351" s="66" t="s">
        <v>1229</v>
      </c>
      <c r="E351" s="3" t="s">
        <v>36</v>
      </c>
      <c r="F351" s="3" t="s">
        <v>176</v>
      </c>
    </row>
    <row r="352">
      <c r="A352" s="66" t="s">
        <v>85</v>
      </c>
      <c r="B352" s="66" t="s">
        <v>80</v>
      </c>
      <c r="C352" s="66" t="s">
        <v>1231</v>
      </c>
      <c r="D352" s="66" t="s">
        <v>1232</v>
      </c>
      <c r="E352" s="3" t="s">
        <v>37</v>
      </c>
      <c r="F352" s="3" t="s">
        <v>366</v>
      </c>
    </row>
    <row r="353">
      <c r="A353" s="66" t="s">
        <v>85</v>
      </c>
      <c r="B353" s="66" t="s">
        <v>85</v>
      </c>
      <c r="C353" s="66" t="s">
        <v>1234</v>
      </c>
      <c r="D353" s="66" t="s">
        <v>1235</v>
      </c>
      <c r="E353" s="3" t="s">
        <v>37</v>
      </c>
      <c r="F353" s="3" t="s">
        <v>366</v>
      </c>
    </row>
    <row r="354">
      <c r="A354" s="66" t="s">
        <v>85</v>
      </c>
      <c r="B354" s="66" t="s">
        <v>89</v>
      </c>
      <c r="C354" s="66" t="s">
        <v>1237</v>
      </c>
      <c r="D354" s="66" t="s">
        <v>1238</v>
      </c>
      <c r="E354" s="3" t="s">
        <v>39</v>
      </c>
      <c r="F354" s="3" t="s">
        <v>387</v>
      </c>
    </row>
    <row r="355">
      <c r="A355" s="66" t="s">
        <v>85</v>
      </c>
      <c r="B355" s="66" t="s">
        <v>94</v>
      </c>
      <c r="C355" s="66" t="s">
        <v>1240</v>
      </c>
      <c r="D355" s="66" t="s">
        <v>1241</v>
      </c>
      <c r="E355" s="3" t="s">
        <v>40</v>
      </c>
      <c r="F355" s="3" t="s">
        <v>391</v>
      </c>
    </row>
    <row r="356">
      <c r="A356" s="66" t="s">
        <v>85</v>
      </c>
      <c r="B356" s="66" t="s">
        <v>98</v>
      </c>
      <c r="C356" s="66" t="s">
        <v>1243</v>
      </c>
      <c r="D356" s="66" t="s">
        <v>1244</v>
      </c>
      <c r="E356" s="3" t="s">
        <v>40</v>
      </c>
      <c r="F356" s="3" t="s">
        <v>391</v>
      </c>
    </row>
    <row r="357">
      <c r="A357" s="66" t="s">
        <v>85</v>
      </c>
      <c r="B357" s="66" t="s">
        <v>102</v>
      </c>
      <c r="C357" s="66" t="s">
        <v>1246</v>
      </c>
      <c r="D357" s="66" t="s">
        <v>1247</v>
      </c>
      <c r="E357" s="3" t="s">
        <v>40</v>
      </c>
      <c r="F357" s="3" t="s">
        <v>391</v>
      </c>
    </row>
    <row r="358">
      <c r="A358" s="66" t="s">
        <v>85</v>
      </c>
      <c r="B358" s="66" t="s">
        <v>106</v>
      </c>
      <c r="C358" s="66" t="s">
        <v>1249</v>
      </c>
      <c r="D358" s="66" t="s">
        <v>1250</v>
      </c>
      <c r="E358" s="3" t="s">
        <v>36</v>
      </c>
      <c r="F358" s="3" t="s">
        <v>176</v>
      </c>
    </row>
    <row r="359">
      <c r="A359" s="66" t="s">
        <v>85</v>
      </c>
      <c r="B359" s="66" t="s">
        <v>110</v>
      </c>
      <c r="C359" s="66" t="s">
        <v>1252</v>
      </c>
      <c r="D359" s="66" t="s">
        <v>1253</v>
      </c>
      <c r="E359" s="3" t="s">
        <v>35</v>
      </c>
      <c r="F359" s="3" t="s">
        <v>54</v>
      </c>
    </row>
    <row r="360">
      <c r="A360" s="66" t="s">
        <v>85</v>
      </c>
      <c r="B360" s="66" t="s">
        <v>114</v>
      </c>
      <c r="C360" s="66" t="s">
        <v>1255</v>
      </c>
      <c r="D360" s="66" t="s">
        <v>1256</v>
      </c>
      <c r="E360" s="3" t="s">
        <v>36</v>
      </c>
      <c r="F360" s="3" t="s">
        <v>176</v>
      </c>
    </row>
    <row r="361">
      <c r="A361" s="66" t="s">
        <v>85</v>
      </c>
      <c r="B361" s="66" t="s">
        <v>119</v>
      </c>
      <c r="C361" s="66" t="s">
        <v>1258</v>
      </c>
      <c r="D361" s="66" t="s">
        <v>1259</v>
      </c>
      <c r="E361" s="3" t="s">
        <v>36</v>
      </c>
      <c r="F361" s="3" t="s">
        <v>176</v>
      </c>
    </row>
    <row r="362">
      <c r="A362" s="66" t="s">
        <v>85</v>
      </c>
      <c r="B362" s="66" t="s">
        <v>123</v>
      </c>
      <c r="C362" s="66" t="s">
        <v>1261</v>
      </c>
      <c r="D362" s="66" t="s">
        <v>1262</v>
      </c>
      <c r="E362" s="3" t="s">
        <v>37</v>
      </c>
      <c r="F362" s="3" t="s">
        <v>366</v>
      </c>
    </row>
    <row r="363">
      <c r="A363" s="66" t="s">
        <v>85</v>
      </c>
      <c r="B363" s="66" t="s">
        <v>127</v>
      </c>
      <c r="C363" s="66" t="s">
        <v>1264</v>
      </c>
      <c r="D363" s="66" t="s">
        <v>1265</v>
      </c>
      <c r="E363" s="3" t="s">
        <v>37</v>
      </c>
      <c r="F363" s="3" t="s">
        <v>366</v>
      </c>
    </row>
    <row r="364">
      <c r="A364" s="66" t="s">
        <v>85</v>
      </c>
      <c r="B364" s="66" t="s">
        <v>131</v>
      </c>
      <c r="C364" s="66" t="s">
        <v>1267</v>
      </c>
      <c r="D364" s="66" t="s">
        <v>1268</v>
      </c>
      <c r="E364" s="3" t="s">
        <v>37</v>
      </c>
      <c r="F364" s="3" t="s">
        <v>366</v>
      </c>
    </row>
    <row r="365">
      <c r="A365" s="66" t="s">
        <v>85</v>
      </c>
      <c r="B365" s="66" t="s">
        <v>135</v>
      </c>
      <c r="C365" s="66" t="s">
        <v>1270</v>
      </c>
      <c r="D365" s="66" t="s">
        <v>1271</v>
      </c>
      <c r="E365" s="3" t="s">
        <v>41</v>
      </c>
      <c r="F365" s="3" t="s">
        <v>1272</v>
      </c>
    </row>
    <row r="366">
      <c r="A366" s="66" t="s">
        <v>85</v>
      </c>
      <c r="B366" s="66" t="s">
        <v>140</v>
      </c>
      <c r="C366" s="66" t="s">
        <v>1275</v>
      </c>
      <c r="D366" s="66" t="s">
        <v>1276</v>
      </c>
      <c r="E366" s="3" t="s">
        <v>39</v>
      </c>
      <c r="F366" s="3" t="s">
        <v>387</v>
      </c>
    </row>
    <row r="367">
      <c r="A367" s="66" t="s">
        <v>85</v>
      </c>
      <c r="B367" s="66" t="s">
        <v>144</v>
      </c>
      <c r="C367" s="66" t="s">
        <v>1278</v>
      </c>
      <c r="D367" s="66" t="s">
        <v>1279</v>
      </c>
      <c r="E367" s="3" t="s">
        <v>39</v>
      </c>
      <c r="F367" s="3" t="s">
        <v>387</v>
      </c>
    </row>
    <row r="368">
      <c r="A368" s="66" t="s">
        <v>85</v>
      </c>
      <c r="B368" s="66" t="s">
        <v>148</v>
      </c>
      <c r="C368" s="66" t="s">
        <v>1281</v>
      </c>
      <c r="D368" s="66" t="s">
        <v>1282</v>
      </c>
      <c r="E368" s="3" t="s">
        <v>39</v>
      </c>
      <c r="F368" s="3" t="s">
        <v>387</v>
      </c>
    </row>
    <row r="369">
      <c r="A369" s="66" t="s">
        <v>85</v>
      </c>
      <c r="B369" s="66" t="s">
        <v>152</v>
      </c>
      <c r="C369" s="66" t="s">
        <v>1284</v>
      </c>
      <c r="D369" s="66" t="s">
        <v>1285</v>
      </c>
      <c r="E369" s="3" t="s">
        <v>40</v>
      </c>
      <c r="F369" s="3" t="s">
        <v>391</v>
      </c>
    </row>
    <row r="370">
      <c r="A370" s="66" t="s">
        <v>85</v>
      </c>
      <c r="B370" s="66" t="s">
        <v>156</v>
      </c>
      <c r="C370" s="66" t="s">
        <v>1287</v>
      </c>
      <c r="D370" s="66" t="s">
        <v>1288</v>
      </c>
      <c r="E370" s="3" t="s">
        <v>40</v>
      </c>
      <c r="F370" s="3" t="s">
        <v>391</v>
      </c>
    </row>
    <row r="371">
      <c r="A371" s="66" t="s">
        <v>85</v>
      </c>
      <c r="B371" s="66" t="s">
        <v>160</v>
      </c>
      <c r="C371" s="66" t="s">
        <v>1290</v>
      </c>
      <c r="D371" s="66" t="s">
        <v>1291</v>
      </c>
      <c r="E371" s="3" t="s">
        <v>36</v>
      </c>
      <c r="F371" s="3" t="s">
        <v>176</v>
      </c>
    </row>
    <row r="372">
      <c r="A372" s="66" t="s">
        <v>85</v>
      </c>
      <c r="B372" s="66" t="s">
        <v>164</v>
      </c>
      <c r="C372" s="66" t="s">
        <v>1293</v>
      </c>
      <c r="D372" s="66" t="s">
        <v>1294</v>
      </c>
      <c r="E372" s="3" t="s">
        <v>36</v>
      </c>
      <c r="F372" s="3" t="s">
        <v>176</v>
      </c>
    </row>
    <row r="373">
      <c r="A373" s="66" t="s">
        <v>85</v>
      </c>
      <c r="B373" s="66" t="s">
        <v>169</v>
      </c>
      <c r="C373" s="66" t="s">
        <v>1296</v>
      </c>
      <c r="D373" s="66" t="s">
        <v>1297</v>
      </c>
      <c r="E373" s="3" t="s">
        <v>37</v>
      </c>
      <c r="F373" s="3" t="s">
        <v>366</v>
      </c>
    </row>
    <row r="374">
      <c r="A374" s="66" t="s">
        <v>85</v>
      </c>
      <c r="B374" s="66" t="s">
        <v>173</v>
      </c>
      <c r="C374" s="66" t="s">
        <v>1299</v>
      </c>
      <c r="D374" s="66" t="s">
        <v>1300</v>
      </c>
      <c r="E374" s="3" t="s">
        <v>38</v>
      </c>
      <c r="F374" s="3" t="s">
        <v>380</v>
      </c>
    </row>
    <row r="375">
      <c r="A375" s="66" t="s">
        <v>85</v>
      </c>
      <c r="B375" s="66" t="s">
        <v>178</v>
      </c>
      <c r="C375" s="66" t="s">
        <v>1302</v>
      </c>
      <c r="D375" s="66" t="s">
        <v>1303</v>
      </c>
      <c r="E375" s="3" t="s">
        <v>38</v>
      </c>
      <c r="F375" s="3" t="s">
        <v>380</v>
      </c>
    </row>
    <row r="376">
      <c r="A376" s="66" t="s">
        <v>85</v>
      </c>
      <c r="B376" s="66" t="s">
        <v>182</v>
      </c>
      <c r="C376" s="66" t="s">
        <v>1305</v>
      </c>
      <c r="D376" s="66" t="s">
        <v>1306</v>
      </c>
      <c r="E376" s="3" t="s">
        <v>38</v>
      </c>
      <c r="F376" s="3" t="s">
        <v>380</v>
      </c>
    </row>
    <row r="377">
      <c r="A377" s="66" t="s">
        <v>85</v>
      </c>
      <c r="B377" s="66" t="s">
        <v>186</v>
      </c>
      <c r="C377" s="66" t="s">
        <v>1308</v>
      </c>
      <c r="D377" s="66" t="s">
        <v>1309</v>
      </c>
      <c r="E377" s="3" t="s">
        <v>38</v>
      </c>
      <c r="F377" s="3" t="s">
        <v>380</v>
      </c>
    </row>
    <row r="378">
      <c r="A378" s="66" t="s">
        <v>85</v>
      </c>
      <c r="B378" s="66" t="s">
        <v>191</v>
      </c>
      <c r="C378" s="66" t="s">
        <v>1311</v>
      </c>
      <c r="D378" s="66" t="s">
        <v>1312</v>
      </c>
      <c r="E378" s="3" t="s">
        <v>38</v>
      </c>
      <c r="F378" s="3" t="s">
        <v>380</v>
      </c>
    </row>
    <row r="379">
      <c r="A379" s="66" t="s">
        <v>85</v>
      </c>
      <c r="B379" s="66" t="s">
        <v>195</v>
      </c>
      <c r="C379" s="66" t="s">
        <v>1314</v>
      </c>
      <c r="D379" s="66" t="s">
        <v>1315</v>
      </c>
      <c r="E379" s="3" t="s">
        <v>39</v>
      </c>
      <c r="F379" s="3" t="s">
        <v>387</v>
      </c>
    </row>
    <row r="380">
      <c r="A380" s="66" t="s">
        <v>85</v>
      </c>
      <c r="B380" s="66" t="s">
        <v>199</v>
      </c>
      <c r="C380" s="66" t="s">
        <v>1317</v>
      </c>
      <c r="D380" s="66" t="s">
        <v>1318</v>
      </c>
      <c r="E380" s="3" t="s">
        <v>39</v>
      </c>
      <c r="F380" s="3" t="s">
        <v>387</v>
      </c>
    </row>
    <row r="381">
      <c r="A381" s="66" t="s">
        <v>85</v>
      </c>
      <c r="B381" s="66" t="s">
        <v>204</v>
      </c>
      <c r="C381" s="66" t="s">
        <v>1320</v>
      </c>
      <c r="D381" s="66" t="s">
        <v>1321</v>
      </c>
      <c r="E381" s="3" t="s">
        <v>39</v>
      </c>
      <c r="F381" s="3" t="s">
        <v>387</v>
      </c>
    </row>
    <row r="382">
      <c r="A382" s="66" t="s">
        <v>85</v>
      </c>
      <c r="B382" s="66" t="s">
        <v>208</v>
      </c>
      <c r="C382" s="66" t="s">
        <v>1323</v>
      </c>
      <c r="D382" s="66" t="s">
        <v>1324</v>
      </c>
      <c r="E382" s="3" t="s">
        <v>39</v>
      </c>
      <c r="F382" s="3" t="s">
        <v>387</v>
      </c>
    </row>
    <row r="383">
      <c r="A383" s="66" t="s">
        <v>85</v>
      </c>
      <c r="B383" s="66" t="s">
        <v>212</v>
      </c>
      <c r="C383" s="66" t="s">
        <v>1326</v>
      </c>
      <c r="D383" s="66" t="s">
        <v>1327</v>
      </c>
      <c r="E383" s="3" t="s">
        <v>39</v>
      </c>
      <c r="F383" s="3" t="s">
        <v>387</v>
      </c>
    </row>
    <row r="384">
      <c r="A384" s="66" t="s">
        <v>85</v>
      </c>
      <c r="B384" s="66" t="s">
        <v>216</v>
      </c>
      <c r="C384" s="66" t="s">
        <v>1329</v>
      </c>
      <c r="D384" s="66" t="s">
        <v>1330</v>
      </c>
      <c r="E384" s="3" t="s">
        <v>40</v>
      </c>
      <c r="F384" s="3" t="s">
        <v>391</v>
      </c>
    </row>
    <row r="385">
      <c r="A385" s="66" t="s">
        <v>85</v>
      </c>
      <c r="B385" s="66" t="s">
        <v>221</v>
      </c>
      <c r="C385" s="66" t="s">
        <v>1332</v>
      </c>
      <c r="D385" s="66" t="s">
        <v>1333</v>
      </c>
      <c r="E385" s="3" t="s">
        <v>40</v>
      </c>
      <c r="F385" s="3" t="s">
        <v>391</v>
      </c>
    </row>
    <row r="386">
      <c r="A386" s="66" t="s">
        <v>85</v>
      </c>
      <c r="B386" s="66" t="s">
        <v>225</v>
      </c>
      <c r="C386" s="66" t="s">
        <v>1335</v>
      </c>
      <c r="D386" s="66" t="s">
        <v>1336</v>
      </c>
      <c r="E386" s="3" t="s">
        <v>40</v>
      </c>
      <c r="F386" s="3" t="s">
        <v>391</v>
      </c>
    </row>
    <row r="387">
      <c r="A387" s="66" t="s">
        <v>85</v>
      </c>
      <c r="B387" s="66" t="s">
        <v>229</v>
      </c>
      <c r="C387" s="66" t="s">
        <v>1338</v>
      </c>
      <c r="D387" s="66" t="s">
        <v>1339</v>
      </c>
      <c r="E387" s="3" t="s">
        <v>40</v>
      </c>
      <c r="F387" s="3" t="s">
        <v>391</v>
      </c>
    </row>
    <row r="388">
      <c r="A388" s="66" t="s">
        <v>85</v>
      </c>
      <c r="B388" s="66" t="s">
        <v>234</v>
      </c>
      <c r="C388" s="66" t="s">
        <v>1341</v>
      </c>
      <c r="D388" s="66" t="s">
        <v>1342</v>
      </c>
      <c r="E388" s="3" t="s">
        <v>40</v>
      </c>
      <c r="F388" s="3" t="s">
        <v>391</v>
      </c>
    </row>
    <row r="389">
      <c r="A389" s="66" t="s">
        <v>85</v>
      </c>
      <c r="B389" s="66" t="s">
        <v>238</v>
      </c>
      <c r="C389" s="66" t="s">
        <v>1344</v>
      </c>
      <c r="D389" s="66" t="s">
        <v>1345</v>
      </c>
      <c r="E389" s="3" t="s">
        <v>40</v>
      </c>
      <c r="F389" s="3" t="s">
        <v>391</v>
      </c>
    </row>
    <row r="390">
      <c r="A390" s="66" t="s">
        <v>85</v>
      </c>
      <c r="B390" s="66" t="s">
        <v>242</v>
      </c>
      <c r="C390" s="66" t="s">
        <v>1347</v>
      </c>
      <c r="D390" s="66" t="s">
        <v>1348</v>
      </c>
      <c r="E390" s="3" t="s">
        <v>36</v>
      </c>
      <c r="F390" s="3" t="s">
        <v>176</v>
      </c>
    </row>
    <row r="391">
      <c r="A391" s="66" t="s">
        <v>85</v>
      </c>
      <c r="B391" s="66" t="s">
        <v>247</v>
      </c>
      <c r="C391" s="66" t="s">
        <v>1350</v>
      </c>
      <c r="D391" s="66" t="s">
        <v>1351</v>
      </c>
      <c r="E391" s="3" t="s">
        <v>35</v>
      </c>
      <c r="F391" s="3" t="s">
        <v>54</v>
      </c>
    </row>
    <row r="392">
      <c r="A392" s="66" t="s">
        <v>85</v>
      </c>
      <c r="B392" s="66" t="s">
        <v>251</v>
      </c>
      <c r="C392" s="66" t="s">
        <v>1353</v>
      </c>
      <c r="D392" s="66" t="s">
        <v>1354</v>
      </c>
      <c r="E392" s="3" t="s">
        <v>35</v>
      </c>
      <c r="F392" s="3" t="s">
        <v>54</v>
      </c>
    </row>
    <row r="393">
      <c r="A393" s="66" t="s">
        <v>85</v>
      </c>
      <c r="B393" s="66" t="s">
        <v>255</v>
      </c>
      <c r="C393" s="66" t="s">
        <v>1356</v>
      </c>
      <c r="D393" s="66" t="s">
        <v>1357</v>
      </c>
      <c r="E393" s="3" t="s">
        <v>35</v>
      </c>
      <c r="F393" s="3" t="s">
        <v>54</v>
      </c>
    </row>
    <row r="394">
      <c r="A394" s="66" t="s">
        <v>85</v>
      </c>
      <c r="B394" s="66" t="s">
        <v>259</v>
      </c>
      <c r="C394" s="66" t="s">
        <v>1359</v>
      </c>
      <c r="D394" s="66" t="s">
        <v>1360</v>
      </c>
      <c r="E394" s="3" t="s">
        <v>35</v>
      </c>
      <c r="F394" s="3" t="s">
        <v>54</v>
      </c>
    </row>
    <row r="395">
      <c r="A395" s="66" t="s">
        <v>89</v>
      </c>
      <c r="B395" s="66" t="s">
        <v>51</v>
      </c>
      <c r="C395" s="66" t="s">
        <v>1362</v>
      </c>
      <c r="D395" s="66" t="s">
        <v>1363</v>
      </c>
      <c r="E395" s="3" t="s">
        <v>35</v>
      </c>
      <c r="F395" s="3" t="s">
        <v>54</v>
      </c>
    </row>
    <row r="396">
      <c r="A396" s="66" t="s">
        <v>89</v>
      </c>
      <c r="B396" s="66" t="s">
        <v>56</v>
      </c>
      <c r="C396" s="66" t="s">
        <v>1365</v>
      </c>
      <c r="D396" s="66" t="s">
        <v>1366</v>
      </c>
      <c r="E396" s="3" t="s">
        <v>35</v>
      </c>
      <c r="F396" s="3" t="s">
        <v>54</v>
      </c>
    </row>
    <row r="397">
      <c r="A397" s="66" t="s">
        <v>89</v>
      </c>
      <c r="B397" s="66" t="s">
        <v>61</v>
      </c>
      <c r="C397" s="66" t="s">
        <v>1368</v>
      </c>
      <c r="D397" s="66" t="s">
        <v>1369</v>
      </c>
      <c r="E397" s="3" t="s">
        <v>35</v>
      </c>
      <c r="F397" s="3" t="s">
        <v>54</v>
      </c>
    </row>
    <row r="398">
      <c r="A398" s="66" t="s">
        <v>89</v>
      </c>
      <c r="B398" s="66" t="s">
        <v>66</v>
      </c>
      <c r="C398" s="66" t="s">
        <v>1371</v>
      </c>
      <c r="D398" s="66" t="s">
        <v>1372</v>
      </c>
      <c r="E398" s="3" t="s">
        <v>36</v>
      </c>
      <c r="F398" s="3" t="s">
        <v>176</v>
      </c>
    </row>
    <row r="399">
      <c r="A399" s="66" t="s">
        <v>89</v>
      </c>
      <c r="B399" s="66" t="s">
        <v>71</v>
      </c>
      <c r="C399" s="66" t="s">
        <v>1374</v>
      </c>
      <c r="D399" s="66" t="s">
        <v>1375</v>
      </c>
      <c r="E399" s="3" t="s">
        <v>37</v>
      </c>
      <c r="F399" s="3" t="s">
        <v>366</v>
      </c>
    </row>
    <row r="400">
      <c r="A400" s="66" t="s">
        <v>89</v>
      </c>
      <c r="B400" s="66" t="s">
        <v>75</v>
      </c>
      <c r="C400" s="66" t="s">
        <v>1377</v>
      </c>
      <c r="D400" s="66" t="s">
        <v>1378</v>
      </c>
      <c r="E400" s="3" t="s">
        <v>37</v>
      </c>
      <c r="F400" s="3" t="s">
        <v>366</v>
      </c>
    </row>
    <row r="401">
      <c r="A401" s="66" t="s">
        <v>89</v>
      </c>
      <c r="B401" s="66" t="s">
        <v>80</v>
      </c>
      <c r="C401" s="66" t="s">
        <v>1380</v>
      </c>
      <c r="D401" s="66" t="s">
        <v>1381</v>
      </c>
      <c r="E401" s="3" t="s">
        <v>37</v>
      </c>
      <c r="F401" s="3" t="s">
        <v>366</v>
      </c>
    </row>
    <row r="402">
      <c r="A402" s="66" t="s">
        <v>89</v>
      </c>
      <c r="B402" s="66" t="s">
        <v>85</v>
      </c>
      <c r="C402" s="66" t="s">
        <v>1383</v>
      </c>
      <c r="D402" s="66" t="s">
        <v>1384</v>
      </c>
      <c r="E402" s="3" t="s">
        <v>39</v>
      </c>
      <c r="F402" s="3" t="s">
        <v>387</v>
      </c>
    </row>
    <row r="403">
      <c r="A403" s="66" t="s">
        <v>89</v>
      </c>
      <c r="B403" s="66" t="s">
        <v>89</v>
      </c>
      <c r="C403" s="66" t="s">
        <v>1386</v>
      </c>
      <c r="D403" s="66" t="s">
        <v>1387</v>
      </c>
      <c r="E403" s="3" t="s">
        <v>39</v>
      </c>
      <c r="F403" s="3" t="s">
        <v>387</v>
      </c>
    </row>
    <row r="404">
      <c r="A404" s="66" t="s">
        <v>89</v>
      </c>
      <c r="B404" s="66" t="s">
        <v>94</v>
      </c>
      <c r="C404" s="66" t="s">
        <v>1389</v>
      </c>
      <c r="D404" s="66" t="s">
        <v>1390</v>
      </c>
      <c r="E404" s="3" t="s">
        <v>40</v>
      </c>
      <c r="F404" s="3" t="s">
        <v>391</v>
      </c>
    </row>
    <row r="405">
      <c r="A405" s="66" t="s">
        <v>89</v>
      </c>
      <c r="B405" s="66" t="s">
        <v>98</v>
      </c>
      <c r="C405" s="66" t="s">
        <v>1392</v>
      </c>
      <c r="D405" s="66" t="s">
        <v>1393</v>
      </c>
      <c r="E405" s="3" t="s">
        <v>40</v>
      </c>
      <c r="F405" s="3" t="s">
        <v>391</v>
      </c>
    </row>
    <row r="406">
      <c r="A406" s="66" t="s">
        <v>89</v>
      </c>
      <c r="B406" s="66" t="s">
        <v>102</v>
      </c>
      <c r="C406" s="66" t="s">
        <v>1395</v>
      </c>
      <c r="D406" s="66" t="s">
        <v>1396</v>
      </c>
      <c r="E406" s="3" t="s">
        <v>40</v>
      </c>
      <c r="F406" s="3" t="s">
        <v>391</v>
      </c>
    </row>
    <row r="407">
      <c r="A407" s="66" t="s">
        <v>89</v>
      </c>
      <c r="B407" s="66" t="s">
        <v>106</v>
      </c>
      <c r="C407" s="66" t="s">
        <v>1398</v>
      </c>
      <c r="D407" s="66" t="s">
        <v>1399</v>
      </c>
      <c r="E407" s="3" t="s">
        <v>40</v>
      </c>
      <c r="F407" s="3" t="s">
        <v>391</v>
      </c>
    </row>
    <row r="408">
      <c r="A408" s="66" t="s">
        <v>89</v>
      </c>
      <c r="B408" s="66" t="s">
        <v>110</v>
      </c>
      <c r="C408" s="66" t="s">
        <v>1401</v>
      </c>
      <c r="D408" s="66" t="s">
        <v>1402</v>
      </c>
      <c r="E408" s="3" t="s">
        <v>36</v>
      </c>
      <c r="F408" s="3" t="s">
        <v>176</v>
      </c>
    </row>
    <row r="409">
      <c r="A409" s="66" t="s">
        <v>89</v>
      </c>
      <c r="B409" s="66" t="s">
        <v>114</v>
      </c>
      <c r="C409" s="66" t="s">
        <v>1404</v>
      </c>
      <c r="D409" s="66" t="s">
        <v>1405</v>
      </c>
      <c r="E409" s="3" t="s">
        <v>37</v>
      </c>
      <c r="F409" s="3" t="s">
        <v>366</v>
      </c>
    </row>
    <row r="410">
      <c r="A410" s="66" t="s">
        <v>89</v>
      </c>
      <c r="B410" s="66" t="s">
        <v>119</v>
      </c>
      <c r="C410" s="66" t="s">
        <v>1407</v>
      </c>
      <c r="D410" s="66" t="s">
        <v>1408</v>
      </c>
      <c r="E410" s="3" t="s">
        <v>37</v>
      </c>
      <c r="F410" s="3" t="s">
        <v>366</v>
      </c>
    </row>
    <row r="411">
      <c r="A411" s="66" t="s">
        <v>89</v>
      </c>
      <c r="B411" s="66" t="s">
        <v>123</v>
      </c>
      <c r="C411" s="66" t="s">
        <v>1410</v>
      </c>
      <c r="D411" s="66" t="s">
        <v>1411</v>
      </c>
      <c r="E411" s="3" t="s">
        <v>37</v>
      </c>
      <c r="F411" s="3" t="s">
        <v>366</v>
      </c>
    </row>
    <row r="412">
      <c r="A412" s="66" t="s">
        <v>89</v>
      </c>
      <c r="B412" s="66" t="s">
        <v>127</v>
      </c>
      <c r="C412" s="66" t="s">
        <v>1413</v>
      </c>
      <c r="D412" s="66" t="s">
        <v>1414</v>
      </c>
      <c r="E412" s="3" t="s">
        <v>37</v>
      </c>
      <c r="F412" s="3" t="s">
        <v>366</v>
      </c>
    </row>
    <row r="413">
      <c r="A413" s="66" t="s">
        <v>89</v>
      </c>
      <c r="B413" s="66" t="s">
        <v>131</v>
      </c>
      <c r="C413" s="66" t="s">
        <v>1416</v>
      </c>
      <c r="D413" s="66" t="s">
        <v>1417</v>
      </c>
      <c r="E413" s="3" t="s">
        <v>41</v>
      </c>
      <c r="F413" s="3" t="s">
        <v>1272</v>
      </c>
    </row>
    <row r="414">
      <c r="A414" s="66" t="s">
        <v>89</v>
      </c>
      <c r="B414" s="66" t="s">
        <v>135</v>
      </c>
      <c r="C414" s="66" t="s">
        <v>1419</v>
      </c>
      <c r="D414" s="66" t="s">
        <v>1420</v>
      </c>
      <c r="E414" s="3" t="s">
        <v>41</v>
      </c>
      <c r="F414" s="3" t="s">
        <v>1272</v>
      </c>
    </row>
    <row r="415">
      <c r="A415" s="66" t="s">
        <v>89</v>
      </c>
      <c r="B415" s="66" t="s">
        <v>140</v>
      </c>
      <c r="C415" s="66" t="s">
        <v>1422</v>
      </c>
      <c r="D415" s="66" t="s">
        <v>1423</v>
      </c>
      <c r="E415" s="3" t="s">
        <v>41</v>
      </c>
      <c r="F415" s="3" t="s">
        <v>1272</v>
      </c>
    </row>
    <row r="416">
      <c r="A416" s="66" t="s">
        <v>89</v>
      </c>
      <c r="B416" s="66" t="s">
        <v>144</v>
      </c>
      <c r="C416" s="66" t="s">
        <v>1425</v>
      </c>
      <c r="D416" s="66" t="s">
        <v>1426</v>
      </c>
      <c r="E416" s="3" t="s">
        <v>39</v>
      </c>
      <c r="F416" s="3" t="s">
        <v>387</v>
      </c>
    </row>
    <row r="417">
      <c r="A417" s="66" t="s">
        <v>89</v>
      </c>
      <c r="B417" s="66" t="s">
        <v>148</v>
      </c>
      <c r="C417" s="66" t="s">
        <v>1428</v>
      </c>
      <c r="D417" s="66" t="s">
        <v>1429</v>
      </c>
      <c r="E417" s="3" t="s">
        <v>39</v>
      </c>
      <c r="F417" s="3" t="s">
        <v>387</v>
      </c>
    </row>
    <row r="418">
      <c r="A418" s="66" t="s">
        <v>89</v>
      </c>
      <c r="B418" s="66" t="s">
        <v>152</v>
      </c>
      <c r="C418" s="66" t="s">
        <v>1431</v>
      </c>
      <c r="D418" s="66" t="s">
        <v>1432</v>
      </c>
      <c r="E418" s="3" t="s">
        <v>39</v>
      </c>
      <c r="F418" s="3" t="s">
        <v>387</v>
      </c>
    </row>
    <row r="419">
      <c r="A419" s="66" t="s">
        <v>89</v>
      </c>
      <c r="B419" s="66" t="s">
        <v>156</v>
      </c>
      <c r="C419" s="66" t="s">
        <v>1434</v>
      </c>
      <c r="D419" s="66" t="s">
        <v>1435</v>
      </c>
      <c r="E419" s="3" t="s">
        <v>40</v>
      </c>
      <c r="F419" s="3" t="s">
        <v>391</v>
      </c>
    </row>
    <row r="420">
      <c r="A420" s="66" t="s">
        <v>89</v>
      </c>
      <c r="B420" s="66" t="s">
        <v>160</v>
      </c>
      <c r="C420" s="66" t="s">
        <v>1438</v>
      </c>
      <c r="D420" s="66" t="s">
        <v>1439</v>
      </c>
      <c r="E420" s="3" t="s">
        <v>40</v>
      </c>
      <c r="F420" s="3" t="s">
        <v>391</v>
      </c>
    </row>
    <row r="421">
      <c r="A421" s="66" t="s">
        <v>89</v>
      </c>
      <c r="B421" s="66" t="s">
        <v>164</v>
      </c>
      <c r="C421" s="66" t="s">
        <v>1441</v>
      </c>
      <c r="D421" s="66" t="s">
        <v>1442</v>
      </c>
      <c r="E421" s="3" t="s">
        <v>40</v>
      </c>
      <c r="F421" s="3" t="s">
        <v>391</v>
      </c>
    </row>
    <row r="422">
      <c r="A422" s="66" t="s">
        <v>89</v>
      </c>
      <c r="B422" s="66" t="s">
        <v>169</v>
      </c>
      <c r="C422" s="66" t="s">
        <v>1444</v>
      </c>
      <c r="D422" s="66" t="s">
        <v>1445</v>
      </c>
      <c r="E422" s="3" t="s">
        <v>36</v>
      </c>
      <c r="F422" s="3" t="s">
        <v>176</v>
      </c>
    </row>
    <row r="423">
      <c r="A423" s="66" t="s">
        <v>89</v>
      </c>
      <c r="B423" s="66" t="s">
        <v>173</v>
      </c>
      <c r="C423" s="66" t="s">
        <v>1447</v>
      </c>
      <c r="D423" s="66" t="s">
        <v>1448</v>
      </c>
      <c r="E423" s="3" t="s">
        <v>38</v>
      </c>
      <c r="F423" s="3" t="s">
        <v>380</v>
      </c>
    </row>
    <row r="424">
      <c r="A424" s="66" t="s">
        <v>89</v>
      </c>
      <c r="B424" s="66" t="s">
        <v>178</v>
      </c>
      <c r="C424" s="66" t="s">
        <v>1450</v>
      </c>
      <c r="D424" s="66" t="s">
        <v>1451</v>
      </c>
      <c r="E424" s="3" t="s">
        <v>38</v>
      </c>
      <c r="F424" s="3" t="s">
        <v>380</v>
      </c>
    </row>
    <row r="425">
      <c r="A425" s="66" t="s">
        <v>89</v>
      </c>
      <c r="B425" s="66" t="s">
        <v>182</v>
      </c>
      <c r="C425" s="66" t="s">
        <v>1453</v>
      </c>
      <c r="D425" s="66" t="s">
        <v>1454</v>
      </c>
      <c r="E425" s="3" t="s">
        <v>38</v>
      </c>
      <c r="F425" s="3" t="s">
        <v>380</v>
      </c>
    </row>
    <row r="426">
      <c r="A426" s="66" t="s">
        <v>89</v>
      </c>
      <c r="B426" s="66" t="s">
        <v>186</v>
      </c>
      <c r="C426" s="66" t="s">
        <v>1457</v>
      </c>
      <c r="D426" s="66" t="s">
        <v>1458</v>
      </c>
      <c r="E426" s="3" t="s">
        <v>38</v>
      </c>
      <c r="F426" s="3" t="s">
        <v>380</v>
      </c>
    </row>
    <row r="427">
      <c r="A427" s="66" t="s">
        <v>89</v>
      </c>
      <c r="B427" s="66" t="s">
        <v>191</v>
      </c>
      <c r="C427" s="66" t="s">
        <v>1460</v>
      </c>
      <c r="D427" s="66" t="s">
        <v>1461</v>
      </c>
      <c r="E427" s="3" t="s">
        <v>38</v>
      </c>
      <c r="F427" s="3" t="s">
        <v>380</v>
      </c>
    </row>
    <row r="428">
      <c r="A428" s="66" t="s">
        <v>89</v>
      </c>
      <c r="B428" s="66" t="s">
        <v>195</v>
      </c>
      <c r="C428" s="66" t="s">
        <v>1463</v>
      </c>
      <c r="D428" s="66" t="s">
        <v>1464</v>
      </c>
      <c r="E428" s="3" t="s">
        <v>39</v>
      </c>
      <c r="F428" s="3" t="s">
        <v>387</v>
      </c>
    </row>
    <row r="429">
      <c r="A429" s="66" t="s">
        <v>89</v>
      </c>
      <c r="B429" s="66" t="s">
        <v>199</v>
      </c>
      <c r="C429" s="66" t="s">
        <v>1467</v>
      </c>
      <c r="D429" s="66" t="s">
        <v>1468</v>
      </c>
      <c r="E429" s="3" t="s">
        <v>39</v>
      </c>
      <c r="F429" s="3" t="s">
        <v>387</v>
      </c>
    </row>
    <row r="430">
      <c r="A430" s="66" t="s">
        <v>89</v>
      </c>
      <c r="B430" s="66" t="s">
        <v>204</v>
      </c>
      <c r="C430" s="66" t="s">
        <v>1470</v>
      </c>
      <c r="D430" s="66" t="s">
        <v>1471</v>
      </c>
      <c r="E430" s="3" t="s">
        <v>39</v>
      </c>
      <c r="F430" s="3" t="s">
        <v>387</v>
      </c>
    </row>
    <row r="431">
      <c r="A431" s="66" t="s">
        <v>89</v>
      </c>
      <c r="B431" s="66" t="s">
        <v>208</v>
      </c>
      <c r="C431" s="66" t="s">
        <v>1474</v>
      </c>
      <c r="D431" s="66" t="s">
        <v>1475</v>
      </c>
      <c r="E431" s="3" t="s">
        <v>39</v>
      </c>
      <c r="F431" s="3" t="s">
        <v>387</v>
      </c>
    </row>
    <row r="432">
      <c r="A432" s="66" t="s">
        <v>89</v>
      </c>
      <c r="B432" s="66" t="s">
        <v>212</v>
      </c>
      <c r="C432" s="66" t="s">
        <v>1477</v>
      </c>
      <c r="D432" s="66" t="s">
        <v>1478</v>
      </c>
      <c r="E432" s="3" t="s">
        <v>39</v>
      </c>
      <c r="F432" s="3" t="s">
        <v>387</v>
      </c>
    </row>
    <row r="433">
      <c r="A433" s="66" t="s">
        <v>89</v>
      </c>
      <c r="B433" s="66" t="s">
        <v>216</v>
      </c>
      <c r="C433" s="66" t="s">
        <v>1480</v>
      </c>
      <c r="D433" s="66" t="s">
        <v>1481</v>
      </c>
      <c r="E433" s="3" t="s">
        <v>40</v>
      </c>
      <c r="F433" s="3" t="s">
        <v>391</v>
      </c>
    </row>
    <row r="434">
      <c r="A434" s="66" t="s">
        <v>89</v>
      </c>
      <c r="B434" s="66" t="s">
        <v>221</v>
      </c>
      <c r="C434" s="66" t="s">
        <v>1483</v>
      </c>
      <c r="D434" s="66" t="s">
        <v>1484</v>
      </c>
      <c r="E434" s="3" t="s">
        <v>40</v>
      </c>
      <c r="F434" s="3" t="s">
        <v>391</v>
      </c>
    </row>
    <row r="435">
      <c r="A435" s="66" t="s">
        <v>89</v>
      </c>
      <c r="B435" s="66" t="s">
        <v>225</v>
      </c>
      <c r="C435" s="66" t="s">
        <v>1486</v>
      </c>
      <c r="D435" s="66" t="s">
        <v>1487</v>
      </c>
      <c r="E435" s="3" t="s">
        <v>40</v>
      </c>
      <c r="F435" s="3" t="s">
        <v>391</v>
      </c>
    </row>
    <row r="436">
      <c r="A436" s="66" t="s">
        <v>89</v>
      </c>
      <c r="B436" s="66" t="s">
        <v>229</v>
      </c>
      <c r="C436" s="66" t="s">
        <v>1489</v>
      </c>
      <c r="D436" s="66" t="s">
        <v>1490</v>
      </c>
      <c r="E436" s="3" t="s">
        <v>40</v>
      </c>
      <c r="F436" s="3" t="s">
        <v>391</v>
      </c>
    </row>
    <row r="437">
      <c r="A437" s="66" t="s">
        <v>89</v>
      </c>
      <c r="B437" s="66" t="s">
        <v>234</v>
      </c>
      <c r="C437" s="66" t="s">
        <v>1492</v>
      </c>
      <c r="D437" s="66" t="s">
        <v>1493</v>
      </c>
      <c r="E437" s="3" t="s">
        <v>40</v>
      </c>
      <c r="F437" s="3" t="s">
        <v>391</v>
      </c>
    </row>
    <row r="438">
      <c r="A438" s="66" t="s">
        <v>89</v>
      </c>
      <c r="B438" s="66" t="s">
        <v>238</v>
      </c>
      <c r="C438" s="66" t="s">
        <v>1495</v>
      </c>
      <c r="D438" s="66" t="s">
        <v>1496</v>
      </c>
      <c r="E438" s="3" t="s">
        <v>40</v>
      </c>
      <c r="F438" s="3" t="s">
        <v>391</v>
      </c>
    </row>
    <row r="439">
      <c r="A439" s="66" t="s">
        <v>89</v>
      </c>
      <c r="B439" s="66" t="s">
        <v>242</v>
      </c>
      <c r="C439" s="66" t="s">
        <v>1498</v>
      </c>
      <c r="D439" s="66" t="s">
        <v>1499</v>
      </c>
      <c r="E439" s="3" t="s">
        <v>36</v>
      </c>
      <c r="F439" s="3" t="s">
        <v>176</v>
      </c>
    </row>
    <row r="440">
      <c r="A440" s="66" t="s">
        <v>89</v>
      </c>
      <c r="B440" s="66" t="s">
        <v>247</v>
      </c>
      <c r="C440" s="66" t="s">
        <v>1501</v>
      </c>
      <c r="D440" s="66" t="s">
        <v>1502</v>
      </c>
      <c r="E440" s="3" t="s">
        <v>35</v>
      </c>
      <c r="F440" s="3" t="s">
        <v>54</v>
      </c>
    </row>
    <row r="441">
      <c r="A441" s="66" t="s">
        <v>89</v>
      </c>
      <c r="B441" s="66" t="s">
        <v>251</v>
      </c>
      <c r="C441" s="66" t="s">
        <v>1504</v>
      </c>
      <c r="D441" s="66" t="s">
        <v>1505</v>
      </c>
      <c r="E441" s="3" t="s">
        <v>35</v>
      </c>
      <c r="F441" s="3" t="s">
        <v>54</v>
      </c>
    </row>
    <row r="442">
      <c r="A442" s="66" t="s">
        <v>89</v>
      </c>
      <c r="B442" s="66" t="s">
        <v>255</v>
      </c>
      <c r="C442" s="66" t="s">
        <v>1507</v>
      </c>
      <c r="D442" s="66" t="s">
        <v>1508</v>
      </c>
      <c r="E442" s="3" t="s">
        <v>35</v>
      </c>
      <c r="F442" s="3" t="s">
        <v>54</v>
      </c>
    </row>
    <row r="443">
      <c r="A443" s="66" t="s">
        <v>89</v>
      </c>
      <c r="B443" s="66" t="s">
        <v>259</v>
      </c>
      <c r="C443" s="66" t="s">
        <v>1510</v>
      </c>
      <c r="D443" s="66" t="s">
        <v>1511</v>
      </c>
      <c r="E443" s="3" t="s">
        <v>35</v>
      </c>
      <c r="F443" s="3" t="s">
        <v>54</v>
      </c>
    </row>
    <row r="444">
      <c r="A444" s="66" t="s">
        <v>94</v>
      </c>
      <c r="B444" s="66" t="s">
        <v>51</v>
      </c>
      <c r="C444" s="66" t="s">
        <v>1513</v>
      </c>
      <c r="D444" s="66" t="s">
        <v>1514</v>
      </c>
      <c r="E444" s="3" t="s">
        <v>35</v>
      </c>
      <c r="F444" s="3" t="s">
        <v>54</v>
      </c>
    </row>
    <row r="445">
      <c r="A445" s="66" t="s">
        <v>94</v>
      </c>
      <c r="B445" s="66" t="s">
        <v>56</v>
      </c>
      <c r="C445" s="66" t="s">
        <v>1516</v>
      </c>
      <c r="D445" s="66" t="s">
        <v>1517</v>
      </c>
      <c r="E445" s="3" t="s">
        <v>35</v>
      </c>
      <c r="F445" s="3" t="s">
        <v>54</v>
      </c>
    </row>
    <row r="446">
      <c r="A446" s="66" t="s">
        <v>94</v>
      </c>
      <c r="B446" s="66" t="s">
        <v>61</v>
      </c>
      <c r="C446" s="66" t="s">
        <v>1519</v>
      </c>
      <c r="D446" s="66" t="s">
        <v>1520</v>
      </c>
      <c r="E446" s="3" t="s">
        <v>36</v>
      </c>
      <c r="F446" s="3" t="s">
        <v>176</v>
      </c>
    </row>
    <row r="447">
      <c r="A447" s="66" t="s">
        <v>94</v>
      </c>
      <c r="B447" s="66" t="s">
        <v>66</v>
      </c>
      <c r="C447" s="66" t="s">
        <v>1522</v>
      </c>
      <c r="D447" s="66" t="s">
        <v>1523</v>
      </c>
      <c r="E447" s="3" t="s">
        <v>37</v>
      </c>
      <c r="F447" s="3" t="s">
        <v>366</v>
      </c>
    </row>
    <row r="448">
      <c r="A448" s="66" t="s">
        <v>94</v>
      </c>
      <c r="B448" s="66" t="s">
        <v>71</v>
      </c>
      <c r="C448" s="66" t="s">
        <v>1525</v>
      </c>
      <c r="D448" s="66" t="s">
        <v>1526</v>
      </c>
      <c r="E448" s="3" t="s">
        <v>37</v>
      </c>
      <c r="F448" s="3" t="s">
        <v>366</v>
      </c>
    </row>
    <row r="449">
      <c r="A449" s="66" t="s">
        <v>94</v>
      </c>
      <c r="B449" s="66" t="s">
        <v>75</v>
      </c>
      <c r="C449" s="66" t="s">
        <v>1528</v>
      </c>
      <c r="D449" s="66" t="s">
        <v>1529</v>
      </c>
      <c r="E449" s="3" t="s">
        <v>37</v>
      </c>
      <c r="F449" s="3" t="s">
        <v>366</v>
      </c>
    </row>
    <row r="450">
      <c r="A450" s="66" t="s">
        <v>94</v>
      </c>
      <c r="B450" s="66" t="s">
        <v>80</v>
      </c>
      <c r="C450" s="66" t="s">
        <v>1531</v>
      </c>
      <c r="D450" s="66" t="s">
        <v>1532</v>
      </c>
      <c r="E450" s="3" t="s">
        <v>39</v>
      </c>
      <c r="F450" s="3" t="s">
        <v>387</v>
      </c>
    </row>
    <row r="451">
      <c r="A451" s="66" t="s">
        <v>94</v>
      </c>
      <c r="B451" s="66" t="s">
        <v>85</v>
      </c>
      <c r="C451" s="66" t="s">
        <v>1534</v>
      </c>
      <c r="D451" s="66" t="s">
        <v>1535</v>
      </c>
      <c r="E451" s="3" t="s">
        <v>39</v>
      </c>
      <c r="F451" s="3" t="s">
        <v>387</v>
      </c>
    </row>
    <row r="452">
      <c r="A452" s="66" t="s">
        <v>94</v>
      </c>
      <c r="B452" s="66" t="s">
        <v>89</v>
      </c>
      <c r="C452" s="66" t="s">
        <v>1537</v>
      </c>
      <c r="D452" s="66" t="s">
        <v>1538</v>
      </c>
      <c r="E452" s="3" t="s">
        <v>39</v>
      </c>
      <c r="F452" s="3" t="s">
        <v>387</v>
      </c>
    </row>
    <row r="453">
      <c r="A453" s="66" t="s">
        <v>94</v>
      </c>
      <c r="B453" s="66" t="s">
        <v>94</v>
      </c>
      <c r="C453" s="66" t="s">
        <v>1540</v>
      </c>
      <c r="D453" s="66" t="s">
        <v>1541</v>
      </c>
      <c r="E453" s="3" t="s">
        <v>40</v>
      </c>
      <c r="F453" s="3" t="s">
        <v>391</v>
      </c>
    </row>
    <row r="454">
      <c r="A454" s="66" t="s">
        <v>94</v>
      </c>
      <c r="B454" s="66" t="s">
        <v>98</v>
      </c>
      <c r="C454" s="66" t="s">
        <v>1543</v>
      </c>
      <c r="D454" s="66" t="s">
        <v>1544</v>
      </c>
      <c r="E454" s="3" t="s">
        <v>40</v>
      </c>
      <c r="F454" s="3" t="s">
        <v>391</v>
      </c>
    </row>
    <row r="455">
      <c r="A455" s="66" t="s">
        <v>94</v>
      </c>
      <c r="B455" s="66" t="s">
        <v>102</v>
      </c>
      <c r="C455" s="66" t="s">
        <v>1546</v>
      </c>
      <c r="D455" s="66" t="s">
        <v>1547</v>
      </c>
      <c r="E455" s="3" t="s">
        <v>40</v>
      </c>
      <c r="F455" s="3" t="s">
        <v>391</v>
      </c>
    </row>
    <row r="456">
      <c r="A456" s="66" t="s">
        <v>94</v>
      </c>
      <c r="B456" s="66" t="s">
        <v>106</v>
      </c>
      <c r="C456" s="66" t="s">
        <v>1549</v>
      </c>
      <c r="D456" s="66" t="s">
        <v>1550</v>
      </c>
      <c r="E456" s="3" t="s">
        <v>36</v>
      </c>
      <c r="F456" s="3" t="s">
        <v>176</v>
      </c>
    </row>
    <row r="457">
      <c r="A457" s="66" t="s">
        <v>94</v>
      </c>
      <c r="B457" s="66" t="s">
        <v>110</v>
      </c>
      <c r="C457" s="66" t="s">
        <v>1552</v>
      </c>
      <c r="D457" s="66" t="s">
        <v>1553</v>
      </c>
      <c r="E457" s="3" t="s">
        <v>37</v>
      </c>
      <c r="F457" s="3" t="s">
        <v>366</v>
      </c>
    </row>
    <row r="458">
      <c r="A458" s="66" t="s">
        <v>94</v>
      </c>
      <c r="B458" s="66" t="s">
        <v>114</v>
      </c>
      <c r="C458" s="66" t="s">
        <v>1555</v>
      </c>
      <c r="D458" s="66" t="s">
        <v>1556</v>
      </c>
      <c r="E458" s="3" t="s">
        <v>37</v>
      </c>
      <c r="F458" s="3" t="s">
        <v>366</v>
      </c>
    </row>
    <row r="459">
      <c r="A459" s="66" t="s">
        <v>94</v>
      </c>
      <c r="B459" s="66" t="s">
        <v>119</v>
      </c>
      <c r="C459" s="66" t="s">
        <v>1558</v>
      </c>
      <c r="D459" s="66" t="s">
        <v>1559</v>
      </c>
      <c r="E459" s="3" t="s">
        <v>37</v>
      </c>
      <c r="F459" s="3" t="s">
        <v>366</v>
      </c>
    </row>
    <row r="460">
      <c r="A460" s="66" t="s">
        <v>94</v>
      </c>
      <c r="B460" s="66" t="s">
        <v>123</v>
      </c>
      <c r="C460" s="66" t="s">
        <v>1561</v>
      </c>
      <c r="D460" s="66" t="s">
        <v>1562</v>
      </c>
      <c r="E460" s="3" t="s">
        <v>37</v>
      </c>
      <c r="F460" s="3" t="s">
        <v>366</v>
      </c>
    </row>
    <row r="461">
      <c r="A461" s="66" t="s">
        <v>94</v>
      </c>
      <c r="B461" s="66" t="s">
        <v>127</v>
      </c>
      <c r="C461" s="66" t="s">
        <v>1564</v>
      </c>
      <c r="D461" s="66" t="s">
        <v>1565</v>
      </c>
      <c r="E461" s="3" t="s">
        <v>41</v>
      </c>
      <c r="F461" s="3" t="s">
        <v>1272</v>
      </c>
    </row>
    <row r="462">
      <c r="A462" s="66" t="s">
        <v>94</v>
      </c>
      <c r="B462" s="66" t="s">
        <v>131</v>
      </c>
      <c r="C462" s="66" t="s">
        <v>1567</v>
      </c>
      <c r="D462" s="66" t="s">
        <v>1568</v>
      </c>
      <c r="E462" s="3" t="s">
        <v>41</v>
      </c>
      <c r="F462" s="3" t="s">
        <v>1272</v>
      </c>
    </row>
    <row r="463">
      <c r="A463" s="66" t="s">
        <v>94</v>
      </c>
      <c r="B463" s="66" t="s">
        <v>135</v>
      </c>
      <c r="C463" s="66" t="s">
        <v>1570</v>
      </c>
      <c r="D463" s="66" t="s">
        <v>1571</v>
      </c>
      <c r="E463" s="3" t="s">
        <v>41</v>
      </c>
      <c r="F463" s="3" t="s">
        <v>1272</v>
      </c>
    </row>
    <row r="464">
      <c r="A464" s="66" t="s">
        <v>94</v>
      </c>
      <c r="B464" s="66" t="s">
        <v>140</v>
      </c>
      <c r="C464" s="66" t="s">
        <v>1573</v>
      </c>
      <c r="D464" s="66" t="s">
        <v>1574</v>
      </c>
      <c r="E464" s="3" t="s">
        <v>41</v>
      </c>
      <c r="F464" s="3" t="s">
        <v>1272</v>
      </c>
    </row>
    <row r="465">
      <c r="A465" s="66" t="s">
        <v>94</v>
      </c>
      <c r="B465" s="66" t="s">
        <v>144</v>
      </c>
      <c r="C465" s="66" t="s">
        <v>1576</v>
      </c>
      <c r="D465" s="66" t="s">
        <v>1577</v>
      </c>
      <c r="E465" s="3" t="s">
        <v>39</v>
      </c>
      <c r="F465" s="3" t="s">
        <v>387</v>
      </c>
    </row>
    <row r="466">
      <c r="A466" s="66" t="s">
        <v>94</v>
      </c>
      <c r="B466" s="66" t="s">
        <v>148</v>
      </c>
      <c r="C466" s="66" t="s">
        <v>1579</v>
      </c>
      <c r="D466" s="66" t="s">
        <v>1580</v>
      </c>
      <c r="E466" s="3" t="s">
        <v>39</v>
      </c>
      <c r="F466" s="3" t="s">
        <v>387</v>
      </c>
    </row>
    <row r="467">
      <c r="A467" s="66" t="s">
        <v>94</v>
      </c>
      <c r="B467" s="66" t="s">
        <v>152</v>
      </c>
      <c r="C467" s="66" t="s">
        <v>1582</v>
      </c>
      <c r="D467" s="66" t="s">
        <v>1583</v>
      </c>
      <c r="E467" s="3" t="s">
        <v>39</v>
      </c>
      <c r="F467" s="3" t="s">
        <v>387</v>
      </c>
    </row>
    <row r="468">
      <c r="A468" s="66" t="s">
        <v>94</v>
      </c>
      <c r="B468" s="66" t="s">
        <v>156</v>
      </c>
      <c r="C468" s="66" t="s">
        <v>1585</v>
      </c>
      <c r="D468" s="66" t="s">
        <v>1586</v>
      </c>
      <c r="E468" s="3" t="s">
        <v>39</v>
      </c>
      <c r="F468" s="3" t="s">
        <v>387</v>
      </c>
    </row>
    <row r="469">
      <c r="A469" s="66" t="s">
        <v>94</v>
      </c>
      <c r="B469" s="66" t="s">
        <v>160</v>
      </c>
      <c r="C469" s="66" t="s">
        <v>1588</v>
      </c>
      <c r="D469" s="66" t="s">
        <v>1589</v>
      </c>
      <c r="E469" s="3" t="s">
        <v>40</v>
      </c>
      <c r="F469" s="3" t="s">
        <v>391</v>
      </c>
    </row>
    <row r="470">
      <c r="A470" s="66" t="s">
        <v>94</v>
      </c>
      <c r="B470" s="66" t="s">
        <v>164</v>
      </c>
      <c r="C470" s="66" t="s">
        <v>1591</v>
      </c>
      <c r="D470" s="66" t="s">
        <v>1592</v>
      </c>
      <c r="E470" s="3" t="s">
        <v>40</v>
      </c>
      <c r="F470" s="3" t="s">
        <v>391</v>
      </c>
    </row>
    <row r="471">
      <c r="A471" s="66" t="s">
        <v>94</v>
      </c>
      <c r="B471" s="66" t="s">
        <v>169</v>
      </c>
      <c r="C471" s="66" t="s">
        <v>1594</v>
      </c>
      <c r="D471" s="66" t="s">
        <v>1595</v>
      </c>
      <c r="E471" s="3" t="s">
        <v>40</v>
      </c>
      <c r="F471" s="3" t="s">
        <v>391</v>
      </c>
    </row>
    <row r="472">
      <c r="A472" s="66" t="s">
        <v>94</v>
      </c>
      <c r="B472" s="66" t="s">
        <v>173</v>
      </c>
      <c r="C472" s="66" t="s">
        <v>1597</v>
      </c>
      <c r="D472" s="66" t="s">
        <v>1598</v>
      </c>
      <c r="E472" s="3" t="s">
        <v>36</v>
      </c>
      <c r="F472" s="3" t="s">
        <v>176</v>
      </c>
    </row>
    <row r="473">
      <c r="A473" s="66" t="s">
        <v>94</v>
      </c>
      <c r="B473" s="66" t="s">
        <v>178</v>
      </c>
      <c r="C473" s="66" t="s">
        <v>1600</v>
      </c>
      <c r="D473" s="66" t="s">
        <v>1601</v>
      </c>
      <c r="E473" s="3" t="s">
        <v>38</v>
      </c>
      <c r="F473" s="3" t="s">
        <v>380</v>
      </c>
    </row>
    <row r="474">
      <c r="A474" s="66" t="s">
        <v>94</v>
      </c>
      <c r="B474" s="66" t="s">
        <v>182</v>
      </c>
      <c r="C474" s="66" t="s">
        <v>1603</v>
      </c>
      <c r="D474" s="66" t="s">
        <v>1604</v>
      </c>
      <c r="E474" s="3" t="s">
        <v>38</v>
      </c>
      <c r="F474" s="3" t="s">
        <v>380</v>
      </c>
    </row>
    <row r="475">
      <c r="A475" s="66" t="s">
        <v>94</v>
      </c>
      <c r="B475" s="66" t="s">
        <v>186</v>
      </c>
      <c r="C475" s="66" t="s">
        <v>1606</v>
      </c>
      <c r="D475" s="66" t="s">
        <v>1607</v>
      </c>
      <c r="E475" s="3" t="s">
        <v>38</v>
      </c>
      <c r="F475" s="3" t="s">
        <v>380</v>
      </c>
    </row>
    <row r="476">
      <c r="A476" s="66" t="s">
        <v>94</v>
      </c>
      <c r="B476" s="66" t="s">
        <v>191</v>
      </c>
      <c r="C476" s="66" t="s">
        <v>1609</v>
      </c>
      <c r="D476" s="66" t="s">
        <v>1610</v>
      </c>
      <c r="E476" s="3" t="s">
        <v>38</v>
      </c>
      <c r="F476" s="3" t="s">
        <v>380</v>
      </c>
    </row>
    <row r="477">
      <c r="A477" s="66" t="s">
        <v>94</v>
      </c>
      <c r="B477" s="66" t="s">
        <v>195</v>
      </c>
      <c r="C477" s="66" t="s">
        <v>1612</v>
      </c>
      <c r="D477" s="66" t="s">
        <v>1613</v>
      </c>
      <c r="E477" s="3" t="s">
        <v>39</v>
      </c>
      <c r="F477" s="3" t="s">
        <v>387</v>
      </c>
    </row>
    <row r="478">
      <c r="A478" s="66" t="s">
        <v>94</v>
      </c>
      <c r="B478" s="66" t="s">
        <v>199</v>
      </c>
      <c r="C478" s="66" t="s">
        <v>1615</v>
      </c>
      <c r="D478" s="66" t="s">
        <v>1616</v>
      </c>
      <c r="E478" s="3" t="s">
        <v>39</v>
      </c>
      <c r="F478" s="3" t="s">
        <v>387</v>
      </c>
    </row>
    <row r="479">
      <c r="A479" s="66" t="s">
        <v>94</v>
      </c>
      <c r="B479" s="66" t="s">
        <v>204</v>
      </c>
      <c r="C479" s="66" t="s">
        <v>1618</v>
      </c>
      <c r="D479" s="66" t="s">
        <v>1619</v>
      </c>
      <c r="E479" s="3" t="s">
        <v>39</v>
      </c>
      <c r="F479" s="3" t="s">
        <v>387</v>
      </c>
    </row>
    <row r="480">
      <c r="A480" s="66" t="s">
        <v>94</v>
      </c>
      <c r="B480" s="66" t="s">
        <v>208</v>
      </c>
      <c r="C480" s="66" t="s">
        <v>1621</v>
      </c>
      <c r="D480" s="66" t="s">
        <v>1622</v>
      </c>
      <c r="E480" s="3" t="s">
        <v>39</v>
      </c>
      <c r="F480" s="3" t="s">
        <v>387</v>
      </c>
    </row>
    <row r="481">
      <c r="A481" s="66" t="s">
        <v>94</v>
      </c>
      <c r="B481" s="66" t="s">
        <v>212</v>
      </c>
      <c r="C481" s="66" t="s">
        <v>1624</v>
      </c>
      <c r="D481" s="66" t="s">
        <v>1625</v>
      </c>
      <c r="E481" s="3" t="s">
        <v>39</v>
      </c>
      <c r="F481" s="3" t="s">
        <v>387</v>
      </c>
    </row>
    <row r="482">
      <c r="A482" s="66" t="s">
        <v>94</v>
      </c>
      <c r="B482" s="66" t="s">
        <v>216</v>
      </c>
      <c r="C482" s="66" t="s">
        <v>1627</v>
      </c>
      <c r="D482" s="66" t="s">
        <v>1628</v>
      </c>
      <c r="E482" s="3" t="s">
        <v>40</v>
      </c>
      <c r="F482" s="3" t="s">
        <v>391</v>
      </c>
    </row>
    <row r="483">
      <c r="A483" s="66" t="s">
        <v>94</v>
      </c>
      <c r="B483" s="66" t="s">
        <v>221</v>
      </c>
      <c r="C483" s="66" t="s">
        <v>1630</v>
      </c>
      <c r="D483" s="66" t="s">
        <v>1631</v>
      </c>
      <c r="E483" s="3" t="s">
        <v>40</v>
      </c>
      <c r="F483" s="3" t="s">
        <v>391</v>
      </c>
    </row>
    <row r="484">
      <c r="A484" s="66" t="s">
        <v>94</v>
      </c>
      <c r="B484" s="66" t="s">
        <v>225</v>
      </c>
      <c r="C484" s="66" t="s">
        <v>1633</v>
      </c>
      <c r="D484" s="66" t="s">
        <v>1634</v>
      </c>
      <c r="E484" s="3" t="s">
        <v>40</v>
      </c>
      <c r="F484" s="3" t="s">
        <v>391</v>
      </c>
    </row>
    <row r="485">
      <c r="A485" s="66" t="s">
        <v>94</v>
      </c>
      <c r="B485" s="66" t="s">
        <v>229</v>
      </c>
      <c r="C485" s="66" t="s">
        <v>1636</v>
      </c>
      <c r="D485" s="66" t="s">
        <v>1637</v>
      </c>
      <c r="E485" s="3" t="s">
        <v>40</v>
      </c>
      <c r="F485" s="3" t="s">
        <v>391</v>
      </c>
    </row>
    <row r="486">
      <c r="A486" s="66" t="s">
        <v>94</v>
      </c>
      <c r="B486" s="66" t="s">
        <v>234</v>
      </c>
      <c r="C486" s="66" t="s">
        <v>1639</v>
      </c>
      <c r="D486" s="66" t="s">
        <v>1640</v>
      </c>
      <c r="E486" s="3" t="s">
        <v>40</v>
      </c>
      <c r="F486" s="3" t="s">
        <v>391</v>
      </c>
    </row>
    <row r="487">
      <c r="A487" s="66" t="s">
        <v>94</v>
      </c>
      <c r="B487" s="66" t="s">
        <v>238</v>
      </c>
      <c r="C487" s="66" t="s">
        <v>1642</v>
      </c>
      <c r="D487" s="66" t="s">
        <v>1643</v>
      </c>
      <c r="E487" s="3" t="s">
        <v>40</v>
      </c>
      <c r="F487" s="3" t="s">
        <v>391</v>
      </c>
    </row>
    <row r="488">
      <c r="A488" s="66" t="s">
        <v>94</v>
      </c>
      <c r="B488" s="66" t="s">
        <v>242</v>
      </c>
      <c r="C488" s="66" t="s">
        <v>1645</v>
      </c>
      <c r="D488" s="66" t="s">
        <v>1646</v>
      </c>
      <c r="E488" s="3" t="s">
        <v>40</v>
      </c>
      <c r="F488" s="3" t="s">
        <v>391</v>
      </c>
    </row>
    <row r="489">
      <c r="A489" s="66" t="s">
        <v>94</v>
      </c>
      <c r="B489" s="66" t="s">
        <v>247</v>
      </c>
      <c r="C489" s="66" t="s">
        <v>1648</v>
      </c>
      <c r="D489" s="66" t="s">
        <v>1649</v>
      </c>
      <c r="E489" s="3" t="s">
        <v>36</v>
      </c>
      <c r="F489" s="3" t="s">
        <v>176</v>
      </c>
    </row>
    <row r="490">
      <c r="A490" s="66" t="s">
        <v>94</v>
      </c>
      <c r="B490" s="66" t="s">
        <v>251</v>
      </c>
      <c r="C490" s="66" t="s">
        <v>1651</v>
      </c>
      <c r="D490" s="66" t="s">
        <v>1652</v>
      </c>
      <c r="E490" s="3" t="s">
        <v>35</v>
      </c>
      <c r="F490" s="3" t="s">
        <v>54</v>
      </c>
    </row>
    <row r="491">
      <c r="A491" s="66" t="s">
        <v>94</v>
      </c>
      <c r="B491" s="66" t="s">
        <v>255</v>
      </c>
      <c r="C491" s="66" t="s">
        <v>1654</v>
      </c>
      <c r="D491" s="66" t="s">
        <v>1655</v>
      </c>
      <c r="E491" s="3" t="s">
        <v>35</v>
      </c>
      <c r="F491" s="3" t="s">
        <v>54</v>
      </c>
    </row>
    <row r="492">
      <c r="A492" s="66" t="s">
        <v>94</v>
      </c>
      <c r="B492" s="66" t="s">
        <v>259</v>
      </c>
      <c r="C492" s="66" t="s">
        <v>1657</v>
      </c>
      <c r="D492" s="66" t="s">
        <v>1658</v>
      </c>
      <c r="E492" s="3" t="s">
        <v>35</v>
      </c>
      <c r="F492" s="3" t="s">
        <v>54</v>
      </c>
    </row>
    <row r="493">
      <c r="A493" s="66" t="s">
        <v>98</v>
      </c>
      <c r="B493" s="66" t="s">
        <v>51</v>
      </c>
      <c r="C493" s="66" t="s">
        <v>1660</v>
      </c>
      <c r="D493" s="66" t="s">
        <v>1661</v>
      </c>
      <c r="E493" s="3" t="s">
        <v>35</v>
      </c>
      <c r="F493" s="3" t="s">
        <v>54</v>
      </c>
    </row>
    <row r="494">
      <c r="A494" s="66" t="s">
        <v>98</v>
      </c>
      <c r="B494" s="66" t="s">
        <v>56</v>
      </c>
      <c r="C494" s="66" t="s">
        <v>1664</v>
      </c>
      <c r="D494" s="66" t="s">
        <v>1665</v>
      </c>
      <c r="E494" s="3" t="s">
        <v>35</v>
      </c>
      <c r="F494" s="3" t="s">
        <v>54</v>
      </c>
    </row>
    <row r="495">
      <c r="A495" s="66" t="s">
        <v>98</v>
      </c>
      <c r="B495" s="66" t="s">
        <v>61</v>
      </c>
      <c r="C495" s="66" t="s">
        <v>1667</v>
      </c>
      <c r="D495" s="66" t="s">
        <v>1668</v>
      </c>
      <c r="E495" s="3" t="s">
        <v>36</v>
      </c>
      <c r="F495" s="3" t="s">
        <v>176</v>
      </c>
    </row>
    <row r="496">
      <c r="A496" s="66" t="s">
        <v>98</v>
      </c>
      <c r="B496" s="66" t="s">
        <v>66</v>
      </c>
      <c r="C496" s="66" t="s">
        <v>1670</v>
      </c>
      <c r="D496" s="66" t="s">
        <v>1671</v>
      </c>
      <c r="E496" s="3" t="s">
        <v>37</v>
      </c>
      <c r="F496" s="3" t="s">
        <v>366</v>
      </c>
    </row>
    <row r="497">
      <c r="A497" s="66" t="s">
        <v>98</v>
      </c>
      <c r="B497" s="66" t="s">
        <v>71</v>
      </c>
      <c r="C497" s="66" t="s">
        <v>1673</v>
      </c>
      <c r="D497" s="66" t="s">
        <v>1674</v>
      </c>
      <c r="E497" s="3" t="s">
        <v>37</v>
      </c>
      <c r="F497" s="3" t="s">
        <v>366</v>
      </c>
    </row>
    <row r="498">
      <c r="A498" s="66" t="s">
        <v>98</v>
      </c>
      <c r="B498" s="66" t="s">
        <v>75</v>
      </c>
      <c r="C498" s="66" t="s">
        <v>1675</v>
      </c>
      <c r="D498" s="66" t="s">
        <v>1676</v>
      </c>
      <c r="E498" s="3" t="s">
        <v>37</v>
      </c>
      <c r="F498" s="3" t="s">
        <v>366</v>
      </c>
    </row>
    <row r="499">
      <c r="A499" s="66" t="s">
        <v>98</v>
      </c>
      <c r="B499" s="66" t="s">
        <v>80</v>
      </c>
      <c r="C499" s="66" t="s">
        <v>1677</v>
      </c>
      <c r="D499" s="66" t="s">
        <v>1678</v>
      </c>
      <c r="E499" s="3" t="s">
        <v>39</v>
      </c>
      <c r="F499" s="3" t="s">
        <v>387</v>
      </c>
    </row>
    <row r="500">
      <c r="A500" s="66" t="s">
        <v>98</v>
      </c>
      <c r="B500" s="66" t="s">
        <v>85</v>
      </c>
      <c r="C500" s="66" t="s">
        <v>1680</v>
      </c>
      <c r="D500" s="66" t="s">
        <v>1681</v>
      </c>
      <c r="E500" s="3" t="s">
        <v>39</v>
      </c>
      <c r="F500" s="3" t="s">
        <v>387</v>
      </c>
    </row>
    <row r="501">
      <c r="A501" s="66" t="s">
        <v>98</v>
      </c>
      <c r="B501" s="66" t="s">
        <v>89</v>
      </c>
      <c r="C501" s="66" t="s">
        <v>1684</v>
      </c>
      <c r="D501" s="66" t="s">
        <v>1685</v>
      </c>
      <c r="E501" s="3" t="s">
        <v>39</v>
      </c>
      <c r="F501" s="3" t="s">
        <v>387</v>
      </c>
    </row>
    <row r="502">
      <c r="A502" s="66" t="s">
        <v>98</v>
      </c>
      <c r="B502" s="66" t="s">
        <v>94</v>
      </c>
      <c r="C502" s="66" t="s">
        <v>1687</v>
      </c>
      <c r="D502" s="66" t="s">
        <v>1688</v>
      </c>
      <c r="E502" s="3" t="s">
        <v>40</v>
      </c>
      <c r="F502" s="3" t="s">
        <v>391</v>
      </c>
    </row>
    <row r="503">
      <c r="A503" s="66" t="s">
        <v>98</v>
      </c>
      <c r="B503" s="66" t="s">
        <v>98</v>
      </c>
      <c r="C503" s="66" t="s">
        <v>1690</v>
      </c>
      <c r="D503" s="66" t="s">
        <v>1691</v>
      </c>
      <c r="E503" s="3" t="s">
        <v>40</v>
      </c>
      <c r="F503" s="3" t="s">
        <v>391</v>
      </c>
    </row>
    <row r="504">
      <c r="A504" s="66" t="s">
        <v>98</v>
      </c>
      <c r="B504" s="66" t="s">
        <v>102</v>
      </c>
      <c r="C504" s="66" t="s">
        <v>1694</v>
      </c>
      <c r="D504" s="66" t="s">
        <v>1695</v>
      </c>
      <c r="E504" s="3" t="s">
        <v>36</v>
      </c>
      <c r="F504" s="3" t="s">
        <v>176</v>
      </c>
    </row>
    <row r="505">
      <c r="A505" s="66" t="s">
        <v>98</v>
      </c>
      <c r="B505" s="66" t="s">
        <v>106</v>
      </c>
      <c r="C505" s="66" t="s">
        <v>1697</v>
      </c>
      <c r="D505" s="66" t="s">
        <v>1698</v>
      </c>
      <c r="E505" s="3" t="s">
        <v>36</v>
      </c>
      <c r="F505" s="3" t="s">
        <v>176</v>
      </c>
    </row>
    <row r="506">
      <c r="A506" s="66" t="s">
        <v>98</v>
      </c>
      <c r="B506" s="66" t="s">
        <v>110</v>
      </c>
      <c r="C506" s="66" t="s">
        <v>1700</v>
      </c>
      <c r="D506" s="66" t="s">
        <v>1701</v>
      </c>
      <c r="E506" s="3" t="s">
        <v>37</v>
      </c>
      <c r="F506" s="3" t="s">
        <v>366</v>
      </c>
    </row>
    <row r="507">
      <c r="A507" s="66" t="s">
        <v>98</v>
      </c>
      <c r="B507" s="66" t="s">
        <v>114</v>
      </c>
      <c r="C507" s="66" t="s">
        <v>1703</v>
      </c>
      <c r="D507" s="66" t="s">
        <v>1704</v>
      </c>
      <c r="E507" s="3" t="s">
        <v>37</v>
      </c>
      <c r="F507" s="3" t="s">
        <v>366</v>
      </c>
    </row>
    <row r="508">
      <c r="A508" s="66" t="s">
        <v>98</v>
      </c>
      <c r="B508" s="66" t="s">
        <v>119</v>
      </c>
      <c r="C508" s="66" t="s">
        <v>1706</v>
      </c>
      <c r="D508" s="66" t="s">
        <v>1707</v>
      </c>
      <c r="E508" s="3" t="s">
        <v>37</v>
      </c>
      <c r="F508" s="3" t="s">
        <v>366</v>
      </c>
    </row>
    <row r="509">
      <c r="A509" s="66" t="s">
        <v>98</v>
      </c>
      <c r="B509" s="66" t="s">
        <v>123</v>
      </c>
      <c r="C509" s="66" t="s">
        <v>1709</v>
      </c>
      <c r="D509" s="66" t="s">
        <v>1710</v>
      </c>
      <c r="E509" s="3" t="s">
        <v>37</v>
      </c>
      <c r="F509" s="3" t="s">
        <v>366</v>
      </c>
    </row>
    <row r="510">
      <c r="A510" s="66" t="s">
        <v>98</v>
      </c>
      <c r="B510" s="66" t="s">
        <v>127</v>
      </c>
      <c r="C510" s="66" t="s">
        <v>1712</v>
      </c>
      <c r="D510" s="66" t="s">
        <v>1713</v>
      </c>
      <c r="E510" s="3" t="s">
        <v>41</v>
      </c>
      <c r="F510" s="3" t="s">
        <v>1272</v>
      </c>
    </row>
    <row r="511">
      <c r="A511" s="66" t="s">
        <v>98</v>
      </c>
      <c r="B511" s="66" t="s">
        <v>131</v>
      </c>
      <c r="C511" s="66" t="s">
        <v>1715</v>
      </c>
      <c r="D511" s="66" t="s">
        <v>1716</v>
      </c>
      <c r="E511" s="3" t="s">
        <v>41</v>
      </c>
      <c r="F511" s="3" t="s">
        <v>1272</v>
      </c>
    </row>
    <row r="512">
      <c r="A512" s="66" t="s">
        <v>98</v>
      </c>
      <c r="B512" s="66" t="s">
        <v>135</v>
      </c>
      <c r="C512" s="66" t="s">
        <v>1719</v>
      </c>
      <c r="D512" s="66" t="s">
        <v>1720</v>
      </c>
      <c r="E512" s="3" t="s">
        <v>41</v>
      </c>
      <c r="F512" s="3" t="s">
        <v>1272</v>
      </c>
    </row>
    <row r="513">
      <c r="A513" s="66" t="s">
        <v>98</v>
      </c>
      <c r="B513" s="66" t="s">
        <v>140</v>
      </c>
      <c r="C513" s="66" t="s">
        <v>1721</v>
      </c>
      <c r="D513" s="66" t="s">
        <v>1722</v>
      </c>
      <c r="E513" s="3" t="s">
        <v>41</v>
      </c>
      <c r="F513" s="3" t="s">
        <v>1272</v>
      </c>
    </row>
    <row r="514">
      <c r="A514" s="66" t="s">
        <v>98</v>
      </c>
      <c r="B514" s="66" t="s">
        <v>144</v>
      </c>
      <c r="C514" s="66" t="s">
        <v>1724</v>
      </c>
      <c r="D514" s="66" t="s">
        <v>1725</v>
      </c>
      <c r="E514" s="3" t="s">
        <v>39</v>
      </c>
      <c r="F514" s="3" t="s">
        <v>387</v>
      </c>
    </row>
    <row r="515">
      <c r="A515" s="66" t="s">
        <v>98</v>
      </c>
      <c r="B515" s="66" t="s">
        <v>148</v>
      </c>
      <c r="C515" s="66" t="s">
        <v>1727</v>
      </c>
      <c r="D515" s="66" t="s">
        <v>1728</v>
      </c>
      <c r="E515" s="3" t="s">
        <v>39</v>
      </c>
      <c r="F515" s="3" t="s">
        <v>387</v>
      </c>
    </row>
    <row r="516">
      <c r="A516" s="66" t="s">
        <v>98</v>
      </c>
      <c r="B516" s="66" t="s">
        <v>152</v>
      </c>
      <c r="C516" s="66" t="s">
        <v>1731</v>
      </c>
      <c r="D516" s="66" t="s">
        <v>1732</v>
      </c>
      <c r="E516" s="3" t="s">
        <v>39</v>
      </c>
      <c r="F516" s="3" t="s">
        <v>387</v>
      </c>
    </row>
    <row r="517">
      <c r="A517" s="66" t="s">
        <v>98</v>
      </c>
      <c r="B517" s="66" t="s">
        <v>156</v>
      </c>
      <c r="C517" s="66" t="s">
        <v>1734</v>
      </c>
      <c r="D517" s="66" t="s">
        <v>1735</v>
      </c>
      <c r="E517" s="3" t="s">
        <v>39</v>
      </c>
      <c r="F517" s="3" t="s">
        <v>387</v>
      </c>
    </row>
    <row r="518">
      <c r="A518" s="66" t="s">
        <v>98</v>
      </c>
      <c r="B518" s="66" t="s">
        <v>160</v>
      </c>
      <c r="C518" s="66" t="s">
        <v>1737</v>
      </c>
      <c r="D518" s="66" t="s">
        <v>1738</v>
      </c>
      <c r="E518" s="3" t="s">
        <v>40</v>
      </c>
      <c r="F518" s="3" t="s">
        <v>391</v>
      </c>
    </row>
    <row r="519">
      <c r="A519" s="66" t="s">
        <v>98</v>
      </c>
      <c r="B519" s="66" t="s">
        <v>164</v>
      </c>
      <c r="C519" s="66" t="s">
        <v>1741</v>
      </c>
      <c r="D519" s="66" t="s">
        <v>1742</v>
      </c>
      <c r="E519" s="3" t="s">
        <v>40</v>
      </c>
      <c r="F519" s="3" t="s">
        <v>391</v>
      </c>
    </row>
    <row r="520">
      <c r="A520" s="66" t="s">
        <v>98</v>
      </c>
      <c r="B520" s="66" t="s">
        <v>169</v>
      </c>
      <c r="C520" s="66" t="s">
        <v>1744</v>
      </c>
      <c r="D520" s="66" t="s">
        <v>1745</v>
      </c>
      <c r="E520" s="3" t="s">
        <v>40</v>
      </c>
      <c r="F520" s="3" t="s">
        <v>391</v>
      </c>
    </row>
    <row r="521">
      <c r="A521" s="66" t="s">
        <v>98</v>
      </c>
      <c r="B521" s="66" t="s">
        <v>173</v>
      </c>
      <c r="C521" s="66" t="s">
        <v>1747</v>
      </c>
      <c r="D521" s="66" t="s">
        <v>1748</v>
      </c>
      <c r="E521" s="3" t="s">
        <v>40</v>
      </c>
      <c r="F521" s="3" t="s">
        <v>391</v>
      </c>
    </row>
    <row r="522">
      <c r="A522" s="66" t="s">
        <v>98</v>
      </c>
      <c r="B522" s="66" t="s">
        <v>178</v>
      </c>
      <c r="C522" s="66" t="s">
        <v>1751</v>
      </c>
      <c r="D522" s="66" t="s">
        <v>1752</v>
      </c>
      <c r="E522" s="3" t="s">
        <v>36</v>
      </c>
      <c r="F522" s="3" t="s">
        <v>176</v>
      </c>
    </row>
    <row r="523">
      <c r="A523" s="66" t="s">
        <v>98</v>
      </c>
      <c r="B523" s="66" t="s">
        <v>182</v>
      </c>
      <c r="C523" s="66" t="s">
        <v>1754</v>
      </c>
      <c r="D523" s="66" t="s">
        <v>1755</v>
      </c>
      <c r="E523" s="3" t="s">
        <v>38</v>
      </c>
      <c r="F523" s="3" t="s">
        <v>380</v>
      </c>
    </row>
    <row r="524">
      <c r="A524" s="66" t="s">
        <v>98</v>
      </c>
      <c r="B524" s="66" t="s">
        <v>186</v>
      </c>
      <c r="C524" s="66" t="s">
        <v>1757</v>
      </c>
      <c r="D524" s="66" t="s">
        <v>1758</v>
      </c>
      <c r="E524" s="3" t="s">
        <v>38</v>
      </c>
      <c r="F524" s="3" t="s">
        <v>380</v>
      </c>
    </row>
    <row r="525">
      <c r="A525" s="66" t="s">
        <v>98</v>
      </c>
      <c r="B525" s="66" t="s">
        <v>191</v>
      </c>
      <c r="C525" s="66" t="s">
        <v>1760</v>
      </c>
      <c r="D525" s="66" t="s">
        <v>1761</v>
      </c>
      <c r="E525" s="3" t="s">
        <v>38</v>
      </c>
      <c r="F525" s="3" t="s">
        <v>380</v>
      </c>
    </row>
    <row r="526">
      <c r="A526" s="66" t="s">
        <v>98</v>
      </c>
      <c r="B526" s="66" t="s">
        <v>195</v>
      </c>
      <c r="C526" s="66" t="s">
        <v>1764</v>
      </c>
      <c r="D526" s="66" t="s">
        <v>1765</v>
      </c>
      <c r="E526" s="3" t="s">
        <v>39</v>
      </c>
      <c r="F526" s="3" t="s">
        <v>387</v>
      </c>
    </row>
    <row r="527">
      <c r="A527" s="66" t="s">
        <v>98</v>
      </c>
      <c r="B527" s="66" t="s">
        <v>199</v>
      </c>
      <c r="C527" s="66" t="s">
        <v>1767</v>
      </c>
      <c r="D527" s="66" t="s">
        <v>1768</v>
      </c>
      <c r="E527" s="3" t="s">
        <v>39</v>
      </c>
      <c r="F527" s="3" t="s">
        <v>387</v>
      </c>
    </row>
    <row r="528">
      <c r="A528" s="66" t="s">
        <v>98</v>
      </c>
      <c r="B528" s="66" t="s">
        <v>204</v>
      </c>
      <c r="C528" s="66" t="s">
        <v>1770</v>
      </c>
      <c r="D528" s="66" t="s">
        <v>1771</v>
      </c>
      <c r="E528" s="3" t="s">
        <v>39</v>
      </c>
      <c r="F528" s="3" t="s">
        <v>387</v>
      </c>
    </row>
    <row r="529">
      <c r="A529" s="66" t="s">
        <v>98</v>
      </c>
      <c r="B529" s="66" t="s">
        <v>208</v>
      </c>
      <c r="C529" s="66" t="s">
        <v>1774</v>
      </c>
      <c r="D529" s="66" t="s">
        <v>1775</v>
      </c>
      <c r="E529" s="3" t="s">
        <v>39</v>
      </c>
      <c r="F529" s="3" t="s">
        <v>387</v>
      </c>
    </row>
    <row r="530">
      <c r="A530" s="66" t="s">
        <v>98</v>
      </c>
      <c r="B530" s="66" t="s">
        <v>212</v>
      </c>
      <c r="C530" s="66" t="s">
        <v>1778</v>
      </c>
      <c r="D530" s="66" t="s">
        <v>1779</v>
      </c>
      <c r="E530" s="3" t="s">
        <v>39</v>
      </c>
      <c r="F530" s="3" t="s">
        <v>387</v>
      </c>
    </row>
    <row r="531">
      <c r="A531" s="66" t="s">
        <v>98</v>
      </c>
      <c r="B531" s="66" t="s">
        <v>216</v>
      </c>
      <c r="C531" s="66" t="s">
        <v>1781</v>
      </c>
      <c r="D531" s="66" t="s">
        <v>1782</v>
      </c>
      <c r="E531" s="3" t="s">
        <v>39</v>
      </c>
      <c r="F531" s="3" t="s">
        <v>387</v>
      </c>
    </row>
    <row r="532">
      <c r="A532" s="66" t="s">
        <v>98</v>
      </c>
      <c r="B532" s="66" t="s">
        <v>221</v>
      </c>
      <c r="C532" s="66" t="s">
        <v>1785</v>
      </c>
      <c r="D532" s="66" t="s">
        <v>1786</v>
      </c>
      <c r="E532" s="3" t="s">
        <v>40</v>
      </c>
      <c r="F532" s="3" t="s">
        <v>391</v>
      </c>
    </row>
    <row r="533">
      <c r="A533" s="66" t="s">
        <v>98</v>
      </c>
      <c r="B533" s="66" t="s">
        <v>225</v>
      </c>
      <c r="C533" s="66" t="s">
        <v>1788</v>
      </c>
      <c r="D533" s="66" t="s">
        <v>1789</v>
      </c>
      <c r="E533" s="3" t="s">
        <v>40</v>
      </c>
      <c r="F533" s="3" t="s">
        <v>391</v>
      </c>
    </row>
    <row r="534">
      <c r="A534" s="66" t="s">
        <v>98</v>
      </c>
      <c r="B534" s="66" t="s">
        <v>229</v>
      </c>
      <c r="C534" s="66" t="s">
        <v>1791</v>
      </c>
      <c r="D534" s="66" t="s">
        <v>1792</v>
      </c>
      <c r="E534" s="3" t="s">
        <v>40</v>
      </c>
      <c r="F534" s="3" t="s">
        <v>391</v>
      </c>
    </row>
    <row r="535">
      <c r="A535" s="66" t="s">
        <v>98</v>
      </c>
      <c r="B535" s="66" t="s">
        <v>234</v>
      </c>
      <c r="C535" s="66" t="s">
        <v>1794</v>
      </c>
      <c r="D535" s="66" t="s">
        <v>1795</v>
      </c>
      <c r="E535" s="3" t="s">
        <v>40</v>
      </c>
      <c r="F535" s="3" t="s">
        <v>391</v>
      </c>
    </row>
    <row r="536">
      <c r="A536" s="66" t="s">
        <v>98</v>
      </c>
      <c r="B536" s="66" t="s">
        <v>238</v>
      </c>
      <c r="C536" s="66" t="s">
        <v>1798</v>
      </c>
      <c r="D536" s="66" t="s">
        <v>1799</v>
      </c>
      <c r="E536" s="3" t="s">
        <v>40</v>
      </c>
      <c r="F536" s="3" t="s">
        <v>391</v>
      </c>
    </row>
    <row r="537">
      <c r="A537" s="66" t="s">
        <v>98</v>
      </c>
      <c r="B537" s="66" t="s">
        <v>242</v>
      </c>
      <c r="C537" s="66" t="s">
        <v>1802</v>
      </c>
      <c r="D537" s="66" t="s">
        <v>1803</v>
      </c>
      <c r="E537" s="3" t="s">
        <v>40</v>
      </c>
      <c r="F537" s="3" t="s">
        <v>391</v>
      </c>
    </row>
    <row r="538">
      <c r="A538" s="66" t="s">
        <v>98</v>
      </c>
      <c r="B538" s="66" t="s">
        <v>247</v>
      </c>
      <c r="C538" s="66" t="s">
        <v>1806</v>
      </c>
      <c r="D538" s="66" t="s">
        <v>1807</v>
      </c>
      <c r="E538" s="3" t="s">
        <v>36</v>
      </c>
      <c r="F538" s="3" t="s">
        <v>176</v>
      </c>
    </row>
    <row r="539">
      <c r="A539" s="66" t="s">
        <v>98</v>
      </c>
      <c r="B539" s="66" t="s">
        <v>251</v>
      </c>
      <c r="C539" s="66" t="s">
        <v>1809</v>
      </c>
      <c r="D539" s="66" t="s">
        <v>1810</v>
      </c>
      <c r="E539" s="3" t="s">
        <v>35</v>
      </c>
      <c r="F539" s="3" t="s">
        <v>54</v>
      </c>
    </row>
    <row r="540">
      <c r="A540" s="66" t="s">
        <v>98</v>
      </c>
      <c r="B540" s="66" t="s">
        <v>255</v>
      </c>
      <c r="C540" s="66" t="s">
        <v>1812</v>
      </c>
      <c r="D540" s="66" t="s">
        <v>1813</v>
      </c>
      <c r="E540" s="3" t="s">
        <v>35</v>
      </c>
      <c r="F540" s="3" t="s">
        <v>54</v>
      </c>
    </row>
    <row r="541">
      <c r="A541" s="66" t="s">
        <v>98</v>
      </c>
      <c r="B541" s="66" t="s">
        <v>259</v>
      </c>
      <c r="C541" s="66" t="s">
        <v>1815</v>
      </c>
      <c r="D541" s="66" t="s">
        <v>1816</v>
      </c>
      <c r="E541" s="3" t="s">
        <v>35</v>
      </c>
      <c r="F541" s="3" t="s">
        <v>54</v>
      </c>
    </row>
    <row r="542">
      <c r="A542" s="66" t="s">
        <v>102</v>
      </c>
      <c r="B542" s="66" t="s">
        <v>51</v>
      </c>
      <c r="C542" s="66" t="s">
        <v>1819</v>
      </c>
      <c r="D542" s="66" t="s">
        <v>1820</v>
      </c>
      <c r="E542" s="3" t="s">
        <v>36</v>
      </c>
      <c r="F542" s="3" t="s">
        <v>176</v>
      </c>
    </row>
    <row r="543">
      <c r="A543" s="66" t="s">
        <v>102</v>
      </c>
      <c r="B543" s="66" t="s">
        <v>56</v>
      </c>
      <c r="C543" s="66" t="s">
        <v>1822</v>
      </c>
      <c r="D543" s="66" t="s">
        <v>1823</v>
      </c>
      <c r="E543" s="3" t="s">
        <v>36</v>
      </c>
      <c r="F543" s="3" t="s">
        <v>176</v>
      </c>
    </row>
    <row r="544">
      <c r="A544" s="66" t="s">
        <v>102</v>
      </c>
      <c r="B544" s="66" t="s">
        <v>61</v>
      </c>
      <c r="C544" s="66" t="s">
        <v>1825</v>
      </c>
      <c r="D544" s="66" t="s">
        <v>1826</v>
      </c>
      <c r="E544" s="3" t="s">
        <v>36</v>
      </c>
      <c r="F544" s="3" t="s">
        <v>176</v>
      </c>
    </row>
    <row r="545">
      <c r="A545" s="66" t="s">
        <v>102</v>
      </c>
      <c r="B545" s="66" t="s">
        <v>66</v>
      </c>
      <c r="C545" s="66" t="s">
        <v>1828</v>
      </c>
      <c r="D545" s="66" t="s">
        <v>1829</v>
      </c>
      <c r="E545" s="3" t="s">
        <v>36</v>
      </c>
      <c r="F545" s="3" t="s">
        <v>176</v>
      </c>
    </row>
    <row r="546">
      <c r="A546" s="66" t="s">
        <v>102</v>
      </c>
      <c r="B546" s="66" t="s">
        <v>71</v>
      </c>
      <c r="C546" s="66" t="s">
        <v>1831</v>
      </c>
      <c r="D546" s="66" t="s">
        <v>1832</v>
      </c>
      <c r="E546" s="3" t="s">
        <v>36</v>
      </c>
      <c r="F546" s="3" t="s">
        <v>176</v>
      </c>
    </row>
    <row r="547">
      <c r="A547" s="66" t="s">
        <v>102</v>
      </c>
      <c r="B547" s="66" t="s">
        <v>75</v>
      </c>
      <c r="C547" s="66" t="s">
        <v>1835</v>
      </c>
      <c r="D547" s="66" t="s">
        <v>1836</v>
      </c>
      <c r="E547" s="3" t="s">
        <v>36</v>
      </c>
      <c r="F547" s="3" t="s">
        <v>176</v>
      </c>
    </row>
    <row r="548">
      <c r="A548" s="66" t="s">
        <v>102</v>
      </c>
      <c r="B548" s="66" t="s">
        <v>80</v>
      </c>
      <c r="C548" s="66" t="s">
        <v>1839</v>
      </c>
      <c r="D548" s="66" t="s">
        <v>1840</v>
      </c>
      <c r="E548" s="3" t="s">
        <v>36</v>
      </c>
      <c r="F548" s="3" t="s">
        <v>176</v>
      </c>
    </row>
    <row r="549">
      <c r="A549" s="66" t="s">
        <v>102</v>
      </c>
      <c r="B549" s="66" t="s">
        <v>85</v>
      </c>
      <c r="C549" s="66" t="s">
        <v>1842</v>
      </c>
      <c r="D549" s="66" t="s">
        <v>1843</v>
      </c>
      <c r="E549" s="3" t="s">
        <v>36</v>
      </c>
      <c r="F549" s="3" t="s">
        <v>176</v>
      </c>
    </row>
    <row r="550">
      <c r="A550" s="66" t="s">
        <v>102</v>
      </c>
      <c r="B550" s="66" t="s">
        <v>89</v>
      </c>
      <c r="C550" s="66" t="s">
        <v>1845</v>
      </c>
      <c r="D550" s="66" t="s">
        <v>1846</v>
      </c>
      <c r="E550" s="3" t="s">
        <v>36</v>
      </c>
      <c r="F550" s="3" t="s">
        <v>176</v>
      </c>
    </row>
    <row r="551">
      <c r="A551" s="66" t="s">
        <v>102</v>
      </c>
      <c r="B551" s="66" t="s">
        <v>94</v>
      </c>
      <c r="C551" s="66" t="s">
        <v>1849</v>
      </c>
      <c r="D551" s="66" t="s">
        <v>1850</v>
      </c>
      <c r="E551" s="3" t="s">
        <v>36</v>
      </c>
      <c r="F551" s="3" t="s">
        <v>176</v>
      </c>
    </row>
    <row r="552">
      <c r="A552" s="66" t="s">
        <v>102</v>
      </c>
      <c r="B552" s="66" t="s">
        <v>98</v>
      </c>
      <c r="C552" s="66" t="s">
        <v>1852</v>
      </c>
      <c r="D552" s="66" t="s">
        <v>1853</v>
      </c>
      <c r="E552" s="3" t="s">
        <v>36</v>
      </c>
      <c r="F552" s="3" t="s">
        <v>176</v>
      </c>
    </row>
    <row r="553">
      <c r="A553" s="66" t="s">
        <v>102</v>
      </c>
      <c r="B553" s="66" t="s">
        <v>102</v>
      </c>
      <c r="C553" s="66" t="s">
        <v>1856</v>
      </c>
      <c r="D553" s="66" t="s">
        <v>1857</v>
      </c>
      <c r="E553" s="3" t="s">
        <v>36</v>
      </c>
      <c r="F553" s="3" t="s">
        <v>176</v>
      </c>
    </row>
    <row r="554">
      <c r="A554" s="66" t="s">
        <v>102</v>
      </c>
      <c r="B554" s="66" t="s">
        <v>106</v>
      </c>
      <c r="C554" s="66" t="s">
        <v>1860</v>
      </c>
      <c r="D554" s="66" t="s">
        <v>1861</v>
      </c>
      <c r="E554" s="3" t="s">
        <v>37</v>
      </c>
      <c r="F554" s="3" t="s">
        <v>366</v>
      </c>
    </row>
    <row r="555">
      <c r="A555" s="66" t="s">
        <v>102</v>
      </c>
      <c r="B555" s="66" t="s">
        <v>110</v>
      </c>
      <c r="C555" s="66" t="s">
        <v>1863</v>
      </c>
      <c r="D555" s="66" t="s">
        <v>1864</v>
      </c>
      <c r="E555" s="3" t="s">
        <v>37</v>
      </c>
      <c r="F555" s="3" t="s">
        <v>366</v>
      </c>
    </row>
    <row r="556">
      <c r="A556" s="66" t="s">
        <v>102</v>
      </c>
      <c r="B556" s="66" t="s">
        <v>114</v>
      </c>
      <c r="C556" s="66" t="s">
        <v>1867</v>
      </c>
      <c r="D556" s="66" t="s">
        <v>1868</v>
      </c>
      <c r="E556" s="3" t="s">
        <v>37</v>
      </c>
      <c r="F556" s="3" t="s">
        <v>366</v>
      </c>
    </row>
    <row r="557">
      <c r="A557" s="66" t="s">
        <v>102</v>
      </c>
      <c r="B557" s="66" t="s">
        <v>119</v>
      </c>
      <c r="C557" s="66" t="s">
        <v>1870</v>
      </c>
      <c r="D557" s="66" t="s">
        <v>1871</v>
      </c>
      <c r="E557" s="3" t="s">
        <v>37</v>
      </c>
      <c r="F557" s="3" t="s">
        <v>366</v>
      </c>
    </row>
    <row r="558">
      <c r="A558" s="66" t="s">
        <v>102</v>
      </c>
      <c r="B558" s="66" t="s">
        <v>123</v>
      </c>
      <c r="C558" s="66" t="s">
        <v>1873</v>
      </c>
      <c r="D558" s="66" t="s">
        <v>1874</v>
      </c>
      <c r="E558" s="3" t="s">
        <v>37</v>
      </c>
      <c r="F558" s="3" t="s">
        <v>366</v>
      </c>
    </row>
    <row r="559">
      <c r="A559" s="66" t="s">
        <v>102</v>
      </c>
      <c r="B559" s="66" t="s">
        <v>127</v>
      </c>
      <c r="C559" s="66" t="s">
        <v>1877</v>
      </c>
      <c r="D559" s="66" t="s">
        <v>1878</v>
      </c>
      <c r="E559" s="3" t="s">
        <v>41</v>
      </c>
      <c r="F559" s="3" t="s">
        <v>1272</v>
      </c>
    </row>
    <row r="560">
      <c r="A560" s="66" t="s">
        <v>102</v>
      </c>
      <c r="B560" s="66" t="s">
        <v>131</v>
      </c>
      <c r="C560" s="66" t="s">
        <v>1880</v>
      </c>
      <c r="D560" s="66" t="s">
        <v>1881</v>
      </c>
      <c r="E560" s="3" t="s">
        <v>41</v>
      </c>
      <c r="F560" s="3" t="s">
        <v>1272</v>
      </c>
    </row>
    <row r="561">
      <c r="A561" s="66" t="s">
        <v>102</v>
      </c>
      <c r="B561" s="66" t="s">
        <v>135</v>
      </c>
      <c r="C561" s="66" t="s">
        <v>1883</v>
      </c>
      <c r="D561" s="66" t="s">
        <v>1884</v>
      </c>
      <c r="E561" s="3" t="s">
        <v>41</v>
      </c>
      <c r="F561" s="3" t="s">
        <v>1272</v>
      </c>
    </row>
    <row r="562">
      <c r="A562" s="66" t="s">
        <v>102</v>
      </c>
      <c r="B562" s="66" t="s">
        <v>140</v>
      </c>
      <c r="C562" s="66" t="s">
        <v>1887</v>
      </c>
      <c r="D562" s="66" t="s">
        <v>1888</v>
      </c>
      <c r="E562" s="3" t="s">
        <v>41</v>
      </c>
      <c r="F562" s="3" t="s">
        <v>1272</v>
      </c>
    </row>
    <row r="563">
      <c r="A563" s="66" t="s">
        <v>102</v>
      </c>
      <c r="B563" s="66" t="s">
        <v>144</v>
      </c>
      <c r="C563" s="66" t="s">
        <v>1891</v>
      </c>
      <c r="D563" s="66" t="s">
        <v>1892</v>
      </c>
      <c r="E563" s="3" t="s">
        <v>39</v>
      </c>
      <c r="F563" s="3" t="s">
        <v>387</v>
      </c>
    </row>
    <row r="564">
      <c r="A564" s="66" t="s">
        <v>102</v>
      </c>
      <c r="B564" s="66" t="s">
        <v>148</v>
      </c>
      <c r="C564" s="66" t="s">
        <v>1894</v>
      </c>
      <c r="D564" s="66" t="s">
        <v>1895</v>
      </c>
      <c r="E564" s="3" t="s">
        <v>39</v>
      </c>
      <c r="F564" s="3" t="s">
        <v>387</v>
      </c>
    </row>
    <row r="565">
      <c r="A565" s="66" t="s">
        <v>102</v>
      </c>
      <c r="B565" s="66" t="s">
        <v>152</v>
      </c>
      <c r="C565" s="66" t="s">
        <v>1897</v>
      </c>
      <c r="D565" s="66" t="s">
        <v>1898</v>
      </c>
      <c r="E565" s="3" t="s">
        <v>39</v>
      </c>
      <c r="F565" s="3" t="s">
        <v>387</v>
      </c>
    </row>
    <row r="566">
      <c r="A566" s="66" t="s">
        <v>102</v>
      </c>
      <c r="B566" s="66" t="s">
        <v>156</v>
      </c>
      <c r="C566" s="66" t="s">
        <v>1901</v>
      </c>
      <c r="D566" s="66" t="s">
        <v>1902</v>
      </c>
      <c r="E566" s="3" t="s">
        <v>39</v>
      </c>
      <c r="F566" s="3" t="s">
        <v>387</v>
      </c>
    </row>
    <row r="567">
      <c r="A567" s="66" t="s">
        <v>102</v>
      </c>
      <c r="B567" s="66" t="s">
        <v>160</v>
      </c>
      <c r="C567" s="66" t="s">
        <v>1904</v>
      </c>
      <c r="D567" s="66" t="s">
        <v>1905</v>
      </c>
      <c r="E567" s="3" t="s">
        <v>39</v>
      </c>
      <c r="F567" s="3" t="s">
        <v>387</v>
      </c>
    </row>
    <row r="568">
      <c r="A568" s="66" t="s">
        <v>102</v>
      </c>
      <c r="B568" s="66" t="s">
        <v>164</v>
      </c>
      <c r="C568" s="66" t="s">
        <v>1907</v>
      </c>
      <c r="D568" s="66" t="s">
        <v>1908</v>
      </c>
      <c r="E568" s="3" t="s">
        <v>40</v>
      </c>
      <c r="F568" s="3" t="s">
        <v>391</v>
      </c>
    </row>
    <row r="569">
      <c r="A569" s="66" t="s">
        <v>102</v>
      </c>
      <c r="B569" s="66" t="s">
        <v>169</v>
      </c>
      <c r="C569" s="66" t="s">
        <v>1910</v>
      </c>
      <c r="D569" s="66" t="s">
        <v>1911</v>
      </c>
      <c r="E569" s="3" t="s">
        <v>40</v>
      </c>
      <c r="F569" s="3" t="s">
        <v>391</v>
      </c>
    </row>
    <row r="570">
      <c r="A570" s="66" t="s">
        <v>102</v>
      </c>
      <c r="B570" s="66" t="s">
        <v>173</v>
      </c>
      <c r="C570" s="66" t="s">
        <v>1913</v>
      </c>
      <c r="D570" s="66" t="s">
        <v>1914</v>
      </c>
      <c r="E570" s="3" t="s">
        <v>40</v>
      </c>
      <c r="F570" s="3" t="s">
        <v>391</v>
      </c>
    </row>
    <row r="571">
      <c r="A571" s="66" t="s">
        <v>102</v>
      </c>
      <c r="B571" s="66" t="s">
        <v>178</v>
      </c>
      <c r="C571" s="66" t="s">
        <v>1917</v>
      </c>
      <c r="D571" s="66" t="s">
        <v>1918</v>
      </c>
      <c r="E571" s="3" t="s">
        <v>40</v>
      </c>
      <c r="F571" s="3" t="s">
        <v>391</v>
      </c>
    </row>
    <row r="572">
      <c r="A572" s="66" t="s">
        <v>102</v>
      </c>
      <c r="B572" s="66" t="s">
        <v>182</v>
      </c>
      <c r="C572" s="66" t="s">
        <v>1921</v>
      </c>
      <c r="D572" s="66" t="s">
        <v>1922</v>
      </c>
      <c r="E572" s="3" t="s">
        <v>36</v>
      </c>
      <c r="F572" s="3" t="s">
        <v>176</v>
      </c>
    </row>
    <row r="573">
      <c r="A573" s="66" t="s">
        <v>102</v>
      </c>
      <c r="B573" s="66" t="s">
        <v>186</v>
      </c>
      <c r="C573" s="66" t="s">
        <v>1924</v>
      </c>
      <c r="D573" s="66" t="s">
        <v>1925</v>
      </c>
      <c r="E573" s="3" t="s">
        <v>38</v>
      </c>
      <c r="F573" s="3" t="s">
        <v>380</v>
      </c>
    </row>
    <row r="574">
      <c r="A574" s="66" t="s">
        <v>102</v>
      </c>
      <c r="B574" s="66" t="s">
        <v>191</v>
      </c>
      <c r="C574" s="66" t="s">
        <v>1927</v>
      </c>
      <c r="D574" s="66" t="s">
        <v>1928</v>
      </c>
      <c r="E574" s="3" t="s">
        <v>38</v>
      </c>
      <c r="F574" s="3" t="s">
        <v>380</v>
      </c>
    </row>
    <row r="575">
      <c r="A575" s="66" t="s">
        <v>102</v>
      </c>
      <c r="B575" s="66" t="s">
        <v>195</v>
      </c>
      <c r="C575" s="66" t="s">
        <v>1931</v>
      </c>
      <c r="D575" s="66" t="s">
        <v>1932</v>
      </c>
      <c r="E575" s="3" t="s">
        <v>39</v>
      </c>
      <c r="F575" s="3" t="s">
        <v>387</v>
      </c>
    </row>
    <row r="576">
      <c r="A576" s="66" t="s">
        <v>102</v>
      </c>
      <c r="B576" s="66" t="s">
        <v>199</v>
      </c>
      <c r="C576" s="66" t="s">
        <v>1934</v>
      </c>
      <c r="D576" s="66" t="s">
        <v>1935</v>
      </c>
      <c r="E576" s="3" t="s">
        <v>39</v>
      </c>
      <c r="F576" s="3" t="s">
        <v>387</v>
      </c>
    </row>
    <row r="577">
      <c r="A577" s="66" t="s">
        <v>102</v>
      </c>
      <c r="B577" s="66" t="s">
        <v>204</v>
      </c>
      <c r="C577" s="66" t="s">
        <v>1937</v>
      </c>
      <c r="D577" s="66" t="s">
        <v>1938</v>
      </c>
      <c r="E577" s="3" t="s">
        <v>39</v>
      </c>
      <c r="F577" s="3" t="s">
        <v>387</v>
      </c>
    </row>
    <row r="578">
      <c r="A578" s="66" t="s">
        <v>102</v>
      </c>
      <c r="B578" s="66" t="s">
        <v>208</v>
      </c>
      <c r="C578" s="66" t="s">
        <v>1941</v>
      </c>
      <c r="D578" s="66" t="s">
        <v>1942</v>
      </c>
      <c r="E578" s="3" t="s">
        <v>39</v>
      </c>
      <c r="F578" s="3" t="s">
        <v>387</v>
      </c>
    </row>
    <row r="579">
      <c r="A579" s="66" t="s">
        <v>102</v>
      </c>
      <c r="B579" s="66" t="s">
        <v>212</v>
      </c>
      <c r="C579" s="66" t="s">
        <v>1944</v>
      </c>
      <c r="D579" s="66" t="s">
        <v>1945</v>
      </c>
      <c r="E579" s="3" t="s">
        <v>39</v>
      </c>
      <c r="F579" s="3" t="s">
        <v>387</v>
      </c>
    </row>
    <row r="580">
      <c r="A580" s="66" t="s">
        <v>102</v>
      </c>
      <c r="B580" s="66" t="s">
        <v>216</v>
      </c>
      <c r="C580" s="66" t="s">
        <v>1947</v>
      </c>
      <c r="D580" s="66" t="s">
        <v>1948</v>
      </c>
      <c r="E580" s="3" t="s">
        <v>39</v>
      </c>
      <c r="F580" s="3" t="s">
        <v>387</v>
      </c>
    </row>
    <row r="581">
      <c r="A581" s="66" t="s">
        <v>102</v>
      </c>
      <c r="B581" s="66" t="s">
        <v>221</v>
      </c>
      <c r="C581" s="66" t="s">
        <v>1950</v>
      </c>
      <c r="D581" s="66" t="s">
        <v>1951</v>
      </c>
      <c r="E581" s="3" t="s">
        <v>40</v>
      </c>
      <c r="F581" s="3" t="s">
        <v>391</v>
      </c>
    </row>
    <row r="582">
      <c r="A582" s="66" t="s">
        <v>102</v>
      </c>
      <c r="B582" s="66" t="s">
        <v>225</v>
      </c>
      <c r="C582" s="66" t="s">
        <v>1953</v>
      </c>
      <c r="D582" s="66" t="s">
        <v>1954</v>
      </c>
      <c r="E582" s="3" t="s">
        <v>40</v>
      </c>
      <c r="F582" s="3" t="s">
        <v>391</v>
      </c>
    </row>
    <row r="583">
      <c r="A583" s="66" t="s">
        <v>102</v>
      </c>
      <c r="B583" s="66" t="s">
        <v>229</v>
      </c>
      <c r="C583" s="66" t="s">
        <v>1956</v>
      </c>
      <c r="D583" s="66" t="s">
        <v>1957</v>
      </c>
      <c r="E583" s="3" t="s">
        <v>40</v>
      </c>
      <c r="F583" s="3" t="s">
        <v>391</v>
      </c>
    </row>
    <row r="584">
      <c r="A584" s="66" t="s">
        <v>102</v>
      </c>
      <c r="B584" s="66" t="s">
        <v>234</v>
      </c>
      <c r="C584" s="66" t="s">
        <v>1959</v>
      </c>
      <c r="D584" s="66" t="s">
        <v>1960</v>
      </c>
      <c r="E584" s="3" t="s">
        <v>40</v>
      </c>
      <c r="F584" s="3" t="s">
        <v>391</v>
      </c>
    </row>
    <row r="585">
      <c r="A585" s="66" t="s">
        <v>102</v>
      </c>
      <c r="B585" s="66" t="s">
        <v>238</v>
      </c>
      <c r="C585" s="66" t="s">
        <v>1962</v>
      </c>
      <c r="D585" s="66" t="s">
        <v>1963</v>
      </c>
      <c r="E585" s="3" t="s">
        <v>40</v>
      </c>
      <c r="F585" s="3" t="s">
        <v>391</v>
      </c>
    </row>
    <row r="586">
      <c r="A586" s="66" t="s">
        <v>102</v>
      </c>
      <c r="B586" s="66" t="s">
        <v>242</v>
      </c>
      <c r="C586" s="66" t="s">
        <v>1965</v>
      </c>
      <c r="D586" s="66" t="s">
        <v>1966</v>
      </c>
      <c r="E586" s="3" t="s">
        <v>40</v>
      </c>
      <c r="F586" s="3" t="s">
        <v>391</v>
      </c>
    </row>
    <row r="587">
      <c r="A587" s="66" t="s">
        <v>102</v>
      </c>
      <c r="B587" s="66" t="s">
        <v>247</v>
      </c>
      <c r="C587" s="66" t="s">
        <v>1968</v>
      </c>
      <c r="D587" s="66" t="s">
        <v>1969</v>
      </c>
      <c r="E587" s="3" t="s">
        <v>36</v>
      </c>
      <c r="F587" s="3" t="s">
        <v>176</v>
      </c>
    </row>
    <row r="588">
      <c r="A588" s="66" t="s">
        <v>102</v>
      </c>
      <c r="B588" s="66" t="s">
        <v>251</v>
      </c>
      <c r="C588" s="66" t="s">
        <v>1971</v>
      </c>
      <c r="D588" s="66" t="s">
        <v>1972</v>
      </c>
      <c r="E588" s="3" t="s">
        <v>35</v>
      </c>
      <c r="F588" s="3" t="s">
        <v>54</v>
      </c>
    </row>
    <row r="589">
      <c r="A589" s="66" t="s">
        <v>102</v>
      </c>
      <c r="B589" s="66" t="s">
        <v>255</v>
      </c>
      <c r="C589" s="66" t="s">
        <v>1974</v>
      </c>
      <c r="D589" s="66" t="s">
        <v>1975</v>
      </c>
      <c r="E589" s="3" t="s">
        <v>35</v>
      </c>
      <c r="F589" s="3" t="s">
        <v>54</v>
      </c>
    </row>
    <row r="590">
      <c r="A590" s="66" t="s">
        <v>102</v>
      </c>
      <c r="B590" s="66" t="s">
        <v>259</v>
      </c>
      <c r="C590" s="66" t="s">
        <v>1977</v>
      </c>
      <c r="D590" s="66" t="s">
        <v>1978</v>
      </c>
      <c r="E590" s="3" t="s">
        <v>35</v>
      </c>
      <c r="F590" s="3" t="s">
        <v>54</v>
      </c>
    </row>
    <row r="591">
      <c r="A591" s="66" t="s">
        <v>106</v>
      </c>
      <c r="B591" s="66" t="s">
        <v>51</v>
      </c>
      <c r="C591" s="66" t="s">
        <v>1980</v>
      </c>
      <c r="D591" s="66" t="s">
        <v>1981</v>
      </c>
      <c r="E591" s="3" t="s">
        <v>42</v>
      </c>
      <c r="F591" s="3" t="s">
        <v>1982</v>
      </c>
    </row>
    <row r="592">
      <c r="A592" s="66" t="s">
        <v>106</v>
      </c>
      <c r="B592" s="66" t="s">
        <v>56</v>
      </c>
      <c r="C592" s="66" t="s">
        <v>1984</v>
      </c>
      <c r="D592" s="66" t="s">
        <v>1985</v>
      </c>
      <c r="E592" s="3" t="s">
        <v>42</v>
      </c>
      <c r="F592" s="3" t="s">
        <v>1982</v>
      </c>
    </row>
    <row r="593">
      <c r="A593" s="66" t="s">
        <v>106</v>
      </c>
      <c r="B593" s="66" t="s">
        <v>61</v>
      </c>
      <c r="C593" s="66" t="s">
        <v>1987</v>
      </c>
      <c r="D593" s="66" t="s">
        <v>1988</v>
      </c>
      <c r="E593" s="3" t="s">
        <v>42</v>
      </c>
      <c r="F593" s="3" t="s">
        <v>1982</v>
      </c>
    </row>
    <row r="594">
      <c r="A594" s="66" t="s">
        <v>106</v>
      </c>
      <c r="B594" s="66" t="s">
        <v>66</v>
      </c>
      <c r="C594" s="66" t="s">
        <v>1990</v>
      </c>
      <c r="D594" s="66" t="s">
        <v>1991</v>
      </c>
      <c r="E594" s="3" t="s">
        <v>42</v>
      </c>
      <c r="F594" s="3" t="s">
        <v>1982</v>
      </c>
    </row>
    <row r="595">
      <c r="A595" s="66" t="s">
        <v>106</v>
      </c>
      <c r="B595" s="66" t="s">
        <v>71</v>
      </c>
      <c r="C595" s="66" t="s">
        <v>1993</v>
      </c>
      <c r="D595" s="66" t="s">
        <v>1994</v>
      </c>
      <c r="E595" s="3" t="s">
        <v>42</v>
      </c>
      <c r="F595" s="3" t="s">
        <v>1982</v>
      </c>
    </row>
    <row r="596">
      <c r="A596" s="66" t="s">
        <v>106</v>
      </c>
      <c r="B596" s="66" t="s">
        <v>75</v>
      </c>
      <c r="C596" s="66" t="s">
        <v>1996</v>
      </c>
      <c r="D596" s="66" t="s">
        <v>1997</v>
      </c>
      <c r="E596" s="3" t="s">
        <v>42</v>
      </c>
      <c r="F596" s="3" t="s">
        <v>1982</v>
      </c>
    </row>
    <row r="597">
      <c r="A597" s="66" t="s">
        <v>106</v>
      </c>
      <c r="B597" s="66" t="s">
        <v>80</v>
      </c>
      <c r="C597" s="66" t="s">
        <v>1999</v>
      </c>
      <c r="D597" s="66" t="s">
        <v>2000</v>
      </c>
      <c r="E597" s="3" t="s">
        <v>42</v>
      </c>
      <c r="F597" s="3" t="s">
        <v>1982</v>
      </c>
    </row>
    <row r="598">
      <c r="A598" s="66" t="s">
        <v>106</v>
      </c>
      <c r="B598" s="66" t="s">
        <v>85</v>
      </c>
      <c r="C598" s="66" t="s">
        <v>2002</v>
      </c>
      <c r="D598" s="66" t="s">
        <v>2003</v>
      </c>
      <c r="E598" s="3" t="s">
        <v>42</v>
      </c>
      <c r="F598" s="3" t="s">
        <v>1982</v>
      </c>
    </row>
    <row r="599">
      <c r="A599" s="66" t="s">
        <v>106</v>
      </c>
      <c r="B599" s="66" t="s">
        <v>89</v>
      </c>
      <c r="C599" s="66" t="s">
        <v>2005</v>
      </c>
      <c r="D599" s="66" t="s">
        <v>2006</v>
      </c>
      <c r="E599" s="3" t="s">
        <v>42</v>
      </c>
      <c r="F599" s="3" t="s">
        <v>1982</v>
      </c>
    </row>
    <row r="600">
      <c r="A600" s="66" t="s">
        <v>106</v>
      </c>
      <c r="B600" s="66" t="s">
        <v>94</v>
      </c>
      <c r="C600" s="66" t="s">
        <v>2008</v>
      </c>
      <c r="D600" s="66" t="s">
        <v>2009</v>
      </c>
      <c r="E600" s="3" t="s">
        <v>42</v>
      </c>
      <c r="F600" s="3" t="s">
        <v>1982</v>
      </c>
    </row>
    <row r="601">
      <c r="A601" s="66" t="s">
        <v>106</v>
      </c>
      <c r="B601" s="66" t="s">
        <v>98</v>
      </c>
      <c r="C601" s="66" t="s">
        <v>2011</v>
      </c>
      <c r="D601" s="66" t="s">
        <v>2012</v>
      </c>
      <c r="E601" s="3" t="s">
        <v>36</v>
      </c>
      <c r="F601" s="3" t="s">
        <v>176</v>
      </c>
    </row>
    <row r="602">
      <c r="A602" s="66" t="s">
        <v>106</v>
      </c>
      <c r="B602" s="66" t="s">
        <v>102</v>
      </c>
      <c r="C602" s="66" t="s">
        <v>2014</v>
      </c>
      <c r="D602" s="66" t="s">
        <v>2015</v>
      </c>
      <c r="E602" s="3" t="s">
        <v>37</v>
      </c>
      <c r="F602" s="3" t="s">
        <v>366</v>
      </c>
    </row>
    <row r="603">
      <c r="A603" s="66" t="s">
        <v>106</v>
      </c>
      <c r="B603" s="66" t="s">
        <v>106</v>
      </c>
      <c r="C603" s="66" t="s">
        <v>2017</v>
      </c>
      <c r="D603" s="66" t="s">
        <v>2018</v>
      </c>
      <c r="E603" s="3" t="s">
        <v>37</v>
      </c>
      <c r="F603" s="3" t="s">
        <v>366</v>
      </c>
    </row>
    <row r="604">
      <c r="A604" s="66" t="s">
        <v>106</v>
      </c>
      <c r="B604" s="66" t="s">
        <v>110</v>
      </c>
      <c r="C604" s="66" t="s">
        <v>2020</v>
      </c>
      <c r="D604" s="66" t="s">
        <v>2021</v>
      </c>
      <c r="E604" s="3" t="s">
        <v>37</v>
      </c>
      <c r="F604" s="3" t="s">
        <v>366</v>
      </c>
    </row>
    <row r="605">
      <c r="A605" s="66" t="s">
        <v>106</v>
      </c>
      <c r="B605" s="66" t="s">
        <v>114</v>
      </c>
      <c r="C605" s="66" t="s">
        <v>2023</v>
      </c>
      <c r="D605" s="66" t="s">
        <v>2024</v>
      </c>
      <c r="E605" s="3" t="s">
        <v>37</v>
      </c>
      <c r="F605" s="3" t="s">
        <v>366</v>
      </c>
    </row>
    <row r="606">
      <c r="A606" s="66" t="s">
        <v>106</v>
      </c>
      <c r="B606" s="66" t="s">
        <v>119</v>
      </c>
      <c r="C606" s="66" t="s">
        <v>2026</v>
      </c>
      <c r="D606" s="66" t="s">
        <v>2027</v>
      </c>
      <c r="E606" s="3" t="s">
        <v>37</v>
      </c>
      <c r="F606" s="3" t="s">
        <v>366</v>
      </c>
    </row>
    <row r="607">
      <c r="A607" s="66" t="s">
        <v>106</v>
      </c>
      <c r="B607" s="66" t="s">
        <v>123</v>
      </c>
      <c r="C607" s="66" t="s">
        <v>2029</v>
      </c>
      <c r="D607" s="66" t="s">
        <v>2030</v>
      </c>
      <c r="E607" s="3" t="s">
        <v>41</v>
      </c>
      <c r="F607" s="3" t="s">
        <v>1272</v>
      </c>
    </row>
    <row r="608">
      <c r="A608" s="66" t="s">
        <v>106</v>
      </c>
      <c r="B608" s="66" t="s">
        <v>127</v>
      </c>
      <c r="C608" s="66" t="s">
        <v>2032</v>
      </c>
      <c r="D608" s="66" t="s">
        <v>2033</v>
      </c>
      <c r="E608" s="3" t="s">
        <v>41</v>
      </c>
      <c r="F608" s="3" t="s">
        <v>1272</v>
      </c>
    </row>
    <row r="609">
      <c r="A609" s="66" t="s">
        <v>106</v>
      </c>
      <c r="B609" s="66" t="s">
        <v>131</v>
      </c>
      <c r="C609" s="66" t="s">
        <v>2035</v>
      </c>
      <c r="D609" s="66" t="s">
        <v>2036</v>
      </c>
      <c r="E609" s="3" t="s">
        <v>41</v>
      </c>
      <c r="F609" s="3" t="s">
        <v>1272</v>
      </c>
    </row>
    <row r="610">
      <c r="A610" s="66" t="s">
        <v>106</v>
      </c>
      <c r="B610" s="66" t="s">
        <v>135</v>
      </c>
      <c r="C610" s="66" t="s">
        <v>2038</v>
      </c>
      <c r="D610" s="66" t="s">
        <v>2039</v>
      </c>
      <c r="E610" s="3" t="s">
        <v>41</v>
      </c>
      <c r="F610" s="3" t="s">
        <v>1272</v>
      </c>
    </row>
    <row r="611">
      <c r="A611" s="66" t="s">
        <v>106</v>
      </c>
      <c r="B611" s="66" t="s">
        <v>140</v>
      </c>
      <c r="C611" s="66" t="s">
        <v>2041</v>
      </c>
      <c r="D611" s="66" t="s">
        <v>2042</v>
      </c>
      <c r="E611" s="3" t="s">
        <v>41</v>
      </c>
      <c r="F611" s="3" t="s">
        <v>1272</v>
      </c>
    </row>
    <row r="612">
      <c r="A612" s="66" t="s">
        <v>106</v>
      </c>
      <c r="B612" s="66" t="s">
        <v>144</v>
      </c>
      <c r="C612" s="66" t="s">
        <v>2044</v>
      </c>
      <c r="D612" s="66" t="s">
        <v>2045</v>
      </c>
      <c r="E612" s="3" t="s">
        <v>39</v>
      </c>
      <c r="F612" s="3" t="s">
        <v>387</v>
      </c>
    </row>
    <row r="613">
      <c r="A613" s="66" t="s">
        <v>106</v>
      </c>
      <c r="B613" s="66" t="s">
        <v>148</v>
      </c>
      <c r="C613" s="66" t="s">
        <v>2047</v>
      </c>
      <c r="D613" s="66" t="s">
        <v>2048</v>
      </c>
      <c r="E613" s="3" t="s">
        <v>39</v>
      </c>
      <c r="F613" s="3" t="s">
        <v>387</v>
      </c>
    </row>
    <row r="614">
      <c r="A614" s="66" t="s">
        <v>106</v>
      </c>
      <c r="B614" s="66" t="s">
        <v>152</v>
      </c>
      <c r="C614" s="66" t="s">
        <v>2050</v>
      </c>
      <c r="D614" s="66" t="s">
        <v>2051</v>
      </c>
      <c r="E614" s="3" t="s">
        <v>39</v>
      </c>
      <c r="F614" s="3" t="s">
        <v>387</v>
      </c>
    </row>
    <row r="615">
      <c r="A615" s="66" t="s">
        <v>106</v>
      </c>
      <c r="B615" s="66" t="s">
        <v>156</v>
      </c>
      <c r="C615" s="66" t="s">
        <v>2053</v>
      </c>
      <c r="D615" s="66" t="s">
        <v>2054</v>
      </c>
      <c r="E615" s="3" t="s">
        <v>39</v>
      </c>
      <c r="F615" s="3" t="s">
        <v>387</v>
      </c>
    </row>
    <row r="616">
      <c r="A616" s="66" t="s">
        <v>106</v>
      </c>
      <c r="B616" s="66" t="s">
        <v>160</v>
      </c>
      <c r="C616" s="66" t="s">
        <v>2056</v>
      </c>
      <c r="D616" s="66" t="s">
        <v>2057</v>
      </c>
      <c r="E616" s="3" t="s">
        <v>39</v>
      </c>
      <c r="F616" s="3" t="s">
        <v>387</v>
      </c>
    </row>
    <row r="617">
      <c r="A617" s="66" t="s">
        <v>106</v>
      </c>
      <c r="B617" s="66" t="s">
        <v>164</v>
      </c>
      <c r="C617" s="66" t="s">
        <v>2059</v>
      </c>
      <c r="D617" s="66" t="s">
        <v>2060</v>
      </c>
      <c r="E617" s="3" t="s">
        <v>40</v>
      </c>
      <c r="F617" s="3" t="s">
        <v>391</v>
      </c>
    </row>
    <row r="618">
      <c r="A618" s="66" t="s">
        <v>106</v>
      </c>
      <c r="B618" s="66" t="s">
        <v>169</v>
      </c>
      <c r="C618" s="66" t="s">
        <v>2062</v>
      </c>
      <c r="D618" s="66" t="s">
        <v>2063</v>
      </c>
      <c r="E618" s="3" t="s">
        <v>40</v>
      </c>
      <c r="F618" s="3" t="s">
        <v>391</v>
      </c>
    </row>
    <row r="619">
      <c r="A619" s="66" t="s">
        <v>106</v>
      </c>
      <c r="B619" s="66" t="s">
        <v>173</v>
      </c>
      <c r="C619" s="66" t="s">
        <v>2065</v>
      </c>
      <c r="D619" s="66" t="s">
        <v>2066</v>
      </c>
      <c r="E619" s="3" t="s">
        <v>40</v>
      </c>
      <c r="F619" s="3" t="s">
        <v>391</v>
      </c>
    </row>
    <row r="620">
      <c r="A620" s="66" t="s">
        <v>106</v>
      </c>
      <c r="B620" s="66" t="s">
        <v>178</v>
      </c>
      <c r="C620" s="66" t="s">
        <v>2068</v>
      </c>
      <c r="D620" s="66" t="s">
        <v>2069</v>
      </c>
      <c r="E620" s="3" t="s">
        <v>40</v>
      </c>
      <c r="F620" s="3" t="s">
        <v>391</v>
      </c>
    </row>
    <row r="621">
      <c r="A621" s="66" t="s">
        <v>106</v>
      </c>
      <c r="B621" s="66" t="s">
        <v>182</v>
      </c>
      <c r="C621" s="66" t="s">
        <v>2071</v>
      </c>
      <c r="D621" s="66" t="s">
        <v>2072</v>
      </c>
      <c r="E621" s="3" t="s">
        <v>40</v>
      </c>
      <c r="F621" s="3" t="s">
        <v>391</v>
      </c>
    </row>
    <row r="622">
      <c r="A622" s="66" t="s">
        <v>106</v>
      </c>
      <c r="B622" s="66" t="s">
        <v>186</v>
      </c>
      <c r="C622" s="66" t="s">
        <v>2074</v>
      </c>
      <c r="D622" s="66" t="s">
        <v>2075</v>
      </c>
      <c r="E622" s="3" t="s">
        <v>36</v>
      </c>
      <c r="F622" s="3" t="s">
        <v>176</v>
      </c>
    </row>
    <row r="623">
      <c r="A623" s="66" t="s">
        <v>106</v>
      </c>
      <c r="B623" s="66" t="s">
        <v>191</v>
      </c>
      <c r="C623" s="66" t="s">
        <v>2077</v>
      </c>
      <c r="D623" s="66" t="s">
        <v>2078</v>
      </c>
      <c r="E623" s="3" t="s">
        <v>36</v>
      </c>
      <c r="F623" s="3" t="s">
        <v>176</v>
      </c>
    </row>
    <row r="624">
      <c r="A624" s="66" t="s">
        <v>106</v>
      </c>
      <c r="B624" s="66" t="s">
        <v>195</v>
      </c>
      <c r="C624" s="66" t="s">
        <v>2080</v>
      </c>
      <c r="D624" s="66" t="s">
        <v>2081</v>
      </c>
      <c r="E624" s="3" t="s">
        <v>36</v>
      </c>
      <c r="F624" s="3" t="s">
        <v>176</v>
      </c>
    </row>
    <row r="625">
      <c r="A625" s="66" t="s">
        <v>106</v>
      </c>
      <c r="B625" s="66" t="s">
        <v>199</v>
      </c>
      <c r="C625" s="66" t="s">
        <v>2083</v>
      </c>
      <c r="D625" s="66" t="s">
        <v>2084</v>
      </c>
      <c r="E625" s="3" t="s">
        <v>36</v>
      </c>
      <c r="F625" s="3" t="s">
        <v>176</v>
      </c>
    </row>
    <row r="626">
      <c r="A626" s="66" t="s">
        <v>106</v>
      </c>
      <c r="B626" s="66" t="s">
        <v>204</v>
      </c>
      <c r="C626" s="66" t="s">
        <v>2086</v>
      </c>
      <c r="D626" s="66" t="s">
        <v>2087</v>
      </c>
      <c r="E626" s="3" t="s">
        <v>36</v>
      </c>
      <c r="F626" s="3" t="s">
        <v>176</v>
      </c>
    </row>
    <row r="627">
      <c r="A627" s="66" t="s">
        <v>106</v>
      </c>
      <c r="B627" s="66" t="s">
        <v>208</v>
      </c>
      <c r="C627" s="66" t="s">
        <v>2089</v>
      </c>
      <c r="D627" s="66" t="s">
        <v>2090</v>
      </c>
      <c r="E627" s="3" t="s">
        <v>36</v>
      </c>
      <c r="F627" s="3" t="s">
        <v>176</v>
      </c>
    </row>
    <row r="628">
      <c r="A628" s="66" t="s">
        <v>106</v>
      </c>
      <c r="B628" s="66" t="s">
        <v>212</v>
      </c>
      <c r="C628" s="66" t="s">
        <v>2092</v>
      </c>
      <c r="D628" s="66" t="s">
        <v>2093</v>
      </c>
      <c r="E628" s="3" t="s">
        <v>36</v>
      </c>
      <c r="F628" s="3" t="s">
        <v>176</v>
      </c>
    </row>
    <row r="629">
      <c r="A629" s="66" t="s">
        <v>106</v>
      </c>
      <c r="B629" s="66" t="s">
        <v>216</v>
      </c>
      <c r="C629" s="66" t="s">
        <v>2095</v>
      </c>
      <c r="D629" s="66" t="s">
        <v>2096</v>
      </c>
      <c r="E629" s="3" t="s">
        <v>36</v>
      </c>
      <c r="F629" s="3" t="s">
        <v>176</v>
      </c>
    </row>
    <row r="630">
      <c r="A630" s="66" t="s">
        <v>106</v>
      </c>
      <c r="B630" s="66" t="s">
        <v>221</v>
      </c>
      <c r="C630" s="66" t="s">
        <v>2098</v>
      </c>
      <c r="D630" s="66" t="s">
        <v>2099</v>
      </c>
      <c r="E630" s="3" t="s">
        <v>36</v>
      </c>
      <c r="F630" s="3" t="s">
        <v>176</v>
      </c>
    </row>
    <row r="631">
      <c r="A631" s="66" t="s">
        <v>106</v>
      </c>
      <c r="B631" s="66" t="s">
        <v>225</v>
      </c>
      <c r="C631" s="66" t="s">
        <v>2101</v>
      </c>
      <c r="D631" s="66" t="s">
        <v>2102</v>
      </c>
      <c r="E631" s="3" t="s">
        <v>36</v>
      </c>
      <c r="F631" s="3" t="s">
        <v>176</v>
      </c>
    </row>
    <row r="632">
      <c r="A632" s="66" t="s">
        <v>106</v>
      </c>
      <c r="B632" s="66" t="s">
        <v>229</v>
      </c>
      <c r="C632" s="66" t="s">
        <v>2104</v>
      </c>
      <c r="D632" s="66" t="s">
        <v>2105</v>
      </c>
      <c r="E632" s="3" t="s">
        <v>36</v>
      </c>
      <c r="F632" s="3" t="s">
        <v>176</v>
      </c>
    </row>
    <row r="633">
      <c r="A633" s="66" t="s">
        <v>106</v>
      </c>
      <c r="B633" s="66" t="s">
        <v>234</v>
      </c>
      <c r="C633" s="66" t="s">
        <v>2107</v>
      </c>
      <c r="D633" s="66" t="s">
        <v>2108</v>
      </c>
      <c r="E633" s="3" t="s">
        <v>36</v>
      </c>
      <c r="F633" s="3" t="s">
        <v>176</v>
      </c>
    </row>
    <row r="634">
      <c r="A634" s="66" t="s">
        <v>106</v>
      </c>
      <c r="B634" s="66" t="s">
        <v>238</v>
      </c>
      <c r="C634" s="66" t="s">
        <v>2110</v>
      </c>
      <c r="D634" s="66" t="s">
        <v>2111</v>
      </c>
      <c r="E634" s="3" t="s">
        <v>36</v>
      </c>
      <c r="F634" s="3" t="s">
        <v>176</v>
      </c>
    </row>
    <row r="635">
      <c r="A635" s="66" t="s">
        <v>106</v>
      </c>
      <c r="B635" s="66" t="s">
        <v>242</v>
      </c>
      <c r="C635" s="66" t="s">
        <v>2113</v>
      </c>
      <c r="D635" s="66" t="s">
        <v>2114</v>
      </c>
      <c r="E635" s="3" t="s">
        <v>36</v>
      </c>
      <c r="F635" s="3" t="s">
        <v>176</v>
      </c>
    </row>
    <row r="636">
      <c r="A636" s="66" t="s">
        <v>106</v>
      </c>
      <c r="B636" s="66" t="s">
        <v>247</v>
      </c>
      <c r="C636" s="66" t="s">
        <v>2116</v>
      </c>
      <c r="D636" s="66" t="s">
        <v>2117</v>
      </c>
      <c r="E636" s="3" t="s">
        <v>36</v>
      </c>
      <c r="F636" s="3" t="s">
        <v>176</v>
      </c>
    </row>
    <row r="637">
      <c r="A637" s="66" t="s">
        <v>106</v>
      </c>
      <c r="B637" s="66" t="s">
        <v>251</v>
      </c>
      <c r="C637" s="66" t="s">
        <v>2119</v>
      </c>
      <c r="D637" s="66" t="s">
        <v>2120</v>
      </c>
      <c r="E637" s="3" t="s">
        <v>36</v>
      </c>
      <c r="F637" s="3" t="s">
        <v>176</v>
      </c>
    </row>
    <row r="638">
      <c r="A638" s="66" t="s">
        <v>106</v>
      </c>
      <c r="B638" s="66" t="s">
        <v>255</v>
      </c>
      <c r="C638" s="66" t="s">
        <v>2122</v>
      </c>
      <c r="D638" s="66" t="s">
        <v>2123</v>
      </c>
      <c r="E638" s="3" t="s">
        <v>36</v>
      </c>
      <c r="F638" s="3" t="s">
        <v>176</v>
      </c>
    </row>
    <row r="639">
      <c r="A639" s="66" t="s">
        <v>106</v>
      </c>
      <c r="B639" s="66" t="s">
        <v>259</v>
      </c>
      <c r="C639" s="66" t="s">
        <v>2125</v>
      </c>
      <c r="D639" s="66" t="s">
        <v>2126</v>
      </c>
      <c r="E639" s="3" t="s">
        <v>36</v>
      </c>
      <c r="F639" s="3" t="s">
        <v>176</v>
      </c>
    </row>
    <row r="640">
      <c r="A640" s="66" t="s">
        <v>110</v>
      </c>
      <c r="B640" s="66" t="s">
        <v>51</v>
      </c>
      <c r="C640" s="66" t="s">
        <v>2128</v>
      </c>
      <c r="D640" s="66" t="s">
        <v>2129</v>
      </c>
      <c r="E640" s="3" t="s">
        <v>42</v>
      </c>
      <c r="F640" s="3" t="s">
        <v>1982</v>
      </c>
    </row>
    <row r="641">
      <c r="A641" s="66" t="s">
        <v>110</v>
      </c>
      <c r="B641" s="66" t="s">
        <v>56</v>
      </c>
      <c r="C641" s="66" t="s">
        <v>2131</v>
      </c>
      <c r="D641" s="66" t="s">
        <v>2132</v>
      </c>
      <c r="E641" s="3" t="s">
        <v>42</v>
      </c>
      <c r="F641" s="3" t="s">
        <v>1982</v>
      </c>
    </row>
    <row r="642">
      <c r="A642" s="66" t="s">
        <v>110</v>
      </c>
      <c r="B642" s="66" t="s">
        <v>61</v>
      </c>
      <c r="C642" s="66" t="s">
        <v>2136</v>
      </c>
      <c r="D642" s="66" t="s">
        <v>2137</v>
      </c>
      <c r="E642" s="3" t="s">
        <v>42</v>
      </c>
      <c r="F642" s="3" t="s">
        <v>1982</v>
      </c>
    </row>
    <row r="643">
      <c r="A643" s="66" t="s">
        <v>110</v>
      </c>
      <c r="B643" s="66" t="s">
        <v>66</v>
      </c>
      <c r="C643" s="66" t="s">
        <v>2139</v>
      </c>
      <c r="D643" s="66" t="s">
        <v>2140</v>
      </c>
      <c r="E643" s="3" t="s">
        <v>42</v>
      </c>
      <c r="F643" s="3" t="s">
        <v>1982</v>
      </c>
    </row>
    <row r="644">
      <c r="A644" s="66" t="s">
        <v>110</v>
      </c>
      <c r="B644" s="66" t="s">
        <v>71</v>
      </c>
      <c r="C644" s="66" t="s">
        <v>2143</v>
      </c>
      <c r="D644" s="66" t="s">
        <v>2144</v>
      </c>
      <c r="E644" s="3" t="s">
        <v>42</v>
      </c>
      <c r="F644" s="3" t="s">
        <v>1982</v>
      </c>
    </row>
    <row r="645">
      <c r="A645" s="66" t="s">
        <v>110</v>
      </c>
      <c r="B645" s="66" t="s">
        <v>75</v>
      </c>
      <c r="C645" s="66" t="s">
        <v>2145</v>
      </c>
      <c r="D645" s="66" t="s">
        <v>2146</v>
      </c>
      <c r="E645" s="3" t="s">
        <v>42</v>
      </c>
      <c r="F645" s="3" t="s">
        <v>1982</v>
      </c>
    </row>
    <row r="646">
      <c r="A646" s="66" t="s">
        <v>110</v>
      </c>
      <c r="B646" s="66" t="s">
        <v>80</v>
      </c>
      <c r="C646" s="66" t="s">
        <v>2148</v>
      </c>
      <c r="D646" s="66" t="s">
        <v>2149</v>
      </c>
      <c r="E646" s="3" t="s">
        <v>42</v>
      </c>
      <c r="F646" s="3" t="s">
        <v>1982</v>
      </c>
    </row>
    <row r="647">
      <c r="A647" s="66" t="s">
        <v>110</v>
      </c>
      <c r="B647" s="66" t="s">
        <v>85</v>
      </c>
      <c r="C647" s="66" t="s">
        <v>2151</v>
      </c>
      <c r="D647" s="66" t="s">
        <v>2152</v>
      </c>
      <c r="E647" s="3" t="s">
        <v>42</v>
      </c>
      <c r="F647" s="3" t="s">
        <v>1982</v>
      </c>
    </row>
    <row r="648">
      <c r="A648" s="66" t="s">
        <v>110</v>
      </c>
      <c r="B648" s="66" t="s">
        <v>89</v>
      </c>
      <c r="C648" s="66" t="s">
        <v>2153</v>
      </c>
      <c r="D648" s="66" t="s">
        <v>2154</v>
      </c>
      <c r="E648" s="3" t="s">
        <v>42</v>
      </c>
      <c r="F648" s="3" t="s">
        <v>1982</v>
      </c>
    </row>
    <row r="649">
      <c r="A649" s="66" t="s">
        <v>110</v>
      </c>
      <c r="B649" s="66" t="s">
        <v>94</v>
      </c>
      <c r="C649" s="66" t="s">
        <v>2156</v>
      </c>
      <c r="D649" s="66" t="s">
        <v>2157</v>
      </c>
      <c r="E649" s="3" t="s">
        <v>42</v>
      </c>
      <c r="F649" s="3" t="s">
        <v>1982</v>
      </c>
    </row>
    <row r="650">
      <c r="A650" s="66" t="s">
        <v>110</v>
      </c>
      <c r="B650" s="66" t="s">
        <v>98</v>
      </c>
      <c r="C650" s="66" t="s">
        <v>2159</v>
      </c>
      <c r="D650" s="66" t="s">
        <v>2160</v>
      </c>
      <c r="E650" s="3" t="s">
        <v>36</v>
      </c>
      <c r="F650" s="3" t="s">
        <v>176</v>
      </c>
    </row>
    <row r="651">
      <c r="A651" s="66" t="s">
        <v>110</v>
      </c>
      <c r="B651" s="66" t="s">
        <v>102</v>
      </c>
      <c r="C651" s="66" t="s">
        <v>2163</v>
      </c>
      <c r="D651" s="66" t="s">
        <v>2164</v>
      </c>
      <c r="E651" s="3" t="s">
        <v>37</v>
      </c>
      <c r="F651" s="3" t="s">
        <v>366</v>
      </c>
    </row>
    <row r="652">
      <c r="A652" s="66" t="s">
        <v>110</v>
      </c>
      <c r="B652" s="66" t="s">
        <v>106</v>
      </c>
      <c r="C652" s="66" t="s">
        <v>2166</v>
      </c>
      <c r="D652" s="66" t="s">
        <v>2167</v>
      </c>
      <c r="E652" s="3" t="s">
        <v>37</v>
      </c>
      <c r="F652" s="3" t="s">
        <v>366</v>
      </c>
    </row>
    <row r="653">
      <c r="A653" s="66" t="s">
        <v>110</v>
      </c>
      <c r="B653" s="66" t="s">
        <v>110</v>
      </c>
      <c r="C653" s="66" t="s">
        <v>2169</v>
      </c>
      <c r="D653" s="66" t="s">
        <v>2170</v>
      </c>
      <c r="E653" s="3" t="s">
        <v>37</v>
      </c>
      <c r="F653" s="3" t="s">
        <v>366</v>
      </c>
    </row>
    <row r="654">
      <c r="A654" s="66" t="s">
        <v>110</v>
      </c>
      <c r="B654" s="66" t="s">
        <v>114</v>
      </c>
      <c r="C654" s="66" t="s">
        <v>2171</v>
      </c>
      <c r="D654" s="66" t="s">
        <v>2172</v>
      </c>
      <c r="E654" s="3" t="s">
        <v>37</v>
      </c>
      <c r="F654" s="3" t="s">
        <v>366</v>
      </c>
    </row>
    <row r="655">
      <c r="A655" s="66" t="s">
        <v>110</v>
      </c>
      <c r="B655" s="66" t="s">
        <v>119</v>
      </c>
      <c r="C655" s="66" t="s">
        <v>2174</v>
      </c>
      <c r="D655" s="66" t="s">
        <v>2175</v>
      </c>
      <c r="E655" s="3" t="s">
        <v>37</v>
      </c>
      <c r="F655" s="3" t="s">
        <v>366</v>
      </c>
    </row>
    <row r="656">
      <c r="A656" s="66" t="s">
        <v>110</v>
      </c>
      <c r="B656" s="66" t="s">
        <v>123</v>
      </c>
      <c r="C656" s="66" t="s">
        <v>2177</v>
      </c>
      <c r="D656" s="66" t="s">
        <v>2178</v>
      </c>
      <c r="E656" s="3" t="s">
        <v>41</v>
      </c>
      <c r="F656" s="3" t="s">
        <v>1272</v>
      </c>
    </row>
    <row r="657">
      <c r="A657" s="66" t="s">
        <v>110</v>
      </c>
      <c r="B657" s="66" t="s">
        <v>127</v>
      </c>
      <c r="C657" s="66" t="s">
        <v>2179</v>
      </c>
      <c r="D657" s="66" t="s">
        <v>2180</v>
      </c>
      <c r="E657" s="3" t="s">
        <v>41</v>
      </c>
      <c r="F657" s="3" t="s">
        <v>1272</v>
      </c>
    </row>
    <row r="658">
      <c r="A658" s="66" t="s">
        <v>110</v>
      </c>
      <c r="B658" s="66" t="s">
        <v>131</v>
      </c>
      <c r="C658" s="66" t="s">
        <v>2182</v>
      </c>
      <c r="D658" s="66" t="s">
        <v>2183</v>
      </c>
      <c r="E658" s="3" t="s">
        <v>41</v>
      </c>
      <c r="F658" s="3" t="s">
        <v>1272</v>
      </c>
    </row>
    <row r="659">
      <c r="A659" s="66" t="s">
        <v>110</v>
      </c>
      <c r="B659" s="66" t="s">
        <v>135</v>
      </c>
      <c r="C659" s="66" t="s">
        <v>2185</v>
      </c>
      <c r="D659" s="66" t="s">
        <v>2186</v>
      </c>
      <c r="E659" s="3" t="s">
        <v>41</v>
      </c>
      <c r="F659" s="3" t="s">
        <v>1272</v>
      </c>
    </row>
    <row r="660">
      <c r="A660" s="66" t="s">
        <v>110</v>
      </c>
      <c r="B660" s="66" t="s">
        <v>140</v>
      </c>
      <c r="C660" s="66" t="s">
        <v>2187</v>
      </c>
      <c r="D660" s="66" t="s">
        <v>2188</v>
      </c>
      <c r="E660" s="3" t="s">
        <v>41</v>
      </c>
      <c r="F660" s="3" t="s">
        <v>1272</v>
      </c>
    </row>
    <row r="661">
      <c r="A661" s="66" t="s">
        <v>110</v>
      </c>
      <c r="B661" s="66" t="s">
        <v>144</v>
      </c>
      <c r="C661" s="66" t="s">
        <v>2190</v>
      </c>
      <c r="D661" s="66" t="s">
        <v>2191</v>
      </c>
      <c r="E661" s="3" t="s">
        <v>39</v>
      </c>
      <c r="F661" s="3" t="s">
        <v>387</v>
      </c>
    </row>
    <row r="662">
      <c r="A662" s="66" t="s">
        <v>110</v>
      </c>
      <c r="B662" s="66" t="s">
        <v>148</v>
      </c>
      <c r="C662" s="66" t="s">
        <v>2193</v>
      </c>
      <c r="D662" s="66" t="s">
        <v>2194</v>
      </c>
      <c r="E662" s="3" t="s">
        <v>39</v>
      </c>
      <c r="F662" s="3" t="s">
        <v>387</v>
      </c>
    </row>
    <row r="663">
      <c r="A663" s="66" t="s">
        <v>110</v>
      </c>
      <c r="B663" s="66" t="s">
        <v>152</v>
      </c>
      <c r="C663" s="66" t="s">
        <v>2195</v>
      </c>
      <c r="D663" s="66" t="s">
        <v>2196</v>
      </c>
      <c r="E663" s="3" t="s">
        <v>39</v>
      </c>
      <c r="F663" s="3" t="s">
        <v>387</v>
      </c>
    </row>
    <row r="664">
      <c r="A664" s="66" t="s">
        <v>110</v>
      </c>
      <c r="B664" s="66" t="s">
        <v>156</v>
      </c>
      <c r="C664" s="66" t="s">
        <v>2198</v>
      </c>
      <c r="D664" s="66" t="s">
        <v>2199</v>
      </c>
      <c r="E664" s="3" t="s">
        <v>39</v>
      </c>
      <c r="F664" s="3" t="s">
        <v>387</v>
      </c>
    </row>
    <row r="665">
      <c r="A665" s="66" t="s">
        <v>110</v>
      </c>
      <c r="B665" s="66" t="s">
        <v>160</v>
      </c>
      <c r="C665" s="66" t="s">
        <v>2201</v>
      </c>
      <c r="D665" s="66" t="s">
        <v>2202</v>
      </c>
      <c r="E665" s="3" t="s">
        <v>39</v>
      </c>
      <c r="F665" s="3" t="s">
        <v>387</v>
      </c>
    </row>
    <row r="666">
      <c r="A666" s="66" t="s">
        <v>110</v>
      </c>
      <c r="B666" s="66" t="s">
        <v>164</v>
      </c>
      <c r="C666" s="66" t="s">
        <v>2203</v>
      </c>
      <c r="D666" s="66" t="s">
        <v>2204</v>
      </c>
      <c r="E666" s="3" t="s">
        <v>40</v>
      </c>
      <c r="F666" s="3" t="s">
        <v>391</v>
      </c>
    </row>
    <row r="667">
      <c r="A667" s="66" t="s">
        <v>110</v>
      </c>
      <c r="B667" s="66" t="s">
        <v>169</v>
      </c>
      <c r="C667" s="66" t="s">
        <v>2206</v>
      </c>
      <c r="D667" s="66" t="s">
        <v>2207</v>
      </c>
      <c r="E667" s="3" t="s">
        <v>40</v>
      </c>
      <c r="F667" s="3" t="s">
        <v>391</v>
      </c>
    </row>
    <row r="668">
      <c r="A668" s="66" t="s">
        <v>110</v>
      </c>
      <c r="B668" s="66" t="s">
        <v>173</v>
      </c>
      <c r="C668" s="66" t="s">
        <v>2209</v>
      </c>
      <c r="D668" s="66" t="s">
        <v>2210</v>
      </c>
      <c r="E668" s="3" t="s">
        <v>40</v>
      </c>
      <c r="F668" s="3" t="s">
        <v>391</v>
      </c>
    </row>
    <row r="669">
      <c r="A669" s="66" t="s">
        <v>110</v>
      </c>
      <c r="B669" s="66" t="s">
        <v>178</v>
      </c>
      <c r="C669" s="66" t="s">
        <v>2211</v>
      </c>
      <c r="D669" s="66" t="s">
        <v>2212</v>
      </c>
      <c r="E669" s="3" t="s">
        <v>40</v>
      </c>
      <c r="F669" s="3" t="s">
        <v>391</v>
      </c>
    </row>
    <row r="670">
      <c r="A670" s="66" t="s">
        <v>110</v>
      </c>
      <c r="B670" s="66" t="s">
        <v>182</v>
      </c>
      <c r="C670" s="66" t="s">
        <v>2214</v>
      </c>
      <c r="D670" s="66" t="s">
        <v>2215</v>
      </c>
      <c r="E670" s="3" t="s">
        <v>40</v>
      </c>
      <c r="F670" s="3" t="s">
        <v>391</v>
      </c>
    </row>
    <row r="671">
      <c r="A671" s="66" t="s">
        <v>110</v>
      </c>
      <c r="B671" s="66" t="s">
        <v>186</v>
      </c>
      <c r="C671" s="66" t="s">
        <v>2217</v>
      </c>
      <c r="D671" s="66" t="s">
        <v>2218</v>
      </c>
      <c r="E671" s="3" t="s">
        <v>36</v>
      </c>
      <c r="F671" s="3" t="s">
        <v>176</v>
      </c>
    </row>
    <row r="672">
      <c r="A672" s="66" t="s">
        <v>110</v>
      </c>
      <c r="B672" s="66" t="s">
        <v>191</v>
      </c>
      <c r="C672" s="66" t="s">
        <v>2221</v>
      </c>
      <c r="D672" s="66" t="s">
        <v>2222</v>
      </c>
      <c r="E672" s="3" t="s">
        <v>42</v>
      </c>
      <c r="F672" s="3" t="s">
        <v>1982</v>
      </c>
    </row>
    <row r="673">
      <c r="A673" s="66" t="s">
        <v>110</v>
      </c>
      <c r="B673" s="66" t="s">
        <v>195</v>
      </c>
      <c r="C673" s="66" t="s">
        <v>2224</v>
      </c>
      <c r="D673" s="66" t="s">
        <v>2225</v>
      </c>
      <c r="E673" s="3" t="s">
        <v>42</v>
      </c>
      <c r="F673" s="3" t="s">
        <v>1982</v>
      </c>
    </row>
    <row r="674">
      <c r="A674" s="66" t="s">
        <v>110</v>
      </c>
      <c r="B674" s="66" t="s">
        <v>199</v>
      </c>
      <c r="C674" s="66" t="s">
        <v>2227</v>
      </c>
      <c r="D674" s="66" t="s">
        <v>2228</v>
      </c>
      <c r="E674" s="3" t="s">
        <v>42</v>
      </c>
      <c r="F674" s="3" t="s">
        <v>1982</v>
      </c>
    </row>
    <row r="675">
      <c r="A675" s="66" t="s">
        <v>110</v>
      </c>
      <c r="B675" s="66" t="s">
        <v>204</v>
      </c>
      <c r="C675" s="66" t="s">
        <v>2229</v>
      </c>
      <c r="D675" s="66" t="s">
        <v>2230</v>
      </c>
      <c r="E675" s="3" t="s">
        <v>42</v>
      </c>
      <c r="F675" s="3" t="s">
        <v>1982</v>
      </c>
    </row>
    <row r="676">
      <c r="A676" s="66" t="s">
        <v>110</v>
      </c>
      <c r="B676" s="66" t="s">
        <v>208</v>
      </c>
      <c r="C676" s="66" t="s">
        <v>2231</v>
      </c>
      <c r="D676" s="66" t="s">
        <v>2232</v>
      </c>
      <c r="E676" s="3" t="s">
        <v>42</v>
      </c>
      <c r="F676" s="3" t="s">
        <v>1982</v>
      </c>
    </row>
    <row r="677">
      <c r="A677" s="66" t="s">
        <v>110</v>
      </c>
      <c r="B677" s="66" t="s">
        <v>212</v>
      </c>
      <c r="C677" s="66" t="s">
        <v>2234</v>
      </c>
      <c r="D677" s="66" t="s">
        <v>2235</v>
      </c>
      <c r="E677" s="3" t="s">
        <v>42</v>
      </c>
      <c r="F677" s="3" t="s">
        <v>1982</v>
      </c>
    </row>
    <row r="678">
      <c r="A678" s="66" t="s">
        <v>110</v>
      </c>
      <c r="B678" s="66" t="s">
        <v>216</v>
      </c>
      <c r="C678" s="66" t="s">
        <v>2236</v>
      </c>
      <c r="D678" s="66" t="s">
        <v>2237</v>
      </c>
      <c r="E678" s="3" t="s">
        <v>42</v>
      </c>
      <c r="F678" s="3" t="s">
        <v>1982</v>
      </c>
    </row>
    <row r="679">
      <c r="A679" s="66" t="s">
        <v>110</v>
      </c>
      <c r="B679" s="66" t="s">
        <v>221</v>
      </c>
      <c r="C679" s="66" t="s">
        <v>2238</v>
      </c>
      <c r="D679" s="66" t="s">
        <v>2239</v>
      </c>
      <c r="E679" s="3" t="s">
        <v>42</v>
      </c>
      <c r="F679" s="3" t="s">
        <v>1982</v>
      </c>
    </row>
    <row r="680">
      <c r="A680" s="66" t="s">
        <v>110</v>
      </c>
      <c r="B680" s="66" t="s">
        <v>225</v>
      </c>
      <c r="C680" s="66" t="s">
        <v>2241</v>
      </c>
      <c r="D680" s="66" t="s">
        <v>2242</v>
      </c>
      <c r="E680" s="3" t="s">
        <v>42</v>
      </c>
      <c r="F680" s="3" t="s">
        <v>1982</v>
      </c>
    </row>
    <row r="681">
      <c r="A681" s="66" t="s">
        <v>110</v>
      </c>
      <c r="B681" s="66" t="s">
        <v>229</v>
      </c>
      <c r="C681" s="66" t="s">
        <v>2244</v>
      </c>
      <c r="D681" s="66" t="s">
        <v>2245</v>
      </c>
      <c r="E681" s="3" t="s">
        <v>42</v>
      </c>
      <c r="F681" s="3" t="s">
        <v>1982</v>
      </c>
    </row>
    <row r="682">
      <c r="A682" s="66" t="s">
        <v>110</v>
      </c>
      <c r="B682" s="66" t="s">
        <v>234</v>
      </c>
      <c r="C682" s="66" t="s">
        <v>2246</v>
      </c>
      <c r="D682" s="66" t="s">
        <v>2247</v>
      </c>
      <c r="E682" s="3" t="s">
        <v>42</v>
      </c>
      <c r="F682" s="3" t="s">
        <v>1982</v>
      </c>
    </row>
    <row r="683">
      <c r="A683" s="66" t="s">
        <v>110</v>
      </c>
      <c r="B683" s="66" t="s">
        <v>238</v>
      </c>
      <c r="C683" s="66" t="s">
        <v>2249</v>
      </c>
      <c r="D683" s="66" t="s">
        <v>2250</v>
      </c>
      <c r="E683" s="3" t="s">
        <v>42</v>
      </c>
      <c r="F683" s="3" t="s">
        <v>1982</v>
      </c>
    </row>
    <row r="684">
      <c r="A684" s="66" t="s">
        <v>110</v>
      </c>
      <c r="B684" s="66" t="s">
        <v>242</v>
      </c>
      <c r="C684" s="66" t="s">
        <v>2251</v>
      </c>
      <c r="D684" s="66" t="s">
        <v>2252</v>
      </c>
      <c r="E684" s="3" t="s">
        <v>42</v>
      </c>
      <c r="F684" s="3" t="s">
        <v>1982</v>
      </c>
    </row>
    <row r="685">
      <c r="A685" s="66" t="s">
        <v>110</v>
      </c>
      <c r="B685" s="66" t="s">
        <v>247</v>
      </c>
      <c r="C685" s="66" t="s">
        <v>2253</v>
      </c>
      <c r="D685" s="66" t="s">
        <v>2254</v>
      </c>
      <c r="E685" s="3" t="s">
        <v>42</v>
      </c>
      <c r="F685" s="3" t="s">
        <v>1982</v>
      </c>
    </row>
    <row r="686">
      <c r="A686" s="66" t="s">
        <v>110</v>
      </c>
      <c r="B686" s="66" t="s">
        <v>251</v>
      </c>
      <c r="C686" s="66" t="s">
        <v>2256</v>
      </c>
      <c r="D686" s="66" t="s">
        <v>2257</v>
      </c>
      <c r="E686" s="3" t="s">
        <v>42</v>
      </c>
      <c r="F686" s="3" t="s">
        <v>1982</v>
      </c>
    </row>
    <row r="687">
      <c r="A687" s="66" t="s">
        <v>110</v>
      </c>
      <c r="B687" s="66" t="s">
        <v>255</v>
      </c>
      <c r="C687" s="66" t="s">
        <v>2258</v>
      </c>
      <c r="D687" s="66" t="s">
        <v>2259</v>
      </c>
      <c r="E687" s="3" t="s">
        <v>42</v>
      </c>
      <c r="F687" s="3" t="s">
        <v>1982</v>
      </c>
    </row>
    <row r="688">
      <c r="A688" s="66" t="s">
        <v>110</v>
      </c>
      <c r="B688" s="66" t="s">
        <v>259</v>
      </c>
      <c r="C688" s="66" t="s">
        <v>2260</v>
      </c>
      <c r="D688" s="66" t="s">
        <v>2261</v>
      </c>
      <c r="E688" s="3" t="s">
        <v>42</v>
      </c>
      <c r="F688" s="3" t="s">
        <v>1982</v>
      </c>
    </row>
    <row r="689">
      <c r="A689" s="66" t="s">
        <v>114</v>
      </c>
      <c r="B689" s="66" t="s">
        <v>51</v>
      </c>
      <c r="C689" s="66" t="s">
        <v>2263</v>
      </c>
      <c r="D689" s="66" t="s">
        <v>2264</v>
      </c>
      <c r="E689" s="3" t="s">
        <v>42</v>
      </c>
      <c r="F689" s="3" t="s">
        <v>1982</v>
      </c>
    </row>
    <row r="690">
      <c r="A690" s="66" t="s">
        <v>114</v>
      </c>
      <c r="B690" s="66" t="s">
        <v>56</v>
      </c>
      <c r="C690" s="66" t="s">
        <v>2266</v>
      </c>
      <c r="D690" s="66" t="s">
        <v>2267</v>
      </c>
      <c r="E690" s="3" t="s">
        <v>42</v>
      </c>
      <c r="F690" s="3" t="s">
        <v>1982</v>
      </c>
    </row>
    <row r="691">
      <c r="A691" s="66" t="s">
        <v>114</v>
      </c>
      <c r="B691" s="66" t="s">
        <v>61</v>
      </c>
      <c r="C691" s="66" t="s">
        <v>2269</v>
      </c>
      <c r="D691" s="66" t="s">
        <v>2270</v>
      </c>
      <c r="E691" s="3" t="s">
        <v>42</v>
      </c>
      <c r="F691" s="3" t="s">
        <v>1982</v>
      </c>
    </row>
    <row r="692">
      <c r="A692" s="66" t="s">
        <v>114</v>
      </c>
      <c r="B692" s="66" t="s">
        <v>66</v>
      </c>
      <c r="C692" s="66" t="s">
        <v>2273</v>
      </c>
      <c r="D692" s="66" t="s">
        <v>2274</v>
      </c>
      <c r="E692" s="3" t="s">
        <v>42</v>
      </c>
      <c r="F692" s="3" t="s">
        <v>1982</v>
      </c>
    </row>
    <row r="693">
      <c r="A693" s="66" t="s">
        <v>114</v>
      </c>
      <c r="B693" s="66" t="s">
        <v>71</v>
      </c>
      <c r="C693" s="66" t="s">
        <v>2276</v>
      </c>
      <c r="D693" s="66" t="s">
        <v>2277</v>
      </c>
      <c r="E693" s="3" t="s">
        <v>42</v>
      </c>
      <c r="F693" s="3" t="s">
        <v>1982</v>
      </c>
    </row>
    <row r="694">
      <c r="A694" s="66" t="s">
        <v>114</v>
      </c>
      <c r="B694" s="66" t="s">
        <v>75</v>
      </c>
      <c r="C694" s="66" t="s">
        <v>2279</v>
      </c>
      <c r="D694" s="66" t="s">
        <v>2280</v>
      </c>
      <c r="E694" s="3" t="s">
        <v>42</v>
      </c>
      <c r="F694" s="3" t="s">
        <v>1982</v>
      </c>
    </row>
    <row r="695">
      <c r="A695" s="66" t="s">
        <v>114</v>
      </c>
      <c r="B695" s="66" t="s">
        <v>80</v>
      </c>
      <c r="C695" s="66" t="s">
        <v>2282</v>
      </c>
      <c r="D695" s="66" t="s">
        <v>2283</v>
      </c>
      <c r="E695" s="3" t="s">
        <v>42</v>
      </c>
      <c r="F695" s="3" t="s">
        <v>1982</v>
      </c>
    </row>
    <row r="696">
      <c r="A696" s="66" t="s">
        <v>114</v>
      </c>
      <c r="B696" s="66" t="s">
        <v>85</v>
      </c>
      <c r="C696" s="66" t="s">
        <v>2285</v>
      </c>
      <c r="D696" s="66" t="s">
        <v>2286</v>
      </c>
      <c r="E696" s="3" t="s">
        <v>42</v>
      </c>
      <c r="F696" s="3" t="s">
        <v>1982</v>
      </c>
    </row>
    <row r="697">
      <c r="A697" s="66" t="s">
        <v>114</v>
      </c>
      <c r="B697" s="66" t="s">
        <v>89</v>
      </c>
      <c r="C697" s="66" t="s">
        <v>2287</v>
      </c>
      <c r="D697" s="66" t="s">
        <v>2288</v>
      </c>
      <c r="E697" s="3" t="s">
        <v>42</v>
      </c>
      <c r="F697" s="3" t="s">
        <v>1982</v>
      </c>
    </row>
    <row r="698">
      <c r="A698" s="66" t="s">
        <v>114</v>
      </c>
      <c r="B698" s="66" t="s">
        <v>94</v>
      </c>
      <c r="C698" s="66" t="s">
        <v>2290</v>
      </c>
      <c r="D698" s="66" t="s">
        <v>2291</v>
      </c>
      <c r="E698" s="3" t="s">
        <v>42</v>
      </c>
      <c r="F698" s="3" t="s">
        <v>1982</v>
      </c>
    </row>
    <row r="699">
      <c r="A699" s="66" t="s">
        <v>114</v>
      </c>
      <c r="B699" s="66" t="s">
        <v>98</v>
      </c>
      <c r="C699" s="66" t="s">
        <v>2293</v>
      </c>
      <c r="D699" s="66" t="s">
        <v>2294</v>
      </c>
      <c r="E699" s="3" t="s">
        <v>36</v>
      </c>
      <c r="F699" s="3" t="s">
        <v>176</v>
      </c>
    </row>
    <row r="700">
      <c r="A700" s="66" t="s">
        <v>114</v>
      </c>
      <c r="B700" s="66" t="s">
        <v>102</v>
      </c>
      <c r="C700" s="66" t="s">
        <v>2295</v>
      </c>
      <c r="D700" s="66" t="s">
        <v>2296</v>
      </c>
      <c r="E700" s="3" t="s">
        <v>37</v>
      </c>
      <c r="F700" s="3" t="s">
        <v>366</v>
      </c>
    </row>
    <row r="701">
      <c r="A701" s="66" t="s">
        <v>114</v>
      </c>
      <c r="B701" s="66" t="s">
        <v>106</v>
      </c>
      <c r="C701" s="66" t="s">
        <v>2298</v>
      </c>
      <c r="D701" s="66" t="s">
        <v>2299</v>
      </c>
      <c r="E701" s="3" t="s">
        <v>37</v>
      </c>
      <c r="F701" s="3" t="s">
        <v>366</v>
      </c>
    </row>
    <row r="702">
      <c r="A702" s="66" t="s">
        <v>114</v>
      </c>
      <c r="B702" s="66" t="s">
        <v>110</v>
      </c>
      <c r="C702" s="66" t="s">
        <v>2301</v>
      </c>
      <c r="D702" s="66" t="s">
        <v>2302</v>
      </c>
      <c r="E702" s="3" t="s">
        <v>37</v>
      </c>
      <c r="F702" s="3" t="s">
        <v>366</v>
      </c>
    </row>
    <row r="703">
      <c r="A703" s="66" t="s">
        <v>114</v>
      </c>
      <c r="B703" s="66" t="s">
        <v>114</v>
      </c>
      <c r="C703" s="66" t="s">
        <v>2303</v>
      </c>
      <c r="D703" s="66" t="s">
        <v>2304</v>
      </c>
      <c r="E703" s="3" t="s">
        <v>37</v>
      </c>
      <c r="F703" s="3" t="s">
        <v>366</v>
      </c>
    </row>
    <row r="704">
      <c r="A704" s="66" t="s">
        <v>114</v>
      </c>
      <c r="B704" s="66" t="s">
        <v>119</v>
      </c>
      <c r="C704" s="66" t="s">
        <v>2306</v>
      </c>
      <c r="D704" s="66" t="s">
        <v>2307</v>
      </c>
      <c r="E704" s="3" t="s">
        <v>37</v>
      </c>
      <c r="F704" s="3" t="s">
        <v>366</v>
      </c>
    </row>
    <row r="705">
      <c r="A705" s="66" t="s">
        <v>114</v>
      </c>
      <c r="B705" s="66" t="s">
        <v>123</v>
      </c>
      <c r="C705" s="66" t="s">
        <v>2309</v>
      </c>
      <c r="D705" s="66" t="s">
        <v>2310</v>
      </c>
      <c r="E705" s="3" t="s">
        <v>41</v>
      </c>
      <c r="F705" s="3" t="s">
        <v>1272</v>
      </c>
    </row>
    <row r="706">
      <c r="A706" s="66" t="s">
        <v>114</v>
      </c>
      <c r="B706" s="66" t="s">
        <v>127</v>
      </c>
      <c r="C706" s="66" t="s">
        <v>2311</v>
      </c>
      <c r="D706" s="66" t="s">
        <v>2312</v>
      </c>
      <c r="E706" s="3" t="s">
        <v>41</v>
      </c>
      <c r="F706" s="3" t="s">
        <v>1272</v>
      </c>
    </row>
    <row r="707">
      <c r="A707" s="66" t="s">
        <v>114</v>
      </c>
      <c r="B707" s="66" t="s">
        <v>131</v>
      </c>
      <c r="C707" s="66" t="s">
        <v>2314</v>
      </c>
      <c r="D707" s="66" t="s">
        <v>2315</v>
      </c>
      <c r="E707" s="3" t="s">
        <v>41</v>
      </c>
      <c r="F707" s="3" t="s">
        <v>1272</v>
      </c>
    </row>
    <row r="708">
      <c r="A708" s="66" t="s">
        <v>114</v>
      </c>
      <c r="B708" s="66" t="s">
        <v>135</v>
      </c>
      <c r="C708" s="66" t="s">
        <v>2317</v>
      </c>
      <c r="D708" s="66" t="s">
        <v>2318</v>
      </c>
      <c r="E708" s="3" t="s">
        <v>41</v>
      </c>
      <c r="F708" s="3" t="s">
        <v>1272</v>
      </c>
    </row>
    <row r="709">
      <c r="A709" s="66" t="s">
        <v>114</v>
      </c>
      <c r="B709" s="66" t="s">
        <v>140</v>
      </c>
      <c r="C709" s="66" t="s">
        <v>2319</v>
      </c>
      <c r="D709" s="66" t="s">
        <v>2320</v>
      </c>
      <c r="E709" s="3" t="s">
        <v>41</v>
      </c>
      <c r="F709" s="3" t="s">
        <v>1272</v>
      </c>
    </row>
    <row r="710">
      <c r="A710" s="66" t="s">
        <v>114</v>
      </c>
      <c r="B710" s="66" t="s">
        <v>144</v>
      </c>
      <c r="C710" s="66" t="s">
        <v>2322</v>
      </c>
      <c r="D710" s="66" t="s">
        <v>2323</v>
      </c>
      <c r="E710" s="3" t="s">
        <v>41</v>
      </c>
      <c r="F710" s="3" t="s">
        <v>1272</v>
      </c>
    </row>
    <row r="711">
      <c r="A711" s="66" t="s">
        <v>114</v>
      </c>
      <c r="B711" s="66" t="s">
        <v>148</v>
      </c>
      <c r="C711" s="66" t="s">
        <v>2325</v>
      </c>
      <c r="D711" s="66" t="s">
        <v>2326</v>
      </c>
      <c r="E711" s="3" t="s">
        <v>39</v>
      </c>
      <c r="F711" s="3" t="s">
        <v>387</v>
      </c>
    </row>
    <row r="712">
      <c r="A712" s="66" t="s">
        <v>114</v>
      </c>
      <c r="B712" s="66" t="s">
        <v>152</v>
      </c>
      <c r="C712" s="66" t="s">
        <v>2327</v>
      </c>
      <c r="D712" s="66" t="s">
        <v>2328</v>
      </c>
      <c r="E712" s="3" t="s">
        <v>39</v>
      </c>
      <c r="F712" s="3" t="s">
        <v>387</v>
      </c>
    </row>
    <row r="713">
      <c r="A713" s="66" t="s">
        <v>114</v>
      </c>
      <c r="B713" s="66" t="s">
        <v>156</v>
      </c>
      <c r="C713" s="66" t="s">
        <v>2330</v>
      </c>
      <c r="D713" s="66" t="s">
        <v>2331</v>
      </c>
      <c r="E713" s="3" t="s">
        <v>39</v>
      </c>
      <c r="F713" s="3" t="s">
        <v>387</v>
      </c>
    </row>
    <row r="714">
      <c r="A714" s="66" t="s">
        <v>114</v>
      </c>
      <c r="B714" s="66" t="s">
        <v>160</v>
      </c>
      <c r="C714" s="66" t="s">
        <v>2333</v>
      </c>
      <c r="D714" s="66" t="s">
        <v>2334</v>
      </c>
      <c r="E714" s="3" t="s">
        <v>39</v>
      </c>
      <c r="F714" s="3" t="s">
        <v>387</v>
      </c>
    </row>
    <row r="715">
      <c r="A715" s="66" t="s">
        <v>114</v>
      </c>
      <c r="B715" s="66" t="s">
        <v>164</v>
      </c>
      <c r="C715" s="66" t="s">
        <v>2335</v>
      </c>
      <c r="D715" s="66" t="s">
        <v>2336</v>
      </c>
      <c r="E715" s="3" t="s">
        <v>40</v>
      </c>
      <c r="F715" s="3" t="s">
        <v>391</v>
      </c>
    </row>
    <row r="716">
      <c r="A716" s="66" t="s">
        <v>114</v>
      </c>
      <c r="B716" s="66" t="s">
        <v>169</v>
      </c>
      <c r="C716" s="66" t="s">
        <v>2338</v>
      </c>
      <c r="D716" s="66" t="s">
        <v>2339</v>
      </c>
      <c r="E716" s="3" t="s">
        <v>40</v>
      </c>
      <c r="F716" s="3" t="s">
        <v>391</v>
      </c>
    </row>
    <row r="717">
      <c r="A717" s="66" t="s">
        <v>114</v>
      </c>
      <c r="B717" s="66" t="s">
        <v>173</v>
      </c>
      <c r="C717" s="66" t="s">
        <v>2341</v>
      </c>
      <c r="D717" s="66" t="s">
        <v>2342</v>
      </c>
      <c r="E717" s="3" t="s">
        <v>40</v>
      </c>
      <c r="F717" s="3" t="s">
        <v>391</v>
      </c>
    </row>
    <row r="718">
      <c r="A718" s="66" t="s">
        <v>114</v>
      </c>
      <c r="B718" s="66" t="s">
        <v>178</v>
      </c>
      <c r="C718" s="66" t="s">
        <v>2343</v>
      </c>
      <c r="D718" s="66" t="s">
        <v>2344</v>
      </c>
      <c r="E718" s="3" t="s">
        <v>40</v>
      </c>
      <c r="F718" s="3" t="s">
        <v>391</v>
      </c>
    </row>
    <row r="719">
      <c r="A719" s="66" t="s">
        <v>114</v>
      </c>
      <c r="B719" s="66" t="s">
        <v>182</v>
      </c>
      <c r="C719" s="66" t="s">
        <v>2346</v>
      </c>
      <c r="D719" s="66" t="s">
        <v>2347</v>
      </c>
      <c r="E719" s="3" t="s">
        <v>40</v>
      </c>
      <c r="F719" s="3" t="s">
        <v>391</v>
      </c>
    </row>
    <row r="720">
      <c r="A720" s="66" t="s">
        <v>114</v>
      </c>
      <c r="B720" s="66" t="s">
        <v>186</v>
      </c>
      <c r="C720" s="66" t="s">
        <v>2349</v>
      </c>
      <c r="D720" s="66" t="s">
        <v>2350</v>
      </c>
      <c r="E720" s="3" t="s">
        <v>36</v>
      </c>
      <c r="F720" s="3" t="s">
        <v>176</v>
      </c>
    </row>
    <row r="721">
      <c r="A721" s="66" t="s">
        <v>114</v>
      </c>
      <c r="B721" s="66" t="s">
        <v>191</v>
      </c>
      <c r="C721" s="66" t="s">
        <v>2351</v>
      </c>
      <c r="D721" s="66" t="s">
        <v>2352</v>
      </c>
      <c r="E721" s="3" t="s">
        <v>42</v>
      </c>
      <c r="F721" s="3" t="s">
        <v>1982</v>
      </c>
    </row>
    <row r="722">
      <c r="A722" s="66" t="s">
        <v>114</v>
      </c>
      <c r="B722" s="66" t="s">
        <v>195</v>
      </c>
      <c r="C722" s="66" t="s">
        <v>2354</v>
      </c>
      <c r="D722" s="66" t="s">
        <v>2355</v>
      </c>
      <c r="E722" s="3" t="s">
        <v>42</v>
      </c>
      <c r="F722" s="3" t="s">
        <v>1982</v>
      </c>
    </row>
    <row r="723">
      <c r="A723" s="66" t="s">
        <v>114</v>
      </c>
      <c r="B723" s="66" t="s">
        <v>199</v>
      </c>
      <c r="C723" s="66" t="s">
        <v>2357</v>
      </c>
      <c r="D723" s="66" t="s">
        <v>2358</v>
      </c>
      <c r="E723" s="3" t="s">
        <v>42</v>
      </c>
      <c r="F723" s="3" t="s">
        <v>1982</v>
      </c>
    </row>
    <row r="724">
      <c r="A724" s="66" t="s">
        <v>114</v>
      </c>
      <c r="B724" s="66" t="s">
        <v>204</v>
      </c>
      <c r="C724" s="66" t="s">
        <v>2359</v>
      </c>
      <c r="D724" s="66" t="s">
        <v>2360</v>
      </c>
      <c r="E724" s="3" t="s">
        <v>42</v>
      </c>
      <c r="F724" s="3" t="s">
        <v>1982</v>
      </c>
    </row>
    <row r="725">
      <c r="A725" s="66" t="s">
        <v>114</v>
      </c>
      <c r="B725" s="66" t="s">
        <v>208</v>
      </c>
      <c r="C725" s="66" t="s">
        <v>2362</v>
      </c>
      <c r="D725" s="66" t="s">
        <v>2363</v>
      </c>
      <c r="E725" s="3" t="s">
        <v>42</v>
      </c>
      <c r="F725" s="3" t="s">
        <v>1982</v>
      </c>
    </row>
    <row r="726">
      <c r="A726" s="66" t="s">
        <v>114</v>
      </c>
      <c r="B726" s="66" t="s">
        <v>212</v>
      </c>
      <c r="C726" s="66" t="s">
        <v>2365</v>
      </c>
      <c r="D726" s="66" t="s">
        <v>2366</v>
      </c>
      <c r="E726" s="3" t="s">
        <v>42</v>
      </c>
      <c r="F726" s="3" t="s">
        <v>1982</v>
      </c>
    </row>
    <row r="727">
      <c r="A727" s="66" t="s">
        <v>114</v>
      </c>
      <c r="B727" s="66" t="s">
        <v>216</v>
      </c>
      <c r="C727" s="66" t="s">
        <v>2367</v>
      </c>
      <c r="D727" s="66" t="s">
        <v>2368</v>
      </c>
      <c r="E727" s="3" t="s">
        <v>42</v>
      </c>
      <c r="F727" s="3" t="s">
        <v>1982</v>
      </c>
    </row>
    <row r="728">
      <c r="A728" s="66" t="s">
        <v>114</v>
      </c>
      <c r="B728" s="66" t="s">
        <v>221</v>
      </c>
      <c r="C728" s="66" t="s">
        <v>2370</v>
      </c>
      <c r="D728" s="66" t="s">
        <v>2371</v>
      </c>
      <c r="E728" s="3" t="s">
        <v>42</v>
      </c>
      <c r="F728" s="3" t="s">
        <v>1982</v>
      </c>
    </row>
    <row r="729">
      <c r="A729" s="66" t="s">
        <v>114</v>
      </c>
      <c r="B729" s="66" t="s">
        <v>225</v>
      </c>
      <c r="C729" s="66" t="s">
        <v>2373</v>
      </c>
      <c r="D729" s="66" t="s">
        <v>2374</v>
      </c>
      <c r="E729" s="3" t="s">
        <v>42</v>
      </c>
      <c r="F729" s="3" t="s">
        <v>1982</v>
      </c>
    </row>
    <row r="730">
      <c r="A730" s="66" t="s">
        <v>114</v>
      </c>
      <c r="B730" s="66" t="s">
        <v>229</v>
      </c>
      <c r="C730" s="66" t="s">
        <v>2375</v>
      </c>
      <c r="D730" s="66" t="s">
        <v>2376</v>
      </c>
      <c r="E730" s="3" t="s">
        <v>42</v>
      </c>
      <c r="F730" s="3" t="s">
        <v>1982</v>
      </c>
    </row>
    <row r="731">
      <c r="A731" s="66" t="s">
        <v>114</v>
      </c>
      <c r="B731" s="66" t="s">
        <v>234</v>
      </c>
      <c r="C731" s="66" t="s">
        <v>2378</v>
      </c>
      <c r="D731" s="66" t="s">
        <v>2379</v>
      </c>
      <c r="E731" s="3" t="s">
        <v>42</v>
      </c>
      <c r="F731" s="3" t="s">
        <v>1982</v>
      </c>
    </row>
    <row r="732">
      <c r="A732" s="66" t="s">
        <v>114</v>
      </c>
      <c r="B732" s="66" t="s">
        <v>238</v>
      </c>
      <c r="C732" s="66" t="s">
        <v>2381</v>
      </c>
      <c r="D732" s="66" t="s">
        <v>2382</v>
      </c>
      <c r="E732" s="3" t="s">
        <v>42</v>
      </c>
      <c r="F732" s="3" t="s">
        <v>1982</v>
      </c>
    </row>
    <row r="733">
      <c r="A733" s="66" t="s">
        <v>114</v>
      </c>
      <c r="B733" s="66" t="s">
        <v>242</v>
      </c>
      <c r="C733" s="66" t="s">
        <v>2383</v>
      </c>
      <c r="D733" s="66" t="s">
        <v>2384</v>
      </c>
      <c r="E733" s="3" t="s">
        <v>42</v>
      </c>
      <c r="F733" s="3" t="s">
        <v>1982</v>
      </c>
    </row>
    <row r="734">
      <c r="A734" s="66" t="s">
        <v>114</v>
      </c>
      <c r="B734" s="66" t="s">
        <v>247</v>
      </c>
      <c r="C734" s="66" t="s">
        <v>2386</v>
      </c>
      <c r="D734" s="66" t="s">
        <v>2387</v>
      </c>
      <c r="E734" s="3" t="s">
        <v>42</v>
      </c>
      <c r="F734" s="3" t="s">
        <v>1982</v>
      </c>
    </row>
    <row r="735">
      <c r="A735" s="66" t="s">
        <v>114</v>
      </c>
      <c r="B735" s="66" t="s">
        <v>251</v>
      </c>
      <c r="C735" s="66" t="s">
        <v>2389</v>
      </c>
      <c r="D735" s="66" t="s">
        <v>2390</v>
      </c>
      <c r="E735" s="3" t="s">
        <v>42</v>
      </c>
      <c r="F735" s="3" t="s">
        <v>1982</v>
      </c>
    </row>
    <row r="736">
      <c r="A736" s="66" t="s">
        <v>114</v>
      </c>
      <c r="B736" s="66" t="s">
        <v>255</v>
      </c>
      <c r="C736" s="66" t="s">
        <v>2391</v>
      </c>
      <c r="D736" s="66" t="s">
        <v>2392</v>
      </c>
      <c r="E736" s="3" t="s">
        <v>42</v>
      </c>
      <c r="F736" s="3" t="s">
        <v>1982</v>
      </c>
    </row>
    <row r="737">
      <c r="A737" s="66" t="s">
        <v>114</v>
      </c>
      <c r="B737" s="66" t="s">
        <v>259</v>
      </c>
      <c r="C737" s="66" t="s">
        <v>2394</v>
      </c>
      <c r="D737" s="66" t="s">
        <v>2395</v>
      </c>
      <c r="E737" s="3" t="s">
        <v>42</v>
      </c>
      <c r="F737" s="3" t="s">
        <v>1982</v>
      </c>
    </row>
    <row r="738">
      <c r="A738" s="66" t="s">
        <v>119</v>
      </c>
      <c r="B738" s="66" t="s">
        <v>51</v>
      </c>
      <c r="C738" s="66" t="s">
        <v>2397</v>
      </c>
      <c r="D738" s="66" t="s">
        <v>2398</v>
      </c>
      <c r="E738" s="3" t="s">
        <v>42</v>
      </c>
      <c r="F738" s="3" t="s">
        <v>1982</v>
      </c>
    </row>
    <row r="739">
      <c r="A739" s="66" t="s">
        <v>119</v>
      </c>
      <c r="B739" s="66" t="s">
        <v>56</v>
      </c>
      <c r="C739" s="66" t="s">
        <v>2400</v>
      </c>
      <c r="D739" s="66" t="s">
        <v>2401</v>
      </c>
      <c r="E739" s="3" t="s">
        <v>42</v>
      </c>
      <c r="F739" s="3" t="s">
        <v>1982</v>
      </c>
    </row>
    <row r="740">
      <c r="A740" s="66" t="s">
        <v>119</v>
      </c>
      <c r="B740" s="66" t="s">
        <v>61</v>
      </c>
      <c r="C740" s="66" t="s">
        <v>2403</v>
      </c>
      <c r="D740" s="66" t="s">
        <v>2404</v>
      </c>
      <c r="E740" s="3" t="s">
        <v>42</v>
      </c>
      <c r="F740" s="3" t="s">
        <v>1982</v>
      </c>
    </row>
    <row r="741">
      <c r="A741" s="66" t="s">
        <v>119</v>
      </c>
      <c r="B741" s="66" t="s">
        <v>66</v>
      </c>
      <c r="C741" s="66" t="s">
        <v>2406</v>
      </c>
      <c r="D741" s="66" t="s">
        <v>2407</v>
      </c>
      <c r="E741" s="3" t="s">
        <v>42</v>
      </c>
      <c r="F741" s="3" t="s">
        <v>1982</v>
      </c>
    </row>
    <row r="742">
      <c r="A742" s="66" t="s">
        <v>119</v>
      </c>
      <c r="B742" s="66" t="s">
        <v>71</v>
      </c>
      <c r="C742" s="66" t="s">
        <v>2409</v>
      </c>
      <c r="D742" s="66" t="s">
        <v>2410</v>
      </c>
      <c r="E742" s="3" t="s">
        <v>42</v>
      </c>
      <c r="F742" s="3" t="s">
        <v>1982</v>
      </c>
    </row>
    <row r="743">
      <c r="A743" s="66" t="s">
        <v>119</v>
      </c>
      <c r="B743" s="66" t="s">
        <v>75</v>
      </c>
      <c r="C743" s="66" t="s">
        <v>2412</v>
      </c>
      <c r="D743" s="66" t="s">
        <v>2413</v>
      </c>
      <c r="E743" s="3" t="s">
        <v>42</v>
      </c>
      <c r="F743" s="3" t="s">
        <v>1982</v>
      </c>
    </row>
    <row r="744">
      <c r="A744" s="66" t="s">
        <v>119</v>
      </c>
      <c r="B744" s="66" t="s">
        <v>80</v>
      </c>
      <c r="C744" s="66" t="s">
        <v>2415</v>
      </c>
      <c r="D744" s="66" t="s">
        <v>2416</v>
      </c>
      <c r="E744" s="3" t="s">
        <v>42</v>
      </c>
      <c r="F744" s="3" t="s">
        <v>1982</v>
      </c>
    </row>
    <row r="745">
      <c r="A745" s="66" t="s">
        <v>119</v>
      </c>
      <c r="B745" s="66" t="s">
        <v>85</v>
      </c>
      <c r="C745" s="66" t="s">
        <v>2418</v>
      </c>
      <c r="D745" s="66" t="s">
        <v>2419</v>
      </c>
      <c r="E745" s="3" t="s">
        <v>36</v>
      </c>
      <c r="F745" s="3" t="s">
        <v>176</v>
      </c>
    </row>
    <row r="746">
      <c r="A746" s="66" t="s">
        <v>119</v>
      </c>
      <c r="B746" s="66" t="s">
        <v>89</v>
      </c>
      <c r="C746" s="66" t="s">
        <v>2421</v>
      </c>
      <c r="D746" s="66" t="s">
        <v>2422</v>
      </c>
      <c r="E746" s="3" t="s">
        <v>36</v>
      </c>
      <c r="F746" s="3" t="s">
        <v>176</v>
      </c>
    </row>
    <row r="747">
      <c r="A747" s="66" t="s">
        <v>119</v>
      </c>
      <c r="B747" s="66" t="s">
        <v>94</v>
      </c>
      <c r="C747" s="66" t="s">
        <v>2424</v>
      </c>
      <c r="D747" s="66" t="s">
        <v>2425</v>
      </c>
      <c r="E747" s="3" t="s">
        <v>36</v>
      </c>
      <c r="F747" s="3" t="s">
        <v>176</v>
      </c>
    </row>
    <row r="748">
      <c r="A748" s="66" t="s">
        <v>119</v>
      </c>
      <c r="B748" s="66" t="s">
        <v>98</v>
      </c>
      <c r="C748" s="66" t="s">
        <v>2427</v>
      </c>
      <c r="D748" s="66" t="s">
        <v>2428</v>
      </c>
      <c r="E748" s="3" t="s">
        <v>36</v>
      </c>
      <c r="F748" s="3" t="s">
        <v>176</v>
      </c>
    </row>
    <row r="749">
      <c r="A749" s="66" t="s">
        <v>119</v>
      </c>
      <c r="B749" s="66" t="s">
        <v>102</v>
      </c>
      <c r="C749" s="66" t="s">
        <v>2430</v>
      </c>
      <c r="D749" s="66" t="s">
        <v>2431</v>
      </c>
      <c r="E749" s="3" t="s">
        <v>36</v>
      </c>
      <c r="F749" s="3" t="s">
        <v>176</v>
      </c>
    </row>
    <row r="750">
      <c r="A750" s="66" t="s">
        <v>119</v>
      </c>
      <c r="B750" s="66" t="s">
        <v>106</v>
      </c>
      <c r="C750" s="66" t="s">
        <v>2433</v>
      </c>
      <c r="D750" s="66" t="s">
        <v>2434</v>
      </c>
      <c r="E750" s="3" t="s">
        <v>36</v>
      </c>
      <c r="F750" s="3" t="s">
        <v>176</v>
      </c>
    </row>
    <row r="751">
      <c r="A751" s="66" t="s">
        <v>119</v>
      </c>
      <c r="B751" s="66" t="s">
        <v>110</v>
      </c>
      <c r="C751" s="66" t="s">
        <v>2436</v>
      </c>
      <c r="D751" s="66" t="s">
        <v>2437</v>
      </c>
      <c r="E751" s="3" t="s">
        <v>36</v>
      </c>
      <c r="F751" s="3" t="s">
        <v>176</v>
      </c>
    </row>
    <row r="752">
      <c r="A752" s="66" t="s">
        <v>119</v>
      </c>
      <c r="B752" s="66" t="s">
        <v>114</v>
      </c>
      <c r="C752" s="66" t="s">
        <v>2439</v>
      </c>
      <c r="D752" s="66" t="s">
        <v>2440</v>
      </c>
      <c r="E752" s="3" t="s">
        <v>36</v>
      </c>
      <c r="F752" s="3" t="s">
        <v>176</v>
      </c>
    </row>
    <row r="753">
      <c r="A753" s="66" t="s">
        <v>119</v>
      </c>
      <c r="B753" s="66" t="s">
        <v>119</v>
      </c>
      <c r="C753" s="66" t="s">
        <v>2442</v>
      </c>
      <c r="D753" s="66" t="s">
        <v>2443</v>
      </c>
      <c r="E753" s="3" t="s">
        <v>36</v>
      </c>
      <c r="F753" s="3" t="s">
        <v>176</v>
      </c>
    </row>
    <row r="754">
      <c r="A754" s="66" t="s">
        <v>119</v>
      </c>
      <c r="B754" s="66" t="s">
        <v>123</v>
      </c>
      <c r="C754" s="66" t="s">
        <v>2445</v>
      </c>
      <c r="D754" s="66" t="s">
        <v>2446</v>
      </c>
      <c r="E754" s="3" t="s">
        <v>36</v>
      </c>
      <c r="F754" s="3" t="s">
        <v>176</v>
      </c>
    </row>
    <row r="755">
      <c r="A755" s="66" t="s">
        <v>119</v>
      </c>
      <c r="B755" s="66" t="s">
        <v>127</v>
      </c>
      <c r="C755" s="66" t="s">
        <v>2448</v>
      </c>
      <c r="D755" s="66" t="s">
        <v>2449</v>
      </c>
      <c r="E755" s="3" t="s">
        <v>36</v>
      </c>
      <c r="F755" s="3" t="s">
        <v>176</v>
      </c>
    </row>
    <row r="756">
      <c r="A756" s="66" t="s">
        <v>119</v>
      </c>
      <c r="B756" s="66" t="s">
        <v>131</v>
      </c>
      <c r="C756" s="66" t="s">
        <v>2451</v>
      </c>
      <c r="D756" s="66" t="s">
        <v>2452</v>
      </c>
      <c r="E756" s="3" t="s">
        <v>36</v>
      </c>
      <c r="F756" s="3" t="s">
        <v>176</v>
      </c>
    </row>
    <row r="757">
      <c r="A757" s="66" t="s">
        <v>119</v>
      </c>
      <c r="B757" s="66" t="s">
        <v>135</v>
      </c>
      <c r="C757" s="66" t="s">
        <v>2454</v>
      </c>
      <c r="D757" s="66" t="s">
        <v>2455</v>
      </c>
      <c r="E757" s="3" t="s">
        <v>36</v>
      </c>
      <c r="F757" s="3" t="s">
        <v>176</v>
      </c>
    </row>
    <row r="758">
      <c r="A758" s="66" t="s">
        <v>119</v>
      </c>
      <c r="B758" s="66" t="s">
        <v>140</v>
      </c>
      <c r="C758" s="66" t="s">
        <v>2457</v>
      </c>
      <c r="D758" s="66" t="s">
        <v>2458</v>
      </c>
      <c r="E758" s="3" t="s">
        <v>36</v>
      </c>
      <c r="F758" s="3" t="s">
        <v>176</v>
      </c>
    </row>
    <row r="759">
      <c r="A759" s="66" t="s">
        <v>119</v>
      </c>
      <c r="B759" s="66" t="s">
        <v>144</v>
      </c>
      <c r="C759" s="66" t="s">
        <v>2460</v>
      </c>
      <c r="D759" s="66" t="s">
        <v>2461</v>
      </c>
      <c r="E759" s="3" t="s">
        <v>36</v>
      </c>
      <c r="F759" s="3" t="s">
        <v>176</v>
      </c>
    </row>
    <row r="760">
      <c r="A760" s="66" t="s">
        <v>119</v>
      </c>
      <c r="B760" s="66" t="s">
        <v>148</v>
      </c>
      <c r="C760" s="66" t="s">
        <v>2463</v>
      </c>
      <c r="D760" s="66" t="s">
        <v>2464</v>
      </c>
      <c r="E760" s="3" t="s">
        <v>36</v>
      </c>
      <c r="F760" s="3" t="s">
        <v>176</v>
      </c>
    </row>
    <row r="761">
      <c r="A761" s="66" t="s">
        <v>119</v>
      </c>
      <c r="B761" s="66" t="s">
        <v>152</v>
      </c>
      <c r="C761" s="66" t="s">
        <v>2466</v>
      </c>
      <c r="D761" s="66" t="s">
        <v>2467</v>
      </c>
      <c r="E761" s="3" t="s">
        <v>36</v>
      </c>
      <c r="F761" s="3" t="s">
        <v>176</v>
      </c>
    </row>
    <row r="762">
      <c r="A762" s="66" t="s">
        <v>119</v>
      </c>
      <c r="B762" s="66" t="s">
        <v>156</v>
      </c>
      <c r="C762" s="66" t="s">
        <v>2469</v>
      </c>
      <c r="D762" s="66" t="s">
        <v>2470</v>
      </c>
      <c r="E762" s="3" t="s">
        <v>36</v>
      </c>
      <c r="F762" s="3" t="s">
        <v>176</v>
      </c>
    </row>
    <row r="763">
      <c r="A763" s="66" t="s">
        <v>119</v>
      </c>
      <c r="B763" s="66" t="s">
        <v>160</v>
      </c>
      <c r="C763" s="66" t="s">
        <v>2472</v>
      </c>
      <c r="D763" s="66" t="s">
        <v>2473</v>
      </c>
      <c r="E763" s="3" t="s">
        <v>36</v>
      </c>
      <c r="F763" s="3" t="s">
        <v>176</v>
      </c>
    </row>
    <row r="764">
      <c r="A764" s="66" t="s">
        <v>119</v>
      </c>
      <c r="B764" s="66" t="s">
        <v>164</v>
      </c>
      <c r="C764" s="66" t="s">
        <v>2475</v>
      </c>
      <c r="D764" s="66" t="s">
        <v>2476</v>
      </c>
      <c r="E764" s="3" t="s">
        <v>36</v>
      </c>
      <c r="F764" s="3" t="s">
        <v>176</v>
      </c>
    </row>
    <row r="765">
      <c r="A765" s="66" t="s">
        <v>119</v>
      </c>
      <c r="B765" s="66" t="s">
        <v>169</v>
      </c>
      <c r="C765" s="66" t="s">
        <v>2478</v>
      </c>
      <c r="D765" s="66" t="s">
        <v>2479</v>
      </c>
      <c r="E765" s="3" t="s">
        <v>36</v>
      </c>
      <c r="F765" s="3" t="s">
        <v>176</v>
      </c>
    </row>
    <row r="766">
      <c r="A766" s="66" t="s">
        <v>119</v>
      </c>
      <c r="B766" s="66" t="s">
        <v>173</v>
      </c>
      <c r="C766" s="66" t="s">
        <v>2481</v>
      </c>
      <c r="D766" s="66" t="s">
        <v>2482</v>
      </c>
      <c r="E766" s="3" t="s">
        <v>36</v>
      </c>
      <c r="F766" s="3" t="s">
        <v>176</v>
      </c>
    </row>
    <row r="767">
      <c r="A767" s="66" t="s">
        <v>119</v>
      </c>
      <c r="B767" s="66" t="s">
        <v>178</v>
      </c>
      <c r="C767" s="66" t="s">
        <v>2484</v>
      </c>
      <c r="D767" s="66" t="s">
        <v>2485</v>
      </c>
      <c r="E767" s="3" t="s">
        <v>36</v>
      </c>
      <c r="F767" s="3" t="s">
        <v>176</v>
      </c>
    </row>
    <row r="768">
      <c r="A768" s="66" t="s">
        <v>119</v>
      </c>
      <c r="B768" s="66" t="s">
        <v>182</v>
      </c>
      <c r="C768" s="66" t="s">
        <v>2487</v>
      </c>
      <c r="D768" s="66" t="s">
        <v>2488</v>
      </c>
      <c r="E768" s="3" t="s">
        <v>36</v>
      </c>
      <c r="F768" s="3" t="s">
        <v>176</v>
      </c>
    </row>
    <row r="769">
      <c r="A769" s="66" t="s">
        <v>119</v>
      </c>
      <c r="B769" s="66" t="s">
        <v>186</v>
      </c>
      <c r="C769" s="66" t="s">
        <v>2490</v>
      </c>
      <c r="D769" s="66" t="s">
        <v>2491</v>
      </c>
      <c r="E769" s="3" t="s">
        <v>36</v>
      </c>
      <c r="F769" s="3" t="s">
        <v>176</v>
      </c>
    </row>
    <row r="770">
      <c r="A770" s="66" t="s">
        <v>119</v>
      </c>
      <c r="B770" s="66" t="s">
        <v>191</v>
      </c>
      <c r="C770" s="66" t="s">
        <v>2493</v>
      </c>
      <c r="D770" s="66" t="s">
        <v>2494</v>
      </c>
      <c r="E770" s="3" t="s">
        <v>36</v>
      </c>
      <c r="F770" s="3" t="s">
        <v>176</v>
      </c>
    </row>
    <row r="771">
      <c r="A771" s="66" t="s">
        <v>119</v>
      </c>
      <c r="B771" s="66" t="s">
        <v>195</v>
      </c>
      <c r="C771" s="66" t="s">
        <v>2496</v>
      </c>
      <c r="D771" s="66" t="s">
        <v>2497</v>
      </c>
      <c r="E771" s="3" t="s">
        <v>36</v>
      </c>
      <c r="F771" s="3" t="s">
        <v>176</v>
      </c>
    </row>
    <row r="772">
      <c r="A772" s="66" t="s">
        <v>119</v>
      </c>
      <c r="B772" s="66" t="s">
        <v>199</v>
      </c>
      <c r="C772" s="66" t="s">
        <v>2499</v>
      </c>
      <c r="D772" s="66" t="s">
        <v>2500</v>
      </c>
      <c r="E772" s="3" t="s">
        <v>36</v>
      </c>
      <c r="F772" s="3" t="s">
        <v>176</v>
      </c>
    </row>
    <row r="773">
      <c r="A773" s="66" t="s">
        <v>119</v>
      </c>
      <c r="B773" s="66" t="s">
        <v>204</v>
      </c>
      <c r="C773" s="66" t="s">
        <v>2502</v>
      </c>
      <c r="D773" s="66" t="s">
        <v>2503</v>
      </c>
      <c r="E773" s="3" t="s">
        <v>36</v>
      </c>
      <c r="F773" s="3" t="s">
        <v>176</v>
      </c>
    </row>
    <row r="774">
      <c r="A774" s="66" t="s">
        <v>119</v>
      </c>
      <c r="B774" s="66" t="s">
        <v>208</v>
      </c>
      <c r="C774" s="66" t="s">
        <v>2505</v>
      </c>
      <c r="D774" s="66" t="s">
        <v>2506</v>
      </c>
      <c r="E774" s="3" t="s">
        <v>36</v>
      </c>
      <c r="F774" s="3" t="s">
        <v>176</v>
      </c>
    </row>
    <row r="775">
      <c r="A775" s="66" t="s">
        <v>119</v>
      </c>
      <c r="B775" s="66" t="s">
        <v>212</v>
      </c>
      <c r="C775" s="66" t="s">
        <v>2508</v>
      </c>
      <c r="D775" s="66" t="s">
        <v>2509</v>
      </c>
      <c r="E775" s="3" t="s">
        <v>42</v>
      </c>
      <c r="F775" s="3" t="s">
        <v>1982</v>
      </c>
    </row>
    <row r="776">
      <c r="A776" s="66" t="s">
        <v>119</v>
      </c>
      <c r="B776" s="66" t="s">
        <v>216</v>
      </c>
      <c r="C776" s="66" t="s">
        <v>2511</v>
      </c>
      <c r="D776" s="66" t="s">
        <v>2512</v>
      </c>
      <c r="E776" s="3" t="s">
        <v>42</v>
      </c>
      <c r="F776" s="3" t="s">
        <v>1982</v>
      </c>
    </row>
    <row r="777">
      <c r="A777" s="66" t="s">
        <v>119</v>
      </c>
      <c r="B777" s="66" t="s">
        <v>221</v>
      </c>
      <c r="C777" s="66" t="s">
        <v>2514</v>
      </c>
      <c r="D777" s="66" t="s">
        <v>2515</v>
      </c>
      <c r="E777" s="3" t="s">
        <v>42</v>
      </c>
      <c r="F777" s="3" t="s">
        <v>1982</v>
      </c>
    </row>
    <row r="778">
      <c r="A778" s="66" t="s">
        <v>119</v>
      </c>
      <c r="B778" s="66" t="s">
        <v>225</v>
      </c>
      <c r="C778" s="66" t="s">
        <v>2517</v>
      </c>
      <c r="D778" s="66" t="s">
        <v>2518</v>
      </c>
      <c r="E778" s="3" t="s">
        <v>42</v>
      </c>
      <c r="F778" s="3" t="s">
        <v>1982</v>
      </c>
    </row>
    <row r="779">
      <c r="A779" s="66" t="s">
        <v>119</v>
      </c>
      <c r="B779" s="66" t="s">
        <v>229</v>
      </c>
      <c r="C779" s="66" t="s">
        <v>2520</v>
      </c>
      <c r="D779" s="66" t="s">
        <v>2521</v>
      </c>
      <c r="E779" s="3" t="s">
        <v>42</v>
      </c>
      <c r="F779" s="3" t="s">
        <v>1982</v>
      </c>
    </row>
    <row r="780">
      <c r="A780" s="66" t="s">
        <v>119</v>
      </c>
      <c r="B780" s="66" t="s">
        <v>234</v>
      </c>
      <c r="C780" s="66" t="s">
        <v>2523</v>
      </c>
      <c r="D780" s="66" t="s">
        <v>2524</v>
      </c>
      <c r="E780" s="3" t="s">
        <v>42</v>
      </c>
      <c r="F780" s="3" t="s">
        <v>1982</v>
      </c>
    </row>
    <row r="781">
      <c r="A781" s="66" t="s">
        <v>119</v>
      </c>
      <c r="B781" s="66" t="s">
        <v>238</v>
      </c>
      <c r="C781" s="66" t="s">
        <v>2526</v>
      </c>
      <c r="D781" s="66" t="s">
        <v>2527</v>
      </c>
      <c r="E781" s="3" t="s">
        <v>42</v>
      </c>
      <c r="F781" s="3" t="s">
        <v>1982</v>
      </c>
    </row>
    <row r="782">
      <c r="A782" s="66" t="s">
        <v>119</v>
      </c>
      <c r="B782" s="66" t="s">
        <v>242</v>
      </c>
      <c r="C782" s="66" t="s">
        <v>2529</v>
      </c>
      <c r="D782" s="66" t="s">
        <v>2530</v>
      </c>
      <c r="E782" s="3" t="s">
        <v>42</v>
      </c>
      <c r="F782" s="3" t="s">
        <v>1982</v>
      </c>
    </row>
    <row r="783">
      <c r="A783" s="66" t="s">
        <v>119</v>
      </c>
      <c r="B783" s="66" t="s">
        <v>247</v>
      </c>
      <c r="C783" s="66" t="s">
        <v>2532</v>
      </c>
      <c r="D783" s="66" t="s">
        <v>2533</v>
      </c>
      <c r="E783" s="3" t="s">
        <v>42</v>
      </c>
      <c r="F783" s="3" t="s">
        <v>1982</v>
      </c>
    </row>
    <row r="784">
      <c r="A784" s="66" t="s">
        <v>119</v>
      </c>
      <c r="B784" s="66" t="s">
        <v>251</v>
      </c>
      <c r="C784" s="66" t="s">
        <v>2535</v>
      </c>
      <c r="D784" s="66" t="s">
        <v>2536</v>
      </c>
      <c r="E784" s="3" t="s">
        <v>42</v>
      </c>
      <c r="F784" s="3" t="s">
        <v>1982</v>
      </c>
    </row>
    <row r="785">
      <c r="A785" s="66" t="s">
        <v>119</v>
      </c>
      <c r="B785" s="66" t="s">
        <v>255</v>
      </c>
      <c r="C785" s="66" t="s">
        <v>2538</v>
      </c>
      <c r="D785" s="66" t="s">
        <v>2539</v>
      </c>
      <c r="E785" s="3" t="s">
        <v>42</v>
      </c>
      <c r="F785" s="3" t="s">
        <v>1982</v>
      </c>
    </row>
    <row r="786">
      <c r="A786" s="66" t="s">
        <v>119</v>
      </c>
      <c r="B786" s="66" t="s">
        <v>259</v>
      </c>
      <c r="C786" s="66" t="s">
        <v>2541</v>
      </c>
      <c r="D786" s="66" t="s">
        <v>2542</v>
      </c>
      <c r="E786" s="3" t="s">
        <v>42</v>
      </c>
      <c r="F786" s="3" t="s">
        <v>1982</v>
      </c>
    </row>
    <row r="787">
      <c r="A787" s="66" t="s">
        <v>123</v>
      </c>
      <c r="B787" s="66" t="s">
        <v>51</v>
      </c>
      <c r="C787" s="66" t="s">
        <v>2544</v>
      </c>
      <c r="D787" s="66" t="s">
        <v>2545</v>
      </c>
      <c r="E787" s="3" t="s">
        <v>42</v>
      </c>
      <c r="F787" s="3" t="s">
        <v>1982</v>
      </c>
    </row>
    <row r="788">
      <c r="A788" s="66" t="s">
        <v>123</v>
      </c>
      <c r="B788" s="66" t="s">
        <v>56</v>
      </c>
      <c r="C788" s="66" t="s">
        <v>2548</v>
      </c>
      <c r="D788" s="66" t="s">
        <v>2549</v>
      </c>
      <c r="E788" s="3" t="s">
        <v>42</v>
      </c>
      <c r="F788" s="3" t="s">
        <v>1982</v>
      </c>
    </row>
    <row r="789">
      <c r="A789" s="66" t="s">
        <v>123</v>
      </c>
      <c r="B789" s="66" t="s">
        <v>61</v>
      </c>
      <c r="C789" s="66" t="s">
        <v>2552</v>
      </c>
      <c r="D789" s="66" t="s">
        <v>2553</v>
      </c>
      <c r="E789" s="3" t="s">
        <v>42</v>
      </c>
      <c r="F789" s="3" t="s">
        <v>1982</v>
      </c>
    </row>
    <row r="790">
      <c r="A790" s="66" t="s">
        <v>123</v>
      </c>
      <c r="B790" s="66" t="s">
        <v>66</v>
      </c>
      <c r="C790" s="66" t="s">
        <v>2556</v>
      </c>
      <c r="D790" s="66" t="s">
        <v>2557</v>
      </c>
      <c r="E790" s="3" t="s">
        <v>42</v>
      </c>
      <c r="F790" s="3" t="s">
        <v>1982</v>
      </c>
    </row>
    <row r="791">
      <c r="A791" s="66" t="s">
        <v>123</v>
      </c>
      <c r="B791" s="66" t="s">
        <v>71</v>
      </c>
      <c r="C791" s="66" t="s">
        <v>2560</v>
      </c>
      <c r="D791" s="66" t="s">
        <v>2561</v>
      </c>
      <c r="E791" s="3" t="s">
        <v>42</v>
      </c>
      <c r="F791" s="3" t="s">
        <v>1982</v>
      </c>
    </row>
    <row r="792">
      <c r="A792" s="66" t="s">
        <v>123</v>
      </c>
      <c r="B792" s="66" t="s">
        <v>75</v>
      </c>
      <c r="C792" s="66" t="s">
        <v>2562</v>
      </c>
      <c r="D792" s="66" t="s">
        <v>2563</v>
      </c>
      <c r="E792" s="3" t="s">
        <v>42</v>
      </c>
      <c r="F792" s="3" t="s">
        <v>1982</v>
      </c>
    </row>
    <row r="793">
      <c r="A793" s="66" t="s">
        <v>123</v>
      </c>
      <c r="B793" s="66" t="s">
        <v>80</v>
      </c>
      <c r="C793" s="66" t="s">
        <v>2565</v>
      </c>
      <c r="D793" s="66" t="s">
        <v>2566</v>
      </c>
      <c r="E793" s="3" t="s">
        <v>42</v>
      </c>
      <c r="F793" s="3" t="s">
        <v>1982</v>
      </c>
    </row>
    <row r="794">
      <c r="A794" s="66" t="s">
        <v>123</v>
      </c>
      <c r="B794" s="66" t="s">
        <v>85</v>
      </c>
      <c r="C794" s="66" t="s">
        <v>2568</v>
      </c>
      <c r="D794" s="66" t="s">
        <v>2569</v>
      </c>
      <c r="E794" s="3" t="s">
        <v>42</v>
      </c>
      <c r="F794" s="3" t="s">
        <v>1982</v>
      </c>
    </row>
    <row r="795">
      <c r="A795" s="66" t="s">
        <v>123</v>
      </c>
      <c r="B795" s="66" t="s">
        <v>89</v>
      </c>
      <c r="C795" s="66" t="s">
        <v>2570</v>
      </c>
      <c r="D795" s="66" t="s">
        <v>2571</v>
      </c>
      <c r="E795" s="3" t="s">
        <v>42</v>
      </c>
      <c r="F795" s="3" t="s">
        <v>1982</v>
      </c>
    </row>
    <row r="796">
      <c r="A796" s="66" t="s">
        <v>123</v>
      </c>
      <c r="B796" s="66" t="s">
        <v>94</v>
      </c>
      <c r="C796" s="66" t="s">
        <v>2572</v>
      </c>
      <c r="D796" s="66" t="s">
        <v>2573</v>
      </c>
      <c r="E796" s="3" t="s">
        <v>42</v>
      </c>
      <c r="F796" s="3" t="s">
        <v>1982</v>
      </c>
    </row>
    <row r="797">
      <c r="A797" s="66" t="s">
        <v>123</v>
      </c>
      <c r="B797" s="66" t="s">
        <v>98</v>
      </c>
      <c r="C797" s="66" t="s">
        <v>2576</v>
      </c>
      <c r="D797" s="66" t="s">
        <v>2577</v>
      </c>
      <c r="E797" s="3" t="s">
        <v>42</v>
      </c>
      <c r="F797" s="3" t="s">
        <v>1982</v>
      </c>
    </row>
    <row r="798">
      <c r="A798" s="66" t="s">
        <v>123</v>
      </c>
      <c r="B798" s="66" t="s">
        <v>102</v>
      </c>
      <c r="C798" s="66" t="s">
        <v>2578</v>
      </c>
      <c r="D798" s="66" t="s">
        <v>2579</v>
      </c>
      <c r="E798" s="3" t="s">
        <v>42</v>
      </c>
      <c r="F798" s="3" t="s">
        <v>1982</v>
      </c>
    </row>
    <row r="799">
      <c r="A799" s="66" t="s">
        <v>123</v>
      </c>
      <c r="B799" s="66" t="s">
        <v>106</v>
      </c>
      <c r="C799" s="66" t="s">
        <v>2580</v>
      </c>
      <c r="D799" s="66" t="s">
        <v>2581</v>
      </c>
      <c r="E799" s="3" t="s">
        <v>42</v>
      </c>
      <c r="F799" s="3" t="s">
        <v>1982</v>
      </c>
    </row>
    <row r="800">
      <c r="A800" s="66" t="s">
        <v>123</v>
      </c>
      <c r="B800" s="66" t="s">
        <v>110</v>
      </c>
      <c r="C800" s="66" t="s">
        <v>2582</v>
      </c>
      <c r="D800" s="66" t="s">
        <v>2583</v>
      </c>
      <c r="E800" s="3" t="s">
        <v>42</v>
      </c>
      <c r="F800" s="3" t="s">
        <v>1982</v>
      </c>
    </row>
    <row r="801">
      <c r="A801" s="66" t="s">
        <v>123</v>
      </c>
      <c r="B801" s="66" t="s">
        <v>114</v>
      </c>
      <c r="C801" s="66" t="s">
        <v>2584</v>
      </c>
      <c r="D801" s="66" t="s">
        <v>2585</v>
      </c>
      <c r="E801" s="3" t="s">
        <v>42</v>
      </c>
      <c r="F801" s="3" t="s">
        <v>1982</v>
      </c>
    </row>
    <row r="802">
      <c r="A802" s="66" t="s">
        <v>123</v>
      </c>
      <c r="B802" s="66" t="s">
        <v>119</v>
      </c>
      <c r="C802" s="66" t="s">
        <v>2586</v>
      </c>
      <c r="D802" s="66" t="s">
        <v>2587</v>
      </c>
      <c r="E802" s="3" t="s">
        <v>42</v>
      </c>
      <c r="F802" s="3" t="s">
        <v>1982</v>
      </c>
    </row>
    <row r="803">
      <c r="A803" s="66" t="s">
        <v>123</v>
      </c>
      <c r="B803" s="66" t="s">
        <v>123</v>
      </c>
      <c r="C803" s="66" t="s">
        <v>2588</v>
      </c>
      <c r="D803" s="66" t="s">
        <v>2589</v>
      </c>
      <c r="E803" s="3" t="s">
        <v>42</v>
      </c>
      <c r="F803" s="3" t="s">
        <v>1982</v>
      </c>
    </row>
    <row r="804">
      <c r="A804" s="66" t="s">
        <v>123</v>
      </c>
      <c r="B804" s="66" t="s">
        <v>127</v>
      </c>
      <c r="C804" s="66" t="s">
        <v>2592</v>
      </c>
      <c r="D804" s="66" t="s">
        <v>2593</v>
      </c>
      <c r="E804" s="3" t="s">
        <v>42</v>
      </c>
      <c r="F804" s="3" t="s">
        <v>1982</v>
      </c>
    </row>
    <row r="805">
      <c r="A805" s="66" t="s">
        <v>123</v>
      </c>
      <c r="B805" s="66" t="s">
        <v>131</v>
      </c>
      <c r="C805" s="66" t="s">
        <v>2594</v>
      </c>
      <c r="D805" s="66" t="s">
        <v>2595</v>
      </c>
      <c r="E805" s="3" t="s">
        <v>42</v>
      </c>
      <c r="F805" s="3" t="s">
        <v>1982</v>
      </c>
    </row>
    <row r="806">
      <c r="A806" s="66" t="s">
        <v>123</v>
      </c>
      <c r="B806" s="66" t="s">
        <v>135</v>
      </c>
      <c r="C806" s="66" t="s">
        <v>2596</v>
      </c>
      <c r="D806" s="66" t="s">
        <v>2597</v>
      </c>
      <c r="E806" s="3" t="s">
        <v>42</v>
      </c>
      <c r="F806" s="3" t="s">
        <v>1982</v>
      </c>
    </row>
    <row r="807">
      <c r="A807" s="66" t="s">
        <v>123</v>
      </c>
      <c r="B807" s="66" t="s">
        <v>140</v>
      </c>
      <c r="C807" s="66" t="s">
        <v>2598</v>
      </c>
      <c r="D807" s="66" t="s">
        <v>2599</v>
      </c>
      <c r="E807" s="3" t="s">
        <v>42</v>
      </c>
      <c r="F807" s="3" t="s">
        <v>1982</v>
      </c>
    </row>
    <row r="808">
      <c r="A808" s="66" t="s">
        <v>123</v>
      </c>
      <c r="B808" s="66" t="s">
        <v>144</v>
      </c>
      <c r="C808" s="66" t="s">
        <v>2600</v>
      </c>
      <c r="D808" s="66" t="s">
        <v>2601</v>
      </c>
      <c r="E808" s="3" t="s">
        <v>42</v>
      </c>
      <c r="F808" s="3" t="s">
        <v>1982</v>
      </c>
    </row>
    <row r="809">
      <c r="A809" s="66" t="s">
        <v>123</v>
      </c>
      <c r="B809" s="66" t="s">
        <v>148</v>
      </c>
      <c r="C809" s="66" t="s">
        <v>2602</v>
      </c>
      <c r="D809" s="66" t="s">
        <v>2603</v>
      </c>
      <c r="E809" s="3" t="s">
        <v>42</v>
      </c>
      <c r="F809" s="3" t="s">
        <v>1982</v>
      </c>
    </row>
    <row r="810">
      <c r="A810" s="66" t="s">
        <v>123</v>
      </c>
      <c r="B810" s="66" t="s">
        <v>152</v>
      </c>
      <c r="C810" s="66" t="s">
        <v>2604</v>
      </c>
      <c r="D810" s="66" t="s">
        <v>2605</v>
      </c>
      <c r="E810" s="3" t="s">
        <v>42</v>
      </c>
      <c r="F810" s="3" t="s">
        <v>1982</v>
      </c>
    </row>
    <row r="811">
      <c r="A811" s="66" t="s">
        <v>123</v>
      </c>
      <c r="B811" s="66" t="s">
        <v>156</v>
      </c>
      <c r="C811" s="66" t="s">
        <v>2606</v>
      </c>
      <c r="D811" s="66" t="s">
        <v>2607</v>
      </c>
      <c r="E811" s="3" t="s">
        <v>42</v>
      </c>
      <c r="F811" s="3" t="s">
        <v>1982</v>
      </c>
    </row>
    <row r="812">
      <c r="A812" s="66" t="s">
        <v>123</v>
      </c>
      <c r="B812" s="66" t="s">
        <v>160</v>
      </c>
      <c r="C812" s="66" t="s">
        <v>2608</v>
      </c>
      <c r="D812" s="66" t="s">
        <v>2609</v>
      </c>
      <c r="E812" s="3" t="s">
        <v>42</v>
      </c>
      <c r="F812" s="3" t="s">
        <v>1982</v>
      </c>
    </row>
    <row r="813">
      <c r="A813" s="66" t="s">
        <v>123</v>
      </c>
      <c r="B813" s="66" t="s">
        <v>164</v>
      </c>
      <c r="C813" s="66" t="s">
        <v>2610</v>
      </c>
      <c r="D813" s="66" t="s">
        <v>2611</v>
      </c>
      <c r="E813" s="3" t="s">
        <v>42</v>
      </c>
      <c r="F813" s="3" t="s">
        <v>1982</v>
      </c>
    </row>
    <row r="814">
      <c r="A814" s="66" t="s">
        <v>123</v>
      </c>
      <c r="B814" s="66" t="s">
        <v>169</v>
      </c>
      <c r="C814" s="66" t="s">
        <v>2612</v>
      </c>
      <c r="D814" s="66" t="s">
        <v>2613</v>
      </c>
      <c r="E814" s="3" t="s">
        <v>42</v>
      </c>
      <c r="F814" s="3" t="s">
        <v>1982</v>
      </c>
    </row>
    <row r="815">
      <c r="A815" s="66" t="s">
        <v>123</v>
      </c>
      <c r="B815" s="66" t="s">
        <v>173</v>
      </c>
      <c r="C815" s="66" t="s">
        <v>2614</v>
      </c>
      <c r="D815" s="66" t="s">
        <v>2615</v>
      </c>
      <c r="E815" s="3" t="s">
        <v>42</v>
      </c>
      <c r="F815" s="3" t="s">
        <v>1982</v>
      </c>
    </row>
    <row r="816">
      <c r="A816" s="66" t="s">
        <v>123</v>
      </c>
      <c r="B816" s="66" t="s">
        <v>178</v>
      </c>
      <c r="C816" s="66" t="s">
        <v>2616</v>
      </c>
      <c r="D816" s="66" t="s">
        <v>2617</v>
      </c>
      <c r="E816" s="3" t="s">
        <v>42</v>
      </c>
      <c r="F816" s="3" t="s">
        <v>1982</v>
      </c>
    </row>
    <row r="817">
      <c r="A817" s="66" t="s">
        <v>123</v>
      </c>
      <c r="B817" s="66" t="s">
        <v>182</v>
      </c>
      <c r="C817" s="66" t="s">
        <v>2618</v>
      </c>
      <c r="D817" s="66" t="s">
        <v>2619</v>
      </c>
      <c r="E817" s="3" t="s">
        <v>42</v>
      </c>
      <c r="F817" s="3" t="s">
        <v>1982</v>
      </c>
    </row>
    <row r="818">
      <c r="A818" s="66" t="s">
        <v>123</v>
      </c>
      <c r="B818" s="66" t="s">
        <v>186</v>
      </c>
      <c r="C818" s="66" t="s">
        <v>2620</v>
      </c>
      <c r="D818" s="66" t="s">
        <v>2621</v>
      </c>
      <c r="E818" s="3" t="s">
        <v>42</v>
      </c>
      <c r="F818" s="3" t="s">
        <v>1982</v>
      </c>
    </row>
    <row r="819">
      <c r="A819" s="66" t="s">
        <v>123</v>
      </c>
      <c r="B819" s="66" t="s">
        <v>191</v>
      </c>
      <c r="C819" s="66" t="s">
        <v>2622</v>
      </c>
      <c r="D819" s="66" t="s">
        <v>2623</v>
      </c>
      <c r="E819" s="3" t="s">
        <v>42</v>
      </c>
      <c r="F819" s="3" t="s">
        <v>1982</v>
      </c>
    </row>
    <row r="820">
      <c r="A820" s="66" t="s">
        <v>123</v>
      </c>
      <c r="B820" s="66" t="s">
        <v>195</v>
      </c>
      <c r="C820" s="66" t="s">
        <v>2624</v>
      </c>
      <c r="D820" s="66" t="s">
        <v>2625</v>
      </c>
      <c r="E820" s="3" t="s">
        <v>42</v>
      </c>
      <c r="F820" s="3" t="s">
        <v>1982</v>
      </c>
    </row>
    <row r="821">
      <c r="A821" s="66" t="s">
        <v>123</v>
      </c>
      <c r="B821" s="66" t="s">
        <v>199</v>
      </c>
      <c r="C821" s="66" t="s">
        <v>2626</v>
      </c>
      <c r="D821" s="66" t="s">
        <v>2627</v>
      </c>
      <c r="E821" s="3" t="s">
        <v>42</v>
      </c>
      <c r="F821" s="3" t="s">
        <v>1982</v>
      </c>
    </row>
    <row r="822">
      <c r="A822" s="66" t="s">
        <v>123</v>
      </c>
      <c r="B822" s="66" t="s">
        <v>204</v>
      </c>
      <c r="C822" s="66" t="s">
        <v>2628</v>
      </c>
      <c r="D822" s="66" t="s">
        <v>2629</v>
      </c>
      <c r="E822" s="3" t="s">
        <v>42</v>
      </c>
      <c r="F822" s="3" t="s">
        <v>1982</v>
      </c>
    </row>
    <row r="823">
      <c r="A823" s="66" t="s">
        <v>123</v>
      </c>
      <c r="B823" s="66" t="s">
        <v>208</v>
      </c>
      <c r="C823" s="66" t="s">
        <v>2630</v>
      </c>
      <c r="D823" s="66" t="s">
        <v>2631</v>
      </c>
      <c r="E823" s="3" t="s">
        <v>42</v>
      </c>
      <c r="F823" s="3" t="s">
        <v>1982</v>
      </c>
    </row>
    <row r="824">
      <c r="A824" s="66" t="s">
        <v>123</v>
      </c>
      <c r="B824" s="66" t="s">
        <v>212</v>
      </c>
      <c r="C824" s="66" t="s">
        <v>2632</v>
      </c>
      <c r="D824" s="66" t="s">
        <v>2633</v>
      </c>
      <c r="E824" s="3" t="s">
        <v>42</v>
      </c>
      <c r="F824" s="3" t="s">
        <v>1982</v>
      </c>
    </row>
    <row r="825">
      <c r="A825" s="66" t="s">
        <v>123</v>
      </c>
      <c r="B825" s="66" t="s">
        <v>216</v>
      </c>
      <c r="C825" s="66" t="s">
        <v>2634</v>
      </c>
      <c r="D825" s="66" t="s">
        <v>2635</v>
      </c>
      <c r="E825" s="3" t="s">
        <v>42</v>
      </c>
      <c r="F825" s="3" t="s">
        <v>1982</v>
      </c>
    </row>
    <row r="826">
      <c r="A826" s="66" t="s">
        <v>123</v>
      </c>
      <c r="B826" s="66" t="s">
        <v>221</v>
      </c>
      <c r="C826" s="66" t="s">
        <v>2636</v>
      </c>
      <c r="D826" s="66" t="s">
        <v>2637</v>
      </c>
      <c r="E826" s="3" t="s">
        <v>42</v>
      </c>
      <c r="F826" s="3" t="s">
        <v>1982</v>
      </c>
    </row>
    <row r="827">
      <c r="A827" s="66" t="s">
        <v>123</v>
      </c>
      <c r="B827" s="66" t="s">
        <v>225</v>
      </c>
      <c r="C827" s="66" t="s">
        <v>2638</v>
      </c>
      <c r="D827" s="66" t="s">
        <v>2639</v>
      </c>
      <c r="E827" s="3" t="s">
        <v>42</v>
      </c>
      <c r="F827" s="3" t="s">
        <v>1982</v>
      </c>
    </row>
    <row r="828">
      <c r="A828" s="66" t="s">
        <v>123</v>
      </c>
      <c r="B828" s="66" t="s">
        <v>229</v>
      </c>
      <c r="C828" s="66" t="s">
        <v>2640</v>
      </c>
      <c r="D828" s="66" t="s">
        <v>2641</v>
      </c>
      <c r="E828" s="3" t="s">
        <v>42</v>
      </c>
      <c r="F828" s="3" t="s">
        <v>1982</v>
      </c>
    </row>
    <row r="829">
      <c r="A829" s="66" t="s">
        <v>123</v>
      </c>
      <c r="B829" s="66" t="s">
        <v>234</v>
      </c>
      <c r="C829" s="66" t="s">
        <v>2642</v>
      </c>
      <c r="D829" s="66" t="s">
        <v>2643</v>
      </c>
      <c r="E829" s="3" t="s">
        <v>42</v>
      </c>
      <c r="F829" s="3" t="s">
        <v>1982</v>
      </c>
    </row>
    <row r="830">
      <c r="A830" s="66" t="s">
        <v>123</v>
      </c>
      <c r="B830" s="66" t="s">
        <v>238</v>
      </c>
      <c r="C830" s="66" t="s">
        <v>2644</v>
      </c>
      <c r="D830" s="66" t="s">
        <v>2645</v>
      </c>
      <c r="E830" s="3" t="s">
        <v>42</v>
      </c>
      <c r="F830" s="3" t="s">
        <v>1982</v>
      </c>
    </row>
    <row r="831">
      <c r="A831" s="66" t="s">
        <v>123</v>
      </c>
      <c r="B831" s="66" t="s">
        <v>242</v>
      </c>
      <c r="C831" s="66" t="s">
        <v>2646</v>
      </c>
      <c r="D831" s="66" t="s">
        <v>2647</v>
      </c>
      <c r="E831" s="3" t="s">
        <v>42</v>
      </c>
      <c r="F831" s="3" t="s">
        <v>1982</v>
      </c>
    </row>
    <row r="832">
      <c r="A832" s="66" t="s">
        <v>123</v>
      </c>
      <c r="B832" s="66" t="s">
        <v>247</v>
      </c>
      <c r="C832" s="66" t="s">
        <v>2648</v>
      </c>
      <c r="D832" s="66" t="s">
        <v>2649</v>
      </c>
      <c r="E832" s="3" t="s">
        <v>42</v>
      </c>
      <c r="F832" s="3" t="s">
        <v>1982</v>
      </c>
    </row>
    <row r="833">
      <c r="A833" s="66" t="s">
        <v>123</v>
      </c>
      <c r="B833" s="66" t="s">
        <v>251</v>
      </c>
      <c r="C833" s="66" t="s">
        <v>2650</v>
      </c>
      <c r="D833" s="66" t="s">
        <v>2651</v>
      </c>
      <c r="E833" s="3" t="s">
        <v>42</v>
      </c>
      <c r="F833" s="3" t="s">
        <v>1982</v>
      </c>
    </row>
    <row r="834">
      <c r="A834" s="66" t="s">
        <v>123</v>
      </c>
      <c r="B834" s="66" t="s">
        <v>255</v>
      </c>
      <c r="C834" s="66" t="s">
        <v>2652</v>
      </c>
      <c r="D834" s="66" t="s">
        <v>2653</v>
      </c>
      <c r="E834" s="3" t="s">
        <v>42</v>
      </c>
      <c r="F834" s="3" t="s">
        <v>1982</v>
      </c>
    </row>
    <row r="835">
      <c r="A835" s="66" t="s">
        <v>123</v>
      </c>
      <c r="B835" s="66" t="s">
        <v>259</v>
      </c>
      <c r="C835" s="66" t="s">
        <v>2654</v>
      </c>
      <c r="D835" s="66" t="s">
        <v>2655</v>
      </c>
      <c r="E835" s="3" t="s">
        <v>42</v>
      </c>
      <c r="F835" s="3" t="s">
        <v>1982</v>
      </c>
    </row>
  </sheetData>
  <drawing r:id="rId1"/>
</worksheet>
</file>