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(25)" sheetId="1" r:id="rId3"/>
  </sheets>
  <definedNames>
    <definedName name="username">'MyGarden(25)'!$I$14:$I$253</definedName>
  </definedNames>
  <calcPr/>
</workbook>
</file>

<file path=xl/sharedStrings.xml><?xml version="1.0" encoding="utf-8"?>
<sst xmlns="http://schemas.openxmlformats.org/spreadsheetml/2006/main" count="1663" uniqueCount="593">
  <si>
    <t>CEDAR RAPIDS VEGETABLE GARDEN</t>
  </si>
  <si>
    <t xml:space="preserve">
</t>
  </si>
  <si>
    <t>GARDEN</t>
  </si>
  <si>
    <t>TOTAL</t>
  </si>
  <si>
    <t>AVAILABLE</t>
  </si>
  <si>
    <t>FILLED</t>
  </si>
  <si>
    <t>PERCENT FILLED</t>
  </si>
  <si>
    <t>3 SOCIALS AVAILABLE</t>
  </si>
  <si>
    <t>TOTAL SPOTS</t>
  </si>
  <si>
    <t>BROWN MVM</t>
  </si>
  <si>
    <t>1-2 DEPLOYS</t>
  </si>
  <si>
    <t>V PEAS MUNZEE</t>
  </si>
  <si>
    <t>3-4 DEPLOYS</t>
  </si>
  <si>
    <t>V CARROTS MUNZEE</t>
  </si>
  <si>
    <t>5+ DEPLOYS</t>
  </si>
  <si>
    <t>UNIQUE DEPLOYERS</t>
  </si>
  <si>
    <t>SPREADSHEET URL</t>
  </si>
  <si>
    <t>Munzee</t>
  </si>
  <si>
    <t>Row</t>
  </si>
  <si>
    <t>Column</t>
  </si>
  <si>
    <t>Latitude</t>
  </si>
  <si>
    <t>Longitude</t>
  </si>
  <si>
    <t>Munzee Type</t>
  </si>
  <si>
    <t>Type</t>
  </si>
  <si>
    <t>Color</t>
  </si>
  <si>
    <t>Username</t>
  </si>
  <si>
    <t>URL</t>
  </si>
  <si>
    <t>Comments</t>
  </si>
  <si>
    <t xml:space="preserve">Social(s) Sent </t>
  </si>
  <si>
    <t xml:space="preserve">Deployed # </t>
  </si>
  <si>
    <t>CR Vegetable Garden 1</t>
  </si>
  <si>
    <t>Peas Munzee</t>
  </si>
  <si>
    <t>VM</t>
  </si>
  <si>
    <t>PEAS</t>
  </si>
  <si>
    <t>rodrico101</t>
  </si>
  <si>
    <t>https://www.munzee.com/m/rodrico101/1917/</t>
  </si>
  <si>
    <t>X</t>
  </si>
  <si>
    <t>CR Vegetable Garden 2</t>
  </si>
  <si>
    <t>dboracle</t>
  </si>
  <si>
    <t>https://www.munzee.com/m/dboracle/1398</t>
  </si>
  <si>
    <t>1,2,3</t>
  </si>
  <si>
    <t>CR Vegetable Garden 3</t>
  </si>
  <si>
    <t>wanzong</t>
  </si>
  <si>
    <t>https://www.munzee.com/m/wanzong/1789/</t>
  </si>
  <si>
    <t>1,2</t>
  </si>
  <si>
    <t>CR Vegetable Garden 4</t>
  </si>
  <si>
    <t>https://www.munzee.com/m/rodrico101/1916/</t>
  </si>
  <si>
    <t>CR Vegetable Garden 5</t>
  </si>
  <si>
    <t>FancyFeathers</t>
  </si>
  <si>
    <t>https://www.munzee.com/m/FancyFeathers/1154/admin/</t>
  </si>
  <si>
    <t>CR Vegetable Garden 6</t>
  </si>
  <si>
    <t>Doc29</t>
  </si>
  <si>
    <t>https://www.munzee.com/m/Doc29/2808/</t>
  </si>
  <si>
    <t>CR Vegetable Garden 7</t>
  </si>
  <si>
    <t>https://www.munzee.com/m/rodrico101/1915/</t>
  </si>
  <si>
    <t>CR Vegetable Garden 8</t>
  </si>
  <si>
    <t>Terrys0918</t>
  </si>
  <si>
    <t>https://www.munzee.com/m/Terrys0918/415/</t>
  </si>
  <si>
    <t>CR Vegetable Garden 9</t>
  </si>
  <si>
    <t>https://www.munzee.com/m/Doc29/2801/</t>
  </si>
  <si>
    <t>CR Vegetable Garden 10</t>
  </si>
  <si>
    <t>Deeralemap</t>
  </si>
  <si>
    <t>https://www.munzee.com/m/deeralemap/1704/</t>
  </si>
  <si>
    <t>CR Vegetable Garden 11</t>
  </si>
  <si>
    <t>LegionRider</t>
  </si>
  <si>
    <t>https://www.munzee.com/m/LegionRider/220/admin/</t>
  </si>
  <si>
    <t>CR Vegetable Garden 12</t>
  </si>
  <si>
    <t>Kricketracks</t>
  </si>
  <si>
    <t>https://www.munzee.com/m/Kricketracks/253/admin/</t>
  </si>
  <si>
    <t>CR Vegetable Garden 13</t>
  </si>
  <si>
    <t>magnacharge</t>
  </si>
  <si>
    <t>https://www.munzee.com/m/magnacharge/664/</t>
  </si>
  <si>
    <t>CR Vegetable Garden 14</t>
  </si>
  <si>
    <t>coastingcollins</t>
  </si>
  <si>
    <t>https://www.munzee.com/m/coastingcollins/839/</t>
  </si>
  <si>
    <t>CR Vegetable Garden 15</t>
  </si>
  <si>
    <t>https://www.munzee.com/m/Doc29/2798/</t>
  </si>
  <si>
    <t>CR Vegetable Garden 16</t>
  </si>
  <si>
    <t>https://www.munzee.com/m/magnacharge/659/</t>
  </si>
  <si>
    <t>CR Vegetable Garden 17</t>
  </si>
  <si>
    <t>grux</t>
  </si>
  <si>
    <t>https://www.munzee.com/m/Grux/4486/</t>
  </si>
  <si>
    <t>CR Vegetable Garden 18</t>
  </si>
  <si>
    <t>https://www.munzee.com/m/Terrys0918/410/</t>
  </si>
  <si>
    <t>CR Vegetable Garden 19</t>
  </si>
  <si>
    <t>jaw</t>
  </si>
  <si>
    <t>https://www.munzee.com/m/jaw/1344/map/</t>
  </si>
  <si>
    <t>CR Vegetable Garden 20</t>
  </si>
  <si>
    <t>shabs</t>
  </si>
  <si>
    <t>https://www.munzee.com/m/shabs/2408/</t>
  </si>
  <si>
    <t>CR Vegetable Garden 21</t>
  </si>
  <si>
    <t>MVM Brown</t>
  </si>
  <si>
    <t>MVM</t>
  </si>
  <si>
    <t>brown</t>
  </si>
  <si>
    <t>JakabGyorgy</t>
  </si>
  <si>
    <t>https://www.munzee.com/m/JakabGyorgy/2205/</t>
  </si>
  <si>
    <t>CR Vegetable Garden 22</t>
  </si>
  <si>
    <t>Lorimar</t>
  </si>
  <si>
    <t>https://www.munzee.com/m/lorimar/1899/</t>
  </si>
  <si>
    <t>CR Vegetable Garden 23</t>
  </si>
  <si>
    <t>AngelGirl</t>
  </si>
  <si>
    <t>https://www.munzee.com/m/AngelGirl/1578/</t>
  </si>
  <si>
    <t>CR Vegetable Garden 24</t>
  </si>
  <si>
    <t>MrsDoc29</t>
  </si>
  <si>
    <t>https://www.munzee.com/m/MrsDoc29/1179/</t>
  </si>
  <si>
    <t>CR Vegetable Garden 25</t>
  </si>
  <si>
    <t>franktoops</t>
  </si>
  <si>
    <t>https://www.munzee.com/m/franktoops/904/</t>
  </si>
  <si>
    <t>CR Vegetable Garden 26</t>
  </si>
  <si>
    <t>1derwoman</t>
  </si>
  <si>
    <t>https://www.munzee.com/m/1derWoman/1231/</t>
  </si>
  <si>
    <t>CR Vegetable Garden 27</t>
  </si>
  <si>
    <t>https://www.munzee.com/m/LegionRider/207/admin/</t>
  </si>
  <si>
    <t>CR Vegetable Garden 28</t>
  </si>
  <si>
    <t>hunniees</t>
  </si>
  <si>
    <t>https://www.munzee.com/m/hunniees/13180</t>
  </si>
  <si>
    <t>CR Vegetable Garden 29</t>
  </si>
  <si>
    <t>https://www.munzee.com/m/wanzong/1769</t>
  </si>
  <si>
    <t>CR Vegetable Garden 30</t>
  </si>
  <si>
    <t>https://www.munzee.com/m/shabs/2396/map/</t>
  </si>
  <si>
    <t>CR Vegetable Garden 31</t>
  </si>
  <si>
    <t>https://www.munzee.com/m/jaw/1335/map/</t>
  </si>
  <si>
    <t>CR Vegetable Garden 32</t>
  </si>
  <si>
    <t>jhogancr</t>
  </si>
  <si>
    <t>https://www.munzee.com/m/Jhogancr/304/map/</t>
  </si>
  <si>
    <t>CR Vegetable Garden 33</t>
  </si>
  <si>
    <t>escondidas</t>
  </si>
  <si>
    <t>https://www.munzee.com/m/escondidas/343/</t>
  </si>
  <si>
    <t>CR Vegetable Garden 34</t>
  </si>
  <si>
    <t>Jasons</t>
  </si>
  <si>
    <t>https://www.munzee.com/m/Jasons/290/</t>
  </si>
  <si>
    <t>CR Vegetable Garden 35</t>
  </si>
  <si>
    <t>https://www.munzee.com/m/Jhogancr/303/</t>
  </si>
  <si>
    <t>CR Vegetable Garden 36</t>
  </si>
  <si>
    <t>delaner46</t>
  </si>
  <si>
    <t>https://www.munzee.com/m/delaner46/1579</t>
  </si>
  <si>
    <t>CR Vegetable Garden 37</t>
  </si>
  <si>
    <t>jasons</t>
  </si>
  <si>
    <t>https://www.munzee.com/m/Jasons/289/</t>
  </si>
  <si>
    <t>CR Vegetable Garden 38</t>
  </si>
  <si>
    <t>https://www.munzee.com/m/AngelGirl/1577/</t>
  </si>
  <si>
    <t>CR Vegetable Garden 39</t>
  </si>
  <si>
    <t>https://www.munzee.com/m/franktoops/946/</t>
  </si>
  <si>
    <t>CR Vegetable Garden 40</t>
  </si>
  <si>
    <t>dt07751</t>
  </si>
  <si>
    <t>https://www.munzee.com/m/dt07751/13030/</t>
  </si>
  <si>
    <t>CR Vegetable Garden 41</t>
  </si>
  <si>
    <t>Carrots Munzee</t>
  </si>
  <si>
    <t>CARROTS</t>
  </si>
  <si>
    <t>https://www.munzee.com/m/FancyFeathers/1153/admin/</t>
  </si>
  <si>
    <t>CR Vegetable Garden 42</t>
  </si>
  <si>
    <t>DVDNJYC</t>
  </si>
  <si>
    <t>https://www.munzee.com/m/DVDNJYC/403/</t>
  </si>
  <si>
    <t>CR Vegetable Garden 43</t>
  </si>
  <si>
    <t>https://www.munzee.com/m/Doc29/2797/</t>
  </si>
  <si>
    <t>CR Vegetable Garden 44</t>
  </si>
  <si>
    <t>deeralemap</t>
  </si>
  <si>
    <t>https://www.munzee.com/m/deeralemap/1703/</t>
  </si>
  <si>
    <t>CR Vegetable Garden 45</t>
  </si>
  <si>
    <t>https://www.munzee.com/m/dboracle/1397</t>
  </si>
  <si>
    <t>CR Vegetable Garden 46</t>
  </si>
  <si>
    <t>Beermaven</t>
  </si>
  <si>
    <t>http://www.munzee.com/m/Beermaven/999</t>
  </si>
  <si>
    <t>CR Vegetable Garden 47</t>
  </si>
  <si>
    <t>https://www.munzee.com/m/escondidas/325/</t>
  </si>
  <si>
    <t>CR Vegetable Garden 48</t>
  </si>
  <si>
    <t>https://www.munzee.com/m/delaner46/1590</t>
  </si>
  <si>
    <t>CR Vegetable Garden 49</t>
  </si>
  <si>
    <t>RubyRubyDues</t>
  </si>
  <si>
    <t>https://www.munzee.com/m/RubyRubyDues/1467/</t>
  </si>
  <si>
    <t>CR Vegetable Garden 50</t>
  </si>
  <si>
    <t>gebskab</t>
  </si>
  <si>
    <t>https://www.munzee.com/m/gebskab/811/</t>
  </si>
  <si>
    <t>CR Vegetable Garden 51</t>
  </si>
  <si>
    <t>https://www.munzee.com/m/coastingcollins/835/</t>
  </si>
  <si>
    <t>CR Vegetable Garden 52</t>
  </si>
  <si>
    <t>https://www.munzee.com/m/RubyRubyDues/1469/</t>
  </si>
  <si>
    <t>CR Vegetable Garden 53</t>
  </si>
  <si>
    <t>mandello</t>
  </si>
  <si>
    <t>https://www.munzee.com/m/mandello/1163/</t>
  </si>
  <si>
    <t>CR Vegetable Garden 54</t>
  </si>
  <si>
    <t>mobility</t>
  </si>
  <si>
    <t>https://www.munzee.com/m/mobility/2143</t>
  </si>
  <si>
    <t>CR Vegetable Garden 55</t>
  </si>
  <si>
    <t>denali0407</t>
  </si>
  <si>
    <t>https://www.munzee.com/m/denali0407/3640</t>
  </si>
  <si>
    <t>CR Vegetable Garden 56</t>
  </si>
  <si>
    <t>https://www.munzee.com/m/jaw/1347/map/</t>
  </si>
  <si>
    <t>CR Vegetable Garden 57</t>
  </si>
  <si>
    <t>FindersGirl</t>
  </si>
  <si>
    <t>https://www.munzee.com/m/FindersGirl/588/</t>
  </si>
  <si>
    <t>CR Vegetable Garden 58</t>
  </si>
  <si>
    <t>https://www.munzee.com/m/Doc29/2805/</t>
  </si>
  <si>
    <t>CR Vegetable Garden 59</t>
  </si>
  <si>
    <t>https://www.munzee.com/m/magnacharge/653/</t>
  </si>
  <si>
    <t>CR Vegetable Garden 60</t>
  </si>
  <si>
    <t>https://www.munzee.com/m/wanzong/1792/</t>
  </si>
  <si>
    <t>CR Vegetable Garden 61</t>
  </si>
  <si>
    <t>https://www.munzee.com/m/dboracle/1388</t>
  </si>
  <si>
    <t>CR Vegetable Garden 62</t>
  </si>
  <si>
    <t>my2boysmama</t>
  </si>
  <si>
    <t>https://www.munzee.com/m/my2boysmama/422</t>
  </si>
  <si>
    <t>CR Vegetable Garden 63</t>
  </si>
  <si>
    <t>https://www.munzee.com/m/Jhogancr/290/</t>
  </si>
  <si>
    <t>CR Vegetable Garden 64</t>
  </si>
  <si>
    <t>https://www.munzee.com/m/rodrico101/1937/</t>
  </si>
  <si>
    <t>CR Vegetable Garden 65</t>
  </si>
  <si>
    <t>https://www.munzee.com/m/Jasons/277/</t>
  </si>
  <si>
    <t>CR Vegetable Garden 66</t>
  </si>
  <si>
    <t>DHitz</t>
  </si>
  <si>
    <t>https://www.munzee.com/m/DHitz/1777/</t>
  </si>
  <si>
    <t>CR Vegetable Garden 67</t>
  </si>
  <si>
    <t>https://www.munzee.com/m/deeralemap/1672/</t>
  </si>
  <si>
    <t>CR Vegetable Garden 68</t>
  </si>
  <si>
    <t>https://www.munzee.com/m/dboracle/1389</t>
  </si>
  <si>
    <t>CR Vegetable Garden 69</t>
  </si>
  <si>
    <t>https://www.munzee.com/m/rodrico101/3088/</t>
  </si>
  <si>
    <t>CR Vegetable Garden 70</t>
  </si>
  <si>
    <t>monrose</t>
  </si>
  <si>
    <t>https://www.munzee.com/m/monrose/2006/</t>
  </si>
  <si>
    <t>CR Vegetable Garden 71</t>
  </si>
  <si>
    <t>https://www.munzee.com/m/dboracle/1392</t>
  </si>
  <si>
    <t>CR Vegetable Garden 72</t>
  </si>
  <si>
    <t>https://www.munzee.com/m/DHitz/1778/</t>
  </si>
  <si>
    <t>CR Vegetable Garden 73</t>
  </si>
  <si>
    <t>ageta</t>
  </si>
  <si>
    <t>https://www.munzee.com/m/ageta/15763/</t>
  </si>
  <si>
    <t>CR Vegetable Garden 74</t>
  </si>
  <si>
    <t>https://www.munzee.com/m/rodrico101/1987/</t>
  </si>
  <si>
    <t>CR Vegetable Garden 75</t>
  </si>
  <si>
    <t>https://www.munzee.com/m/LegionRider/206/admin/</t>
  </si>
  <si>
    <t>CR Vegetable Garden 76</t>
  </si>
  <si>
    <t>https://www.munzee.com/m/Kricketracks/238/admin/</t>
  </si>
  <si>
    <t>CR Vegetable Garden 77</t>
  </si>
  <si>
    <t>https://www.munzee.com/m/rodrico101/1951/</t>
  </si>
  <si>
    <t>CR Vegetable Garden 78</t>
  </si>
  <si>
    <t>https://www.munzee.com/m/ageta/15764/</t>
  </si>
  <si>
    <t>CR Vegetable Garden 79</t>
  </si>
  <si>
    <t>saw3411</t>
  </si>
  <si>
    <t>https://www.munzee.com/m/saw3411/</t>
  </si>
  <si>
    <t>CR Vegetable Garden 80</t>
  </si>
  <si>
    <t>https://www.munzee.com/m/rodrico101/1944/</t>
  </si>
  <si>
    <t>CR Vegetable Garden 81</t>
  </si>
  <si>
    <t>Appeltje32</t>
  </si>
  <si>
    <t>https://www.munzee.com/m/appeltje32/1429/</t>
  </si>
  <si>
    <t>CR Vegetable Garden 82</t>
  </si>
  <si>
    <t>https://www.munzee.com/m/coastingcollins/834/</t>
  </si>
  <si>
    <t>CR Vegetable Garden 83</t>
  </si>
  <si>
    <t>stevenkim</t>
  </si>
  <si>
    <t>https://www.munzee.com/m/stevenkim/1538</t>
  </si>
  <si>
    <t>CR Vegetable Garden 84</t>
  </si>
  <si>
    <t>https://www.munzee.com/m/RubyRubyDues/1472/</t>
  </si>
  <si>
    <t>CR Vegetable Garden 85</t>
  </si>
  <si>
    <t>https://www.munzee.com/m/denali0407/3643</t>
  </si>
  <si>
    <t>CR Vegetable Garden 86</t>
  </si>
  <si>
    <t>gabbster</t>
  </si>
  <si>
    <t>https://www.munzee.com/m/gabbster/586/</t>
  </si>
  <si>
    <t>CR Vegetable Garden 87</t>
  </si>
  <si>
    <t>https://www.munzee.com/m/RubyRubyDues/1474/</t>
  </si>
  <si>
    <t>CR Vegetable Garden 88</t>
  </si>
  <si>
    <t>https://www.munzee.com/m/shabs/2404/map/</t>
  </si>
  <si>
    <t>CR Vegetable Garden 89</t>
  </si>
  <si>
    <t>https://www.munzee.com/m/magnacharge/658/</t>
  </si>
  <si>
    <t>CR Vegetable Garden 90</t>
  </si>
  <si>
    <t>https://www.munzee.com/m/escondidas/326/</t>
  </si>
  <si>
    <t>CR Vegetable Garden 91</t>
  </si>
  <si>
    <t>https://www.munzee.com/m/jaw/1343/map/</t>
  </si>
  <si>
    <t>CR Vegetable Garden 92</t>
  </si>
  <si>
    <t>https://www.munzee.com/m/delaner46/1589</t>
  </si>
  <si>
    <t>CR Vegetable Garden 93</t>
  </si>
  <si>
    <t>https://www.munzee.com/m/magnacharge/657/</t>
  </si>
  <si>
    <t>CR Vegetable Garden 94</t>
  </si>
  <si>
    <t>JAL</t>
  </si>
  <si>
    <t>https://www.munzee.com/m/JAL/417/</t>
  </si>
  <si>
    <t>CR Vegetable Garden 95</t>
  </si>
  <si>
    <t>https://www.munzee.com/m/Doc29/2800/</t>
  </si>
  <si>
    <t>CR Vegetable Garden 96</t>
  </si>
  <si>
    <t>https://www.munzee.com/m/magnacharge/656/</t>
  </si>
  <si>
    <t>CR Vegetable Garden 97</t>
  </si>
  <si>
    <t>Adventuretharon</t>
  </si>
  <si>
    <t>https://www.munzee.com/m/adventuretharon/1707/</t>
  </si>
  <si>
    <t>CR Vegetable Garden 98</t>
  </si>
  <si>
    <t>MariaHTJ</t>
  </si>
  <si>
    <t>https://www.munzee.com/m/MariaHTJ/1675</t>
  </si>
  <si>
    <t>CR Vegetable Garden 99</t>
  </si>
  <si>
    <t>https://www.munzee.com/m/Beermaven/1000</t>
  </si>
  <si>
    <t>CR Vegetable Garden 100</t>
  </si>
  <si>
    <t>https://www.munzee.com/m/FindersGirl/590/</t>
  </si>
  <si>
    <t>CR Vegetable Garden 101</t>
  </si>
  <si>
    <t>EagleDadandXenia</t>
  </si>
  <si>
    <t>https://www.munzee.com/m/EagleDadandXenia/7034/</t>
  </si>
  <si>
    <t>CR Vegetable Garden 102</t>
  </si>
  <si>
    <t>mars00xj</t>
  </si>
  <si>
    <t>https://www.munzee.com/m/mars00xj/7849/</t>
  </si>
  <si>
    <t>CR Vegetable Garden 103</t>
  </si>
  <si>
    <t>Whelen</t>
  </si>
  <si>
    <t>https://www.munzee.com/m/Whelen/4770/</t>
  </si>
  <si>
    <t>CR Vegetable Garden 104</t>
  </si>
  <si>
    <t>https://www.munzee.com/m/EagleDadandXenia/7032/</t>
  </si>
  <si>
    <t>CR Vegetable Garden 105</t>
  </si>
  <si>
    <t>https://www.munzee.com/m/ageta/15765/</t>
  </si>
  <si>
    <t>CR Vegetable Garden 106</t>
  </si>
  <si>
    <t>https://www.munzee.com/m/dt07751/13027/</t>
  </si>
  <si>
    <t>CR Vegetable Garden 107</t>
  </si>
  <si>
    <t>https://www.munzee.com/m/EagleDadandXenia/7025/</t>
  </si>
  <si>
    <t>CR Vegetable Garden 108</t>
  </si>
  <si>
    <t>https://www.munzee.com/m/Whelen/4771/</t>
  </si>
  <si>
    <t>CR Vegetable Garden 109</t>
  </si>
  <si>
    <t>https://www.munzee.com/m/hunniees/13178</t>
  </si>
  <si>
    <t>CR Vegetable Garden 110</t>
  </si>
  <si>
    <t>https://www.munzee.com/m/EagleDadandXenia/7024/</t>
  </si>
  <si>
    <t>CR Vegetable Garden 111</t>
  </si>
  <si>
    <t>Hz</t>
  </si>
  <si>
    <t>https://www.munzee.com/m/hz/1653/</t>
  </si>
  <si>
    <t>CR Vegetable Garden 112</t>
  </si>
  <si>
    <t>https://www.munzee.com/m/Whelen/4772/</t>
  </si>
  <si>
    <t>CR Vegetable Garden 113</t>
  </si>
  <si>
    <t>wb2qbq</t>
  </si>
  <si>
    <t>https://www.munzee.com/m/wb2qbq/3758/</t>
  </si>
  <si>
    <t>CR Vegetable Garden 114</t>
  </si>
  <si>
    <t>https://www.munzee.com/m/EagleDadandXenia/7023/</t>
  </si>
  <si>
    <t>CR Vegetable Garden 115</t>
  </si>
  <si>
    <t>raczee</t>
  </si>
  <si>
    <t>https://www.munzee.com/m/raczee/524/</t>
  </si>
  <si>
    <t>CR Vegetable Garden 116</t>
  </si>
  <si>
    <t>https://www.munzee.com/m/Whelen/4773/</t>
  </si>
  <si>
    <t>CR Vegetable Garden 117</t>
  </si>
  <si>
    <t>MeanderingMonkeys</t>
  </si>
  <si>
    <t>https://www.munzee.com/m/MeanderingMonkeys/7120/</t>
  </si>
  <si>
    <t>CR Vegetable Garden 118</t>
  </si>
  <si>
    <t>https://www.munzee.com/m/gabbster/575/</t>
  </si>
  <si>
    <t>CR Vegetable Garden 119</t>
  </si>
  <si>
    <t>https://www.munzee.com/m/magnacharge/652/</t>
  </si>
  <si>
    <t>CR Vegetable Garden 120</t>
  </si>
  <si>
    <t>https://www.munzee.com/m/my2boysmama/1036/</t>
  </si>
  <si>
    <t>CR Vegetable Garden 121</t>
  </si>
  <si>
    <t>https://www.munzee.com/m/shabs/2406/map/</t>
  </si>
  <si>
    <t>CR Vegetable Garden 122</t>
  </si>
  <si>
    <t>https://www.munzee.com/m/jaw/1348/map/</t>
  </si>
  <si>
    <t>CR Vegetable Garden 123</t>
  </si>
  <si>
    <t>https://www.munzee.com/m/magnacharge/655/</t>
  </si>
  <si>
    <t>CR Vegetable Garden 124</t>
  </si>
  <si>
    <t>https://www.munzee.com/m/rodrico101/1912/</t>
  </si>
  <si>
    <t>CR Vegetable Garden 125</t>
  </si>
  <si>
    <t>mossguts</t>
  </si>
  <si>
    <t>https://www.munzee.com/m/mossguts/326/</t>
  </si>
  <si>
    <t>CR Vegetable Garden 126</t>
  </si>
  <si>
    <t>kbridg8</t>
  </si>
  <si>
    <t>https://www.munzee.com/m/kbridg8/361/</t>
  </si>
  <si>
    <t>CR Vegetable Garden 127</t>
  </si>
  <si>
    <t>https://www.munzee.com/m/rodrico101/1918/</t>
  </si>
  <si>
    <t>CR Vegetable Garden 128</t>
  </si>
  <si>
    <t>https://www.munzee.com/m/Terrys0918/409/</t>
  </si>
  <si>
    <t>CR Vegetable Garden 129</t>
  </si>
  <si>
    <t>https://www.munzee.com/m/Grux/4481/</t>
  </si>
  <si>
    <t>CR Vegetable Garden 130</t>
  </si>
  <si>
    <t>Sonny32712</t>
  </si>
  <si>
    <t>https://www.munzee.com/m/sonny32712/465/admin</t>
  </si>
  <si>
    <t>CR Vegetable Garden 131</t>
  </si>
  <si>
    <t>https://www.munzee.com/m/kbridg8/368/admin/</t>
  </si>
  <si>
    <t>CR Vegetable Garden 132</t>
  </si>
  <si>
    <t>https://www.munzee.com/m/coastingcollins/833/</t>
  </si>
  <si>
    <t>CR Vegetable Garden 133</t>
  </si>
  <si>
    <t>https://www.munzee.com/m/Jhogancr/326/</t>
  </si>
  <si>
    <t>CR Vegetable Garden 134</t>
  </si>
  <si>
    <t>https://www.munzee.com/m/MeanderingMonkeys/7042/</t>
  </si>
  <si>
    <t>CR Vegetable Garden 135</t>
  </si>
  <si>
    <t>timandweze</t>
  </si>
  <si>
    <t>https://www.munzee.com/m/timandweze/1065</t>
  </si>
  <si>
    <t>CR Vegetable Garden 136</t>
  </si>
  <si>
    <t>https://www.munzee.com/m/jaw/1346/map/</t>
  </si>
  <si>
    <t>CR Vegetable Garden 137</t>
  </si>
  <si>
    <t>https://www.munzee.com/m/shabs/2403/</t>
  </si>
  <si>
    <t>CR Vegetable Garden 138</t>
  </si>
  <si>
    <t>https://www.munzee.com/m/Doc29/2804/</t>
  </si>
  <si>
    <t>CR Vegetable Garden 139</t>
  </si>
  <si>
    <t>https://www.munzee.com/m/Kricketracks/251/admin/</t>
  </si>
  <si>
    <t>CR Vegetable Garden 140</t>
  </si>
  <si>
    <t>https://www.munzee.com/m/LegionRider/219/admin/</t>
  </si>
  <si>
    <t>CR Vegetable Garden 141</t>
  </si>
  <si>
    <t>https://www.munzee.com/m/adventuretharon/1734/</t>
  </si>
  <si>
    <t>CR Vegetable Garden 142</t>
  </si>
  <si>
    <t>https://www.munzee.com/m/wb2qbq/3759/</t>
  </si>
  <si>
    <t>CR Vegetable Garden 143</t>
  </si>
  <si>
    <t>https://www.munzee.com/m/MeanderingMonkeys/7112/</t>
  </si>
  <si>
    <t>CR Vegetable Garden 144</t>
  </si>
  <si>
    <t>https://www.munzee.com/m/monrose/2041/</t>
  </si>
  <si>
    <t>CR Vegetable Garden 145</t>
  </si>
  <si>
    <t>https://www.munzee.com/m/wb2qbq/3760</t>
  </si>
  <si>
    <t>CR Vegetable Garden 146</t>
  </si>
  <si>
    <t>https://www.munzee.com/m/1derWoman/1247/</t>
  </si>
  <si>
    <t>CR Vegetable Garden 147</t>
  </si>
  <si>
    <t>Angelgirl</t>
  </si>
  <si>
    <t>https://www.munzee.com/m/AngelGirl/1616/</t>
  </si>
  <si>
    <t>CR Vegetable Garden 148</t>
  </si>
  <si>
    <t>Dizzyduder</t>
  </si>
  <si>
    <t>https://www.munzee.com/m/DizzyDuder/447/</t>
  </si>
  <si>
    <t>CR Vegetable Garden 149</t>
  </si>
  <si>
    <t>https://www.munzee.com/m/MeanderingMonkeys/7113/</t>
  </si>
  <si>
    <t>CR Vegetable Garden 150</t>
  </si>
  <si>
    <t>https://www.munzee.com/m/rodrico101/2012/</t>
  </si>
  <si>
    <t>CR Vegetable Garden 151</t>
  </si>
  <si>
    <t>hisaccityiowahere</t>
  </si>
  <si>
    <t>https://www.munzee.com/m/hisaccityiowahere/1536/</t>
  </si>
  <si>
    <t>CR Vegetable Garden 152</t>
  </si>
  <si>
    <t>https://www.munzee.com/m/MrsDoc29/1185/</t>
  </si>
  <si>
    <t>CR Vegetable Garden 153</t>
  </si>
  <si>
    <t>https://www.munzee.com/m/rodrico101/2013/</t>
  </si>
  <si>
    <t>CR Vegetable Garden 154</t>
  </si>
  <si>
    <t>https://www.munzee.com/m/dboracle/2614</t>
  </si>
  <si>
    <t>CR Vegetable Garden 155</t>
  </si>
  <si>
    <t>https://www.munzee.com/m/monrose/2005/</t>
  </si>
  <si>
    <t>CR Vegetable Garden 156</t>
  </si>
  <si>
    <t>https://www.munzee.com/m/magnacharge/692/</t>
  </si>
  <si>
    <t>CR Vegetable Garden 157</t>
  </si>
  <si>
    <t>https://www.munzee.com/m/rodrico101/2042/</t>
  </si>
  <si>
    <t>CR Vegetable Garden 158</t>
  </si>
  <si>
    <t>https://www.munzee.com/m/MrsDoc29/1188/</t>
  </si>
  <si>
    <t>CR Vegetable Garden 159</t>
  </si>
  <si>
    <t>https://www.munzee.com/m/Whelen/4774/</t>
  </si>
  <si>
    <t>CR Vegetable Garden 160</t>
  </si>
  <si>
    <t>https://www.munzee.com/m/rodrico101/1984/</t>
  </si>
  <si>
    <t>CR Vegetable Garden 161</t>
  </si>
  <si>
    <t>https://www.munzee.com/m/kbridg8/367/</t>
  </si>
  <si>
    <t>CR Vegetable Garden 162</t>
  </si>
  <si>
    <t>https://www.munzee.com/m/Whelen/4805/</t>
  </si>
  <si>
    <t>CR Vegetable Garden 163</t>
  </si>
  <si>
    <t>https://www.munzee.com/m/Jhogancr/329/</t>
  </si>
  <si>
    <t>CR Vegetable Garden 164</t>
  </si>
  <si>
    <t>https://www.munzee.com/m/FindersGirl/584/</t>
  </si>
  <si>
    <t>CR Vegetable Garden 165</t>
  </si>
  <si>
    <t>https://www.munzee.com/m/deeralemap/1708/</t>
  </si>
  <si>
    <t>CR Vegetable Garden 166</t>
  </si>
  <si>
    <t>https://www.munzee.com/m/MeanderingMonkeys/7038/</t>
  </si>
  <si>
    <t>CR Vegetable Garden 167</t>
  </si>
  <si>
    <t>https://www.munzee.com/m/timandweze/1061</t>
  </si>
  <si>
    <t>CR Vegetable Garden 168</t>
  </si>
  <si>
    <t>https://www.munzee.com/m/Whelen/4804/</t>
  </si>
  <si>
    <t>CR Vegetable Garden 169</t>
  </si>
  <si>
    <t>https://www.munzee.com/m/gabbster/591/</t>
  </si>
  <si>
    <t>CR Vegetable Garden 170</t>
  </si>
  <si>
    <t>https://www.munzee.com/m/LegionRider/216/admin/</t>
  </si>
  <si>
    <t>CR Vegetable Garden 171</t>
  </si>
  <si>
    <t>https://www.munzee.com/m/shabs/2407/map/</t>
  </si>
  <si>
    <t>CR Vegetable Garden 172</t>
  </si>
  <si>
    <t>adventuretharon</t>
  </si>
  <si>
    <t>https://www.munzee.com/m/adventuretharon/1708/</t>
  </si>
  <si>
    <t>CR Vegetable Garden 173</t>
  </si>
  <si>
    <t>https://www.munzee.com/m/mobility/2147</t>
  </si>
  <si>
    <t>CR Vegetable Garden 174</t>
  </si>
  <si>
    <t>Gabbster</t>
  </si>
  <si>
    <t>https://www.munzee.com/m/gabbster/593/</t>
  </si>
  <si>
    <t>CR Vegetable Garden 175</t>
  </si>
  <si>
    <t>https://www.munzee.com/m/Doc29/2799/</t>
  </si>
  <si>
    <t>CR Vegetable Garden 176</t>
  </si>
  <si>
    <t>https://www.munzee.com/m/Whelen/4801/</t>
  </si>
  <si>
    <t>CR Vegetable Garden 177</t>
  </si>
  <si>
    <t>https://www.munzee.com/m/LegionRider/217/admin/</t>
  </si>
  <si>
    <t>CR Vegetable Garden 178</t>
  </si>
  <si>
    <t>https://www.munzee.com/m/gabbster/594/</t>
  </si>
  <si>
    <t>CR Vegetable Garden 179</t>
  </si>
  <si>
    <t>https://www.munzee.com/m/FindersGirl/589/</t>
  </si>
  <si>
    <t>CR Vegetable Garden 180</t>
  </si>
  <si>
    <t>https://www.munzee.com/m/kbridg8/369/admin/</t>
  </si>
  <si>
    <t>CR Vegetable Garden 181</t>
  </si>
  <si>
    <t>https://www.munzee.com/m/mars00xj/7847/</t>
  </si>
  <si>
    <t>CR Vegetable Garden 182</t>
  </si>
  <si>
    <t>https://www.munzee.com/m/MrsDoc29/1231/</t>
  </si>
  <si>
    <t>CR Vegetable Garden 183</t>
  </si>
  <si>
    <t>https://www.munzee.com/m/magnacharge/694/</t>
  </si>
  <si>
    <t>CR Vegetable Garden 184</t>
  </si>
  <si>
    <t>https://www.munzee.com/m/AngelGirl/1636/</t>
  </si>
  <si>
    <t>CR Vegetable Garden 185</t>
  </si>
  <si>
    <t>https://www.munzee.com/m/MrsDoc29/1230/</t>
  </si>
  <si>
    <t>CR Vegetable Garden 186</t>
  </si>
  <si>
    <t>https://www.munzee.com/m/dboracle/1477</t>
  </si>
  <si>
    <t>CR Vegetable Garden 187</t>
  </si>
  <si>
    <t>https://www.munzee.com/m/my2boysmama/468</t>
  </si>
  <si>
    <t>CR Vegetable Garden 188</t>
  </si>
  <si>
    <t>https://www.munzee.com/m/magnacharge/693/</t>
  </si>
  <si>
    <t>CR Vegetable Garden 189</t>
  </si>
  <si>
    <t>peachesncream</t>
  </si>
  <si>
    <t>https://www.munzee.com/m/PeachesnCream/244/</t>
  </si>
  <si>
    <t>CR Vegetable Garden 190</t>
  </si>
  <si>
    <t>MrCB</t>
  </si>
  <si>
    <t>https://www.munzee.com/m/MrCB/3027/</t>
  </si>
  <si>
    <t>CR Vegetable Garden 191</t>
  </si>
  <si>
    <t>https://www.munzee.com/m/magnacharge/686/</t>
  </si>
  <si>
    <t>CR Vegetable Garden 192</t>
  </si>
  <si>
    <t>https://www.munzee.com/m/AngelGirl/1628/</t>
  </si>
  <si>
    <t>CR Vegetable Garden 193</t>
  </si>
  <si>
    <t>Gdog99</t>
  </si>
  <si>
    <t>https://www.munzee.com/m/GDog99/40/</t>
  </si>
  <si>
    <t>CR Vegetable Garden 194</t>
  </si>
  <si>
    <t>withani</t>
  </si>
  <si>
    <t>https://www.munzee.com/m/withani/1389/</t>
  </si>
  <si>
    <t>CR Vegetable Garden 195</t>
  </si>
  <si>
    <t>https://www.munzee.com/m/MrsDoc29/1186/</t>
  </si>
  <si>
    <t>CR Vegetable Garden 196</t>
  </si>
  <si>
    <t>https://www.munzee.com/m/GDog99/39/</t>
  </si>
  <si>
    <t>CR Vegetable Garden 197</t>
  </si>
  <si>
    <t>all0123</t>
  </si>
  <si>
    <t>https://www.munzee.com/m/all0123/774/map/</t>
  </si>
  <si>
    <t>CR Vegetable Garden 198</t>
  </si>
  <si>
    <t>https://www.munzee.com/m/AngelGirl/1627/</t>
  </si>
  <si>
    <t>CR Vegetable Garden 199</t>
  </si>
  <si>
    <t>https://www.munzee.com/m/jaw/1334/map/</t>
  </si>
  <si>
    <t>CR Vegetable Garden 200</t>
  </si>
  <si>
    <t>https://www.munzee.com/m/shabs/2378/map/</t>
  </si>
  <si>
    <t>CR Vegetable Garden 201</t>
  </si>
  <si>
    <t>https://www.munzee.com/m/FindersGirl/580/</t>
  </si>
  <si>
    <t>CR Vegetable Garden 202</t>
  </si>
  <si>
    <t>https://www.munzee.com/m/LegionRider/213/admin/</t>
  </si>
  <si>
    <t>CR Vegetable Garden 203</t>
  </si>
  <si>
    <t>https://www.munzee.com/m/gabbster/592/</t>
  </si>
  <si>
    <t>CR Vegetable Garden 204</t>
  </si>
  <si>
    <t>https://www.munzee.com/m/adventuretharon/1709/</t>
  </si>
  <si>
    <t>CR Vegetable Garden 205</t>
  </si>
  <si>
    <t>https://www.munzee.com/m/Whelen/4808/</t>
  </si>
  <si>
    <t>CR Vegetable Garden 206</t>
  </si>
  <si>
    <t>https://www.munzee.com/m/gabbster/590/</t>
  </si>
  <si>
    <t>CR Vegetable Garden 207</t>
  </si>
  <si>
    <t>https://www.munzee.com/m/adventuretharon/1710/</t>
  </si>
  <si>
    <t>CR Vegetable Garden 208</t>
  </si>
  <si>
    <t>https://www.munzee.com/m/Jhogancr/327/</t>
  </si>
  <si>
    <t>CR Vegetable Garden 209</t>
  </si>
  <si>
    <t>https://www.munzee.com/m/Doc29/2802/</t>
  </si>
  <si>
    <t>CR Vegetable Garden 210</t>
  </si>
  <si>
    <t>Traycee</t>
  </si>
  <si>
    <t>https://www.munzee.com/m/Traycee/2088/</t>
  </si>
  <si>
    <t>CR Vegetable Garden 211</t>
  </si>
  <si>
    <t>https://www.munzee.com/m/Whelen/4807/</t>
  </si>
  <si>
    <t>CR Vegetable Garden 212</t>
  </si>
  <si>
    <t>https://www.munzee.com/m/deeralemap/1710/</t>
  </si>
  <si>
    <t>CR Vegetable Garden 213</t>
  </si>
  <si>
    <t>https://www.munzee.com/m/LegionRider/211/admin/</t>
  </si>
  <si>
    <t>CR Vegetable Garden 214</t>
  </si>
  <si>
    <t>https://www.munzee.com/m/magnacharge/663/</t>
  </si>
  <si>
    <t>CR Vegetable Garden 215</t>
  </si>
  <si>
    <t>moff</t>
  </si>
  <si>
    <t>https://www.munzee.com/m/moff/1833/</t>
  </si>
  <si>
    <t>CR Vegetable Garden 216</t>
  </si>
  <si>
    <t>https://www.munzee.com/m/kbridg8/362/admin/</t>
  </si>
  <si>
    <t>CR Vegetable Garden 217</t>
  </si>
  <si>
    <t>https://www.munzee.com/m/magnacharge/662/</t>
  </si>
  <si>
    <t>CR Vegetable Garden 218</t>
  </si>
  <si>
    <t>https://www.munzee.com/m/Doc29/2803/</t>
  </si>
  <si>
    <t>CR Vegetable Garden 219</t>
  </si>
  <si>
    <t>https://www.munzee.com/m/MariaHTJ/1681</t>
  </si>
  <si>
    <t>CR Vegetable Garden 220</t>
  </si>
  <si>
    <t>https://www.munzee.com/m/magnacharge/661/</t>
  </si>
  <si>
    <t>CR Vegetable Garden 221</t>
  </si>
  <si>
    <t>https://www.munzee.com/m/escondidas/342/</t>
  </si>
  <si>
    <t>CR Vegetable Garden 222</t>
  </si>
  <si>
    <t>https://www.munzee.com/m/Whelen/4775/</t>
  </si>
  <si>
    <t>CR Vegetable Garden 223</t>
  </si>
  <si>
    <t>https://www.munzee.com/m/Doc29/2775/</t>
  </si>
  <si>
    <t>CR Vegetable Garden 224</t>
  </si>
  <si>
    <t>https://www.munzee.com/m/rodrico101/2001/</t>
  </si>
  <si>
    <t>CR Vegetable Garden 225</t>
  </si>
  <si>
    <t>https://www.munzee.com/m/monrose/1989/</t>
  </si>
  <si>
    <t>CR Vegetable Garden 226</t>
  </si>
  <si>
    <t>https://www.munzee.com/m/Doc29/2776/</t>
  </si>
  <si>
    <t>CR Vegetable Garden 227</t>
  </si>
  <si>
    <t>https://www.munzee.com/m/rodrico101/1998/</t>
  </si>
  <si>
    <t>CR Vegetable Garden 228</t>
  </si>
  <si>
    <t>https://www.munzee.com/m/Whelen/4776/</t>
  </si>
  <si>
    <t>CR Vegetable Garden 229</t>
  </si>
  <si>
    <t>https://www.munzee.com/m/gabbster/608/</t>
  </si>
  <si>
    <t>CR Vegetable Garden 230</t>
  </si>
  <si>
    <t>https://www.munzee.com/m/rodrico101/1986/</t>
  </si>
  <si>
    <t>CR Vegetable Garden 231</t>
  </si>
  <si>
    <t>https://www.munzee.com/m/MrsDoc29/1187/</t>
  </si>
  <si>
    <t>CR Vegetable Garden 232</t>
  </si>
  <si>
    <t>https://www.munzee.com/m/gabbster/611/</t>
  </si>
  <si>
    <t>CR Vegetable Garden 233</t>
  </si>
  <si>
    <t>https://www.munzee.com/m/rodrico101/1985/</t>
  </si>
  <si>
    <t>CR Vegetable Garden 234</t>
  </si>
  <si>
    <t>https://www.munzee.com/m/Whelen/4778/</t>
  </si>
  <si>
    <t>CR Vegetable Garden 235</t>
  </si>
  <si>
    <t>https://www.munzee.com/m/AngelGirl/1566/</t>
  </si>
  <si>
    <t>CR Vegetable Garden 236</t>
  </si>
  <si>
    <t>https://www.munzee.com/m/gabbster/606/</t>
  </si>
  <si>
    <t>CR Vegetable Garden 237</t>
  </si>
  <si>
    <t>https://www.munzee.com/m/rodrico101/1982/</t>
  </si>
  <si>
    <t>CR Vegetable Garden 238</t>
  </si>
  <si>
    <t>https://www.munzee.com/m/Whelen/4777/</t>
  </si>
  <si>
    <t>CR Vegetable Garden 239</t>
  </si>
  <si>
    <t>https://www.munzee.com/m/kbridg8/352/</t>
  </si>
  <si>
    <t>CR Vegetable Garden 240</t>
  </si>
  <si>
    <t>https://www.munzee.com/m/PeachesnCream/245/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</si>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</sst>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4.0"/>
      <color rgb="FFFF0000"/>
    </font>
    <font>
      <b/>
    </font>
    <font>
      <color rgb="FFFF0000"/>
    </font>
    <font/>
    <font>
      <b/>
      <u/>
      <color rgb="FF0000FF"/>
    </font>
    <font>
      <u/>
      <color rgb="FF0000FF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3" numFmtId="0" xfId="0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0" fontId="2" numFmtId="10" xfId="0" applyBorder="1" applyFont="1" applyNumberForma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0" fillId="0" fontId="7" numFmtId="0" xfId="0" applyFont="1"/>
    <xf borderId="1" fillId="3" fontId="2" numFmtId="0" xfId="0" applyAlignment="1" applyBorder="1" applyFill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4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0</xdr:row>
      <xdr:rowOff>57150</xdr:rowOff>
    </xdr:from>
    <xdr:ext cx="3667125" cy="1762125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1066800</xdr:colOff>
      <xdr:row>0</xdr:row>
      <xdr:rowOff>66675</xdr:rowOff>
    </xdr:from>
    <xdr:ext cx="1219200" cy="12192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952500</xdr:colOff>
      <xdr:row>5</xdr:row>
      <xdr:rowOff>85725</xdr:rowOff>
    </xdr:from>
    <xdr:ext cx="1219200" cy="121920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dt07751/13030/" TargetMode="External"/><Relationship Id="rId190" Type="http://schemas.openxmlformats.org/officeDocument/2006/relationships/hyperlink" Target="https://www.munzee.com/m/MrCB/3027/" TargetMode="External"/><Relationship Id="rId42" Type="http://schemas.openxmlformats.org/officeDocument/2006/relationships/hyperlink" Target="https://www.munzee.com/m/DVDNJYC/403/" TargetMode="External"/><Relationship Id="rId41" Type="http://schemas.openxmlformats.org/officeDocument/2006/relationships/hyperlink" Target="https://www.munzee.com/m/FancyFeathers/1153/admin/" TargetMode="External"/><Relationship Id="rId44" Type="http://schemas.openxmlformats.org/officeDocument/2006/relationships/hyperlink" Target="https://www.munzee.com/m/deeralemap/1703/" TargetMode="External"/><Relationship Id="rId194" Type="http://schemas.openxmlformats.org/officeDocument/2006/relationships/hyperlink" Target="https://www.munzee.com/m/withani/1389/" TargetMode="External"/><Relationship Id="rId43" Type="http://schemas.openxmlformats.org/officeDocument/2006/relationships/hyperlink" Target="https://www.munzee.com/m/Doc29/2797/" TargetMode="External"/><Relationship Id="rId193" Type="http://schemas.openxmlformats.org/officeDocument/2006/relationships/hyperlink" Target="https://www.munzee.com/m/GDog99/40/" TargetMode="External"/><Relationship Id="rId46" Type="http://schemas.openxmlformats.org/officeDocument/2006/relationships/hyperlink" Target="http://www.munzee.com/m/Beermaven/999" TargetMode="External"/><Relationship Id="rId192" Type="http://schemas.openxmlformats.org/officeDocument/2006/relationships/hyperlink" Target="https://www.munzee.com/m/AngelGirl/1628/" TargetMode="External"/><Relationship Id="rId45" Type="http://schemas.openxmlformats.org/officeDocument/2006/relationships/hyperlink" Target="https://www.munzee.com/m/dboracle/1397" TargetMode="External"/><Relationship Id="rId191" Type="http://schemas.openxmlformats.org/officeDocument/2006/relationships/hyperlink" Target="https://www.munzee.com/m/magnacharge/686/" TargetMode="External"/><Relationship Id="rId48" Type="http://schemas.openxmlformats.org/officeDocument/2006/relationships/hyperlink" Target="https://www.munzee.com/m/delaner46/1590" TargetMode="External"/><Relationship Id="rId187" Type="http://schemas.openxmlformats.org/officeDocument/2006/relationships/hyperlink" Target="https://www.munzee.com/m/my2boysmama/468" TargetMode="External"/><Relationship Id="rId47" Type="http://schemas.openxmlformats.org/officeDocument/2006/relationships/hyperlink" Target="https://www.munzee.com/m/escondidas/325/" TargetMode="External"/><Relationship Id="rId186" Type="http://schemas.openxmlformats.org/officeDocument/2006/relationships/hyperlink" Target="https://www.munzee.com/m/dboracle/1477" TargetMode="External"/><Relationship Id="rId185" Type="http://schemas.openxmlformats.org/officeDocument/2006/relationships/hyperlink" Target="https://www.munzee.com/m/MrsDoc29/1230/" TargetMode="External"/><Relationship Id="rId49" Type="http://schemas.openxmlformats.org/officeDocument/2006/relationships/hyperlink" Target="https://www.munzee.com/m/RubyRubyDues/1467/" TargetMode="External"/><Relationship Id="rId184" Type="http://schemas.openxmlformats.org/officeDocument/2006/relationships/hyperlink" Target="https://www.munzee.com/m/AngelGirl/1636/" TargetMode="External"/><Relationship Id="rId189" Type="http://schemas.openxmlformats.org/officeDocument/2006/relationships/hyperlink" Target="https://www.munzee.com/m/PeachesnCream/244/" TargetMode="External"/><Relationship Id="rId188" Type="http://schemas.openxmlformats.org/officeDocument/2006/relationships/hyperlink" Target="https://www.munzee.com/m/magnacharge/693/" TargetMode="External"/><Relationship Id="rId31" Type="http://schemas.openxmlformats.org/officeDocument/2006/relationships/hyperlink" Target="https://www.munzee.com/m/jaw/1335/map/" TargetMode="External"/><Relationship Id="rId30" Type="http://schemas.openxmlformats.org/officeDocument/2006/relationships/hyperlink" Target="https://www.munzee.com/m/shabs/2396/map/" TargetMode="External"/><Relationship Id="rId33" Type="http://schemas.openxmlformats.org/officeDocument/2006/relationships/hyperlink" Target="https://www.munzee.com/m/escondidas/343/" TargetMode="External"/><Relationship Id="rId183" Type="http://schemas.openxmlformats.org/officeDocument/2006/relationships/hyperlink" Target="https://www.munzee.com/m/magnacharge/694/" TargetMode="External"/><Relationship Id="rId32" Type="http://schemas.openxmlformats.org/officeDocument/2006/relationships/hyperlink" Target="https://www.munzee.com/m/Jhogancr/304/map/" TargetMode="External"/><Relationship Id="rId182" Type="http://schemas.openxmlformats.org/officeDocument/2006/relationships/hyperlink" Target="https://www.munzee.com/m/MrsDoc29/1231/" TargetMode="External"/><Relationship Id="rId35" Type="http://schemas.openxmlformats.org/officeDocument/2006/relationships/hyperlink" Target="https://www.munzee.com/m/Jhogancr/303/" TargetMode="External"/><Relationship Id="rId181" Type="http://schemas.openxmlformats.org/officeDocument/2006/relationships/hyperlink" Target="https://www.munzee.com/m/mars00xj/7847/" TargetMode="External"/><Relationship Id="rId34" Type="http://schemas.openxmlformats.org/officeDocument/2006/relationships/hyperlink" Target="https://www.munzee.com/m/Jasons/290/" TargetMode="External"/><Relationship Id="rId180" Type="http://schemas.openxmlformats.org/officeDocument/2006/relationships/hyperlink" Target="https://www.munzee.com/m/kbridg8/369/admin/" TargetMode="External"/><Relationship Id="rId37" Type="http://schemas.openxmlformats.org/officeDocument/2006/relationships/hyperlink" Target="https://www.munzee.com/m/Jasons/289/" TargetMode="External"/><Relationship Id="rId176" Type="http://schemas.openxmlformats.org/officeDocument/2006/relationships/hyperlink" Target="https://www.munzee.com/m/Whelen/4801/" TargetMode="External"/><Relationship Id="rId36" Type="http://schemas.openxmlformats.org/officeDocument/2006/relationships/hyperlink" Target="https://www.munzee.com/m/delaner46/1579" TargetMode="External"/><Relationship Id="rId175" Type="http://schemas.openxmlformats.org/officeDocument/2006/relationships/hyperlink" Target="https://www.munzee.com/m/Doc29/2799/" TargetMode="External"/><Relationship Id="rId39" Type="http://schemas.openxmlformats.org/officeDocument/2006/relationships/hyperlink" Target="https://www.munzee.com/m/franktoops/946/" TargetMode="External"/><Relationship Id="rId174" Type="http://schemas.openxmlformats.org/officeDocument/2006/relationships/hyperlink" Target="https://www.munzee.com/m/gabbster/593/" TargetMode="External"/><Relationship Id="rId38" Type="http://schemas.openxmlformats.org/officeDocument/2006/relationships/hyperlink" Target="https://www.munzee.com/m/AngelGirl/1577/" TargetMode="External"/><Relationship Id="rId173" Type="http://schemas.openxmlformats.org/officeDocument/2006/relationships/hyperlink" Target="https://www.munzee.com/m/mobility/2147" TargetMode="External"/><Relationship Id="rId179" Type="http://schemas.openxmlformats.org/officeDocument/2006/relationships/hyperlink" Target="https://www.munzee.com/m/FindersGirl/589/" TargetMode="External"/><Relationship Id="rId178" Type="http://schemas.openxmlformats.org/officeDocument/2006/relationships/hyperlink" Target="https://www.munzee.com/m/gabbster/594/" TargetMode="External"/><Relationship Id="rId177" Type="http://schemas.openxmlformats.org/officeDocument/2006/relationships/hyperlink" Target="https://www.munzee.com/m/LegionRider/217/admin/" TargetMode="External"/><Relationship Id="rId20" Type="http://schemas.openxmlformats.org/officeDocument/2006/relationships/hyperlink" Target="https://www.munzee.com/m/shabs/2408/" TargetMode="External"/><Relationship Id="rId22" Type="http://schemas.openxmlformats.org/officeDocument/2006/relationships/hyperlink" Target="https://www.munzee.com/m/lorimar/1899/" TargetMode="External"/><Relationship Id="rId21" Type="http://schemas.openxmlformats.org/officeDocument/2006/relationships/hyperlink" Target="https://www.munzee.com/m/JakabGyorgy/2205/" TargetMode="External"/><Relationship Id="rId24" Type="http://schemas.openxmlformats.org/officeDocument/2006/relationships/hyperlink" Target="https://www.munzee.com/m/MrsDoc29/1179/" TargetMode="External"/><Relationship Id="rId23" Type="http://schemas.openxmlformats.org/officeDocument/2006/relationships/hyperlink" Target="https://www.munzee.com/m/AngelGirl/1578/" TargetMode="External"/><Relationship Id="rId26" Type="http://schemas.openxmlformats.org/officeDocument/2006/relationships/hyperlink" Target="https://www.munzee.com/m/1derWoman/1231/" TargetMode="External"/><Relationship Id="rId25" Type="http://schemas.openxmlformats.org/officeDocument/2006/relationships/hyperlink" Target="https://www.munzee.com/m/franktoops/904/" TargetMode="External"/><Relationship Id="rId28" Type="http://schemas.openxmlformats.org/officeDocument/2006/relationships/hyperlink" Target="https://www.munzee.com/m/hunniees/13180" TargetMode="External"/><Relationship Id="rId27" Type="http://schemas.openxmlformats.org/officeDocument/2006/relationships/hyperlink" Target="https://www.munzee.com/m/LegionRider/207/admin/" TargetMode="External"/><Relationship Id="rId29" Type="http://schemas.openxmlformats.org/officeDocument/2006/relationships/hyperlink" Target="https://www.munzee.com/m/wanzong/1769" TargetMode="External"/><Relationship Id="rId11" Type="http://schemas.openxmlformats.org/officeDocument/2006/relationships/hyperlink" Target="https://www.munzee.com/m/LegionRider/220/admin/" TargetMode="External"/><Relationship Id="rId10" Type="http://schemas.openxmlformats.org/officeDocument/2006/relationships/hyperlink" Target="https://www.munzee.com/m/deeralemap/1704/" TargetMode="External"/><Relationship Id="rId13" Type="http://schemas.openxmlformats.org/officeDocument/2006/relationships/hyperlink" Target="https://www.munzee.com/m/magnacharge/664/" TargetMode="External"/><Relationship Id="rId12" Type="http://schemas.openxmlformats.org/officeDocument/2006/relationships/hyperlink" Target="https://www.munzee.com/m/Kricketracks/253/admin/" TargetMode="External"/><Relationship Id="rId15" Type="http://schemas.openxmlformats.org/officeDocument/2006/relationships/hyperlink" Target="https://www.munzee.com/m/Doc29/2798/" TargetMode="External"/><Relationship Id="rId198" Type="http://schemas.openxmlformats.org/officeDocument/2006/relationships/hyperlink" Target="https://www.munzee.com/m/AngelGirl/1627/" TargetMode="External"/><Relationship Id="rId14" Type="http://schemas.openxmlformats.org/officeDocument/2006/relationships/hyperlink" Target="https://www.munzee.com/m/coastingcollins/839/" TargetMode="External"/><Relationship Id="rId197" Type="http://schemas.openxmlformats.org/officeDocument/2006/relationships/hyperlink" Target="https://www.munzee.com/m/all0123/774/map/" TargetMode="External"/><Relationship Id="rId17" Type="http://schemas.openxmlformats.org/officeDocument/2006/relationships/hyperlink" Target="https://www.munzee.com/m/Grux/4486/" TargetMode="External"/><Relationship Id="rId196" Type="http://schemas.openxmlformats.org/officeDocument/2006/relationships/hyperlink" Target="https://www.munzee.com/m/GDog99/39/" TargetMode="External"/><Relationship Id="rId16" Type="http://schemas.openxmlformats.org/officeDocument/2006/relationships/hyperlink" Target="https://www.munzee.com/m/magnacharge/659/" TargetMode="External"/><Relationship Id="rId195" Type="http://schemas.openxmlformats.org/officeDocument/2006/relationships/hyperlink" Target="https://www.munzee.com/m/MrsDoc29/1186/" TargetMode="External"/><Relationship Id="rId19" Type="http://schemas.openxmlformats.org/officeDocument/2006/relationships/hyperlink" Target="https://www.munzee.com/m/jaw/1344/map/" TargetMode="External"/><Relationship Id="rId18" Type="http://schemas.openxmlformats.org/officeDocument/2006/relationships/hyperlink" Target="https://www.munzee.com/m/Terrys0918/410/" TargetMode="External"/><Relationship Id="rId199" Type="http://schemas.openxmlformats.org/officeDocument/2006/relationships/hyperlink" Target="https://www.munzee.com/m/jaw/1334/map/" TargetMode="External"/><Relationship Id="rId84" Type="http://schemas.openxmlformats.org/officeDocument/2006/relationships/hyperlink" Target="https://www.munzee.com/m/RubyRubyDues/1472/" TargetMode="External"/><Relationship Id="rId83" Type="http://schemas.openxmlformats.org/officeDocument/2006/relationships/hyperlink" Target="https://www.munzee.com/m/stevenkim/1538" TargetMode="External"/><Relationship Id="rId86" Type="http://schemas.openxmlformats.org/officeDocument/2006/relationships/hyperlink" Target="https://www.munzee.com/m/gabbster/586/" TargetMode="External"/><Relationship Id="rId85" Type="http://schemas.openxmlformats.org/officeDocument/2006/relationships/hyperlink" Target="https://www.munzee.com/m/denali0407/3643" TargetMode="External"/><Relationship Id="rId88" Type="http://schemas.openxmlformats.org/officeDocument/2006/relationships/hyperlink" Target="https://www.munzee.com/m/shabs/2404/map/" TargetMode="External"/><Relationship Id="rId150" Type="http://schemas.openxmlformats.org/officeDocument/2006/relationships/hyperlink" Target="https://www.munzee.com/m/rodrico101/2012/" TargetMode="External"/><Relationship Id="rId87" Type="http://schemas.openxmlformats.org/officeDocument/2006/relationships/hyperlink" Target="https://www.munzee.com/m/RubyRubyDues/1474/" TargetMode="External"/><Relationship Id="rId89" Type="http://schemas.openxmlformats.org/officeDocument/2006/relationships/hyperlink" Target="https://www.munzee.com/m/magnacharge/658/" TargetMode="External"/><Relationship Id="rId80" Type="http://schemas.openxmlformats.org/officeDocument/2006/relationships/hyperlink" Target="https://www.munzee.com/m/rodrico101/1944/" TargetMode="External"/><Relationship Id="rId82" Type="http://schemas.openxmlformats.org/officeDocument/2006/relationships/hyperlink" Target="https://www.munzee.com/m/coastingcollins/834/" TargetMode="External"/><Relationship Id="rId81" Type="http://schemas.openxmlformats.org/officeDocument/2006/relationships/hyperlink" Target="https://www.munzee.com/m/appeltje32/1429/" TargetMode="External"/><Relationship Id="rId1" Type="http://schemas.openxmlformats.org/officeDocument/2006/relationships/hyperlink" Target="https://www.munzee.com/m/rodrico101/1917/" TargetMode="External"/><Relationship Id="rId2" Type="http://schemas.openxmlformats.org/officeDocument/2006/relationships/hyperlink" Target="https://www.munzee.com/m/dboracle/1398" TargetMode="External"/><Relationship Id="rId3" Type="http://schemas.openxmlformats.org/officeDocument/2006/relationships/hyperlink" Target="https://www.munzee.com/m/wanzong/1789/" TargetMode="External"/><Relationship Id="rId149" Type="http://schemas.openxmlformats.org/officeDocument/2006/relationships/hyperlink" Target="https://www.munzee.com/m/MeanderingMonkeys/7113/" TargetMode="External"/><Relationship Id="rId4" Type="http://schemas.openxmlformats.org/officeDocument/2006/relationships/hyperlink" Target="https://www.munzee.com/m/rodrico101/1916/" TargetMode="External"/><Relationship Id="rId148" Type="http://schemas.openxmlformats.org/officeDocument/2006/relationships/hyperlink" Target="https://www.munzee.com/m/DizzyDuder/447/" TargetMode="External"/><Relationship Id="rId9" Type="http://schemas.openxmlformats.org/officeDocument/2006/relationships/hyperlink" Target="https://www.munzee.com/m/Doc29/2801/" TargetMode="External"/><Relationship Id="rId143" Type="http://schemas.openxmlformats.org/officeDocument/2006/relationships/hyperlink" Target="https://www.munzee.com/m/MeanderingMonkeys/7112/" TargetMode="External"/><Relationship Id="rId142" Type="http://schemas.openxmlformats.org/officeDocument/2006/relationships/hyperlink" Target="https://www.munzee.com/m/wb2qbq/3759/" TargetMode="External"/><Relationship Id="rId141" Type="http://schemas.openxmlformats.org/officeDocument/2006/relationships/hyperlink" Target="https://www.munzee.com/m/adventuretharon/1734/" TargetMode="External"/><Relationship Id="rId140" Type="http://schemas.openxmlformats.org/officeDocument/2006/relationships/hyperlink" Target="https://www.munzee.com/m/LegionRider/219/admin/" TargetMode="External"/><Relationship Id="rId5" Type="http://schemas.openxmlformats.org/officeDocument/2006/relationships/hyperlink" Target="https://www.munzee.com/m/FancyFeathers/1154/admin/" TargetMode="External"/><Relationship Id="rId147" Type="http://schemas.openxmlformats.org/officeDocument/2006/relationships/hyperlink" Target="https://www.munzee.com/m/AngelGirl/1616/" TargetMode="External"/><Relationship Id="rId6" Type="http://schemas.openxmlformats.org/officeDocument/2006/relationships/hyperlink" Target="https://www.munzee.com/m/Doc29/2808/" TargetMode="External"/><Relationship Id="rId146" Type="http://schemas.openxmlformats.org/officeDocument/2006/relationships/hyperlink" Target="https://www.munzee.com/m/1derWoman/1247/" TargetMode="External"/><Relationship Id="rId7" Type="http://schemas.openxmlformats.org/officeDocument/2006/relationships/hyperlink" Target="https://www.munzee.com/m/rodrico101/1915/" TargetMode="External"/><Relationship Id="rId145" Type="http://schemas.openxmlformats.org/officeDocument/2006/relationships/hyperlink" Target="https://www.munzee.com/m/wb2qbq/3760" TargetMode="External"/><Relationship Id="rId8" Type="http://schemas.openxmlformats.org/officeDocument/2006/relationships/hyperlink" Target="https://www.munzee.com/m/Terrys0918/415/" TargetMode="External"/><Relationship Id="rId144" Type="http://schemas.openxmlformats.org/officeDocument/2006/relationships/hyperlink" Target="https://www.munzee.com/m/monrose/2041/" TargetMode="External"/><Relationship Id="rId73" Type="http://schemas.openxmlformats.org/officeDocument/2006/relationships/hyperlink" Target="https://www.munzee.com/m/ageta/15763/" TargetMode="External"/><Relationship Id="rId72" Type="http://schemas.openxmlformats.org/officeDocument/2006/relationships/hyperlink" Target="https://www.munzee.com/m/DHitz/1778/" TargetMode="External"/><Relationship Id="rId75" Type="http://schemas.openxmlformats.org/officeDocument/2006/relationships/hyperlink" Target="https://www.munzee.com/m/LegionRider/206/admin/" TargetMode="External"/><Relationship Id="rId74" Type="http://schemas.openxmlformats.org/officeDocument/2006/relationships/hyperlink" Target="https://www.munzee.com/m/rodrico101/1987/" TargetMode="External"/><Relationship Id="rId77" Type="http://schemas.openxmlformats.org/officeDocument/2006/relationships/hyperlink" Target="https://www.munzee.com/m/rodrico101/1951/" TargetMode="External"/><Relationship Id="rId76" Type="http://schemas.openxmlformats.org/officeDocument/2006/relationships/hyperlink" Target="https://www.munzee.com/m/Kricketracks/238/admin/" TargetMode="External"/><Relationship Id="rId79" Type="http://schemas.openxmlformats.org/officeDocument/2006/relationships/hyperlink" Target="https://www.munzee.com/m/saw3411/" TargetMode="External"/><Relationship Id="rId78" Type="http://schemas.openxmlformats.org/officeDocument/2006/relationships/hyperlink" Target="https://www.munzee.com/m/ageta/15764/" TargetMode="External"/><Relationship Id="rId71" Type="http://schemas.openxmlformats.org/officeDocument/2006/relationships/hyperlink" Target="https://www.munzee.com/m/dboracle/1392" TargetMode="External"/><Relationship Id="rId70" Type="http://schemas.openxmlformats.org/officeDocument/2006/relationships/hyperlink" Target="https://www.munzee.com/m/monrose/2006/" TargetMode="External"/><Relationship Id="rId139" Type="http://schemas.openxmlformats.org/officeDocument/2006/relationships/hyperlink" Target="https://www.munzee.com/m/Kricketracks/251/admin/" TargetMode="External"/><Relationship Id="rId138" Type="http://schemas.openxmlformats.org/officeDocument/2006/relationships/hyperlink" Target="https://www.munzee.com/m/Doc29/2804/" TargetMode="External"/><Relationship Id="rId137" Type="http://schemas.openxmlformats.org/officeDocument/2006/relationships/hyperlink" Target="https://www.munzee.com/m/shabs/2403/" TargetMode="External"/><Relationship Id="rId132" Type="http://schemas.openxmlformats.org/officeDocument/2006/relationships/hyperlink" Target="https://www.munzee.com/m/coastingcollins/833/" TargetMode="External"/><Relationship Id="rId131" Type="http://schemas.openxmlformats.org/officeDocument/2006/relationships/hyperlink" Target="https://www.munzee.com/m/kbridg8/368/admin/" TargetMode="External"/><Relationship Id="rId130" Type="http://schemas.openxmlformats.org/officeDocument/2006/relationships/hyperlink" Target="https://www.munzee.com/m/sonny32712/465/admin" TargetMode="External"/><Relationship Id="rId136" Type="http://schemas.openxmlformats.org/officeDocument/2006/relationships/hyperlink" Target="https://www.munzee.com/m/jaw/1346/map/" TargetMode="External"/><Relationship Id="rId135" Type="http://schemas.openxmlformats.org/officeDocument/2006/relationships/hyperlink" Target="https://www.munzee.com/m/timandweze/1065" TargetMode="External"/><Relationship Id="rId134" Type="http://schemas.openxmlformats.org/officeDocument/2006/relationships/hyperlink" Target="https://www.munzee.com/m/MeanderingMonkeys/7042/" TargetMode="External"/><Relationship Id="rId133" Type="http://schemas.openxmlformats.org/officeDocument/2006/relationships/hyperlink" Target="https://www.munzee.com/m/Jhogancr/326/" TargetMode="External"/><Relationship Id="rId62" Type="http://schemas.openxmlformats.org/officeDocument/2006/relationships/hyperlink" Target="https://www.munzee.com/m/my2boysmama/422" TargetMode="External"/><Relationship Id="rId61" Type="http://schemas.openxmlformats.org/officeDocument/2006/relationships/hyperlink" Target="https://www.munzee.com/m/dboracle/1388" TargetMode="External"/><Relationship Id="rId64" Type="http://schemas.openxmlformats.org/officeDocument/2006/relationships/hyperlink" Target="https://www.munzee.com/m/rodrico101/1937/" TargetMode="External"/><Relationship Id="rId63" Type="http://schemas.openxmlformats.org/officeDocument/2006/relationships/hyperlink" Target="https://www.munzee.com/m/Jhogancr/290/" TargetMode="External"/><Relationship Id="rId66" Type="http://schemas.openxmlformats.org/officeDocument/2006/relationships/hyperlink" Target="https://www.munzee.com/m/DHitz/1777/" TargetMode="External"/><Relationship Id="rId172" Type="http://schemas.openxmlformats.org/officeDocument/2006/relationships/hyperlink" Target="https://www.munzee.com/m/adventuretharon/1708/" TargetMode="External"/><Relationship Id="rId65" Type="http://schemas.openxmlformats.org/officeDocument/2006/relationships/hyperlink" Target="https://www.munzee.com/m/Jasons/277/" TargetMode="External"/><Relationship Id="rId171" Type="http://schemas.openxmlformats.org/officeDocument/2006/relationships/hyperlink" Target="https://www.munzee.com/m/shabs/2407/map/" TargetMode="External"/><Relationship Id="rId68" Type="http://schemas.openxmlformats.org/officeDocument/2006/relationships/hyperlink" Target="https://www.munzee.com/m/dboracle/1389" TargetMode="External"/><Relationship Id="rId170" Type="http://schemas.openxmlformats.org/officeDocument/2006/relationships/hyperlink" Target="https://www.munzee.com/m/LegionRider/216/admin/" TargetMode="External"/><Relationship Id="rId67" Type="http://schemas.openxmlformats.org/officeDocument/2006/relationships/hyperlink" Target="https://www.munzee.com/m/deeralemap/1672/" TargetMode="External"/><Relationship Id="rId60" Type="http://schemas.openxmlformats.org/officeDocument/2006/relationships/hyperlink" Target="https://www.munzee.com/m/wanzong/1792/" TargetMode="External"/><Relationship Id="rId165" Type="http://schemas.openxmlformats.org/officeDocument/2006/relationships/hyperlink" Target="https://www.munzee.com/m/deeralemap/1708/" TargetMode="External"/><Relationship Id="rId69" Type="http://schemas.openxmlformats.org/officeDocument/2006/relationships/hyperlink" Target="https://www.munzee.com/m/rodrico101/3088/" TargetMode="External"/><Relationship Id="rId164" Type="http://schemas.openxmlformats.org/officeDocument/2006/relationships/hyperlink" Target="https://www.munzee.com/m/FindersGirl/584/" TargetMode="External"/><Relationship Id="rId163" Type="http://schemas.openxmlformats.org/officeDocument/2006/relationships/hyperlink" Target="https://www.munzee.com/m/Jhogancr/329/" TargetMode="External"/><Relationship Id="rId162" Type="http://schemas.openxmlformats.org/officeDocument/2006/relationships/hyperlink" Target="https://www.munzee.com/m/Whelen/4805/" TargetMode="External"/><Relationship Id="rId169" Type="http://schemas.openxmlformats.org/officeDocument/2006/relationships/hyperlink" Target="https://www.munzee.com/m/gabbster/591/" TargetMode="External"/><Relationship Id="rId168" Type="http://schemas.openxmlformats.org/officeDocument/2006/relationships/hyperlink" Target="https://www.munzee.com/m/Whelen/4804/" TargetMode="External"/><Relationship Id="rId167" Type="http://schemas.openxmlformats.org/officeDocument/2006/relationships/hyperlink" Target="https://www.munzee.com/m/timandweze/1061" TargetMode="External"/><Relationship Id="rId166" Type="http://schemas.openxmlformats.org/officeDocument/2006/relationships/hyperlink" Target="https://www.munzee.com/m/MeanderingMonkeys/7038/" TargetMode="External"/><Relationship Id="rId51" Type="http://schemas.openxmlformats.org/officeDocument/2006/relationships/hyperlink" Target="https://www.munzee.com/m/coastingcollins/835/" TargetMode="External"/><Relationship Id="rId50" Type="http://schemas.openxmlformats.org/officeDocument/2006/relationships/hyperlink" Target="https://www.munzee.com/m/gebskab/811/" TargetMode="External"/><Relationship Id="rId53" Type="http://schemas.openxmlformats.org/officeDocument/2006/relationships/hyperlink" Target="https://www.munzee.com/m/mandello/1163/" TargetMode="External"/><Relationship Id="rId52" Type="http://schemas.openxmlformats.org/officeDocument/2006/relationships/hyperlink" Target="https://www.munzee.com/m/RubyRubyDues/1469/" TargetMode="External"/><Relationship Id="rId55" Type="http://schemas.openxmlformats.org/officeDocument/2006/relationships/hyperlink" Target="https://www.munzee.com/m/denali0407/3640" TargetMode="External"/><Relationship Id="rId161" Type="http://schemas.openxmlformats.org/officeDocument/2006/relationships/hyperlink" Target="https://www.munzee.com/m/kbridg8/367/" TargetMode="External"/><Relationship Id="rId54" Type="http://schemas.openxmlformats.org/officeDocument/2006/relationships/hyperlink" Target="https://www.munzee.com/m/mobility/2143" TargetMode="External"/><Relationship Id="rId160" Type="http://schemas.openxmlformats.org/officeDocument/2006/relationships/hyperlink" Target="https://www.munzee.com/m/rodrico101/1984/" TargetMode="External"/><Relationship Id="rId57" Type="http://schemas.openxmlformats.org/officeDocument/2006/relationships/hyperlink" Target="https://www.munzee.com/m/FindersGirl/588/" TargetMode="External"/><Relationship Id="rId56" Type="http://schemas.openxmlformats.org/officeDocument/2006/relationships/hyperlink" Target="https://www.munzee.com/m/jaw/1347/map/" TargetMode="External"/><Relationship Id="rId159" Type="http://schemas.openxmlformats.org/officeDocument/2006/relationships/hyperlink" Target="https://www.munzee.com/m/Whelen/4774/" TargetMode="External"/><Relationship Id="rId59" Type="http://schemas.openxmlformats.org/officeDocument/2006/relationships/hyperlink" Target="https://www.munzee.com/m/magnacharge/653/" TargetMode="External"/><Relationship Id="rId154" Type="http://schemas.openxmlformats.org/officeDocument/2006/relationships/hyperlink" Target="https://www.munzee.com/m/dboracle/2614" TargetMode="External"/><Relationship Id="rId58" Type="http://schemas.openxmlformats.org/officeDocument/2006/relationships/hyperlink" Target="https://www.munzee.com/m/Doc29/2805/" TargetMode="External"/><Relationship Id="rId153" Type="http://schemas.openxmlformats.org/officeDocument/2006/relationships/hyperlink" Target="https://www.munzee.com/m/rodrico101/2013/" TargetMode="External"/><Relationship Id="rId152" Type="http://schemas.openxmlformats.org/officeDocument/2006/relationships/hyperlink" Target="https://www.munzee.com/m/MrsDoc29/1185/" TargetMode="External"/><Relationship Id="rId151" Type="http://schemas.openxmlformats.org/officeDocument/2006/relationships/hyperlink" Target="https://www.munzee.com/m/hisaccityiowahere/1536/" TargetMode="External"/><Relationship Id="rId158" Type="http://schemas.openxmlformats.org/officeDocument/2006/relationships/hyperlink" Target="https://www.munzee.com/m/MrsDoc29/1188/" TargetMode="External"/><Relationship Id="rId157" Type="http://schemas.openxmlformats.org/officeDocument/2006/relationships/hyperlink" Target="https://www.munzee.com/m/rodrico101/2042/" TargetMode="External"/><Relationship Id="rId156" Type="http://schemas.openxmlformats.org/officeDocument/2006/relationships/hyperlink" Target="https://www.munzee.com/m/magnacharge/692/" TargetMode="External"/><Relationship Id="rId155" Type="http://schemas.openxmlformats.org/officeDocument/2006/relationships/hyperlink" Target="https://www.munzee.com/m/monrose/2005/" TargetMode="External"/><Relationship Id="rId107" Type="http://schemas.openxmlformats.org/officeDocument/2006/relationships/hyperlink" Target="https://www.munzee.com/m/EagleDadandXenia/7025/" TargetMode="External"/><Relationship Id="rId228" Type="http://schemas.openxmlformats.org/officeDocument/2006/relationships/hyperlink" Target="https://www.munzee.com/m/Whelen/4776/" TargetMode="External"/><Relationship Id="rId106" Type="http://schemas.openxmlformats.org/officeDocument/2006/relationships/hyperlink" Target="https://www.munzee.com/m/dt07751/13027/" TargetMode="External"/><Relationship Id="rId227" Type="http://schemas.openxmlformats.org/officeDocument/2006/relationships/hyperlink" Target="https://www.munzee.com/m/rodrico101/1998/" TargetMode="External"/><Relationship Id="rId105" Type="http://schemas.openxmlformats.org/officeDocument/2006/relationships/hyperlink" Target="https://www.munzee.com/m/ageta/15765/" TargetMode="External"/><Relationship Id="rId226" Type="http://schemas.openxmlformats.org/officeDocument/2006/relationships/hyperlink" Target="https://www.munzee.com/m/Doc29/2776/" TargetMode="External"/><Relationship Id="rId104" Type="http://schemas.openxmlformats.org/officeDocument/2006/relationships/hyperlink" Target="https://www.munzee.com/m/EagleDadandXenia/7032/" TargetMode="External"/><Relationship Id="rId225" Type="http://schemas.openxmlformats.org/officeDocument/2006/relationships/hyperlink" Target="https://www.munzee.com/m/monrose/1989/" TargetMode="External"/><Relationship Id="rId109" Type="http://schemas.openxmlformats.org/officeDocument/2006/relationships/hyperlink" Target="https://www.munzee.com/m/hunniees/13178" TargetMode="External"/><Relationship Id="rId108" Type="http://schemas.openxmlformats.org/officeDocument/2006/relationships/hyperlink" Target="https://www.munzee.com/m/Whelen/4771/" TargetMode="External"/><Relationship Id="rId229" Type="http://schemas.openxmlformats.org/officeDocument/2006/relationships/hyperlink" Target="https://www.munzee.com/m/gabbster/608/" TargetMode="External"/><Relationship Id="rId220" Type="http://schemas.openxmlformats.org/officeDocument/2006/relationships/hyperlink" Target="https://www.munzee.com/m/magnacharge/661/" TargetMode="External"/><Relationship Id="rId103" Type="http://schemas.openxmlformats.org/officeDocument/2006/relationships/hyperlink" Target="https://www.munzee.com/m/Whelen/4770/" TargetMode="External"/><Relationship Id="rId224" Type="http://schemas.openxmlformats.org/officeDocument/2006/relationships/hyperlink" Target="https://www.munzee.com/m/rodrico101/2001/" TargetMode="External"/><Relationship Id="rId102" Type="http://schemas.openxmlformats.org/officeDocument/2006/relationships/hyperlink" Target="https://www.munzee.com/m/mars00xj/7849/" TargetMode="External"/><Relationship Id="rId223" Type="http://schemas.openxmlformats.org/officeDocument/2006/relationships/hyperlink" Target="https://www.munzee.com/m/Doc29/2775/" TargetMode="External"/><Relationship Id="rId101" Type="http://schemas.openxmlformats.org/officeDocument/2006/relationships/hyperlink" Target="https://www.munzee.com/m/EagleDadandXenia/7034/" TargetMode="External"/><Relationship Id="rId222" Type="http://schemas.openxmlformats.org/officeDocument/2006/relationships/hyperlink" Target="https://www.munzee.com/m/Whelen/4775/" TargetMode="External"/><Relationship Id="rId100" Type="http://schemas.openxmlformats.org/officeDocument/2006/relationships/hyperlink" Target="https://www.munzee.com/m/FindersGirl/590/" TargetMode="External"/><Relationship Id="rId221" Type="http://schemas.openxmlformats.org/officeDocument/2006/relationships/hyperlink" Target="https://www.munzee.com/m/escondidas/342/" TargetMode="External"/><Relationship Id="rId217" Type="http://schemas.openxmlformats.org/officeDocument/2006/relationships/hyperlink" Target="https://www.munzee.com/m/magnacharge/662/" TargetMode="External"/><Relationship Id="rId216" Type="http://schemas.openxmlformats.org/officeDocument/2006/relationships/hyperlink" Target="https://www.munzee.com/m/kbridg8/362/admin/" TargetMode="External"/><Relationship Id="rId215" Type="http://schemas.openxmlformats.org/officeDocument/2006/relationships/hyperlink" Target="https://www.munzee.com/m/moff/1833/" TargetMode="External"/><Relationship Id="rId214" Type="http://schemas.openxmlformats.org/officeDocument/2006/relationships/hyperlink" Target="https://www.munzee.com/m/magnacharge/663/" TargetMode="External"/><Relationship Id="rId219" Type="http://schemas.openxmlformats.org/officeDocument/2006/relationships/hyperlink" Target="https://www.munzee.com/m/MariaHTJ/1681" TargetMode="External"/><Relationship Id="rId218" Type="http://schemas.openxmlformats.org/officeDocument/2006/relationships/hyperlink" Target="https://www.munzee.com/m/Doc29/2803/" TargetMode="External"/><Relationship Id="rId213" Type="http://schemas.openxmlformats.org/officeDocument/2006/relationships/hyperlink" Target="https://www.munzee.com/m/LegionRider/211/admin/" TargetMode="External"/><Relationship Id="rId212" Type="http://schemas.openxmlformats.org/officeDocument/2006/relationships/hyperlink" Target="https://www.munzee.com/m/deeralemap/1710/" TargetMode="External"/><Relationship Id="rId211" Type="http://schemas.openxmlformats.org/officeDocument/2006/relationships/hyperlink" Target="https://www.munzee.com/m/Whelen/4807/" TargetMode="External"/><Relationship Id="rId210" Type="http://schemas.openxmlformats.org/officeDocument/2006/relationships/hyperlink" Target="https://www.munzee.com/m/Traycee/2088/" TargetMode="External"/><Relationship Id="rId129" Type="http://schemas.openxmlformats.org/officeDocument/2006/relationships/hyperlink" Target="https://www.munzee.com/m/Grux/4481/" TargetMode="External"/><Relationship Id="rId128" Type="http://schemas.openxmlformats.org/officeDocument/2006/relationships/hyperlink" Target="https://www.munzee.com/m/Terrys0918/409/" TargetMode="External"/><Relationship Id="rId127" Type="http://schemas.openxmlformats.org/officeDocument/2006/relationships/hyperlink" Target="https://www.munzee.com/m/rodrico101/1918/" TargetMode="External"/><Relationship Id="rId126" Type="http://schemas.openxmlformats.org/officeDocument/2006/relationships/hyperlink" Target="https://www.munzee.com/m/kbridg8/361/" TargetMode="External"/><Relationship Id="rId121" Type="http://schemas.openxmlformats.org/officeDocument/2006/relationships/hyperlink" Target="https://www.munzee.com/m/shabs/2406/map/" TargetMode="External"/><Relationship Id="rId120" Type="http://schemas.openxmlformats.org/officeDocument/2006/relationships/hyperlink" Target="https://www.munzee.com/m/my2boysmama/1036/" TargetMode="External"/><Relationship Id="rId241" Type="http://schemas.openxmlformats.org/officeDocument/2006/relationships/drawing" Target="../drawings/drawing1.xml"/><Relationship Id="rId240" Type="http://schemas.openxmlformats.org/officeDocument/2006/relationships/hyperlink" Target="https://www.munzee.com/m/PeachesnCream/245/" TargetMode="External"/><Relationship Id="rId125" Type="http://schemas.openxmlformats.org/officeDocument/2006/relationships/hyperlink" Target="https://www.munzee.com/m/mossguts/326/" TargetMode="External"/><Relationship Id="rId124" Type="http://schemas.openxmlformats.org/officeDocument/2006/relationships/hyperlink" Target="https://www.munzee.com/m/rodrico101/1912/" TargetMode="External"/><Relationship Id="rId123" Type="http://schemas.openxmlformats.org/officeDocument/2006/relationships/hyperlink" Target="https://www.munzee.com/m/magnacharge/655/" TargetMode="External"/><Relationship Id="rId122" Type="http://schemas.openxmlformats.org/officeDocument/2006/relationships/hyperlink" Target="https://www.munzee.com/m/jaw/1348/map/" TargetMode="External"/><Relationship Id="rId95" Type="http://schemas.openxmlformats.org/officeDocument/2006/relationships/hyperlink" Target="https://www.munzee.com/m/Doc29/2800/" TargetMode="External"/><Relationship Id="rId94" Type="http://schemas.openxmlformats.org/officeDocument/2006/relationships/hyperlink" Target="https://www.munzee.com/m/JAL/417/" TargetMode="External"/><Relationship Id="rId97" Type="http://schemas.openxmlformats.org/officeDocument/2006/relationships/hyperlink" Target="https://www.munzee.com/m/adventuretharon/1707/" TargetMode="External"/><Relationship Id="rId96" Type="http://schemas.openxmlformats.org/officeDocument/2006/relationships/hyperlink" Target="https://www.munzee.com/m/magnacharge/656/" TargetMode="External"/><Relationship Id="rId99" Type="http://schemas.openxmlformats.org/officeDocument/2006/relationships/hyperlink" Target="https://www.munzee.com/m/Beermaven/1000" TargetMode="External"/><Relationship Id="rId98" Type="http://schemas.openxmlformats.org/officeDocument/2006/relationships/hyperlink" Target="https://www.munzee.com/m/MariaHTJ/1675" TargetMode="External"/><Relationship Id="rId91" Type="http://schemas.openxmlformats.org/officeDocument/2006/relationships/hyperlink" Target="https://www.munzee.com/m/jaw/1343/map/" TargetMode="External"/><Relationship Id="rId90" Type="http://schemas.openxmlformats.org/officeDocument/2006/relationships/hyperlink" Target="https://www.munzee.com/m/escondidas/326/" TargetMode="External"/><Relationship Id="rId93" Type="http://schemas.openxmlformats.org/officeDocument/2006/relationships/hyperlink" Target="https://www.munzee.com/m/magnacharge/657/" TargetMode="External"/><Relationship Id="rId92" Type="http://schemas.openxmlformats.org/officeDocument/2006/relationships/hyperlink" Target="https://www.munzee.com/m/delaner46/1589" TargetMode="External"/><Relationship Id="rId118" Type="http://schemas.openxmlformats.org/officeDocument/2006/relationships/hyperlink" Target="https://www.munzee.com/m/gabbster/575/" TargetMode="External"/><Relationship Id="rId239" Type="http://schemas.openxmlformats.org/officeDocument/2006/relationships/hyperlink" Target="https://www.munzee.com/m/kbridg8/352/" TargetMode="External"/><Relationship Id="rId117" Type="http://schemas.openxmlformats.org/officeDocument/2006/relationships/hyperlink" Target="https://www.munzee.com/m/MeanderingMonkeys/7120/" TargetMode="External"/><Relationship Id="rId238" Type="http://schemas.openxmlformats.org/officeDocument/2006/relationships/hyperlink" Target="https://www.munzee.com/m/Whelen/4777/" TargetMode="External"/><Relationship Id="rId116" Type="http://schemas.openxmlformats.org/officeDocument/2006/relationships/hyperlink" Target="https://www.munzee.com/m/Whelen/4773/" TargetMode="External"/><Relationship Id="rId237" Type="http://schemas.openxmlformats.org/officeDocument/2006/relationships/hyperlink" Target="https://www.munzee.com/m/rodrico101/1982/" TargetMode="External"/><Relationship Id="rId115" Type="http://schemas.openxmlformats.org/officeDocument/2006/relationships/hyperlink" Target="https://www.munzee.com/m/raczee/524/" TargetMode="External"/><Relationship Id="rId236" Type="http://schemas.openxmlformats.org/officeDocument/2006/relationships/hyperlink" Target="https://www.munzee.com/m/gabbster/606/" TargetMode="External"/><Relationship Id="rId119" Type="http://schemas.openxmlformats.org/officeDocument/2006/relationships/hyperlink" Target="https://www.munzee.com/m/magnacharge/652/" TargetMode="External"/><Relationship Id="rId110" Type="http://schemas.openxmlformats.org/officeDocument/2006/relationships/hyperlink" Target="https://www.munzee.com/m/EagleDadandXenia/7024/" TargetMode="External"/><Relationship Id="rId231" Type="http://schemas.openxmlformats.org/officeDocument/2006/relationships/hyperlink" Target="https://www.munzee.com/m/MrsDoc29/1187/" TargetMode="External"/><Relationship Id="rId230" Type="http://schemas.openxmlformats.org/officeDocument/2006/relationships/hyperlink" Target="https://www.munzee.com/m/rodrico101/1986/" TargetMode="External"/><Relationship Id="rId114" Type="http://schemas.openxmlformats.org/officeDocument/2006/relationships/hyperlink" Target="https://www.munzee.com/m/EagleDadandXenia/7023/" TargetMode="External"/><Relationship Id="rId235" Type="http://schemas.openxmlformats.org/officeDocument/2006/relationships/hyperlink" Target="https://www.munzee.com/m/AngelGirl/1566/" TargetMode="External"/><Relationship Id="rId113" Type="http://schemas.openxmlformats.org/officeDocument/2006/relationships/hyperlink" Target="https://www.munzee.com/m/wb2qbq/3758/" TargetMode="External"/><Relationship Id="rId234" Type="http://schemas.openxmlformats.org/officeDocument/2006/relationships/hyperlink" Target="https://www.munzee.com/m/Whelen/4778/" TargetMode="External"/><Relationship Id="rId112" Type="http://schemas.openxmlformats.org/officeDocument/2006/relationships/hyperlink" Target="https://www.munzee.com/m/Whelen/4772/" TargetMode="External"/><Relationship Id="rId233" Type="http://schemas.openxmlformats.org/officeDocument/2006/relationships/hyperlink" Target="https://www.munzee.com/m/rodrico101/1985/" TargetMode="External"/><Relationship Id="rId111" Type="http://schemas.openxmlformats.org/officeDocument/2006/relationships/hyperlink" Target="https://www.munzee.com/m/hz/1653/" TargetMode="External"/><Relationship Id="rId232" Type="http://schemas.openxmlformats.org/officeDocument/2006/relationships/hyperlink" Target="https://www.munzee.com/m/gabbster/611/" TargetMode="External"/><Relationship Id="rId206" Type="http://schemas.openxmlformats.org/officeDocument/2006/relationships/hyperlink" Target="https://www.munzee.com/m/gabbster/590/" TargetMode="External"/><Relationship Id="rId205" Type="http://schemas.openxmlformats.org/officeDocument/2006/relationships/hyperlink" Target="https://www.munzee.com/m/Whelen/4808/" TargetMode="External"/><Relationship Id="rId204" Type="http://schemas.openxmlformats.org/officeDocument/2006/relationships/hyperlink" Target="https://www.munzee.com/m/adventuretharon/1709/" TargetMode="External"/><Relationship Id="rId203" Type="http://schemas.openxmlformats.org/officeDocument/2006/relationships/hyperlink" Target="https://www.munzee.com/m/gabbster/592/" TargetMode="External"/><Relationship Id="rId209" Type="http://schemas.openxmlformats.org/officeDocument/2006/relationships/hyperlink" Target="https://www.munzee.com/m/Doc29/2802/" TargetMode="External"/><Relationship Id="rId208" Type="http://schemas.openxmlformats.org/officeDocument/2006/relationships/hyperlink" Target="https://www.munzee.com/m/Jhogancr/327/" TargetMode="External"/><Relationship Id="rId207" Type="http://schemas.openxmlformats.org/officeDocument/2006/relationships/hyperlink" Target="https://www.munzee.com/m/adventuretharon/1710/" TargetMode="External"/><Relationship Id="rId202" Type="http://schemas.openxmlformats.org/officeDocument/2006/relationships/hyperlink" Target="https://www.munzee.com/m/LegionRider/213/admin/" TargetMode="External"/><Relationship Id="rId201" Type="http://schemas.openxmlformats.org/officeDocument/2006/relationships/hyperlink" Target="https://www.munzee.com/m/FindersGirl/580/" TargetMode="External"/><Relationship Id="rId200" Type="http://schemas.openxmlformats.org/officeDocument/2006/relationships/hyperlink" Target="https://www.munzee.com/m/shabs/2378/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5" max="5" width="15.63"/>
    <col customWidth="1" min="6" max="6" width="17.25"/>
    <col customWidth="1" min="9" max="9" width="24.25"/>
    <col customWidth="1" min="10" max="10" width="36.5"/>
    <col customWidth="1" min="11" max="11" width="14.38"/>
    <col customWidth="1" min="12" max="12" width="11.88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4"/>
      <c r="H3" s="2" t="s">
        <v>7</v>
      </c>
    </row>
    <row r="4">
      <c r="A4" s="3" t="s">
        <v>8</v>
      </c>
      <c r="B4" s="5">
        <f t="shared" ref="B4:D4" si="1">SUM(B5:B7)</f>
        <v>240</v>
      </c>
      <c r="C4" s="6">
        <f t="shared" si="1"/>
        <v>0</v>
      </c>
      <c r="D4" s="6">
        <f t="shared" si="1"/>
        <v>240</v>
      </c>
      <c r="E4" s="7">
        <f>SUM(ROUND(D4/B4, 4))</f>
        <v>1</v>
      </c>
      <c r="F4" s="8" t="str">
        <f>HYPERLINK("https://www.munzee.com/map/9zqy6qhsr/17","MAP LINK")</f>
        <v>MAP LINK</v>
      </c>
    </row>
    <row r="5">
      <c r="A5" s="3" t="s">
        <v>9</v>
      </c>
      <c r="B5" s="5">
        <f>COUNTIF(H14:H253,"brown")</f>
        <v>120</v>
      </c>
      <c r="C5" s="6">
        <f>COUNTIFS(I14:I253, "", H14:H253, "brown")</f>
        <v>0</v>
      </c>
      <c r="D5" s="6">
        <f t="shared" ref="D5:D7" si="2">SUM(B5-C5)</f>
        <v>120</v>
      </c>
      <c r="H5" s="2" t="s">
        <v>10</v>
      </c>
      <c r="I5" s="9" t="str">
        <f>HYPERLINK("https://www.munzee.com/m/rodrico101/1736/","SOCIAL #1")</f>
        <v>SOCIAL #1</v>
      </c>
    </row>
    <row r="6">
      <c r="A6" s="10" t="s">
        <v>11</v>
      </c>
      <c r="B6" s="5">
        <f>COUNTIF(H14:H253, "PEAS")</f>
        <v>60</v>
      </c>
      <c r="C6" s="6">
        <f>COUNTIFS(I14:I253, "",H14:H253, "PEAS")</f>
        <v>0</v>
      </c>
      <c r="D6" s="6">
        <f t="shared" si="2"/>
        <v>60</v>
      </c>
      <c r="H6" s="2" t="s">
        <v>12</v>
      </c>
      <c r="I6" s="11" t="str">
        <f>HYPERLINK("https://www.munzee.com/m/rodrico101/1940/","SOCIAL #2")</f>
        <v>SOCIAL #2</v>
      </c>
    </row>
    <row r="7">
      <c r="A7" s="12" t="s">
        <v>13</v>
      </c>
      <c r="B7" s="5">
        <f>COUNTIF(H14:H253, "CARROTS")</f>
        <v>60</v>
      </c>
      <c r="C7" s="6">
        <f>COUNTIFS(I14:I253, "",H14:H253, "CARROTS")</f>
        <v>0</v>
      </c>
      <c r="D7" s="6">
        <f t="shared" si="2"/>
        <v>60</v>
      </c>
      <c r="H7" s="2" t="s">
        <v>14</v>
      </c>
      <c r="I7" s="11" t="str">
        <f>HYPERLINK("https://www.munzee.com/m/rodrico101/1939/","SOCIAL #3")</f>
        <v>SOCIAL #3</v>
      </c>
    </row>
    <row r="8">
      <c r="A8" s="13"/>
      <c r="B8" s="13"/>
    </row>
    <row r="9">
      <c r="A9" s="2" t="s">
        <v>15</v>
      </c>
      <c r="B9" s="2">
        <f>IFERROR(__xludf.DUMMYFUNCTION("COUNTUNIQUE(I14:I253)"),70.0)</f>
        <v>70</v>
      </c>
      <c r="F9" s="9" t="str">
        <f>HYPERLINK("https://www.munzee.com/m/rodrico101/","By: Rodrico101")</f>
        <v>By: Rodrico101</v>
      </c>
    </row>
    <row r="10">
      <c r="A10" s="13"/>
      <c r="B10" s="13"/>
      <c r="F10" s="14" t="s">
        <v>16</v>
      </c>
    </row>
    <row r="11">
      <c r="A11" s="13"/>
      <c r="B11" s="13"/>
      <c r="F11" s="11" t="str">
        <f>HYPERLINK("https://goo.gl/YrZfv2","https://goo.gl/YrZfv2")</f>
        <v>https://goo.gl/YrZfv2</v>
      </c>
    </row>
    <row r="12">
      <c r="A12" s="13"/>
      <c r="B12" s="9" t="str">
        <f>HYPERLINK("https://www.youtube.com/watch?v=nIYuoLPjG-k&amp;feature=youtu.be","YouTube Spreadsheet Tutorial")</f>
        <v>YouTube Spreadsheet Tutorial</v>
      </c>
    </row>
    <row r="13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</row>
    <row r="14">
      <c r="A14" s="13" t="s">
        <v>30</v>
      </c>
      <c r="B14" s="13">
        <v>1.0</v>
      </c>
      <c r="C14" s="13">
        <v>1.0</v>
      </c>
      <c r="D14" s="13">
        <v>41.9143297946815</v>
      </c>
      <c r="E14" s="13">
        <v>-91.655906697637</v>
      </c>
      <c r="F14" s="13" t="s">
        <v>31</v>
      </c>
      <c r="G14" s="13" t="s">
        <v>32</v>
      </c>
      <c r="H14" s="13" t="s">
        <v>33</v>
      </c>
      <c r="I14" s="13" t="s">
        <v>34</v>
      </c>
      <c r="J14" s="15" t="s">
        <v>35</v>
      </c>
      <c r="L14" s="16" t="s">
        <v>36</v>
      </c>
      <c r="M14">
        <f>Countif(username,I14)</f>
        <v>19</v>
      </c>
    </row>
    <row r="15">
      <c r="A15" s="13" t="s">
        <v>37</v>
      </c>
      <c r="B15" s="13">
        <v>1.0</v>
      </c>
      <c r="C15" s="13">
        <v>2.0</v>
      </c>
      <c r="D15" s="13">
        <v>41.9143297945197</v>
      </c>
      <c r="E15" s="13">
        <v>-91.6557135490669</v>
      </c>
      <c r="F15" s="13" t="s">
        <v>31</v>
      </c>
      <c r="G15" s="13" t="s">
        <v>32</v>
      </c>
      <c r="H15" s="13" t="s">
        <v>33</v>
      </c>
      <c r="I15" s="13" t="s">
        <v>38</v>
      </c>
      <c r="J15" s="15" t="s">
        <v>39</v>
      </c>
      <c r="L15" s="16" t="s">
        <v>40</v>
      </c>
      <c r="M15">
        <f>Countif(username, I15)</f>
        <v>7</v>
      </c>
    </row>
    <row r="16">
      <c r="A16" s="13" t="s">
        <v>41</v>
      </c>
      <c r="B16" s="13">
        <v>1.0</v>
      </c>
      <c r="C16" s="13">
        <v>3.0</v>
      </c>
      <c r="D16" s="13">
        <v>41.9143297943578</v>
      </c>
      <c r="E16" s="13">
        <v>-91.6555204004968</v>
      </c>
      <c r="F16" s="13" t="s">
        <v>31</v>
      </c>
      <c r="G16" s="13" t="s">
        <v>32</v>
      </c>
      <c r="H16" s="13" t="s">
        <v>33</v>
      </c>
      <c r="I16" s="13" t="s">
        <v>42</v>
      </c>
      <c r="J16" s="15" t="s">
        <v>43</v>
      </c>
      <c r="L16" s="16" t="s">
        <v>44</v>
      </c>
      <c r="M16">
        <f>Countif(username, I16)</f>
        <v>3</v>
      </c>
    </row>
    <row r="17">
      <c r="A17" s="13" t="s">
        <v>45</v>
      </c>
      <c r="B17" s="13">
        <v>1.0</v>
      </c>
      <c r="C17" s="13">
        <v>4.0</v>
      </c>
      <c r="D17" s="13">
        <v>41.914329794196</v>
      </c>
      <c r="E17" s="13">
        <v>-91.6553272519267</v>
      </c>
      <c r="F17" s="13" t="s">
        <v>31</v>
      </c>
      <c r="G17" s="13" t="s">
        <v>32</v>
      </c>
      <c r="H17" s="13" t="s">
        <v>33</v>
      </c>
      <c r="I17" s="13" t="s">
        <v>34</v>
      </c>
      <c r="J17" s="15" t="s">
        <v>46</v>
      </c>
      <c r="L17" s="16" t="s">
        <v>36</v>
      </c>
      <c r="M17">
        <f>Countif(username, I17)</f>
        <v>19</v>
      </c>
    </row>
    <row r="18">
      <c r="A18" s="13" t="s">
        <v>47</v>
      </c>
      <c r="B18" s="13">
        <v>1.0</v>
      </c>
      <c r="C18" s="13">
        <v>5.0</v>
      </c>
      <c r="D18" s="13">
        <v>41.9143297940342</v>
      </c>
      <c r="E18" s="13">
        <v>-91.6551341033567</v>
      </c>
      <c r="F18" s="13" t="s">
        <v>31</v>
      </c>
      <c r="G18" s="13" t="s">
        <v>32</v>
      </c>
      <c r="H18" s="13" t="s">
        <v>33</v>
      </c>
      <c r="I18" s="13" t="s">
        <v>48</v>
      </c>
      <c r="J18" s="15" t="s">
        <v>49</v>
      </c>
      <c r="L18" s="16">
        <v>1.0</v>
      </c>
      <c r="M18">
        <f>Countif(username, I18)</f>
        <v>2</v>
      </c>
    </row>
    <row r="19">
      <c r="A19" s="13" t="s">
        <v>50</v>
      </c>
      <c r="B19" s="13">
        <v>1.0</v>
      </c>
      <c r="C19" s="13">
        <v>6.0</v>
      </c>
      <c r="D19" s="13">
        <v>41.9143297938723</v>
      </c>
      <c r="E19" s="13">
        <v>-91.6549409547866</v>
      </c>
      <c r="F19" s="13" t="s">
        <v>31</v>
      </c>
      <c r="G19" s="13" t="s">
        <v>32</v>
      </c>
      <c r="H19" s="13" t="s">
        <v>33</v>
      </c>
      <c r="I19" s="13" t="s">
        <v>51</v>
      </c>
      <c r="J19" s="15" t="s">
        <v>52</v>
      </c>
      <c r="L19" s="16" t="s">
        <v>40</v>
      </c>
      <c r="M19">
        <f>Countif(username, I19)</f>
        <v>12</v>
      </c>
    </row>
    <row r="20">
      <c r="A20" s="13" t="s">
        <v>53</v>
      </c>
      <c r="B20" s="13">
        <v>1.0</v>
      </c>
      <c r="C20" s="13">
        <v>7.0</v>
      </c>
      <c r="D20" s="13">
        <v>41.9143297937105</v>
      </c>
      <c r="E20" s="13">
        <v>-91.6547478062165</v>
      </c>
      <c r="F20" s="13" t="s">
        <v>31</v>
      </c>
      <c r="G20" s="13" t="s">
        <v>32</v>
      </c>
      <c r="H20" s="13" t="s">
        <v>33</v>
      </c>
      <c r="I20" s="13" t="s">
        <v>34</v>
      </c>
      <c r="J20" s="15" t="s">
        <v>54</v>
      </c>
      <c r="L20" s="16" t="s">
        <v>36</v>
      </c>
      <c r="M20">
        <f>Countif(username, I20)</f>
        <v>19</v>
      </c>
    </row>
    <row r="21">
      <c r="A21" s="13" t="s">
        <v>55</v>
      </c>
      <c r="B21" s="13">
        <v>1.0</v>
      </c>
      <c r="C21" s="13">
        <v>8.0</v>
      </c>
      <c r="D21" s="13">
        <v>41.9143297935486</v>
      </c>
      <c r="E21" s="13">
        <v>-91.6545546576464</v>
      </c>
      <c r="F21" s="13" t="s">
        <v>31</v>
      </c>
      <c r="G21" s="13" t="s">
        <v>32</v>
      </c>
      <c r="H21" s="13" t="s">
        <v>33</v>
      </c>
      <c r="I21" s="13" t="s">
        <v>56</v>
      </c>
      <c r="J21" s="15" t="s">
        <v>57</v>
      </c>
      <c r="L21" s="16" t="s">
        <v>44</v>
      </c>
      <c r="M21">
        <f>Countif(username, I21)</f>
        <v>3</v>
      </c>
    </row>
    <row r="22">
      <c r="A22" s="13" t="s">
        <v>58</v>
      </c>
      <c r="B22" s="13">
        <v>1.0</v>
      </c>
      <c r="C22" s="13">
        <v>9.0</v>
      </c>
      <c r="D22" s="13">
        <v>41.9143297933868</v>
      </c>
      <c r="E22" s="13">
        <v>-91.6543615090764</v>
      </c>
      <c r="F22" s="13" t="s">
        <v>31</v>
      </c>
      <c r="G22" s="13" t="s">
        <v>32</v>
      </c>
      <c r="H22" s="13" t="s">
        <v>33</v>
      </c>
      <c r="I22" s="13" t="s">
        <v>51</v>
      </c>
      <c r="J22" s="15" t="s">
        <v>59</v>
      </c>
      <c r="L22" s="16" t="s">
        <v>40</v>
      </c>
      <c r="M22">
        <f>Countif(username, I22)</f>
        <v>12</v>
      </c>
    </row>
    <row r="23">
      <c r="A23" s="13" t="s">
        <v>60</v>
      </c>
      <c r="B23" s="13">
        <v>1.0</v>
      </c>
      <c r="C23" s="13">
        <v>10.0</v>
      </c>
      <c r="D23" s="13">
        <v>41.914329793225</v>
      </c>
      <c r="E23" s="13">
        <v>-91.6541683605063</v>
      </c>
      <c r="F23" s="13" t="s">
        <v>31</v>
      </c>
      <c r="G23" s="13" t="s">
        <v>32</v>
      </c>
      <c r="H23" s="13" t="s">
        <v>33</v>
      </c>
      <c r="I23" s="13" t="s">
        <v>61</v>
      </c>
      <c r="J23" s="15" t="s">
        <v>62</v>
      </c>
      <c r="L23" s="16" t="s">
        <v>40</v>
      </c>
      <c r="M23">
        <f>Countif(username, I23)</f>
        <v>5</v>
      </c>
    </row>
    <row r="24">
      <c r="A24" s="13" t="s">
        <v>63</v>
      </c>
      <c r="B24" s="13">
        <v>1.0</v>
      </c>
      <c r="C24" s="13">
        <v>11.0</v>
      </c>
      <c r="D24" s="13">
        <v>41.9143297930631</v>
      </c>
      <c r="E24" s="13">
        <v>-91.6539752119362</v>
      </c>
      <c r="F24" s="13" t="s">
        <v>31</v>
      </c>
      <c r="G24" s="13" t="s">
        <v>32</v>
      </c>
      <c r="H24" s="13" t="s">
        <v>33</v>
      </c>
      <c r="I24" s="13" t="s">
        <v>64</v>
      </c>
      <c r="J24" s="15" t="s">
        <v>65</v>
      </c>
      <c r="L24" s="16" t="s">
        <v>40</v>
      </c>
      <c r="M24">
        <f>Countif(username, I24)</f>
        <v>8</v>
      </c>
    </row>
    <row r="25">
      <c r="A25" s="13" t="s">
        <v>66</v>
      </c>
      <c r="B25" s="13">
        <v>1.0</v>
      </c>
      <c r="C25" s="13">
        <v>12.0</v>
      </c>
      <c r="D25" s="13">
        <v>41.9143297929013</v>
      </c>
      <c r="E25" s="13">
        <v>-91.6537820633661</v>
      </c>
      <c r="F25" s="13" t="s">
        <v>31</v>
      </c>
      <c r="G25" s="13" t="s">
        <v>32</v>
      </c>
      <c r="H25" s="13" t="s">
        <v>33</v>
      </c>
      <c r="I25" s="13" t="s">
        <v>67</v>
      </c>
      <c r="J25" s="15" t="s">
        <v>68</v>
      </c>
      <c r="L25" s="16" t="s">
        <v>44</v>
      </c>
      <c r="M25">
        <f>Countif(username, I25)</f>
        <v>3</v>
      </c>
    </row>
    <row r="26">
      <c r="A26" s="13" t="s">
        <v>69</v>
      </c>
      <c r="B26" s="13">
        <v>1.0</v>
      </c>
      <c r="C26" s="13">
        <v>13.0</v>
      </c>
      <c r="D26" s="13">
        <v>41.9143297927395</v>
      </c>
      <c r="E26" s="13">
        <v>-91.6535889147961</v>
      </c>
      <c r="F26" s="13" t="s">
        <v>31</v>
      </c>
      <c r="G26" s="13" t="s">
        <v>32</v>
      </c>
      <c r="H26" s="13" t="s">
        <v>33</v>
      </c>
      <c r="I26" s="13" t="s">
        <v>70</v>
      </c>
      <c r="J26" s="15" t="s">
        <v>71</v>
      </c>
      <c r="L26" s="16" t="s">
        <v>40</v>
      </c>
      <c r="M26">
        <f>Countif(username, I26)</f>
        <v>15</v>
      </c>
    </row>
    <row r="27">
      <c r="A27" s="13" t="s">
        <v>72</v>
      </c>
      <c r="B27" s="13">
        <v>1.0</v>
      </c>
      <c r="C27" s="13">
        <v>14.0</v>
      </c>
      <c r="D27" s="13">
        <v>41.9143297925777</v>
      </c>
      <c r="E27" s="13">
        <v>-91.653395766226</v>
      </c>
      <c r="F27" s="13" t="s">
        <v>31</v>
      </c>
      <c r="G27" s="13" t="s">
        <v>32</v>
      </c>
      <c r="H27" s="13" t="s">
        <v>33</v>
      </c>
      <c r="I27" s="13" t="s">
        <v>73</v>
      </c>
      <c r="J27" s="15" t="s">
        <v>74</v>
      </c>
      <c r="L27" s="16" t="s">
        <v>44</v>
      </c>
      <c r="M27">
        <f>Countif(username, I27)</f>
        <v>4</v>
      </c>
    </row>
    <row r="28">
      <c r="A28" s="13" t="s">
        <v>75</v>
      </c>
      <c r="B28" s="13">
        <v>1.0</v>
      </c>
      <c r="C28" s="13">
        <v>15.0</v>
      </c>
      <c r="D28" s="13">
        <v>41.9143297924158</v>
      </c>
      <c r="E28" s="13">
        <v>-91.6532026176559</v>
      </c>
      <c r="F28" s="13" t="s">
        <v>31</v>
      </c>
      <c r="G28" s="13" t="s">
        <v>32</v>
      </c>
      <c r="H28" s="13" t="s">
        <v>33</v>
      </c>
      <c r="I28" s="13" t="s">
        <v>51</v>
      </c>
      <c r="J28" s="15" t="s">
        <v>76</v>
      </c>
      <c r="L28" s="16" t="s">
        <v>40</v>
      </c>
      <c r="M28">
        <f>Countif(username, I28)</f>
        <v>12</v>
      </c>
    </row>
    <row r="29">
      <c r="A29" s="13" t="s">
        <v>77</v>
      </c>
      <c r="B29" s="13">
        <v>1.0</v>
      </c>
      <c r="C29" s="13">
        <v>16.0</v>
      </c>
      <c r="D29" s="13">
        <v>41.914329792254</v>
      </c>
      <c r="E29" s="13">
        <v>-91.6530094690858</v>
      </c>
      <c r="F29" s="13" t="s">
        <v>31</v>
      </c>
      <c r="G29" s="13" t="s">
        <v>32</v>
      </c>
      <c r="H29" s="13" t="s">
        <v>33</v>
      </c>
      <c r="I29" s="13" t="s">
        <v>70</v>
      </c>
      <c r="J29" s="15" t="s">
        <v>78</v>
      </c>
      <c r="L29" s="16" t="s">
        <v>40</v>
      </c>
      <c r="M29">
        <f>Countif(username, I29)</f>
        <v>15</v>
      </c>
    </row>
    <row r="30">
      <c r="A30" s="13" t="s">
        <v>79</v>
      </c>
      <c r="B30" s="13">
        <v>1.0</v>
      </c>
      <c r="C30" s="13">
        <v>17.0</v>
      </c>
      <c r="D30" s="13">
        <v>41.9143297920922</v>
      </c>
      <c r="E30" s="13">
        <v>-91.6528163205158</v>
      </c>
      <c r="F30" s="13" t="s">
        <v>31</v>
      </c>
      <c r="G30" s="13" t="s">
        <v>32</v>
      </c>
      <c r="H30" s="13" t="s">
        <v>33</v>
      </c>
      <c r="I30" s="13" t="s">
        <v>80</v>
      </c>
      <c r="J30" s="15" t="s">
        <v>81</v>
      </c>
      <c r="L30" s="16" t="s">
        <v>44</v>
      </c>
      <c r="M30">
        <f>Countif(username, I30)</f>
        <v>2</v>
      </c>
    </row>
    <row r="31">
      <c r="A31" s="13" t="s">
        <v>82</v>
      </c>
      <c r="B31" s="13">
        <v>1.0</v>
      </c>
      <c r="C31" s="13">
        <v>18.0</v>
      </c>
      <c r="D31" s="13">
        <v>41.9143297919303</v>
      </c>
      <c r="E31" s="13">
        <v>-91.6526231719457</v>
      </c>
      <c r="F31" s="13" t="s">
        <v>31</v>
      </c>
      <c r="G31" s="13" t="s">
        <v>32</v>
      </c>
      <c r="H31" s="13" t="s">
        <v>33</v>
      </c>
      <c r="I31" s="13" t="s">
        <v>56</v>
      </c>
      <c r="J31" s="15" t="s">
        <v>83</v>
      </c>
      <c r="L31" s="16" t="s">
        <v>44</v>
      </c>
      <c r="M31">
        <f>Countif(username, I31)</f>
        <v>3</v>
      </c>
    </row>
    <row r="32">
      <c r="A32" s="13" t="s">
        <v>84</v>
      </c>
      <c r="B32" s="13">
        <v>1.0</v>
      </c>
      <c r="C32" s="13">
        <v>19.0</v>
      </c>
      <c r="D32" s="13">
        <v>41.9143297917685</v>
      </c>
      <c r="E32" s="13">
        <v>-91.6524300233756</v>
      </c>
      <c r="F32" s="13" t="s">
        <v>31</v>
      </c>
      <c r="G32" s="13" t="s">
        <v>32</v>
      </c>
      <c r="H32" s="13" t="s">
        <v>33</v>
      </c>
      <c r="I32" s="13" t="s">
        <v>85</v>
      </c>
      <c r="J32" s="15" t="s">
        <v>86</v>
      </c>
      <c r="L32" s="16" t="s">
        <v>40</v>
      </c>
      <c r="M32">
        <f>Countif(username, I32)</f>
        <v>7</v>
      </c>
    </row>
    <row r="33">
      <c r="A33" s="13" t="s">
        <v>87</v>
      </c>
      <c r="B33" s="13">
        <v>1.0</v>
      </c>
      <c r="C33" s="13">
        <v>20.0</v>
      </c>
      <c r="D33" s="13">
        <v>41.9143297916067</v>
      </c>
      <c r="E33" s="13">
        <v>-91.6522368748055</v>
      </c>
      <c r="F33" s="13" t="s">
        <v>31</v>
      </c>
      <c r="G33" s="13" t="s">
        <v>32</v>
      </c>
      <c r="H33" s="13" t="s">
        <v>33</v>
      </c>
      <c r="I33" s="13" t="s">
        <v>88</v>
      </c>
      <c r="J33" s="15" t="s">
        <v>89</v>
      </c>
      <c r="L33" s="16" t="s">
        <v>40</v>
      </c>
      <c r="M33">
        <f>Countif(username, I33)</f>
        <v>7</v>
      </c>
    </row>
    <row r="34">
      <c r="A34" s="13" t="s">
        <v>90</v>
      </c>
      <c r="B34" s="13">
        <v>2.0</v>
      </c>
      <c r="C34" s="13">
        <v>1.0</v>
      </c>
      <c r="D34" s="13">
        <v>41.914186064236</v>
      </c>
      <c r="E34" s="13">
        <v>-91.6559067059014</v>
      </c>
      <c r="F34" s="13" t="s">
        <v>91</v>
      </c>
      <c r="G34" s="13" t="s">
        <v>92</v>
      </c>
      <c r="H34" s="13" t="s">
        <v>93</v>
      </c>
      <c r="I34" s="13" t="s">
        <v>94</v>
      </c>
      <c r="J34" s="15" t="s">
        <v>95</v>
      </c>
      <c r="L34" s="16" t="s">
        <v>44</v>
      </c>
      <c r="M34">
        <f>Countif(username, I34)</f>
        <v>1</v>
      </c>
    </row>
    <row r="35">
      <c r="A35" s="13" t="s">
        <v>96</v>
      </c>
      <c r="B35" s="13">
        <v>2.0</v>
      </c>
      <c r="C35" s="13">
        <v>2.0</v>
      </c>
      <c r="D35" s="13">
        <v>41.9141860640742</v>
      </c>
      <c r="E35" s="13">
        <v>-91.6557135577663</v>
      </c>
      <c r="F35" s="13" t="s">
        <v>91</v>
      </c>
      <c r="G35" s="13" t="s">
        <v>92</v>
      </c>
      <c r="H35" s="13" t="s">
        <v>93</v>
      </c>
      <c r="I35" s="13" t="s">
        <v>97</v>
      </c>
      <c r="J35" s="15" t="s">
        <v>98</v>
      </c>
      <c r="L35" s="16">
        <v>1.0</v>
      </c>
      <c r="M35">
        <f>Countif(username, I35)</f>
        <v>1</v>
      </c>
    </row>
    <row r="36">
      <c r="A36" s="13" t="s">
        <v>99</v>
      </c>
      <c r="B36" s="13">
        <v>2.0</v>
      </c>
      <c r="C36" s="13">
        <v>3.0</v>
      </c>
      <c r="D36" s="13">
        <v>41.9141860639123</v>
      </c>
      <c r="E36" s="13">
        <v>-91.6555204096312</v>
      </c>
      <c r="F36" s="13" t="s">
        <v>91</v>
      </c>
      <c r="G36" s="13" t="s">
        <v>92</v>
      </c>
      <c r="H36" s="13" t="s">
        <v>93</v>
      </c>
      <c r="I36" s="13" t="s">
        <v>100</v>
      </c>
      <c r="J36" s="15" t="s">
        <v>101</v>
      </c>
      <c r="L36" s="16" t="s">
        <v>44</v>
      </c>
      <c r="M36">
        <f>Countif(username, I36)</f>
        <v>7</v>
      </c>
    </row>
    <row r="37">
      <c r="A37" s="13" t="s">
        <v>102</v>
      </c>
      <c r="B37" s="13">
        <v>2.0</v>
      </c>
      <c r="C37" s="13">
        <v>4.0</v>
      </c>
      <c r="D37" s="13">
        <v>41.9141860637505</v>
      </c>
      <c r="E37" s="13">
        <v>-91.655327261496</v>
      </c>
      <c r="F37" s="13" t="s">
        <v>91</v>
      </c>
      <c r="G37" s="13" t="s">
        <v>92</v>
      </c>
      <c r="H37" s="13" t="s">
        <v>93</v>
      </c>
      <c r="I37" s="13" t="s">
        <v>103</v>
      </c>
      <c r="J37" s="15" t="s">
        <v>104</v>
      </c>
      <c r="L37" s="16">
        <v>1.0</v>
      </c>
      <c r="M37">
        <f>Countif(username, I37)</f>
        <v>7</v>
      </c>
    </row>
    <row r="38">
      <c r="A38" s="13" t="s">
        <v>105</v>
      </c>
      <c r="B38" s="13">
        <v>2.0</v>
      </c>
      <c r="C38" s="13">
        <v>5.0</v>
      </c>
      <c r="D38" s="13">
        <v>41.9141860635887</v>
      </c>
      <c r="E38" s="13">
        <v>-91.6551341133609</v>
      </c>
      <c r="F38" s="13" t="s">
        <v>91</v>
      </c>
      <c r="G38" s="13" t="s">
        <v>92</v>
      </c>
      <c r="H38" s="13" t="s">
        <v>93</v>
      </c>
      <c r="I38" s="13" t="s">
        <v>106</v>
      </c>
      <c r="J38" s="15" t="s">
        <v>107</v>
      </c>
      <c r="L38" s="16" t="s">
        <v>44</v>
      </c>
      <c r="M38">
        <f>Countif(username, I38)</f>
        <v>2</v>
      </c>
    </row>
    <row r="39">
      <c r="A39" s="13" t="s">
        <v>108</v>
      </c>
      <c r="B39" s="13">
        <v>2.0</v>
      </c>
      <c r="C39" s="13">
        <v>6.0</v>
      </c>
      <c r="D39" s="13">
        <v>41.9141860634269</v>
      </c>
      <c r="E39" s="13">
        <v>-91.6549409652258</v>
      </c>
      <c r="F39" s="13" t="s">
        <v>91</v>
      </c>
      <c r="G39" s="13" t="s">
        <v>92</v>
      </c>
      <c r="H39" s="13" t="s">
        <v>93</v>
      </c>
      <c r="I39" s="13" t="s">
        <v>109</v>
      </c>
      <c r="J39" s="15" t="s">
        <v>110</v>
      </c>
      <c r="L39" s="16">
        <v>1.0</v>
      </c>
      <c r="M39">
        <f>Countif(username, I39)</f>
        <v>2</v>
      </c>
    </row>
    <row r="40">
      <c r="A40" s="13" t="s">
        <v>111</v>
      </c>
      <c r="B40" s="13">
        <v>2.0</v>
      </c>
      <c r="C40" s="13">
        <v>7.0</v>
      </c>
      <c r="D40" s="13">
        <v>41.914186063265</v>
      </c>
      <c r="E40" s="13">
        <v>-91.6547478170907</v>
      </c>
      <c r="F40" s="13" t="s">
        <v>91</v>
      </c>
      <c r="G40" s="13" t="s">
        <v>92</v>
      </c>
      <c r="H40" s="13" t="s">
        <v>93</v>
      </c>
      <c r="I40" s="13" t="s">
        <v>64</v>
      </c>
      <c r="J40" s="15" t="s">
        <v>112</v>
      </c>
      <c r="L40" s="16" t="s">
        <v>40</v>
      </c>
      <c r="M40">
        <f>Countif(username, I40)</f>
        <v>8</v>
      </c>
    </row>
    <row r="41">
      <c r="A41" s="13" t="s">
        <v>113</v>
      </c>
      <c r="B41" s="13">
        <v>2.0</v>
      </c>
      <c r="C41" s="13">
        <v>8.0</v>
      </c>
      <c r="D41" s="13">
        <v>41.9141860631032</v>
      </c>
      <c r="E41" s="13">
        <v>-91.6545546689556</v>
      </c>
      <c r="F41" s="13" t="s">
        <v>91</v>
      </c>
      <c r="G41" s="13" t="s">
        <v>92</v>
      </c>
      <c r="H41" s="13" t="s">
        <v>93</v>
      </c>
      <c r="I41" s="13" t="s">
        <v>114</v>
      </c>
      <c r="J41" s="15" t="s">
        <v>115</v>
      </c>
      <c r="L41" s="16">
        <v>1.0</v>
      </c>
      <c r="M41">
        <f>Countif(username, I41)</f>
        <v>2</v>
      </c>
    </row>
    <row r="42">
      <c r="A42" s="13" t="s">
        <v>116</v>
      </c>
      <c r="B42" s="13">
        <v>2.0</v>
      </c>
      <c r="C42" s="13">
        <v>9.0</v>
      </c>
      <c r="D42" s="13">
        <v>41.9141860629414</v>
      </c>
      <c r="E42" s="13">
        <v>-91.6543615208204</v>
      </c>
      <c r="F42" s="13" t="s">
        <v>91</v>
      </c>
      <c r="G42" s="13" t="s">
        <v>92</v>
      </c>
      <c r="H42" s="13" t="s">
        <v>93</v>
      </c>
      <c r="I42" s="13" t="s">
        <v>42</v>
      </c>
      <c r="J42" s="15" t="s">
        <v>117</v>
      </c>
      <c r="L42" s="16" t="s">
        <v>44</v>
      </c>
      <c r="M42">
        <f>Countif(username, I42)</f>
        <v>3</v>
      </c>
    </row>
    <row r="43">
      <c r="A43" s="13" t="s">
        <v>118</v>
      </c>
      <c r="B43" s="13">
        <v>2.0</v>
      </c>
      <c r="C43" s="13">
        <v>10.0</v>
      </c>
      <c r="D43" s="13">
        <v>41.9141860627795</v>
      </c>
      <c r="E43" s="13">
        <v>-91.6541683726853</v>
      </c>
      <c r="F43" s="13" t="s">
        <v>91</v>
      </c>
      <c r="G43" s="13" t="s">
        <v>92</v>
      </c>
      <c r="H43" s="13" t="s">
        <v>93</v>
      </c>
      <c r="I43" s="13" t="s">
        <v>88</v>
      </c>
      <c r="J43" s="15" t="s">
        <v>119</v>
      </c>
      <c r="L43" s="16" t="s">
        <v>40</v>
      </c>
      <c r="M43">
        <f>Countif(username, I43)</f>
        <v>7</v>
      </c>
    </row>
    <row r="44">
      <c r="A44" s="13" t="s">
        <v>120</v>
      </c>
      <c r="B44" s="13">
        <v>2.0</v>
      </c>
      <c r="C44" s="13">
        <v>11.0</v>
      </c>
      <c r="D44" s="13">
        <v>41.9141860626177</v>
      </c>
      <c r="E44" s="13">
        <v>-91.6539752245502</v>
      </c>
      <c r="F44" s="13" t="s">
        <v>91</v>
      </c>
      <c r="G44" s="13" t="s">
        <v>92</v>
      </c>
      <c r="H44" s="13" t="s">
        <v>93</v>
      </c>
      <c r="I44" s="13" t="s">
        <v>85</v>
      </c>
      <c r="J44" s="15" t="s">
        <v>121</v>
      </c>
      <c r="L44" s="16" t="s">
        <v>40</v>
      </c>
      <c r="M44">
        <f>Countif(username, I44)</f>
        <v>7</v>
      </c>
    </row>
    <row r="45">
      <c r="A45" s="13" t="s">
        <v>122</v>
      </c>
      <c r="B45" s="13">
        <v>2.0</v>
      </c>
      <c r="C45" s="13">
        <v>12.0</v>
      </c>
      <c r="D45" s="13">
        <v>41.9141860624559</v>
      </c>
      <c r="E45" s="13">
        <v>-91.6537820764151</v>
      </c>
      <c r="F45" s="13" t="s">
        <v>91</v>
      </c>
      <c r="G45" s="13" t="s">
        <v>92</v>
      </c>
      <c r="H45" s="13" t="s">
        <v>93</v>
      </c>
      <c r="I45" s="13" t="s">
        <v>123</v>
      </c>
      <c r="J45" s="15" t="s">
        <v>124</v>
      </c>
      <c r="L45" s="16" t="s">
        <v>40</v>
      </c>
      <c r="M45">
        <f>Countif(username, I45)</f>
        <v>6</v>
      </c>
    </row>
    <row r="46">
      <c r="A46" s="13" t="s">
        <v>125</v>
      </c>
      <c r="B46" s="13">
        <v>2.0</v>
      </c>
      <c r="C46" s="13">
        <v>13.0</v>
      </c>
      <c r="D46" s="13">
        <v>41.914186062294</v>
      </c>
      <c r="E46" s="13">
        <v>-91.6535889282799</v>
      </c>
      <c r="F46" s="13" t="s">
        <v>91</v>
      </c>
      <c r="G46" s="13" t="s">
        <v>92</v>
      </c>
      <c r="H46" s="13" t="s">
        <v>93</v>
      </c>
      <c r="I46" s="13" t="s">
        <v>126</v>
      </c>
      <c r="J46" s="15" t="s">
        <v>127</v>
      </c>
      <c r="L46" s="16" t="s">
        <v>44</v>
      </c>
      <c r="M46">
        <f>Countif(username, I46)</f>
        <v>4</v>
      </c>
    </row>
    <row r="47">
      <c r="A47" s="13" t="s">
        <v>128</v>
      </c>
      <c r="B47" s="13">
        <v>2.0</v>
      </c>
      <c r="C47" s="13">
        <v>14.0</v>
      </c>
      <c r="D47" s="13">
        <v>41.9141860621322</v>
      </c>
      <c r="E47" s="13">
        <v>-91.6533957801448</v>
      </c>
      <c r="F47" s="13" t="s">
        <v>91</v>
      </c>
      <c r="G47" s="13" t="s">
        <v>92</v>
      </c>
      <c r="H47" s="13" t="s">
        <v>93</v>
      </c>
      <c r="I47" s="13" t="s">
        <v>129</v>
      </c>
      <c r="J47" s="15" t="s">
        <v>130</v>
      </c>
      <c r="L47" s="16" t="s">
        <v>44</v>
      </c>
      <c r="M47">
        <f>Countif(username, I47)</f>
        <v>3</v>
      </c>
    </row>
    <row r="48">
      <c r="A48" s="13" t="s">
        <v>131</v>
      </c>
      <c r="B48" s="13">
        <v>2.0</v>
      </c>
      <c r="C48" s="13">
        <v>15.0</v>
      </c>
      <c r="D48" s="13">
        <v>41.9141860619703</v>
      </c>
      <c r="E48" s="13">
        <v>-91.6532026320097</v>
      </c>
      <c r="F48" s="13" t="s">
        <v>91</v>
      </c>
      <c r="G48" s="13" t="s">
        <v>92</v>
      </c>
      <c r="H48" s="13" t="s">
        <v>93</v>
      </c>
      <c r="I48" s="13" t="s">
        <v>123</v>
      </c>
      <c r="J48" s="15" t="s">
        <v>132</v>
      </c>
      <c r="L48" s="16" t="s">
        <v>40</v>
      </c>
      <c r="M48">
        <f>Countif(username, I48)</f>
        <v>6</v>
      </c>
    </row>
    <row r="49">
      <c r="A49" s="13" t="s">
        <v>133</v>
      </c>
      <c r="B49" s="13">
        <v>2.0</v>
      </c>
      <c r="C49" s="13">
        <v>16.0</v>
      </c>
      <c r="D49" s="13">
        <v>41.9141860618085</v>
      </c>
      <c r="E49" s="13">
        <v>-91.6530094838746</v>
      </c>
      <c r="F49" s="13" t="s">
        <v>91</v>
      </c>
      <c r="G49" s="13" t="s">
        <v>92</v>
      </c>
      <c r="H49" s="13" t="s">
        <v>93</v>
      </c>
      <c r="I49" s="13" t="s">
        <v>134</v>
      </c>
      <c r="J49" s="15" t="s">
        <v>135</v>
      </c>
      <c r="L49" s="16" t="s">
        <v>44</v>
      </c>
      <c r="M49">
        <f>Countif(username, I49)</f>
        <v>3</v>
      </c>
    </row>
    <row r="50">
      <c r="A50" s="13" t="s">
        <v>136</v>
      </c>
      <c r="B50" s="13">
        <v>2.0</v>
      </c>
      <c r="C50" s="13">
        <v>17.0</v>
      </c>
      <c r="D50" s="13">
        <v>41.9141860616467</v>
      </c>
      <c r="E50" s="13">
        <v>-91.6528163357395</v>
      </c>
      <c r="F50" s="13" t="s">
        <v>91</v>
      </c>
      <c r="G50" s="13" t="s">
        <v>92</v>
      </c>
      <c r="H50" s="13" t="s">
        <v>93</v>
      </c>
      <c r="I50" s="13" t="s">
        <v>137</v>
      </c>
      <c r="J50" s="15" t="s">
        <v>138</v>
      </c>
      <c r="L50" s="16" t="s">
        <v>44</v>
      </c>
      <c r="M50">
        <f>Countif(username, I50)</f>
        <v>3</v>
      </c>
    </row>
    <row r="51">
      <c r="A51" s="13" t="s">
        <v>139</v>
      </c>
      <c r="B51" s="13">
        <v>2.0</v>
      </c>
      <c r="C51" s="13">
        <v>18.0</v>
      </c>
      <c r="D51" s="13">
        <v>41.9141860614848</v>
      </c>
      <c r="E51" s="13">
        <v>-91.6526231876044</v>
      </c>
      <c r="F51" s="13" t="s">
        <v>91</v>
      </c>
      <c r="G51" s="13" t="s">
        <v>92</v>
      </c>
      <c r="H51" s="13" t="s">
        <v>93</v>
      </c>
      <c r="I51" s="13" t="s">
        <v>100</v>
      </c>
      <c r="J51" s="15" t="s">
        <v>140</v>
      </c>
      <c r="L51" s="16" t="s">
        <v>44</v>
      </c>
      <c r="M51">
        <f>Countif(username, I51)</f>
        <v>7</v>
      </c>
    </row>
    <row r="52">
      <c r="A52" s="13" t="s">
        <v>141</v>
      </c>
      <c r="B52" s="13">
        <v>2.0</v>
      </c>
      <c r="C52" s="13">
        <v>19.0</v>
      </c>
      <c r="D52" s="13">
        <v>41.914186061323</v>
      </c>
      <c r="E52" s="13">
        <v>-91.6524300394693</v>
      </c>
      <c r="F52" s="13" t="s">
        <v>91</v>
      </c>
      <c r="G52" s="13" t="s">
        <v>92</v>
      </c>
      <c r="H52" s="13" t="s">
        <v>93</v>
      </c>
      <c r="I52" s="13" t="s">
        <v>106</v>
      </c>
      <c r="J52" s="15" t="s">
        <v>142</v>
      </c>
      <c r="L52" s="16" t="s">
        <v>44</v>
      </c>
      <c r="M52">
        <f>Countif(username, I52)</f>
        <v>2</v>
      </c>
    </row>
    <row r="53">
      <c r="A53" s="13" t="s">
        <v>143</v>
      </c>
      <c r="B53" s="13">
        <v>2.0</v>
      </c>
      <c r="C53" s="13">
        <v>20.0</v>
      </c>
      <c r="D53" s="13">
        <v>41.9141860611612</v>
      </c>
      <c r="E53" s="13">
        <v>-91.6522368913342</v>
      </c>
      <c r="F53" s="13" t="s">
        <v>91</v>
      </c>
      <c r="G53" s="13" t="s">
        <v>92</v>
      </c>
      <c r="H53" s="13" t="s">
        <v>93</v>
      </c>
      <c r="I53" s="13" t="s">
        <v>144</v>
      </c>
      <c r="J53" s="15" t="s">
        <v>145</v>
      </c>
      <c r="L53" s="16">
        <v>1.0</v>
      </c>
      <c r="M53">
        <f>Countif(username, I53)</f>
        <v>2</v>
      </c>
    </row>
    <row r="54">
      <c r="A54" s="13" t="s">
        <v>146</v>
      </c>
      <c r="B54" s="13">
        <v>3.0</v>
      </c>
      <c r="C54" s="13">
        <v>1.0</v>
      </c>
      <c r="D54" s="13">
        <v>41.9140423337906</v>
      </c>
      <c r="E54" s="13">
        <v>-91.6559067141653</v>
      </c>
      <c r="F54" s="13" t="s">
        <v>147</v>
      </c>
      <c r="G54" s="13" t="s">
        <v>32</v>
      </c>
      <c r="H54" s="13" t="s">
        <v>148</v>
      </c>
      <c r="I54" s="13" t="s">
        <v>48</v>
      </c>
      <c r="J54" s="15" t="s">
        <v>149</v>
      </c>
      <c r="L54" s="16">
        <v>1.0</v>
      </c>
      <c r="M54">
        <f>Countif(username, I54)</f>
        <v>2</v>
      </c>
    </row>
    <row r="55">
      <c r="A55" s="13" t="s">
        <v>150</v>
      </c>
      <c r="B55" s="13">
        <v>3.0</v>
      </c>
      <c r="C55" s="13">
        <v>2.0</v>
      </c>
      <c r="D55" s="13">
        <v>41.9140423336287</v>
      </c>
      <c r="E55" s="13">
        <v>-91.6557135664651</v>
      </c>
      <c r="F55" s="13" t="s">
        <v>147</v>
      </c>
      <c r="G55" s="13" t="s">
        <v>32</v>
      </c>
      <c r="H55" s="13" t="s">
        <v>148</v>
      </c>
      <c r="I55" s="13" t="s">
        <v>151</v>
      </c>
      <c r="J55" s="15" t="s">
        <v>152</v>
      </c>
      <c r="L55" s="16">
        <v>1.0</v>
      </c>
      <c r="M55">
        <f>Countif(username, I55)</f>
        <v>1</v>
      </c>
    </row>
    <row r="56">
      <c r="A56" s="13" t="s">
        <v>153</v>
      </c>
      <c r="B56" s="13">
        <v>3.0</v>
      </c>
      <c r="C56" s="13">
        <v>3.0</v>
      </c>
      <c r="D56" s="13">
        <v>41.9140423334669</v>
      </c>
      <c r="E56" s="13">
        <v>-91.6555204187649</v>
      </c>
      <c r="F56" s="13" t="s">
        <v>147</v>
      </c>
      <c r="G56" s="13" t="s">
        <v>32</v>
      </c>
      <c r="H56" s="13" t="s">
        <v>148</v>
      </c>
      <c r="I56" s="13" t="s">
        <v>51</v>
      </c>
      <c r="J56" s="15" t="s">
        <v>154</v>
      </c>
      <c r="L56" s="16" t="s">
        <v>40</v>
      </c>
      <c r="M56">
        <f>Countif(username, I56)</f>
        <v>12</v>
      </c>
    </row>
    <row r="57">
      <c r="A57" s="13" t="s">
        <v>155</v>
      </c>
      <c r="B57" s="13">
        <v>3.0</v>
      </c>
      <c r="C57" s="13">
        <v>4.0</v>
      </c>
      <c r="D57" s="13">
        <v>41.914042333305</v>
      </c>
      <c r="E57" s="13">
        <v>-91.6553272710647</v>
      </c>
      <c r="F57" s="13" t="s">
        <v>147</v>
      </c>
      <c r="G57" s="13" t="s">
        <v>32</v>
      </c>
      <c r="H57" s="13" t="s">
        <v>148</v>
      </c>
      <c r="I57" s="13" t="s">
        <v>156</v>
      </c>
      <c r="J57" s="15" t="s">
        <v>157</v>
      </c>
      <c r="L57" s="16" t="s">
        <v>40</v>
      </c>
      <c r="M57">
        <f>Countif(username, I57)</f>
        <v>5</v>
      </c>
    </row>
    <row r="58">
      <c r="A58" s="13" t="s">
        <v>158</v>
      </c>
      <c r="B58" s="13">
        <v>3.0</v>
      </c>
      <c r="C58" s="13">
        <v>5.0</v>
      </c>
      <c r="D58" s="13">
        <v>41.9140423331432</v>
      </c>
      <c r="E58" s="13">
        <v>-91.6551341233646</v>
      </c>
      <c r="F58" s="13" t="s">
        <v>147</v>
      </c>
      <c r="G58" s="13" t="s">
        <v>32</v>
      </c>
      <c r="H58" s="13" t="s">
        <v>148</v>
      </c>
      <c r="I58" s="13" t="s">
        <v>38</v>
      </c>
      <c r="J58" s="15" t="s">
        <v>159</v>
      </c>
      <c r="L58" s="16" t="s">
        <v>40</v>
      </c>
      <c r="M58">
        <f>Countif(username, I58)</f>
        <v>7</v>
      </c>
    </row>
    <row r="59">
      <c r="A59" s="13" t="s">
        <v>160</v>
      </c>
      <c r="B59" s="13">
        <v>3.0</v>
      </c>
      <c r="C59" s="13">
        <v>6.0</v>
      </c>
      <c r="D59" s="13">
        <v>41.9140423329814</v>
      </c>
      <c r="E59" s="13">
        <v>-91.6549409756644</v>
      </c>
      <c r="F59" s="13" t="s">
        <v>147</v>
      </c>
      <c r="G59" s="13" t="s">
        <v>32</v>
      </c>
      <c r="H59" s="13" t="s">
        <v>148</v>
      </c>
      <c r="I59" s="13" t="s">
        <v>161</v>
      </c>
      <c r="J59" s="15" t="s">
        <v>162</v>
      </c>
      <c r="L59" s="16">
        <v>1.0</v>
      </c>
      <c r="M59">
        <f>Countif(username, I59)</f>
        <v>2</v>
      </c>
    </row>
    <row r="60">
      <c r="A60" s="13" t="s">
        <v>163</v>
      </c>
      <c r="B60" s="13">
        <v>3.0</v>
      </c>
      <c r="C60" s="13">
        <v>7.0</v>
      </c>
      <c r="D60" s="13">
        <v>41.9140423328195</v>
      </c>
      <c r="E60" s="13">
        <v>-91.6547478279642</v>
      </c>
      <c r="F60" s="13" t="s">
        <v>147</v>
      </c>
      <c r="G60" s="13" t="s">
        <v>32</v>
      </c>
      <c r="H60" s="13" t="s">
        <v>148</v>
      </c>
      <c r="I60" s="13" t="s">
        <v>126</v>
      </c>
      <c r="J60" s="15" t="s">
        <v>164</v>
      </c>
      <c r="L60" s="16" t="s">
        <v>44</v>
      </c>
      <c r="M60">
        <f>Countif(username, I60)</f>
        <v>4</v>
      </c>
    </row>
    <row r="61">
      <c r="A61" s="13" t="s">
        <v>165</v>
      </c>
      <c r="B61" s="13">
        <v>3.0</v>
      </c>
      <c r="C61" s="13">
        <v>8.0</v>
      </c>
      <c r="D61" s="13">
        <v>41.9140423326577</v>
      </c>
      <c r="E61" s="13">
        <v>-91.6545546802641</v>
      </c>
      <c r="F61" s="13" t="s">
        <v>147</v>
      </c>
      <c r="G61" s="13" t="s">
        <v>32</v>
      </c>
      <c r="H61" s="13" t="s">
        <v>148</v>
      </c>
      <c r="I61" s="13" t="s">
        <v>134</v>
      </c>
      <c r="J61" s="15" t="s">
        <v>166</v>
      </c>
      <c r="L61" s="16" t="s">
        <v>44</v>
      </c>
      <c r="M61">
        <f>Countif(username, I61)</f>
        <v>3</v>
      </c>
    </row>
    <row r="62">
      <c r="A62" s="13" t="s">
        <v>167</v>
      </c>
      <c r="B62" s="13">
        <v>3.0</v>
      </c>
      <c r="C62" s="13">
        <v>9.0</v>
      </c>
      <c r="D62" s="13">
        <v>41.9140423324959</v>
      </c>
      <c r="E62" s="13">
        <v>-91.654361532564</v>
      </c>
      <c r="F62" s="13" t="s">
        <v>147</v>
      </c>
      <c r="G62" s="13" t="s">
        <v>32</v>
      </c>
      <c r="H62" s="13" t="s">
        <v>148</v>
      </c>
      <c r="I62" s="13" t="s">
        <v>168</v>
      </c>
      <c r="J62" s="15" t="s">
        <v>169</v>
      </c>
      <c r="L62" s="16" t="s">
        <v>44</v>
      </c>
      <c r="M62">
        <f>Countif(username, I62)</f>
        <v>4</v>
      </c>
    </row>
    <row r="63">
      <c r="A63" s="13" t="s">
        <v>170</v>
      </c>
      <c r="B63" s="13">
        <v>3.0</v>
      </c>
      <c r="C63" s="13">
        <v>10.0</v>
      </c>
      <c r="D63" s="13">
        <v>41.914042332334</v>
      </c>
      <c r="E63" s="13">
        <v>-91.6541683848638</v>
      </c>
      <c r="F63" s="13" t="s">
        <v>147</v>
      </c>
      <c r="G63" s="13" t="s">
        <v>32</v>
      </c>
      <c r="H63" s="13" t="s">
        <v>148</v>
      </c>
      <c r="I63" s="13" t="s">
        <v>171</v>
      </c>
      <c r="J63" s="15" t="s">
        <v>172</v>
      </c>
      <c r="L63" s="16">
        <v>1.0</v>
      </c>
      <c r="M63">
        <f>Countif(username, I63)</f>
        <v>1</v>
      </c>
    </row>
    <row r="64">
      <c r="A64" s="13" t="s">
        <v>173</v>
      </c>
      <c r="B64" s="13">
        <v>3.0</v>
      </c>
      <c r="C64" s="13">
        <v>11.0</v>
      </c>
      <c r="D64" s="13">
        <v>41.9140423321722</v>
      </c>
      <c r="E64" s="13">
        <v>-91.6539752371636</v>
      </c>
      <c r="F64" s="13" t="s">
        <v>147</v>
      </c>
      <c r="G64" s="13" t="s">
        <v>32</v>
      </c>
      <c r="H64" s="13" t="s">
        <v>148</v>
      </c>
      <c r="I64" s="13" t="s">
        <v>73</v>
      </c>
      <c r="J64" s="15" t="s">
        <v>174</v>
      </c>
      <c r="L64" s="16" t="s">
        <v>44</v>
      </c>
      <c r="M64">
        <f>Countif(username, I64)</f>
        <v>4</v>
      </c>
    </row>
    <row r="65">
      <c r="A65" s="13" t="s">
        <v>175</v>
      </c>
      <c r="B65" s="13">
        <v>3.0</v>
      </c>
      <c r="C65" s="13">
        <v>12.0</v>
      </c>
      <c r="D65" s="13">
        <v>41.9140423320104</v>
      </c>
      <c r="E65" s="13">
        <v>-91.6537820894635</v>
      </c>
      <c r="F65" s="13" t="s">
        <v>147</v>
      </c>
      <c r="G65" s="13" t="s">
        <v>32</v>
      </c>
      <c r="H65" s="13" t="s">
        <v>148</v>
      </c>
      <c r="I65" s="13" t="s">
        <v>168</v>
      </c>
      <c r="J65" s="15" t="s">
        <v>176</v>
      </c>
      <c r="L65" s="16" t="s">
        <v>44</v>
      </c>
      <c r="M65">
        <f>Countif(username, I65)</f>
        <v>4</v>
      </c>
    </row>
    <row r="66">
      <c r="A66" s="13" t="s">
        <v>177</v>
      </c>
      <c r="B66" s="13">
        <v>3.0</v>
      </c>
      <c r="C66" s="13">
        <v>13.0</v>
      </c>
      <c r="D66" s="13">
        <v>41.9140423318485</v>
      </c>
      <c r="E66" s="13">
        <v>-91.6535889417633</v>
      </c>
      <c r="F66" s="13" t="s">
        <v>147</v>
      </c>
      <c r="G66" s="13" t="s">
        <v>32</v>
      </c>
      <c r="H66" s="13" t="s">
        <v>148</v>
      </c>
      <c r="I66" s="13" t="s">
        <v>178</v>
      </c>
      <c r="J66" s="15" t="s">
        <v>179</v>
      </c>
      <c r="L66" s="16">
        <v>1.0</v>
      </c>
      <c r="M66">
        <f>Countif(username, I66)</f>
        <v>1</v>
      </c>
    </row>
    <row r="67">
      <c r="A67" s="13" t="s">
        <v>180</v>
      </c>
      <c r="B67" s="13">
        <v>3.0</v>
      </c>
      <c r="C67" s="13">
        <v>14.0</v>
      </c>
      <c r="D67" s="13">
        <v>41.9140423316867</v>
      </c>
      <c r="E67" s="13">
        <v>-91.6533957940631</v>
      </c>
      <c r="F67" s="13" t="s">
        <v>147</v>
      </c>
      <c r="G67" s="13" t="s">
        <v>32</v>
      </c>
      <c r="H67" s="13" t="s">
        <v>148</v>
      </c>
      <c r="I67" s="13" t="s">
        <v>181</v>
      </c>
      <c r="J67" s="15" t="s">
        <v>182</v>
      </c>
      <c r="L67" s="16">
        <v>1.0</v>
      </c>
      <c r="M67">
        <f>Countif(username, I67)</f>
        <v>2</v>
      </c>
    </row>
    <row r="68">
      <c r="A68" s="13" t="s">
        <v>183</v>
      </c>
      <c r="B68" s="13">
        <v>3.0</v>
      </c>
      <c r="C68" s="13">
        <v>15.0</v>
      </c>
      <c r="D68" s="13">
        <v>41.9140423315249</v>
      </c>
      <c r="E68" s="13">
        <v>-91.653202646363</v>
      </c>
      <c r="F68" s="13" t="s">
        <v>147</v>
      </c>
      <c r="G68" s="13" t="s">
        <v>32</v>
      </c>
      <c r="H68" s="13" t="s">
        <v>148</v>
      </c>
      <c r="I68" s="13" t="s">
        <v>184</v>
      </c>
      <c r="J68" s="15" t="s">
        <v>185</v>
      </c>
      <c r="L68" s="16">
        <v>1.0</v>
      </c>
      <c r="M68">
        <f>Countif(username, I68)</f>
        <v>2</v>
      </c>
    </row>
    <row r="69">
      <c r="A69" s="13" t="s">
        <v>186</v>
      </c>
      <c r="B69" s="13">
        <v>3.0</v>
      </c>
      <c r="C69" s="13">
        <v>16.0</v>
      </c>
      <c r="D69" s="13">
        <v>41.914042331363</v>
      </c>
      <c r="E69" s="13">
        <v>-91.6530094986628</v>
      </c>
      <c r="F69" s="13" t="s">
        <v>147</v>
      </c>
      <c r="G69" s="13" t="s">
        <v>32</v>
      </c>
      <c r="H69" s="13" t="s">
        <v>148</v>
      </c>
      <c r="I69" s="13" t="s">
        <v>85</v>
      </c>
      <c r="J69" s="15" t="s">
        <v>187</v>
      </c>
      <c r="L69" s="16" t="s">
        <v>40</v>
      </c>
      <c r="M69">
        <f>Countif(username, I69)</f>
        <v>7</v>
      </c>
    </row>
    <row r="70">
      <c r="A70" s="13" t="s">
        <v>188</v>
      </c>
      <c r="B70" s="13">
        <v>3.0</v>
      </c>
      <c r="C70" s="13">
        <v>17.0</v>
      </c>
      <c r="D70" s="13">
        <v>41.9140423312012</v>
      </c>
      <c r="E70" s="13">
        <v>-91.6528163509627</v>
      </c>
      <c r="F70" s="13" t="s">
        <v>147</v>
      </c>
      <c r="G70" s="13" t="s">
        <v>32</v>
      </c>
      <c r="H70" s="13" t="s">
        <v>148</v>
      </c>
      <c r="I70" s="13" t="s">
        <v>189</v>
      </c>
      <c r="J70" s="15" t="s">
        <v>190</v>
      </c>
      <c r="L70" s="16" t="s">
        <v>40</v>
      </c>
      <c r="M70">
        <f>Countif(username, I70)</f>
        <v>5</v>
      </c>
    </row>
    <row r="71">
      <c r="A71" s="13" t="s">
        <v>191</v>
      </c>
      <c r="B71" s="13">
        <v>3.0</v>
      </c>
      <c r="C71" s="13">
        <v>18.0</v>
      </c>
      <c r="D71" s="13">
        <v>41.9140423310394</v>
      </c>
      <c r="E71" s="13">
        <v>-91.6526232032625</v>
      </c>
      <c r="F71" s="13" t="s">
        <v>147</v>
      </c>
      <c r="G71" s="13" t="s">
        <v>32</v>
      </c>
      <c r="H71" s="13" t="s">
        <v>148</v>
      </c>
      <c r="I71" s="13" t="s">
        <v>51</v>
      </c>
      <c r="J71" s="15" t="s">
        <v>192</v>
      </c>
      <c r="L71" s="16" t="s">
        <v>40</v>
      </c>
      <c r="M71">
        <f>Countif(username, I71)</f>
        <v>12</v>
      </c>
    </row>
    <row r="72">
      <c r="A72" s="13" t="s">
        <v>193</v>
      </c>
      <c r="B72" s="13">
        <v>3.0</v>
      </c>
      <c r="C72" s="13">
        <v>19.0</v>
      </c>
      <c r="D72" s="13">
        <v>41.9140423308775</v>
      </c>
      <c r="E72" s="13">
        <v>-91.6524300555624</v>
      </c>
      <c r="F72" s="13" t="s">
        <v>147</v>
      </c>
      <c r="G72" s="13" t="s">
        <v>32</v>
      </c>
      <c r="H72" s="13" t="s">
        <v>148</v>
      </c>
      <c r="I72" s="13" t="s">
        <v>70</v>
      </c>
      <c r="J72" s="15" t="s">
        <v>194</v>
      </c>
      <c r="L72" s="16" t="s">
        <v>40</v>
      </c>
      <c r="M72">
        <f>Countif(username, I72)</f>
        <v>15</v>
      </c>
    </row>
    <row r="73">
      <c r="A73" s="13" t="s">
        <v>195</v>
      </c>
      <c r="B73" s="13">
        <v>3.0</v>
      </c>
      <c r="C73" s="13">
        <v>20.0</v>
      </c>
      <c r="D73" s="13">
        <v>41.9140423307157</v>
      </c>
      <c r="E73" s="13">
        <v>-91.6522369078622</v>
      </c>
      <c r="F73" s="13" t="s">
        <v>147</v>
      </c>
      <c r="G73" s="13" t="s">
        <v>32</v>
      </c>
      <c r="H73" s="13" t="s">
        <v>148</v>
      </c>
      <c r="I73" s="13" t="s">
        <v>42</v>
      </c>
      <c r="J73" s="15" t="s">
        <v>196</v>
      </c>
      <c r="L73" s="16" t="s">
        <v>44</v>
      </c>
      <c r="M73">
        <f>Countif(username, I73)</f>
        <v>3</v>
      </c>
    </row>
    <row r="74">
      <c r="A74" s="13" t="s">
        <v>197</v>
      </c>
      <c r="B74" s="13">
        <v>4.0</v>
      </c>
      <c r="C74" s="13">
        <v>1.0</v>
      </c>
      <c r="D74" s="13">
        <v>41.9138986033451</v>
      </c>
      <c r="E74" s="13">
        <v>-91.6559067224292</v>
      </c>
      <c r="F74" s="13" t="s">
        <v>91</v>
      </c>
      <c r="G74" s="13" t="s">
        <v>92</v>
      </c>
      <c r="H74" s="13" t="s">
        <v>93</v>
      </c>
      <c r="I74" s="13" t="s">
        <v>38</v>
      </c>
      <c r="J74" s="15" t="s">
        <v>198</v>
      </c>
      <c r="L74" s="16" t="s">
        <v>40</v>
      </c>
      <c r="M74">
        <f>Countif(username, I74)</f>
        <v>7</v>
      </c>
    </row>
    <row r="75">
      <c r="A75" s="13" t="s">
        <v>199</v>
      </c>
      <c r="B75" s="13">
        <v>4.0</v>
      </c>
      <c r="C75" s="13">
        <v>2.0</v>
      </c>
      <c r="D75" s="13">
        <v>41.9138986031833</v>
      </c>
      <c r="E75" s="13">
        <v>-91.6557135751639</v>
      </c>
      <c r="F75" s="13" t="s">
        <v>91</v>
      </c>
      <c r="G75" s="13" t="s">
        <v>92</v>
      </c>
      <c r="H75" s="13" t="s">
        <v>93</v>
      </c>
      <c r="I75" s="13" t="s">
        <v>200</v>
      </c>
      <c r="J75" s="15" t="s">
        <v>201</v>
      </c>
      <c r="L75" s="16">
        <v>1.0</v>
      </c>
      <c r="M75">
        <f>Countif(username, I75)</f>
        <v>3</v>
      </c>
    </row>
    <row r="76">
      <c r="A76" s="13" t="s">
        <v>202</v>
      </c>
      <c r="B76" s="13">
        <v>4.0</v>
      </c>
      <c r="C76" s="13">
        <v>3.0</v>
      </c>
      <c r="D76" s="13">
        <v>41.9138986030215</v>
      </c>
      <c r="E76" s="13">
        <v>-91.6555204278987</v>
      </c>
      <c r="F76" s="13" t="s">
        <v>91</v>
      </c>
      <c r="G76" s="13" t="s">
        <v>92</v>
      </c>
      <c r="H76" s="13" t="s">
        <v>93</v>
      </c>
      <c r="I76" s="13" t="s">
        <v>123</v>
      </c>
      <c r="J76" s="15" t="s">
        <v>203</v>
      </c>
      <c r="L76" s="16" t="s">
        <v>40</v>
      </c>
      <c r="M76">
        <f>Countif(username, I76)</f>
        <v>6</v>
      </c>
    </row>
    <row r="77">
      <c r="A77" s="13" t="s">
        <v>204</v>
      </c>
      <c r="B77" s="13">
        <v>4.0</v>
      </c>
      <c r="C77" s="13">
        <v>4.0</v>
      </c>
      <c r="D77" s="13">
        <v>41.9138986028596</v>
      </c>
      <c r="E77" s="13">
        <v>-91.6553272806335</v>
      </c>
      <c r="F77" s="13" t="s">
        <v>91</v>
      </c>
      <c r="G77" s="13" t="s">
        <v>92</v>
      </c>
      <c r="H77" s="13" t="s">
        <v>93</v>
      </c>
      <c r="I77" s="13" t="s">
        <v>34</v>
      </c>
      <c r="J77" s="15" t="s">
        <v>205</v>
      </c>
      <c r="L77" s="16" t="s">
        <v>36</v>
      </c>
      <c r="M77">
        <f>Countif(username, I77)</f>
        <v>19</v>
      </c>
    </row>
    <row r="78">
      <c r="A78" s="13" t="s">
        <v>206</v>
      </c>
      <c r="B78" s="13">
        <v>4.0</v>
      </c>
      <c r="C78" s="13">
        <v>5.0</v>
      </c>
      <c r="D78" s="13">
        <v>41.9138986026978</v>
      </c>
      <c r="E78" s="13">
        <v>-91.6551341333682</v>
      </c>
      <c r="F78" s="13" t="s">
        <v>91</v>
      </c>
      <c r="G78" s="13" t="s">
        <v>92</v>
      </c>
      <c r="H78" s="13" t="s">
        <v>93</v>
      </c>
      <c r="I78" s="13" t="s">
        <v>137</v>
      </c>
      <c r="J78" s="15" t="s">
        <v>207</v>
      </c>
      <c r="L78" s="16" t="s">
        <v>44</v>
      </c>
      <c r="M78">
        <f>Countif(username, I78)</f>
        <v>3</v>
      </c>
    </row>
    <row r="79">
      <c r="A79" s="13" t="s">
        <v>208</v>
      </c>
      <c r="B79" s="13">
        <v>4.0</v>
      </c>
      <c r="C79" s="13">
        <v>6.0</v>
      </c>
      <c r="D79" s="13">
        <v>41.913898602536</v>
      </c>
      <c r="E79" s="13">
        <v>-91.654940986103</v>
      </c>
      <c r="F79" s="13" t="s">
        <v>91</v>
      </c>
      <c r="G79" s="13" t="s">
        <v>92</v>
      </c>
      <c r="H79" s="13" t="s">
        <v>93</v>
      </c>
      <c r="I79" s="13" t="s">
        <v>209</v>
      </c>
      <c r="J79" s="15" t="s">
        <v>210</v>
      </c>
      <c r="L79" s="16">
        <v>1.0</v>
      </c>
      <c r="M79">
        <f>Countif(username, I79)</f>
        <v>2</v>
      </c>
    </row>
    <row r="80">
      <c r="A80" s="13" t="s">
        <v>211</v>
      </c>
      <c r="B80" s="13">
        <v>4.0</v>
      </c>
      <c r="C80" s="13">
        <v>7.0</v>
      </c>
      <c r="D80" s="13">
        <v>41.9138986023741</v>
      </c>
      <c r="E80" s="13">
        <v>-91.6547478388378</v>
      </c>
      <c r="F80" s="13" t="s">
        <v>91</v>
      </c>
      <c r="G80" s="13" t="s">
        <v>92</v>
      </c>
      <c r="H80" s="13" t="s">
        <v>93</v>
      </c>
      <c r="I80" s="13" t="s">
        <v>156</v>
      </c>
      <c r="J80" s="15" t="s">
        <v>212</v>
      </c>
      <c r="L80" s="16" t="s">
        <v>40</v>
      </c>
      <c r="M80">
        <f>Countif(username, I80)</f>
        <v>5</v>
      </c>
    </row>
    <row r="81">
      <c r="A81" s="13" t="s">
        <v>213</v>
      </c>
      <c r="B81" s="13">
        <v>4.0</v>
      </c>
      <c r="C81" s="13">
        <v>8.0</v>
      </c>
      <c r="D81" s="13">
        <v>41.9138986022123</v>
      </c>
      <c r="E81" s="13">
        <v>-91.6545546915725</v>
      </c>
      <c r="F81" s="13" t="s">
        <v>91</v>
      </c>
      <c r="G81" s="13" t="s">
        <v>92</v>
      </c>
      <c r="H81" s="13" t="s">
        <v>93</v>
      </c>
      <c r="I81" s="13" t="s">
        <v>38</v>
      </c>
      <c r="J81" s="15" t="s">
        <v>214</v>
      </c>
      <c r="L81" s="16" t="s">
        <v>40</v>
      </c>
      <c r="M81">
        <f>Countif(username, I81)</f>
        <v>7</v>
      </c>
    </row>
    <row r="82">
      <c r="A82" s="13" t="s">
        <v>215</v>
      </c>
      <c r="B82" s="13">
        <v>4.0</v>
      </c>
      <c r="C82" s="13">
        <v>9.0</v>
      </c>
      <c r="D82" s="13">
        <v>41.9138986020505</v>
      </c>
      <c r="E82" s="13">
        <v>-91.6543615443073</v>
      </c>
      <c r="F82" s="13" t="s">
        <v>91</v>
      </c>
      <c r="G82" s="13" t="s">
        <v>92</v>
      </c>
      <c r="H82" s="13" t="s">
        <v>93</v>
      </c>
      <c r="I82" s="13" t="s">
        <v>34</v>
      </c>
      <c r="J82" s="15" t="s">
        <v>216</v>
      </c>
      <c r="L82" s="16" t="s">
        <v>36</v>
      </c>
      <c r="M82">
        <f>Countif(username, I82)</f>
        <v>19</v>
      </c>
    </row>
    <row r="83">
      <c r="A83" s="13" t="s">
        <v>217</v>
      </c>
      <c r="B83" s="13">
        <v>4.0</v>
      </c>
      <c r="C83" s="13">
        <v>10.0</v>
      </c>
      <c r="D83" s="13">
        <v>41.9138986018886</v>
      </c>
      <c r="E83" s="13">
        <v>-91.6541683970421</v>
      </c>
      <c r="F83" s="13" t="s">
        <v>91</v>
      </c>
      <c r="G83" s="13" t="s">
        <v>92</v>
      </c>
      <c r="H83" s="13" t="s">
        <v>93</v>
      </c>
      <c r="I83" s="13" t="s">
        <v>218</v>
      </c>
      <c r="J83" s="15" t="s">
        <v>219</v>
      </c>
      <c r="L83" s="16" t="s">
        <v>44</v>
      </c>
      <c r="M83">
        <f>Countif(username, I83)</f>
        <v>4</v>
      </c>
    </row>
    <row r="84">
      <c r="A84" s="13" t="s">
        <v>220</v>
      </c>
      <c r="B84" s="13">
        <v>4.0</v>
      </c>
      <c r="C84" s="13">
        <v>11.0</v>
      </c>
      <c r="D84" s="13">
        <v>41.9138986017268</v>
      </c>
      <c r="E84" s="13">
        <v>-91.6539752497768</v>
      </c>
      <c r="F84" s="13" t="s">
        <v>91</v>
      </c>
      <c r="G84" s="13" t="s">
        <v>92</v>
      </c>
      <c r="H84" s="13" t="s">
        <v>93</v>
      </c>
      <c r="I84" s="13" t="s">
        <v>38</v>
      </c>
      <c r="J84" s="15" t="s">
        <v>221</v>
      </c>
      <c r="L84" s="16" t="s">
        <v>40</v>
      </c>
      <c r="M84">
        <f>Countif(username, I84)</f>
        <v>7</v>
      </c>
    </row>
    <row r="85">
      <c r="A85" s="13" t="s">
        <v>222</v>
      </c>
      <c r="B85" s="13">
        <v>4.0</v>
      </c>
      <c r="C85" s="13">
        <v>12.0</v>
      </c>
      <c r="D85" s="13">
        <v>41.913898601565</v>
      </c>
      <c r="E85" s="13">
        <v>-91.6537821025116</v>
      </c>
      <c r="F85" s="13" t="s">
        <v>91</v>
      </c>
      <c r="G85" s="13" t="s">
        <v>92</v>
      </c>
      <c r="H85" s="13" t="s">
        <v>93</v>
      </c>
      <c r="I85" s="13" t="s">
        <v>209</v>
      </c>
      <c r="J85" s="15" t="s">
        <v>223</v>
      </c>
      <c r="L85" s="16">
        <v>1.0</v>
      </c>
      <c r="M85">
        <f>Countif(username, I85)</f>
        <v>2</v>
      </c>
    </row>
    <row r="86">
      <c r="A86" s="13" t="s">
        <v>224</v>
      </c>
      <c r="B86" s="13">
        <v>4.0</v>
      </c>
      <c r="C86" s="13">
        <v>13.0</v>
      </c>
      <c r="D86" s="13">
        <v>41.9138986014031</v>
      </c>
      <c r="E86" s="13">
        <v>-91.6535889552463</v>
      </c>
      <c r="F86" s="13" t="s">
        <v>91</v>
      </c>
      <c r="G86" s="13" t="s">
        <v>92</v>
      </c>
      <c r="H86" s="13" t="s">
        <v>93</v>
      </c>
      <c r="I86" s="13" t="s">
        <v>225</v>
      </c>
      <c r="J86" s="15" t="s">
        <v>226</v>
      </c>
      <c r="L86" s="16" t="s">
        <v>44</v>
      </c>
      <c r="M86">
        <f>Countif(username, I86)</f>
        <v>3</v>
      </c>
    </row>
    <row r="87">
      <c r="A87" s="13" t="s">
        <v>227</v>
      </c>
      <c r="B87" s="13">
        <v>4.0</v>
      </c>
      <c r="C87" s="13">
        <v>14.0</v>
      </c>
      <c r="D87" s="13">
        <v>41.9138986012413</v>
      </c>
      <c r="E87" s="13">
        <v>-91.6533958079811</v>
      </c>
      <c r="F87" s="13" t="s">
        <v>91</v>
      </c>
      <c r="G87" s="13" t="s">
        <v>92</v>
      </c>
      <c r="H87" s="13" t="s">
        <v>93</v>
      </c>
      <c r="I87" s="13" t="s">
        <v>34</v>
      </c>
      <c r="J87" s="15" t="s">
        <v>228</v>
      </c>
      <c r="L87" s="16" t="s">
        <v>36</v>
      </c>
      <c r="M87">
        <f>Countif(username, I87)</f>
        <v>19</v>
      </c>
    </row>
    <row r="88">
      <c r="A88" s="13" t="s">
        <v>229</v>
      </c>
      <c r="B88" s="13">
        <v>4.0</v>
      </c>
      <c r="C88" s="13">
        <v>15.0</v>
      </c>
      <c r="D88" s="13">
        <v>41.9138986010795</v>
      </c>
      <c r="E88" s="13">
        <v>-91.6532026607159</v>
      </c>
      <c r="F88" s="13" t="s">
        <v>91</v>
      </c>
      <c r="G88" s="13" t="s">
        <v>92</v>
      </c>
      <c r="H88" s="13" t="s">
        <v>93</v>
      </c>
      <c r="I88" s="13" t="s">
        <v>64</v>
      </c>
      <c r="J88" s="15" t="s">
        <v>230</v>
      </c>
      <c r="L88" s="16" t="s">
        <v>40</v>
      </c>
      <c r="M88">
        <f>Countif(username, I88)</f>
        <v>8</v>
      </c>
    </row>
    <row r="89">
      <c r="A89" s="13" t="s">
        <v>231</v>
      </c>
      <c r="B89" s="13">
        <v>4.0</v>
      </c>
      <c r="C89" s="13">
        <v>16.0</v>
      </c>
      <c r="D89" s="13">
        <v>41.9138986009176</v>
      </c>
      <c r="E89" s="13">
        <v>-91.6530095134506</v>
      </c>
      <c r="F89" s="13" t="s">
        <v>91</v>
      </c>
      <c r="G89" s="13" t="s">
        <v>92</v>
      </c>
      <c r="H89" s="13" t="s">
        <v>93</v>
      </c>
      <c r="I89" s="13" t="s">
        <v>67</v>
      </c>
      <c r="J89" s="15" t="s">
        <v>232</v>
      </c>
      <c r="L89" s="16" t="s">
        <v>44</v>
      </c>
      <c r="M89">
        <f>Countif(username, I89)</f>
        <v>3</v>
      </c>
    </row>
    <row r="90">
      <c r="A90" s="13" t="s">
        <v>233</v>
      </c>
      <c r="B90" s="13">
        <v>4.0</v>
      </c>
      <c r="C90" s="13">
        <v>17.0</v>
      </c>
      <c r="D90" s="13">
        <v>41.9138986007558</v>
      </c>
      <c r="E90" s="13">
        <v>-91.6528163661854</v>
      </c>
      <c r="F90" s="13" t="s">
        <v>91</v>
      </c>
      <c r="G90" s="13" t="s">
        <v>92</v>
      </c>
      <c r="H90" s="13" t="s">
        <v>93</v>
      </c>
      <c r="I90" s="13" t="s">
        <v>34</v>
      </c>
      <c r="J90" s="15" t="s">
        <v>234</v>
      </c>
      <c r="L90" s="16" t="s">
        <v>36</v>
      </c>
      <c r="M90">
        <f>Countif(username, I90)</f>
        <v>19</v>
      </c>
    </row>
    <row r="91">
      <c r="A91" s="13" t="s">
        <v>235</v>
      </c>
      <c r="B91" s="13">
        <v>4.0</v>
      </c>
      <c r="C91" s="13">
        <v>18.0</v>
      </c>
      <c r="D91" s="13">
        <v>41.913898600594</v>
      </c>
      <c r="E91" s="13">
        <v>-91.6526232189202</v>
      </c>
      <c r="F91" s="13" t="s">
        <v>91</v>
      </c>
      <c r="G91" s="13" t="s">
        <v>92</v>
      </c>
      <c r="H91" s="13" t="s">
        <v>93</v>
      </c>
      <c r="I91" s="13" t="s">
        <v>225</v>
      </c>
      <c r="J91" s="15" t="s">
        <v>236</v>
      </c>
      <c r="L91" s="16" t="s">
        <v>44</v>
      </c>
      <c r="M91">
        <f>Countif(username, I91)</f>
        <v>3</v>
      </c>
    </row>
    <row r="92">
      <c r="A92" s="13" t="s">
        <v>237</v>
      </c>
      <c r="B92" s="13">
        <v>4.0</v>
      </c>
      <c r="C92" s="13">
        <v>19.0</v>
      </c>
      <c r="D92" s="13">
        <v>41.9138986004321</v>
      </c>
      <c r="E92" s="13">
        <v>-91.6524300716549</v>
      </c>
      <c r="F92" s="13" t="s">
        <v>91</v>
      </c>
      <c r="G92" s="13" t="s">
        <v>92</v>
      </c>
      <c r="H92" s="13" t="s">
        <v>93</v>
      </c>
      <c r="I92" s="13" t="s">
        <v>238</v>
      </c>
      <c r="J92" s="15" t="s">
        <v>239</v>
      </c>
      <c r="L92" s="16">
        <v>1.0</v>
      </c>
      <c r="M92">
        <f>Countif(username, I92)</f>
        <v>1</v>
      </c>
    </row>
    <row r="93">
      <c r="A93" s="13" t="s">
        <v>240</v>
      </c>
      <c r="B93" s="13">
        <v>4.0</v>
      </c>
      <c r="C93" s="13">
        <v>20.0</v>
      </c>
      <c r="D93" s="13">
        <v>41.9138986002703</v>
      </c>
      <c r="E93" s="13">
        <v>-91.6522369243898</v>
      </c>
      <c r="F93" s="13" t="s">
        <v>91</v>
      </c>
      <c r="G93" s="13" t="s">
        <v>92</v>
      </c>
      <c r="H93" s="13" t="s">
        <v>93</v>
      </c>
      <c r="I93" s="13" t="s">
        <v>34</v>
      </c>
      <c r="J93" s="15" t="s">
        <v>241</v>
      </c>
      <c r="L93" s="16" t="s">
        <v>36</v>
      </c>
      <c r="M93">
        <f>Countif(username, I93)</f>
        <v>19</v>
      </c>
    </row>
    <row r="94">
      <c r="A94" s="13" t="s">
        <v>242</v>
      </c>
      <c r="B94" s="13">
        <v>5.0</v>
      </c>
      <c r="C94" s="13">
        <v>1.0</v>
      </c>
      <c r="D94" s="13">
        <v>41.9137548728997</v>
      </c>
      <c r="E94" s="13">
        <v>-91.6559067306934</v>
      </c>
      <c r="F94" s="13" t="s">
        <v>31</v>
      </c>
      <c r="G94" s="13" t="s">
        <v>32</v>
      </c>
      <c r="H94" s="13" t="s">
        <v>33</v>
      </c>
      <c r="I94" s="13" t="s">
        <v>243</v>
      </c>
      <c r="J94" s="15" t="s">
        <v>244</v>
      </c>
      <c r="L94" s="16">
        <v>1.0</v>
      </c>
      <c r="M94">
        <f>Countif(username, I94)</f>
        <v>1</v>
      </c>
    </row>
    <row r="95">
      <c r="A95" s="13" t="s">
        <v>245</v>
      </c>
      <c r="B95" s="13">
        <v>5.0</v>
      </c>
      <c r="C95" s="13">
        <v>2.0</v>
      </c>
      <c r="D95" s="13">
        <v>41.9137548727378</v>
      </c>
      <c r="E95" s="13">
        <v>-91.6557135838631</v>
      </c>
      <c r="F95" s="13" t="s">
        <v>31</v>
      </c>
      <c r="G95" s="13" t="s">
        <v>32</v>
      </c>
      <c r="H95" s="13" t="s">
        <v>33</v>
      </c>
      <c r="I95" s="13" t="s">
        <v>73</v>
      </c>
      <c r="J95" s="15" t="s">
        <v>246</v>
      </c>
      <c r="L95" s="16" t="s">
        <v>44</v>
      </c>
      <c r="M95">
        <f>Countif(username, I95)</f>
        <v>4</v>
      </c>
    </row>
    <row r="96">
      <c r="A96" s="13" t="s">
        <v>247</v>
      </c>
      <c r="B96" s="13">
        <v>5.0</v>
      </c>
      <c r="C96" s="13">
        <v>3.0</v>
      </c>
      <c r="D96" s="13">
        <v>41.913754872576</v>
      </c>
      <c r="E96" s="13">
        <v>-91.6555204370329</v>
      </c>
      <c r="F96" s="13" t="s">
        <v>31</v>
      </c>
      <c r="G96" s="13" t="s">
        <v>32</v>
      </c>
      <c r="H96" s="13" t="s">
        <v>33</v>
      </c>
      <c r="I96" s="13" t="s">
        <v>248</v>
      </c>
      <c r="J96" s="15" t="s">
        <v>249</v>
      </c>
      <c r="L96" s="16">
        <v>1.0</v>
      </c>
      <c r="M96">
        <f>Countif(username, I96)</f>
        <v>1</v>
      </c>
    </row>
    <row r="97">
      <c r="A97" s="13" t="s">
        <v>250</v>
      </c>
      <c r="B97" s="13">
        <v>5.0</v>
      </c>
      <c r="C97" s="13">
        <v>4.0</v>
      </c>
      <c r="D97" s="13">
        <v>41.9137548724142</v>
      </c>
      <c r="E97" s="13">
        <v>-91.6553272902026</v>
      </c>
      <c r="F97" s="13" t="s">
        <v>31</v>
      </c>
      <c r="G97" s="13" t="s">
        <v>32</v>
      </c>
      <c r="H97" s="13" t="s">
        <v>33</v>
      </c>
      <c r="I97" s="13" t="s">
        <v>168</v>
      </c>
      <c r="J97" s="15" t="s">
        <v>251</v>
      </c>
      <c r="L97" s="16" t="s">
        <v>44</v>
      </c>
      <c r="M97">
        <f>Countif(username, I97)</f>
        <v>4</v>
      </c>
    </row>
    <row r="98">
      <c r="A98" s="13" t="s">
        <v>252</v>
      </c>
      <c r="B98" s="13">
        <v>5.0</v>
      </c>
      <c r="C98" s="13">
        <v>5.0</v>
      </c>
      <c r="D98" s="13">
        <v>41.9137548722523</v>
      </c>
      <c r="E98" s="13">
        <v>-91.6551341433723</v>
      </c>
      <c r="F98" s="13" t="s">
        <v>31</v>
      </c>
      <c r="G98" s="13" t="s">
        <v>32</v>
      </c>
      <c r="H98" s="13" t="s">
        <v>33</v>
      </c>
      <c r="I98" s="13" t="s">
        <v>184</v>
      </c>
      <c r="J98" s="15" t="s">
        <v>253</v>
      </c>
      <c r="L98" s="16">
        <v>1.0</v>
      </c>
      <c r="M98">
        <f>Countif(username, I98)</f>
        <v>2</v>
      </c>
    </row>
    <row r="99">
      <c r="A99" s="13" t="s">
        <v>254</v>
      </c>
      <c r="B99" s="13">
        <v>5.0</v>
      </c>
      <c r="C99" s="13">
        <v>6.0</v>
      </c>
      <c r="D99" s="13">
        <v>41.9137548720905</v>
      </c>
      <c r="E99" s="13">
        <v>-91.6549409965421</v>
      </c>
      <c r="F99" s="13" t="s">
        <v>31</v>
      </c>
      <c r="G99" s="13" t="s">
        <v>32</v>
      </c>
      <c r="H99" s="13" t="s">
        <v>33</v>
      </c>
      <c r="I99" s="13" t="s">
        <v>255</v>
      </c>
      <c r="J99" s="15" t="s">
        <v>256</v>
      </c>
      <c r="L99" s="16" t="s">
        <v>40</v>
      </c>
      <c r="M99">
        <f>Countif(username, I99)</f>
        <v>10</v>
      </c>
    </row>
    <row r="100">
      <c r="A100" s="13" t="s">
        <v>257</v>
      </c>
      <c r="B100" s="13">
        <v>5.0</v>
      </c>
      <c r="C100" s="13">
        <v>7.0</v>
      </c>
      <c r="D100" s="13">
        <v>41.9137548719287</v>
      </c>
      <c r="E100" s="13">
        <v>-91.6547478497118</v>
      </c>
      <c r="F100" s="13" t="s">
        <v>31</v>
      </c>
      <c r="G100" s="13" t="s">
        <v>32</v>
      </c>
      <c r="H100" s="13" t="s">
        <v>33</v>
      </c>
      <c r="I100" s="13" t="s">
        <v>168</v>
      </c>
      <c r="J100" s="15" t="s">
        <v>258</v>
      </c>
      <c r="L100" s="16" t="s">
        <v>44</v>
      </c>
      <c r="M100">
        <f>Countif(username, I100)</f>
        <v>4</v>
      </c>
    </row>
    <row r="101">
      <c r="A101" s="13" t="s">
        <v>259</v>
      </c>
      <c r="B101" s="13">
        <v>5.0</v>
      </c>
      <c r="C101" s="13">
        <v>8.0</v>
      </c>
      <c r="D101" s="13">
        <v>41.9137548717668</v>
      </c>
      <c r="E101" s="13">
        <v>-91.6545547028815</v>
      </c>
      <c r="F101" s="13" t="s">
        <v>31</v>
      </c>
      <c r="G101" s="13" t="s">
        <v>32</v>
      </c>
      <c r="H101" s="13" t="s">
        <v>33</v>
      </c>
      <c r="I101" s="13" t="s">
        <v>88</v>
      </c>
      <c r="J101" s="15" t="s">
        <v>260</v>
      </c>
      <c r="L101" s="16" t="s">
        <v>40</v>
      </c>
      <c r="M101">
        <f>Countif(username, I101)</f>
        <v>7</v>
      </c>
    </row>
    <row r="102">
      <c r="A102" s="13" t="s">
        <v>261</v>
      </c>
      <c r="B102" s="13">
        <v>5.0</v>
      </c>
      <c r="C102" s="13">
        <v>9.0</v>
      </c>
      <c r="D102" s="13">
        <v>41.913754871605</v>
      </c>
      <c r="E102" s="13">
        <v>-91.6543615560513</v>
      </c>
      <c r="F102" s="13" t="s">
        <v>31</v>
      </c>
      <c r="G102" s="13" t="s">
        <v>32</v>
      </c>
      <c r="H102" s="13" t="s">
        <v>33</v>
      </c>
      <c r="I102" s="13" t="s">
        <v>70</v>
      </c>
      <c r="J102" s="15" t="s">
        <v>262</v>
      </c>
      <c r="L102" s="16" t="s">
        <v>40</v>
      </c>
      <c r="M102">
        <f>Countif(username, I102)</f>
        <v>15</v>
      </c>
    </row>
    <row r="103">
      <c r="A103" s="13" t="s">
        <v>263</v>
      </c>
      <c r="B103" s="13">
        <v>5.0</v>
      </c>
      <c r="C103" s="13">
        <v>10.0</v>
      </c>
      <c r="D103" s="13">
        <v>41.9137548714432</v>
      </c>
      <c r="E103" s="13">
        <v>-91.654168409221</v>
      </c>
      <c r="F103" s="13" t="s">
        <v>31</v>
      </c>
      <c r="G103" s="13" t="s">
        <v>32</v>
      </c>
      <c r="H103" s="13" t="s">
        <v>33</v>
      </c>
      <c r="I103" s="13" t="s">
        <v>126</v>
      </c>
      <c r="J103" s="15" t="s">
        <v>264</v>
      </c>
      <c r="L103" s="16" t="s">
        <v>44</v>
      </c>
      <c r="M103">
        <f>Countif(username, I103)</f>
        <v>4</v>
      </c>
    </row>
    <row r="104">
      <c r="A104" s="13" t="s">
        <v>265</v>
      </c>
      <c r="B104" s="13">
        <v>5.0</v>
      </c>
      <c r="C104" s="13">
        <v>11.0</v>
      </c>
      <c r="D104" s="13">
        <v>41.9137548712813</v>
      </c>
      <c r="E104" s="13">
        <v>-91.6539752623907</v>
      </c>
      <c r="F104" s="13" t="s">
        <v>31</v>
      </c>
      <c r="G104" s="13" t="s">
        <v>32</v>
      </c>
      <c r="H104" s="13" t="s">
        <v>33</v>
      </c>
      <c r="I104" s="13" t="s">
        <v>85</v>
      </c>
      <c r="J104" s="15" t="s">
        <v>266</v>
      </c>
      <c r="L104" s="16" t="s">
        <v>40</v>
      </c>
      <c r="M104">
        <f>Countif(username, I104)</f>
        <v>7</v>
      </c>
    </row>
    <row r="105">
      <c r="A105" s="13" t="s">
        <v>267</v>
      </c>
      <c r="B105" s="13">
        <v>5.0</v>
      </c>
      <c r="C105" s="13">
        <v>12.0</v>
      </c>
      <c r="D105" s="13">
        <v>41.9137548711195</v>
      </c>
      <c r="E105" s="13">
        <v>-91.6537821155604</v>
      </c>
      <c r="F105" s="13" t="s">
        <v>31</v>
      </c>
      <c r="G105" s="13" t="s">
        <v>32</v>
      </c>
      <c r="H105" s="13" t="s">
        <v>33</v>
      </c>
      <c r="I105" s="13" t="s">
        <v>134</v>
      </c>
      <c r="J105" s="15" t="s">
        <v>268</v>
      </c>
      <c r="L105" s="16" t="s">
        <v>44</v>
      </c>
      <c r="M105">
        <f>Countif(username, I105)</f>
        <v>3</v>
      </c>
    </row>
    <row r="106">
      <c r="A106" s="13" t="s">
        <v>269</v>
      </c>
      <c r="B106" s="13">
        <v>5.0</v>
      </c>
      <c r="C106" s="13">
        <v>13.0</v>
      </c>
      <c r="D106" s="13">
        <v>41.9137548709577</v>
      </c>
      <c r="E106" s="13">
        <v>-91.6535889687302</v>
      </c>
      <c r="F106" s="13" t="s">
        <v>31</v>
      </c>
      <c r="G106" s="13" t="s">
        <v>32</v>
      </c>
      <c r="H106" s="13" t="s">
        <v>33</v>
      </c>
      <c r="I106" s="13" t="s">
        <v>70</v>
      </c>
      <c r="J106" s="15" t="s">
        <v>270</v>
      </c>
      <c r="L106" s="16" t="s">
        <v>40</v>
      </c>
      <c r="M106">
        <f>Countif(username, I106)</f>
        <v>15</v>
      </c>
    </row>
    <row r="107">
      <c r="A107" s="13" t="s">
        <v>271</v>
      </c>
      <c r="B107" s="13">
        <v>5.0</v>
      </c>
      <c r="C107" s="13">
        <v>14.0</v>
      </c>
      <c r="D107" s="13">
        <v>41.9137548707958</v>
      </c>
      <c r="E107" s="13">
        <v>-91.6533958218999</v>
      </c>
      <c r="F107" s="13" t="s">
        <v>31</v>
      </c>
      <c r="G107" s="13" t="s">
        <v>32</v>
      </c>
      <c r="H107" s="13" t="s">
        <v>33</v>
      </c>
      <c r="I107" s="13" t="s">
        <v>272</v>
      </c>
      <c r="J107" s="15" t="s">
        <v>273</v>
      </c>
      <c r="L107" s="16">
        <v>1.0</v>
      </c>
      <c r="M107">
        <f>Countif(username, I107)</f>
        <v>1</v>
      </c>
    </row>
    <row r="108">
      <c r="A108" s="13" t="s">
        <v>274</v>
      </c>
      <c r="B108" s="13">
        <v>5.0</v>
      </c>
      <c r="C108" s="13">
        <v>15.0</v>
      </c>
      <c r="D108" s="13">
        <v>41.913754870634</v>
      </c>
      <c r="E108" s="13">
        <v>-91.6532026750696</v>
      </c>
      <c r="F108" s="13" t="s">
        <v>31</v>
      </c>
      <c r="G108" s="13" t="s">
        <v>32</v>
      </c>
      <c r="H108" s="13" t="s">
        <v>33</v>
      </c>
      <c r="I108" s="13" t="s">
        <v>51</v>
      </c>
      <c r="J108" s="15" t="s">
        <v>275</v>
      </c>
      <c r="L108" s="16" t="s">
        <v>40</v>
      </c>
      <c r="M108">
        <f>Countif(username, I108)</f>
        <v>12</v>
      </c>
    </row>
    <row r="109">
      <c r="A109" s="13" t="s">
        <v>276</v>
      </c>
      <c r="B109" s="13">
        <v>5.0</v>
      </c>
      <c r="C109" s="13">
        <v>16.0</v>
      </c>
      <c r="D109" s="13">
        <v>41.9137548704722</v>
      </c>
      <c r="E109" s="13">
        <v>-91.6530095282394</v>
      </c>
      <c r="F109" s="13" t="s">
        <v>31</v>
      </c>
      <c r="G109" s="13" t="s">
        <v>32</v>
      </c>
      <c r="H109" s="13" t="s">
        <v>33</v>
      </c>
      <c r="I109" s="13" t="s">
        <v>70</v>
      </c>
      <c r="J109" s="15" t="s">
        <v>277</v>
      </c>
      <c r="L109" s="16" t="s">
        <v>40</v>
      </c>
      <c r="M109">
        <f>Countif(username, I109)</f>
        <v>15</v>
      </c>
    </row>
    <row r="110">
      <c r="A110" s="13" t="s">
        <v>278</v>
      </c>
      <c r="B110" s="13">
        <v>5.0</v>
      </c>
      <c r="C110" s="13">
        <v>17.0</v>
      </c>
      <c r="D110" s="13">
        <v>41.9137548703103</v>
      </c>
      <c r="E110" s="13">
        <v>-91.6528163814091</v>
      </c>
      <c r="F110" s="13" t="s">
        <v>31</v>
      </c>
      <c r="G110" s="13" t="s">
        <v>32</v>
      </c>
      <c r="H110" s="13" t="s">
        <v>33</v>
      </c>
      <c r="I110" s="13" t="s">
        <v>279</v>
      </c>
      <c r="J110" s="15" t="s">
        <v>280</v>
      </c>
      <c r="L110" s="16" t="s">
        <v>40</v>
      </c>
      <c r="M110">
        <f>Countif(username, I110)</f>
        <v>5</v>
      </c>
    </row>
    <row r="111">
      <c r="A111" s="13" t="s">
        <v>281</v>
      </c>
      <c r="B111" s="13">
        <v>5.0</v>
      </c>
      <c r="C111" s="13">
        <v>18.0</v>
      </c>
      <c r="D111" s="13">
        <v>41.9137548701485</v>
      </c>
      <c r="E111" s="13">
        <v>-91.6526232345788</v>
      </c>
      <c r="F111" s="13" t="s">
        <v>31</v>
      </c>
      <c r="G111" s="13" t="s">
        <v>32</v>
      </c>
      <c r="H111" s="13" t="s">
        <v>33</v>
      </c>
      <c r="I111" s="13" t="s">
        <v>282</v>
      </c>
      <c r="J111" s="15" t="s">
        <v>283</v>
      </c>
      <c r="L111" s="16">
        <v>1.0</v>
      </c>
      <c r="M111">
        <f>Countif(username, I111)</f>
        <v>2</v>
      </c>
    </row>
    <row r="112">
      <c r="A112" s="13" t="s">
        <v>284</v>
      </c>
      <c r="B112" s="13">
        <v>5.0</v>
      </c>
      <c r="C112" s="13">
        <v>19.0</v>
      </c>
      <c r="D112" s="13">
        <v>41.9137548699867</v>
      </c>
      <c r="E112" s="13">
        <v>-91.6524300877486</v>
      </c>
      <c r="F112" s="13" t="s">
        <v>31</v>
      </c>
      <c r="G112" s="13" t="s">
        <v>32</v>
      </c>
      <c r="H112" s="13" t="s">
        <v>33</v>
      </c>
      <c r="I112" s="13" t="s">
        <v>161</v>
      </c>
      <c r="J112" s="15" t="s">
        <v>285</v>
      </c>
      <c r="L112" s="16" t="s">
        <v>44</v>
      </c>
      <c r="M112">
        <f>Countif(username, I112)</f>
        <v>2</v>
      </c>
    </row>
    <row r="113">
      <c r="A113" s="13" t="s">
        <v>286</v>
      </c>
      <c r="B113" s="13">
        <v>5.0</v>
      </c>
      <c r="C113" s="13">
        <v>20.0</v>
      </c>
      <c r="D113" s="13">
        <v>41.9137548698248</v>
      </c>
      <c r="E113" s="13">
        <v>-91.6522369409183</v>
      </c>
      <c r="F113" s="13" t="s">
        <v>31</v>
      </c>
      <c r="G113" s="13" t="s">
        <v>32</v>
      </c>
      <c r="H113" s="13" t="s">
        <v>33</v>
      </c>
      <c r="I113" s="13" t="s">
        <v>189</v>
      </c>
      <c r="J113" s="15" t="s">
        <v>287</v>
      </c>
      <c r="L113" s="16" t="s">
        <v>40</v>
      </c>
      <c r="M113">
        <f>Countif(username, I113)</f>
        <v>5</v>
      </c>
    </row>
    <row r="114">
      <c r="A114" s="13" t="s">
        <v>288</v>
      </c>
      <c r="B114" s="13">
        <v>6.0</v>
      </c>
      <c r="C114" s="13">
        <v>1.0</v>
      </c>
      <c r="D114" s="13">
        <v>41.9136111424542</v>
      </c>
      <c r="E114" s="13">
        <v>-91.6559067389574</v>
      </c>
      <c r="F114" s="13" t="s">
        <v>91</v>
      </c>
      <c r="G114" s="13" t="s">
        <v>92</v>
      </c>
      <c r="H114" s="13" t="s">
        <v>93</v>
      </c>
      <c r="I114" s="13" t="s">
        <v>289</v>
      </c>
      <c r="J114" s="15" t="s">
        <v>290</v>
      </c>
      <c r="L114" s="16" t="s">
        <v>40</v>
      </c>
      <c r="M114">
        <f>Countif(username, I114)</f>
        <v>5</v>
      </c>
    </row>
    <row r="115">
      <c r="A115" s="13" t="s">
        <v>291</v>
      </c>
      <c r="B115" s="13">
        <v>6.0</v>
      </c>
      <c r="C115" s="13">
        <v>2.0</v>
      </c>
      <c r="D115" s="13">
        <v>41.9136111422924</v>
      </c>
      <c r="E115" s="13">
        <v>-91.6557135925621</v>
      </c>
      <c r="F115" s="13" t="s">
        <v>91</v>
      </c>
      <c r="G115" s="13" t="s">
        <v>92</v>
      </c>
      <c r="H115" s="13" t="s">
        <v>93</v>
      </c>
      <c r="I115" s="13" t="s">
        <v>292</v>
      </c>
      <c r="J115" s="15" t="s">
        <v>293</v>
      </c>
      <c r="L115" s="16"/>
      <c r="M115">
        <f>Countif(username, I133)</f>
        <v>3</v>
      </c>
    </row>
    <row r="116">
      <c r="A116" s="13" t="s">
        <v>294</v>
      </c>
      <c r="B116" s="13">
        <v>6.0</v>
      </c>
      <c r="C116" s="13">
        <v>3.0</v>
      </c>
      <c r="D116" s="13">
        <v>41.9136111421305</v>
      </c>
      <c r="E116" s="13">
        <v>-91.6555204461667</v>
      </c>
      <c r="F116" s="13" t="s">
        <v>91</v>
      </c>
      <c r="G116" s="13" t="s">
        <v>92</v>
      </c>
      <c r="H116" s="13" t="s">
        <v>93</v>
      </c>
      <c r="I116" s="13" t="s">
        <v>295</v>
      </c>
      <c r="J116" s="15" t="s">
        <v>296</v>
      </c>
      <c r="L116" s="16" t="s">
        <v>40</v>
      </c>
      <c r="M116">
        <f>Countif(username, I116)</f>
        <v>14</v>
      </c>
    </row>
    <row r="117">
      <c r="A117" s="13" t="s">
        <v>297</v>
      </c>
      <c r="B117" s="13">
        <v>6.0</v>
      </c>
      <c r="C117" s="13">
        <v>4.0</v>
      </c>
      <c r="D117" s="13">
        <v>41.9136111419687</v>
      </c>
      <c r="E117" s="13">
        <v>-91.6553272997714</v>
      </c>
      <c r="F117" s="13" t="s">
        <v>91</v>
      </c>
      <c r="G117" s="13" t="s">
        <v>92</v>
      </c>
      <c r="H117" s="13" t="s">
        <v>93</v>
      </c>
      <c r="I117" s="13" t="s">
        <v>289</v>
      </c>
      <c r="J117" s="15" t="s">
        <v>298</v>
      </c>
      <c r="L117" s="16" t="s">
        <v>40</v>
      </c>
      <c r="M117">
        <f>Countif(username, I117)</f>
        <v>5</v>
      </c>
    </row>
    <row r="118">
      <c r="A118" s="13" t="s">
        <v>299</v>
      </c>
      <c r="B118" s="13">
        <v>6.0</v>
      </c>
      <c r="C118" s="13">
        <v>5.0</v>
      </c>
      <c r="D118" s="13">
        <v>41.9136111418069</v>
      </c>
      <c r="E118" s="13">
        <v>-91.6551341533761</v>
      </c>
      <c r="F118" s="13" t="s">
        <v>91</v>
      </c>
      <c r="G118" s="13" t="s">
        <v>92</v>
      </c>
      <c r="H118" s="13" t="s">
        <v>93</v>
      </c>
      <c r="I118" s="13" t="s">
        <v>225</v>
      </c>
      <c r="J118" s="15" t="s">
        <v>300</v>
      </c>
      <c r="L118" s="16" t="s">
        <v>44</v>
      </c>
      <c r="M118">
        <f>Countif(username, I118)</f>
        <v>3</v>
      </c>
    </row>
    <row r="119">
      <c r="A119" s="13" t="s">
        <v>301</v>
      </c>
      <c r="B119" s="13">
        <v>6.0</v>
      </c>
      <c r="C119" s="13">
        <v>6.0</v>
      </c>
      <c r="D119" s="13">
        <v>41.913611141645</v>
      </c>
      <c r="E119" s="13">
        <v>-91.6549410069808</v>
      </c>
      <c r="F119" s="13" t="s">
        <v>91</v>
      </c>
      <c r="G119" s="13" t="s">
        <v>92</v>
      </c>
      <c r="H119" s="13" t="s">
        <v>93</v>
      </c>
      <c r="I119" s="13" t="s">
        <v>144</v>
      </c>
      <c r="J119" s="15" t="s">
        <v>302</v>
      </c>
      <c r="L119" s="16">
        <v>1.0</v>
      </c>
      <c r="M119">
        <f>Countif(username, I119)</f>
        <v>2</v>
      </c>
    </row>
    <row r="120">
      <c r="A120" s="13" t="s">
        <v>303</v>
      </c>
      <c r="B120" s="13">
        <v>6.0</v>
      </c>
      <c r="C120" s="13">
        <v>7.0</v>
      </c>
      <c r="D120" s="13">
        <v>41.9136111414832</v>
      </c>
      <c r="E120" s="13">
        <v>-91.6547478605855</v>
      </c>
      <c r="F120" s="13" t="s">
        <v>91</v>
      </c>
      <c r="G120" s="13" t="s">
        <v>92</v>
      </c>
      <c r="H120" s="13" t="s">
        <v>93</v>
      </c>
      <c r="I120" s="13" t="s">
        <v>289</v>
      </c>
      <c r="J120" s="15" t="s">
        <v>304</v>
      </c>
      <c r="L120" s="16" t="s">
        <v>40</v>
      </c>
      <c r="M120">
        <f>Countif(username, I120)</f>
        <v>5</v>
      </c>
    </row>
    <row r="121">
      <c r="A121" s="13" t="s">
        <v>305</v>
      </c>
      <c r="B121" s="13">
        <v>6.0</v>
      </c>
      <c r="C121" s="13">
        <v>8.0</v>
      </c>
      <c r="D121" s="13">
        <v>41.9136111413214</v>
      </c>
      <c r="E121" s="13">
        <v>-91.6545547141902</v>
      </c>
      <c r="F121" s="13" t="s">
        <v>91</v>
      </c>
      <c r="G121" s="13" t="s">
        <v>92</v>
      </c>
      <c r="H121" s="13" t="s">
        <v>93</v>
      </c>
      <c r="I121" s="13" t="s">
        <v>295</v>
      </c>
      <c r="J121" s="15" t="s">
        <v>306</v>
      </c>
      <c r="L121" s="16" t="s">
        <v>40</v>
      </c>
      <c r="M121">
        <f>Countif(username, I121)</f>
        <v>14</v>
      </c>
    </row>
    <row r="122">
      <c r="A122" s="13" t="s">
        <v>307</v>
      </c>
      <c r="B122" s="13">
        <v>6.0</v>
      </c>
      <c r="C122" s="13">
        <v>9.0</v>
      </c>
      <c r="D122" s="13">
        <v>41.9136111411595</v>
      </c>
      <c r="E122" s="13">
        <v>-91.6543615677949</v>
      </c>
      <c r="F122" s="13" t="s">
        <v>91</v>
      </c>
      <c r="G122" s="13" t="s">
        <v>92</v>
      </c>
      <c r="H122" s="13" t="s">
        <v>93</v>
      </c>
      <c r="I122" s="13" t="s">
        <v>114</v>
      </c>
      <c r="J122" s="15" t="s">
        <v>308</v>
      </c>
      <c r="L122" s="16">
        <v>1.0</v>
      </c>
      <c r="M122">
        <f>Countif(username, I122)</f>
        <v>2</v>
      </c>
    </row>
    <row r="123">
      <c r="A123" s="13" t="s">
        <v>309</v>
      </c>
      <c r="B123" s="13">
        <v>6.0</v>
      </c>
      <c r="C123" s="13">
        <v>10.0</v>
      </c>
      <c r="D123" s="13">
        <v>41.9136111409977</v>
      </c>
      <c r="E123" s="13">
        <v>-91.6541684213996</v>
      </c>
      <c r="F123" s="13" t="s">
        <v>91</v>
      </c>
      <c r="G123" s="13" t="s">
        <v>92</v>
      </c>
      <c r="H123" s="13" t="s">
        <v>93</v>
      </c>
      <c r="I123" s="13" t="s">
        <v>289</v>
      </c>
      <c r="J123" s="15" t="s">
        <v>310</v>
      </c>
      <c r="L123" s="16" t="s">
        <v>40</v>
      </c>
      <c r="M123">
        <f>Countif(username, I123)</f>
        <v>5</v>
      </c>
    </row>
    <row r="124">
      <c r="A124" s="13" t="s">
        <v>311</v>
      </c>
      <c r="B124" s="13">
        <v>6.0</v>
      </c>
      <c r="C124" s="13">
        <v>11.0</v>
      </c>
      <c r="D124" s="13">
        <v>41.9136111408359</v>
      </c>
      <c r="E124" s="13">
        <v>-91.6539752750043</v>
      </c>
      <c r="F124" s="13" t="s">
        <v>91</v>
      </c>
      <c r="G124" s="13" t="s">
        <v>92</v>
      </c>
      <c r="H124" s="13" t="s">
        <v>93</v>
      </c>
      <c r="I124" s="13" t="s">
        <v>312</v>
      </c>
      <c r="J124" s="15" t="s">
        <v>313</v>
      </c>
      <c r="L124" s="16">
        <v>1.0</v>
      </c>
      <c r="M124">
        <f>Countif(username, I124)</f>
        <v>1</v>
      </c>
    </row>
    <row r="125">
      <c r="A125" s="13" t="s">
        <v>314</v>
      </c>
      <c r="B125" s="13">
        <v>6.0</v>
      </c>
      <c r="C125" s="13">
        <v>12.0</v>
      </c>
      <c r="D125" s="13">
        <v>41.913611140674</v>
      </c>
      <c r="E125" s="13">
        <v>-91.6537821286089</v>
      </c>
      <c r="F125" s="13" t="s">
        <v>91</v>
      </c>
      <c r="G125" s="13" t="s">
        <v>92</v>
      </c>
      <c r="H125" s="13" t="s">
        <v>93</v>
      </c>
      <c r="I125" s="13" t="s">
        <v>295</v>
      </c>
      <c r="J125" s="15" t="s">
        <v>315</v>
      </c>
      <c r="L125" s="16" t="s">
        <v>40</v>
      </c>
      <c r="M125">
        <f>Countif(username, I125)</f>
        <v>14</v>
      </c>
    </row>
    <row r="126">
      <c r="A126" s="13" t="s">
        <v>316</v>
      </c>
      <c r="B126" s="13">
        <v>6.0</v>
      </c>
      <c r="C126" s="13">
        <v>13.0</v>
      </c>
      <c r="D126" s="13">
        <v>41.9136111405122</v>
      </c>
      <c r="E126" s="13">
        <v>-91.6535889822136</v>
      </c>
      <c r="F126" s="13" t="s">
        <v>91</v>
      </c>
      <c r="G126" s="13" t="s">
        <v>92</v>
      </c>
      <c r="H126" s="13" t="s">
        <v>93</v>
      </c>
      <c r="I126" s="13" t="s">
        <v>317</v>
      </c>
      <c r="J126" s="15" t="s">
        <v>318</v>
      </c>
      <c r="L126" s="16" t="s">
        <v>44</v>
      </c>
      <c r="M126">
        <f>Countif(username, I126)</f>
        <v>3</v>
      </c>
    </row>
    <row r="127">
      <c r="A127" s="13" t="s">
        <v>319</v>
      </c>
      <c r="B127" s="13">
        <v>6.0</v>
      </c>
      <c r="C127" s="13">
        <v>14.0</v>
      </c>
      <c r="D127" s="13">
        <v>41.9136111403504</v>
      </c>
      <c r="E127" s="13">
        <v>-91.6533958358183</v>
      </c>
      <c r="F127" s="13" t="s">
        <v>91</v>
      </c>
      <c r="G127" s="13" t="s">
        <v>92</v>
      </c>
      <c r="H127" s="13" t="s">
        <v>93</v>
      </c>
      <c r="I127" s="13" t="s">
        <v>289</v>
      </c>
      <c r="J127" s="15" t="s">
        <v>320</v>
      </c>
      <c r="L127" s="16" t="s">
        <v>40</v>
      </c>
      <c r="M127">
        <f>Countif(username, I127)</f>
        <v>5</v>
      </c>
    </row>
    <row r="128">
      <c r="A128" s="13" t="s">
        <v>321</v>
      </c>
      <c r="B128" s="13">
        <v>6.0</v>
      </c>
      <c r="C128" s="13">
        <v>15.0</v>
      </c>
      <c r="D128" s="13">
        <v>41.9136111401885</v>
      </c>
      <c r="E128" s="13">
        <v>-91.6532026894229</v>
      </c>
      <c r="F128" s="13" t="s">
        <v>91</v>
      </c>
      <c r="G128" s="13" t="s">
        <v>92</v>
      </c>
      <c r="H128" s="13" t="s">
        <v>93</v>
      </c>
      <c r="I128" s="13" t="s">
        <v>322</v>
      </c>
      <c r="J128" s="15" t="s">
        <v>323</v>
      </c>
      <c r="L128" s="16">
        <v>1.0</v>
      </c>
      <c r="M128">
        <f>Countif(username, I128)</f>
        <v>1</v>
      </c>
    </row>
    <row r="129">
      <c r="A129" s="13" t="s">
        <v>324</v>
      </c>
      <c r="B129" s="13">
        <v>6.0</v>
      </c>
      <c r="C129" s="13">
        <v>16.0</v>
      </c>
      <c r="D129" s="13">
        <v>41.9136111400267</v>
      </c>
      <c r="E129" s="13">
        <v>-91.6530095430276</v>
      </c>
      <c r="F129" s="13" t="s">
        <v>91</v>
      </c>
      <c r="G129" s="13" t="s">
        <v>92</v>
      </c>
      <c r="H129" s="13" t="s">
        <v>93</v>
      </c>
      <c r="I129" s="13" t="s">
        <v>295</v>
      </c>
      <c r="J129" s="15" t="s">
        <v>325</v>
      </c>
      <c r="L129" s="16" t="s">
        <v>40</v>
      </c>
      <c r="M129">
        <f>Countif(username, I129)</f>
        <v>14</v>
      </c>
    </row>
    <row r="130">
      <c r="A130" s="13" t="s">
        <v>326</v>
      </c>
      <c r="B130" s="13">
        <v>6.0</v>
      </c>
      <c r="C130" s="13">
        <v>17.0</v>
      </c>
      <c r="D130" s="13">
        <v>41.9136111398649</v>
      </c>
      <c r="E130" s="13">
        <v>-91.6528163966323</v>
      </c>
      <c r="F130" s="13" t="s">
        <v>91</v>
      </c>
      <c r="G130" s="13" t="s">
        <v>92</v>
      </c>
      <c r="H130" s="13" t="s">
        <v>93</v>
      </c>
      <c r="I130" s="13" t="s">
        <v>327</v>
      </c>
      <c r="J130" s="15" t="s">
        <v>328</v>
      </c>
      <c r="L130" s="16" t="s">
        <v>40</v>
      </c>
      <c r="M130">
        <f>Countif(username, I130)</f>
        <v>5</v>
      </c>
    </row>
    <row r="131">
      <c r="A131" s="13" t="s">
        <v>329</v>
      </c>
      <c r="B131" s="13">
        <v>6.0</v>
      </c>
      <c r="C131" s="13">
        <v>18.0</v>
      </c>
      <c r="D131" s="13">
        <v>41.913611139703</v>
      </c>
      <c r="E131" s="13">
        <v>-91.652623250237</v>
      </c>
      <c r="F131" s="13" t="s">
        <v>91</v>
      </c>
      <c r="G131" s="13" t="s">
        <v>92</v>
      </c>
      <c r="H131" s="13" t="s">
        <v>93</v>
      </c>
      <c r="I131" s="13" t="s">
        <v>255</v>
      </c>
      <c r="J131" s="15" t="s">
        <v>330</v>
      </c>
      <c r="L131" s="16" t="s">
        <v>40</v>
      </c>
      <c r="M131">
        <f>Countif(username, I131)</f>
        <v>10</v>
      </c>
    </row>
    <row r="132">
      <c r="A132" s="13" t="s">
        <v>331</v>
      </c>
      <c r="B132" s="13">
        <v>6.0</v>
      </c>
      <c r="C132" s="13">
        <v>19.0</v>
      </c>
      <c r="D132" s="13">
        <v>41.9136111395412</v>
      </c>
      <c r="E132" s="13">
        <v>-91.6524301038417</v>
      </c>
      <c r="F132" s="13" t="s">
        <v>91</v>
      </c>
      <c r="G132" s="13" t="s">
        <v>92</v>
      </c>
      <c r="H132" s="13" t="s">
        <v>93</v>
      </c>
      <c r="I132" s="13" t="s">
        <v>70</v>
      </c>
      <c r="J132" s="15" t="s">
        <v>332</v>
      </c>
      <c r="L132" s="16" t="s">
        <v>40</v>
      </c>
      <c r="M132">
        <f>Countif(username, I132)</f>
        <v>15</v>
      </c>
    </row>
    <row r="133">
      <c r="A133" s="13" t="s">
        <v>333</v>
      </c>
      <c r="B133" s="13">
        <v>6.0</v>
      </c>
      <c r="C133" s="13">
        <v>20.0</v>
      </c>
      <c r="D133" s="13">
        <v>41.9136111393794</v>
      </c>
      <c r="E133" s="13">
        <v>-91.6522369574464</v>
      </c>
      <c r="F133" s="13" t="s">
        <v>91</v>
      </c>
      <c r="G133" s="13" t="s">
        <v>92</v>
      </c>
      <c r="H133" s="13" t="s">
        <v>93</v>
      </c>
      <c r="I133" s="13" t="s">
        <v>200</v>
      </c>
      <c r="J133" s="15" t="s">
        <v>334</v>
      </c>
      <c r="L133" s="16"/>
      <c r="M133">
        <f>Countif(username, #REF!)</f>
        <v>0</v>
      </c>
    </row>
    <row r="134">
      <c r="A134" s="13" t="s">
        <v>335</v>
      </c>
      <c r="B134" s="13">
        <v>7.0</v>
      </c>
      <c r="C134" s="13">
        <v>1.0</v>
      </c>
      <c r="D134" s="13">
        <v>41.9134674120088</v>
      </c>
      <c r="E134" s="13">
        <v>-91.6559067472213</v>
      </c>
      <c r="F134" s="13" t="s">
        <v>147</v>
      </c>
      <c r="G134" s="13" t="s">
        <v>32</v>
      </c>
      <c r="H134" s="13" t="s">
        <v>148</v>
      </c>
      <c r="I134" s="13" t="s">
        <v>88</v>
      </c>
      <c r="J134" s="15" t="s">
        <v>336</v>
      </c>
      <c r="L134" s="16" t="s">
        <v>40</v>
      </c>
      <c r="M134">
        <f>Countif(username, I134)</f>
        <v>7</v>
      </c>
    </row>
    <row r="135">
      <c r="A135" s="13" t="s">
        <v>337</v>
      </c>
      <c r="B135" s="13">
        <v>7.0</v>
      </c>
      <c r="C135" s="13">
        <v>2.0</v>
      </c>
      <c r="D135" s="13">
        <v>41.9134674118469</v>
      </c>
      <c r="E135" s="13">
        <v>-91.6557136012609</v>
      </c>
      <c r="F135" s="13" t="s">
        <v>147</v>
      </c>
      <c r="G135" s="13" t="s">
        <v>32</v>
      </c>
      <c r="H135" s="13" t="s">
        <v>148</v>
      </c>
      <c r="I135" s="13" t="s">
        <v>85</v>
      </c>
      <c r="J135" s="15" t="s">
        <v>338</v>
      </c>
      <c r="L135" s="16" t="s">
        <v>40</v>
      </c>
      <c r="M135">
        <f>Countif(username, I135)</f>
        <v>7</v>
      </c>
    </row>
    <row r="136">
      <c r="A136" s="13" t="s">
        <v>339</v>
      </c>
      <c r="B136" s="13">
        <v>7.0</v>
      </c>
      <c r="C136" s="13">
        <v>3.0</v>
      </c>
      <c r="D136" s="13">
        <v>41.9134674116851</v>
      </c>
      <c r="E136" s="13">
        <v>-91.6555204553005</v>
      </c>
      <c r="F136" s="13" t="s">
        <v>147</v>
      </c>
      <c r="G136" s="13" t="s">
        <v>32</v>
      </c>
      <c r="H136" s="13" t="s">
        <v>148</v>
      </c>
      <c r="I136" s="13" t="s">
        <v>70</v>
      </c>
      <c r="J136" s="15" t="s">
        <v>340</v>
      </c>
      <c r="L136" s="16" t="s">
        <v>40</v>
      </c>
      <c r="M136">
        <f>Countif(username, I136)</f>
        <v>15</v>
      </c>
    </row>
    <row r="137">
      <c r="A137" s="13" t="s">
        <v>341</v>
      </c>
      <c r="B137" s="13">
        <v>7.0</v>
      </c>
      <c r="C137" s="13">
        <v>4.0</v>
      </c>
      <c r="D137" s="13">
        <v>41.9134674115233</v>
      </c>
      <c r="E137" s="13">
        <v>-91.6553273093401</v>
      </c>
      <c r="F137" s="13" t="s">
        <v>147</v>
      </c>
      <c r="G137" s="13" t="s">
        <v>32</v>
      </c>
      <c r="H137" s="13" t="s">
        <v>148</v>
      </c>
      <c r="I137" s="13" t="s">
        <v>34</v>
      </c>
      <c r="J137" s="15" t="s">
        <v>342</v>
      </c>
      <c r="L137" s="16" t="s">
        <v>36</v>
      </c>
      <c r="M137">
        <f>Countif(username, I137)</f>
        <v>19</v>
      </c>
    </row>
    <row r="138">
      <c r="A138" s="13" t="s">
        <v>343</v>
      </c>
      <c r="B138" s="13">
        <v>7.0</v>
      </c>
      <c r="C138" s="13">
        <v>5.0</v>
      </c>
      <c r="D138" s="13">
        <v>41.9134674113614</v>
      </c>
      <c r="E138" s="13">
        <v>-91.6551341633797</v>
      </c>
      <c r="F138" s="13" t="s">
        <v>147</v>
      </c>
      <c r="G138" s="13" t="s">
        <v>32</v>
      </c>
      <c r="H138" s="13" t="s">
        <v>148</v>
      </c>
      <c r="I138" s="13" t="s">
        <v>344</v>
      </c>
      <c r="J138" s="15" t="s">
        <v>345</v>
      </c>
      <c r="L138" s="16">
        <v>1.0</v>
      </c>
      <c r="M138">
        <f>Countif(username, I138)</f>
        <v>1</v>
      </c>
    </row>
    <row r="139">
      <c r="A139" s="13" t="s">
        <v>346</v>
      </c>
      <c r="B139" s="13">
        <v>7.0</v>
      </c>
      <c r="C139" s="13">
        <v>6.0</v>
      </c>
      <c r="D139" s="13">
        <v>41.9134674111996</v>
      </c>
      <c r="E139" s="13">
        <v>-91.6549410174193</v>
      </c>
      <c r="F139" s="13" t="s">
        <v>147</v>
      </c>
      <c r="G139" s="13" t="s">
        <v>32</v>
      </c>
      <c r="H139" s="13" t="s">
        <v>148</v>
      </c>
      <c r="I139" s="13" t="s">
        <v>347</v>
      </c>
      <c r="J139" s="15" t="s">
        <v>348</v>
      </c>
      <c r="L139" s="16" t="s">
        <v>40</v>
      </c>
      <c r="M139">
        <f>Countif(username, I139)</f>
        <v>6</v>
      </c>
    </row>
    <row r="140">
      <c r="A140" s="13" t="s">
        <v>349</v>
      </c>
      <c r="B140" s="13">
        <v>7.0</v>
      </c>
      <c r="C140" s="13">
        <v>7.0</v>
      </c>
      <c r="D140" s="13">
        <v>41.9134674110378</v>
      </c>
      <c r="E140" s="13">
        <v>-91.6547478714589</v>
      </c>
      <c r="F140" s="13" t="s">
        <v>147</v>
      </c>
      <c r="G140" s="13" t="s">
        <v>32</v>
      </c>
      <c r="H140" s="13" t="s">
        <v>148</v>
      </c>
      <c r="I140" s="13" t="s">
        <v>34</v>
      </c>
      <c r="J140" s="15" t="s">
        <v>350</v>
      </c>
      <c r="L140" s="16" t="s">
        <v>36</v>
      </c>
      <c r="M140">
        <f>Countif(username, I140)</f>
        <v>19</v>
      </c>
    </row>
    <row r="141">
      <c r="A141" s="13" t="s">
        <v>351</v>
      </c>
      <c r="B141" s="13">
        <v>7.0</v>
      </c>
      <c r="C141" s="13">
        <v>8.0</v>
      </c>
      <c r="D141" s="13">
        <v>41.9134674108759</v>
      </c>
      <c r="E141" s="13">
        <v>-91.6545547254985</v>
      </c>
      <c r="F141" s="13" t="s">
        <v>147</v>
      </c>
      <c r="G141" s="13" t="s">
        <v>32</v>
      </c>
      <c r="H141" s="13" t="s">
        <v>148</v>
      </c>
      <c r="I141" s="13" t="s">
        <v>56</v>
      </c>
      <c r="J141" s="15" t="s">
        <v>352</v>
      </c>
      <c r="L141" s="16" t="s">
        <v>44</v>
      </c>
      <c r="M141">
        <f>Countif(username, I141)</f>
        <v>3</v>
      </c>
    </row>
    <row r="142">
      <c r="A142" s="13" t="s">
        <v>353</v>
      </c>
      <c r="B142" s="13">
        <v>7.0</v>
      </c>
      <c r="C142" s="13">
        <v>9.0</v>
      </c>
      <c r="D142" s="13">
        <v>41.9134674107141</v>
      </c>
      <c r="E142" s="13">
        <v>-91.6543615795382</v>
      </c>
      <c r="F142" s="13" t="s">
        <v>147</v>
      </c>
      <c r="G142" s="13" t="s">
        <v>32</v>
      </c>
      <c r="H142" s="13" t="s">
        <v>148</v>
      </c>
      <c r="I142" s="13" t="s">
        <v>80</v>
      </c>
      <c r="J142" s="15" t="s">
        <v>354</v>
      </c>
      <c r="L142" s="16" t="s">
        <v>44</v>
      </c>
      <c r="M142">
        <f>Countif(username, I142)</f>
        <v>2</v>
      </c>
    </row>
    <row r="143">
      <c r="A143" s="13" t="s">
        <v>355</v>
      </c>
      <c r="B143" s="13">
        <v>7.0</v>
      </c>
      <c r="C143" s="13">
        <v>10.0</v>
      </c>
      <c r="D143" s="13">
        <v>41.9134674105523</v>
      </c>
      <c r="E143" s="13">
        <v>-91.6541684335778</v>
      </c>
      <c r="F143" s="13" t="s">
        <v>147</v>
      </c>
      <c r="G143" s="13" t="s">
        <v>32</v>
      </c>
      <c r="H143" s="13" t="s">
        <v>148</v>
      </c>
      <c r="I143" s="13" t="s">
        <v>356</v>
      </c>
      <c r="J143" s="15" t="s">
        <v>357</v>
      </c>
      <c r="L143" s="16">
        <v>1.0</v>
      </c>
      <c r="M143">
        <f>Countif(username, I143)</f>
        <v>1</v>
      </c>
    </row>
    <row r="144">
      <c r="A144" s="13" t="s">
        <v>358</v>
      </c>
      <c r="B144" s="13">
        <v>7.0</v>
      </c>
      <c r="C144" s="13">
        <v>11.0</v>
      </c>
      <c r="D144" s="13">
        <v>41.9134674103904</v>
      </c>
      <c r="E144" s="13">
        <v>-91.6539752876174</v>
      </c>
      <c r="F144" s="13" t="s">
        <v>147</v>
      </c>
      <c r="G144" s="13" t="s">
        <v>32</v>
      </c>
      <c r="H144" s="13" t="s">
        <v>148</v>
      </c>
      <c r="I144" s="13" t="s">
        <v>347</v>
      </c>
      <c r="J144" s="15" t="s">
        <v>359</v>
      </c>
      <c r="L144" s="16" t="s">
        <v>40</v>
      </c>
      <c r="M144">
        <f>Countif(username, I144)</f>
        <v>6</v>
      </c>
    </row>
    <row r="145">
      <c r="A145" s="13" t="s">
        <v>360</v>
      </c>
      <c r="B145" s="13">
        <v>7.0</v>
      </c>
      <c r="C145" s="13">
        <v>12.0</v>
      </c>
      <c r="D145" s="13">
        <v>41.9134674102286</v>
      </c>
      <c r="E145" s="13">
        <v>-91.653782141657</v>
      </c>
      <c r="F145" s="13" t="s">
        <v>147</v>
      </c>
      <c r="G145" s="13" t="s">
        <v>32</v>
      </c>
      <c r="H145" s="13" t="s">
        <v>148</v>
      </c>
      <c r="I145" s="13" t="s">
        <v>73</v>
      </c>
      <c r="J145" s="15" t="s">
        <v>361</v>
      </c>
      <c r="L145" s="16" t="s">
        <v>44</v>
      </c>
      <c r="M145">
        <f>Countif(username, I145)</f>
        <v>4</v>
      </c>
    </row>
    <row r="146">
      <c r="A146" s="13" t="s">
        <v>362</v>
      </c>
      <c r="B146" s="13">
        <v>7.0</v>
      </c>
      <c r="C146" s="13">
        <v>13.0</v>
      </c>
      <c r="D146" s="13">
        <v>41.9134674100668</v>
      </c>
      <c r="E146" s="13">
        <v>-91.6535889956967</v>
      </c>
      <c r="F146" s="13" t="s">
        <v>147</v>
      </c>
      <c r="G146" s="13" t="s">
        <v>32</v>
      </c>
      <c r="H146" s="13" t="s">
        <v>148</v>
      </c>
      <c r="I146" s="13" t="s">
        <v>123</v>
      </c>
      <c r="J146" s="15" t="s">
        <v>363</v>
      </c>
      <c r="L146" s="16" t="s">
        <v>40</v>
      </c>
      <c r="M146">
        <f>Countif(username, I146)</f>
        <v>6</v>
      </c>
    </row>
    <row r="147">
      <c r="A147" s="13" t="s">
        <v>364</v>
      </c>
      <c r="B147" s="13">
        <v>7.0</v>
      </c>
      <c r="C147" s="13">
        <v>14.0</v>
      </c>
      <c r="D147" s="13">
        <v>41.913467409905</v>
      </c>
      <c r="E147" s="13">
        <v>-91.6533958497363</v>
      </c>
      <c r="F147" s="13" t="s">
        <v>147</v>
      </c>
      <c r="G147" s="13" t="s">
        <v>32</v>
      </c>
      <c r="H147" s="13" t="s">
        <v>148</v>
      </c>
      <c r="I147" s="13" t="s">
        <v>327</v>
      </c>
      <c r="J147" s="15" t="s">
        <v>365</v>
      </c>
      <c r="L147" s="16" t="s">
        <v>44</v>
      </c>
      <c r="M147">
        <f>Countif(username, I147)</f>
        <v>5</v>
      </c>
    </row>
    <row r="148">
      <c r="A148" s="13" t="s">
        <v>366</v>
      </c>
      <c r="B148" s="13">
        <v>7.0</v>
      </c>
      <c r="C148" s="13">
        <v>15.0</v>
      </c>
      <c r="D148" s="13">
        <v>41.9134674097431</v>
      </c>
      <c r="E148" s="13">
        <v>-91.6532027037759</v>
      </c>
      <c r="F148" s="13" t="s">
        <v>147</v>
      </c>
      <c r="G148" s="13" t="s">
        <v>32</v>
      </c>
      <c r="H148" s="13" t="s">
        <v>148</v>
      </c>
      <c r="I148" s="13" t="s">
        <v>367</v>
      </c>
      <c r="J148" s="15" t="s">
        <v>368</v>
      </c>
      <c r="L148" s="16">
        <v>1.0</v>
      </c>
      <c r="M148">
        <f>Countif(username, I148)</f>
        <v>2</v>
      </c>
    </row>
    <row r="149">
      <c r="A149" s="13" t="s">
        <v>369</v>
      </c>
      <c r="B149" s="13">
        <v>7.0</v>
      </c>
      <c r="C149" s="13">
        <v>16.0</v>
      </c>
      <c r="D149" s="13">
        <v>41.9134674095813</v>
      </c>
      <c r="E149" s="13">
        <v>-91.6530095578156</v>
      </c>
      <c r="F149" s="13" t="s">
        <v>147</v>
      </c>
      <c r="G149" s="13" t="s">
        <v>32</v>
      </c>
      <c r="H149" s="13" t="s">
        <v>148</v>
      </c>
      <c r="I149" s="13" t="s">
        <v>85</v>
      </c>
      <c r="J149" s="15" t="s">
        <v>370</v>
      </c>
      <c r="L149" s="16" t="s">
        <v>40</v>
      </c>
      <c r="M149">
        <f>Countif(username, I149)</f>
        <v>7</v>
      </c>
    </row>
    <row r="150">
      <c r="A150" s="13" t="s">
        <v>371</v>
      </c>
      <c r="B150" s="13">
        <v>7.0</v>
      </c>
      <c r="C150" s="13">
        <v>17.0</v>
      </c>
      <c r="D150" s="13">
        <v>41.9134674094195</v>
      </c>
      <c r="E150" s="13">
        <v>-91.6528164118552</v>
      </c>
      <c r="F150" s="13" t="s">
        <v>147</v>
      </c>
      <c r="G150" s="13" t="s">
        <v>32</v>
      </c>
      <c r="H150" s="13" t="s">
        <v>148</v>
      </c>
      <c r="I150" s="13" t="s">
        <v>88</v>
      </c>
      <c r="J150" s="15" t="s">
        <v>372</v>
      </c>
      <c r="L150" s="16" t="s">
        <v>40</v>
      </c>
      <c r="M150">
        <f>Countif(username, I150)</f>
        <v>7</v>
      </c>
    </row>
    <row r="151">
      <c r="A151" s="13" t="s">
        <v>373</v>
      </c>
      <c r="B151" s="13">
        <v>7.0</v>
      </c>
      <c r="C151" s="13">
        <v>18.0</v>
      </c>
      <c r="D151" s="13">
        <v>41.9134674092576</v>
      </c>
      <c r="E151" s="13">
        <v>-91.6526232658948</v>
      </c>
      <c r="F151" s="13" t="s">
        <v>147</v>
      </c>
      <c r="G151" s="13" t="s">
        <v>32</v>
      </c>
      <c r="H151" s="13" t="s">
        <v>148</v>
      </c>
      <c r="I151" s="13" t="s">
        <v>51</v>
      </c>
      <c r="J151" s="15" t="s">
        <v>374</v>
      </c>
      <c r="L151" s="16" t="s">
        <v>40</v>
      </c>
      <c r="M151">
        <f>Countif(username, I151)</f>
        <v>12</v>
      </c>
    </row>
    <row r="152">
      <c r="A152" s="13" t="s">
        <v>375</v>
      </c>
      <c r="B152" s="13">
        <v>7.0</v>
      </c>
      <c r="C152" s="13">
        <v>19.0</v>
      </c>
      <c r="D152" s="13">
        <v>41.9134674090958</v>
      </c>
      <c r="E152" s="13">
        <v>-91.6524301199344</v>
      </c>
      <c r="F152" s="13" t="s">
        <v>147</v>
      </c>
      <c r="G152" s="13" t="s">
        <v>32</v>
      </c>
      <c r="H152" s="13" t="s">
        <v>148</v>
      </c>
      <c r="I152" s="13" t="s">
        <v>67</v>
      </c>
      <c r="J152" s="15" t="s">
        <v>376</v>
      </c>
      <c r="L152" s="16" t="s">
        <v>44</v>
      </c>
      <c r="M152">
        <f>Countif(username, I152)</f>
        <v>3</v>
      </c>
    </row>
    <row r="153">
      <c r="A153" s="13" t="s">
        <v>377</v>
      </c>
      <c r="B153" s="13">
        <v>7.0</v>
      </c>
      <c r="C153" s="13">
        <v>20.0</v>
      </c>
      <c r="D153" s="13">
        <v>41.913467408934</v>
      </c>
      <c r="E153" s="13">
        <v>-91.6522369739741</v>
      </c>
      <c r="F153" s="13" t="s">
        <v>147</v>
      </c>
      <c r="G153" s="13" t="s">
        <v>32</v>
      </c>
      <c r="H153" s="13" t="s">
        <v>148</v>
      </c>
      <c r="I153" s="13" t="s">
        <v>64</v>
      </c>
      <c r="J153" s="15" t="s">
        <v>378</v>
      </c>
      <c r="L153" s="16" t="s">
        <v>40</v>
      </c>
      <c r="M153">
        <f>Countif(username, I153)</f>
        <v>8</v>
      </c>
    </row>
    <row r="154">
      <c r="A154" s="13" t="s">
        <v>379</v>
      </c>
      <c r="B154" s="13">
        <v>8.0</v>
      </c>
      <c r="C154" s="13">
        <v>1.0</v>
      </c>
      <c r="D154" s="13">
        <v>41.9133236815633</v>
      </c>
      <c r="E154" s="13">
        <v>-91.6559067554852</v>
      </c>
      <c r="F154" s="13" t="s">
        <v>91</v>
      </c>
      <c r="G154" s="13" t="s">
        <v>92</v>
      </c>
      <c r="H154" s="13" t="s">
        <v>93</v>
      </c>
      <c r="I154" s="13" t="s">
        <v>279</v>
      </c>
      <c r="J154" s="15" t="s">
        <v>380</v>
      </c>
      <c r="L154" s="16" t="s">
        <v>40</v>
      </c>
      <c r="M154">
        <f>Countif(username, I154)</f>
        <v>5</v>
      </c>
    </row>
    <row r="155">
      <c r="A155" s="13" t="s">
        <v>381</v>
      </c>
      <c r="B155" s="13">
        <v>8.0</v>
      </c>
      <c r="C155" s="13">
        <v>2.0</v>
      </c>
      <c r="D155" s="13">
        <v>41.9133236814015</v>
      </c>
      <c r="E155" s="13">
        <v>-91.6557136099598</v>
      </c>
      <c r="F155" s="13" t="s">
        <v>91</v>
      </c>
      <c r="G155" s="13" t="s">
        <v>92</v>
      </c>
      <c r="H155" s="13" t="s">
        <v>93</v>
      </c>
      <c r="I155" s="13" t="s">
        <v>317</v>
      </c>
      <c r="J155" s="15" t="s">
        <v>382</v>
      </c>
      <c r="L155" s="16" t="s">
        <v>44</v>
      </c>
      <c r="M155">
        <f>Countif(username, I155)</f>
        <v>3</v>
      </c>
    </row>
    <row r="156">
      <c r="A156" s="13" t="s">
        <v>383</v>
      </c>
      <c r="B156" s="13">
        <v>8.0</v>
      </c>
      <c r="C156" s="13">
        <v>3.0</v>
      </c>
      <c r="D156" s="13">
        <v>41.9133236812396</v>
      </c>
      <c r="E156" s="13">
        <v>-91.6555204644344</v>
      </c>
      <c r="F156" s="13" t="s">
        <v>91</v>
      </c>
      <c r="G156" s="13" t="s">
        <v>92</v>
      </c>
      <c r="H156" s="13" t="s">
        <v>93</v>
      </c>
      <c r="I156" s="13" t="s">
        <v>327</v>
      </c>
      <c r="J156" s="15" t="s">
        <v>384</v>
      </c>
      <c r="L156" s="16" t="s">
        <v>40</v>
      </c>
      <c r="M156">
        <f>Countif(username, I156)</f>
        <v>5</v>
      </c>
    </row>
    <row r="157">
      <c r="A157" s="13" t="s">
        <v>385</v>
      </c>
      <c r="B157" s="13">
        <v>8.0</v>
      </c>
      <c r="C157" s="13">
        <v>4.0</v>
      </c>
      <c r="D157" s="13">
        <v>41.9133236810778</v>
      </c>
      <c r="E157" s="13">
        <v>-91.6553273189089</v>
      </c>
      <c r="F157" s="13" t="s">
        <v>91</v>
      </c>
      <c r="G157" s="13" t="s">
        <v>92</v>
      </c>
      <c r="H157" s="13" t="s">
        <v>93</v>
      </c>
      <c r="I157" s="13" t="s">
        <v>218</v>
      </c>
      <c r="J157" s="15" t="s">
        <v>386</v>
      </c>
      <c r="L157" s="16" t="s">
        <v>44</v>
      </c>
      <c r="M157">
        <f>Countif(username, I157)</f>
        <v>4</v>
      </c>
    </row>
    <row r="158">
      <c r="A158" s="13" t="s">
        <v>387</v>
      </c>
      <c r="B158" s="13">
        <v>8.0</v>
      </c>
      <c r="C158" s="13">
        <v>5.0</v>
      </c>
      <c r="D158" s="13">
        <v>41.913323680916</v>
      </c>
      <c r="E158" s="13">
        <v>-91.6551341733835</v>
      </c>
      <c r="F158" s="13" t="s">
        <v>91</v>
      </c>
      <c r="G158" s="13" t="s">
        <v>92</v>
      </c>
      <c r="H158" s="13" t="s">
        <v>93</v>
      </c>
      <c r="I158" s="13" t="s">
        <v>317</v>
      </c>
      <c r="J158" s="15" t="s">
        <v>388</v>
      </c>
      <c r="L158" s="16" t="s">
        <v>44</v>
      </c>
      <c r="M158">
        <f>Countif(username, I158)</f>
        <v>3</v>
      </c>
    </row>
    <row r="159">
      <c r="A159" s="13" t="s">
        <v>389</v>
      </c>
      <c r="B159" s="13">
        <v>8.0</v>
      </c>
      <c r="C159" s="13">
        <v>6.0</v>
      </c>
      <c r="D159" s="13">
        <v>41.9133236807542</v>
      </c>
      <c r="E159" s="13">
        <v>-91.6549410278581</v>
      </c>
      <c r="F159" s="13" t="s">
        <v>91</v>
      </c>
      <c r="G159" s="13" t="s">
        <v>92</v>
      </c>
      <c r="H159" s="13" t="s">
        <v>93</v>
      </c>
      <c r="I159" s="13" t="s">
        <v>109</v>
      </c>
      <c r="J159" s="15" t="s">
        <v>390</v>
      </c>
      <c r="L159" s="16">
        <v>1.0</v>
      </c>
      <c r="M159">
        <f>Countif(username, I159)</f>
        <v>2</v>
      </c>
    </row>
    <row r="160">
      <c r="A160" s="13" t="s">
        <v>391</v>
      </c>
      <c r="B160" s="13">
        <v>8.0</v>
      </c>
      <c r="C160" s="13">
        <v>7.0</v>
      </c>
      <c r="D160" s="13">
        <v>41.9133236805923</v>
      </c>
      <c r="E160" s="13">
        <v>-91.6547478823326</v>
      </c>
      <c r="F160" s="13" t="s">
        <v>91</v>
      </c>
      <c r="G160" s="13" t="s">
        <v>92</v>
      </c>
      <c r="H160" s="13" t="s">
        <v>93</v>
      </c>
      <c r="I160" s="13" t="s">
        <v>392</v>
      </c>
      <c r="J160" s="15" t="s">
        <v>393</v>
      </c>
      <c r="L160" s="16" t="s">
        <v>44</v>
      </c>
      <c r="M160">
        <f>Countif(username, I160)</f>
        <v>7</v>
      </c>
    </row>
    <row r="161">
      <c r="A161" s="13" t="s">
        <v>394</v>
      </c>
      <c r="B161" s="13">
        <v>8.0</v>
      </c>
      <c r="C161" s="13">
        <v>8.0</v>
      </c>
      <c r="D161" s="13">
        <v>41.9133236804305</v>
      </c>
      <c r="E161" s="13">
        <v>-91.6545547368072</v>
      </c>
      <c r="F161" s="13" t="s">
        <v>91</v>
      </c>
      <c r="G161" s="13" t="s">
        <v>92</v>
      </c>
      <c r="H161" s="13" t="s">
        <v>93</v>
      </c>
      <c r="I161" s="13" t="s">
        <v>395</v>
      </c>
      <c r="J161" s="15" t="s">
        <v>396</v>
      </c>
      <c r="L161" s="16">
        <v>1.0</v>
      </c>
      <c r="M161">
        <f>Countif(username, I161)</f>
        <v>1</v>
      </c>
    </row>
    <row r="162">
      <c r="A162" s="13" t="s">
        <v>397</v>
      </c>
      <c r="B162" s="13">
        <v>8.0</v>
      </c>
      <c r="C162" s="13">
        <v>9.0</v>
      </c>
      <c r="D162" s="13">
        <v>41.9133236802687</v>
      </c>
      <c r="E162" s="13">
        <v>-91.6543615912818</v>
      </c>
      <c r="F162" s="13" t="s">
        <v>91</v>
      </c>
      <c r="G162" s="13" t="s">
        <v>92</v>
      </c>
      <c r="H162" s="13" t="s">
        <v>93</v>
      </c>
      <c r="I162" s="13" t="s">
        <v>327</v>
      </c>
      <c r="J162" s="15" t="s">
        <v>398</v>
      </c>
      <c r="L162" s="16" t="s">
        <v>40</v>
      </c>
      <c r="M162">
        <f>Countif(username, I162)</f>
        <v>5</v>
      </c>
    </row>
    <row r="163">
      <c r="A163" s="13" t="s">
        <v>399</v>
      </c>
      <c r="B163" s="13">
        <v>8.0</v>
      </c>
      <c r="C163" s="13">
        <v>10.0</v>
      </c>
      <c r="D163" s="13">
        <v>41.9133236801068</v>
      </c>
      <c r="E163" s="13">
        <v>-91.6541684457564</v>
      </c>
      <c r="F163" s="13" t="s">
        <v>91</v>
      </c>
      <c r="G163" s="13" t="s">
        <v>92</v>
      </c>
      <c r="H163" s="13" t="s">
        <v>93</v>
      </c>
      <c r="I163" s="13" t="s">
        <v>34</v>
      </c>
      <c r="J163" s="15" t="s">
        <v>400</v>
      </c>
      <c r="L163" s="16" t="s">
        <v>36</v>
      </c>
      <c r="M163">
        <f>Countif(username, I163)</f>
        <v>19</v>
      </c>
    </row>
    <row r="164">
      <c r="A164" s="13" t="s">
        <v>401</v>
      </c>
      <c r="B164" s="13">
        <v>8.0</v>
      </c>
      <c r="C164" s="13">
        <v>11.0</v>
      </c>
      <c r="D164" s="13">
        <v>41.913323679945</v>
      </c>
      <c r="E164" s="13">
        <v>-91.6539753002309</v>
      </c>
      <c r="F164" s="13" t="s">
        <v>91</v>
      </c>
      <c r="G164" s="13" t="s">
        <v>92</v>
      </c>
      <c r="H164" s="13" t="s">
        <v>93</v>
      </c>
      <c r="I164" s="13" t="s">
        <v>402</v>
      </c>
      <c r="J164" s="15" t="s">
        <v>403</v>
      </c>
      <c r="L164" s="16">
        <v>1.0</v>
      </c>
      <c r="M164">
        <f>Countif(username, I164)</f>
        <v>1</v>
      </c>
    </row>
    <row r="165">
      <c r="A165" s="13" t="s">
        <v>404</v>
      </c>
      <c r="B165" s="13">
        <v>8.0</v>
      </c>
      <c r="C165" s="13">
        <v>12.0</v>
      </c>
      <c r="D165" s="13">
        <v>41.9133236797832</v>
      </c>
      <c r="E165" s="13">
        <v>-91.6537821547055</v>
      </c>
      <c r="F165" s="13" t="s">
        <v>91</v>
      </c>
      <c r="G165" s="13" t="s">
        <v>92</v>
      </c>
      <c r="H165" s="13" t="s">
        <v>93</v>
      </c>
      <c r="I165" s="13" t="s">
        <v>103</v>
      </c>
      <c r="J165" s="15" t="s">
        <v>405</v>
      </c>
      <c r="L165" s="16" t="s">
        <v>40</v>
      </c>
      <c r="M165">
        <f>Countif(username, I165)</f>
        <v>7</v>
      </c>
    </row>
    <row r="166">
      <c r="A166" s="13" t="s">
        <v>406</v>
      </c>
      <c r="B166" s="13">
        <v>8.0</v>
      </c>
      <c r="C166" s="13">
        <v>13.0</v>
      </c>
      <c r="D166" s="13">
        <v>41.9133236796213</v>
      </c>
      <c r="E166" s="13">
        <v>-91.6535890091801</v>
      </c>
      <c r="F166" s="13" t="s">
        <v>91</v>
      </c>
      <c r="G166" s="13" t="s">
        <v>92</v>
      </c>
      <c r="H166" s="13" t="s">
        <v>93</v>
      </c>
      <c r="I166" s="13" t="s">
        <v>34</v>
      </c>
      <c r="J166" s="15" t="s">
        <v>407</v>
      </c>
      <c r="L166" s="16" t="s">
        <v>36</v>
      </c>
      <c r="M166">
        <f>Countif(username, I166)</f>
        <v>19</v>
      </c>
    </row>
    <row r="167">
      <c r="A167" s="13" t="s">
        <v>408</v>
      </c>
      <c r="B167" s="13">
        <v>8.0</v>
      </c>
      <c r="C167" s="13">
        <v>14.0</v>
      </c>
      <c r="D167" s="13">
        <v>41.9133236794595</v>
      </c>
      <c r="E167" s="13">
        <v>-91.6533958636546</v>
      </c>
      <c r="F167" s="13" t="s">
        <v>91</v>
      </c>
      <c r="G167" s="13" t="s">
        <v>92</v>
      </c>
      <c r="H167" s="13" t="s">
        <v>93</v>
      </c>
      <c r="I167" s="13" t="s">
        <v>38</v>
      </c>
      <c r="J167" s="15" t="s">
        <v>409</v>
      </c>
      <c r="L167" s="16"/>
      <c r="M167">
        <f>Countif(username, I167)</f>
        <v>7</v>
      </c>
    </row>
    <row r="168">
      <c r="A168" s="13" t="s">
        <v>410</v>
      </c>
      <c r="B168" s="13">
        <v>8.0</v>
      </c>
      <c r="C168" s="13">
        <v>15.0</v>
      </c>
      <c r="D168" s="13">
        <v>41.9133236792977</v>
      </c>
      <c r="E168" s="13">
        <v>-91.6532027181292</v>
      </c>
      <c r="F168" s="13" t="s">
        <v>91</v>
      </c>
      <c r="G168" s="13" t="s">
        <v>92</v>
      </c>
      <c r="H168" s="13" t="s">
        <v>93</v>
      </c>
      <c r="I168" s="13" t="s">
        <v>218</v>
      </c>
      <c r="J168" s="15" t="s">
        <v>411</v>
      </c>
      <c r="L168" s="16" t="s">
        <v>44</v>
      </c>
      <c r="M168">
        <f>Countif(username, I168)</f>
        <v>4</v>
      </c>
    </row>
    <row r="169">
      <c r="A169" s="13" t="s">
        <v>412</v>
      </c>
      <c r="B169" s="13">
        <v>8.0</v>
      </c>
      <c r="C169" s="13">
        <v>16.0</v>
      </c>
      <c r="D169" s="13">
        <v>41.9133236791358</v>
      </c>
      <c r="E169" s="13">
        <v>-91.6530095726038</v>
      </c>
      <c r="F169" s="13" t="s">
        <v>91</v>
      </c>
      <c r="G169" s="13" t="s">
        <v>92</v>
      </c>
      <c r="H169" s="13" t="s">
        <v>93</v>
      </c>
      <c r="I169" s="13" t="s">
        <v>70</v>
      </c>
      <c r="J169" s="15" t="s">
        <v>413</v>
      </c>
      <c r="L169" s="16" t="s">
        <v>40</v>
      </c>
      <c r="M169">
        <f>Countif(username, I169)</f>
        <v>15</v>
      </c>
    </row>
    <row r="170">
      <c r="A170" s="13" t="s">
        <v>414</v>
      </c>
      <c r="B170" s="13">
        <v>8.0</v>
      </c>
      <c r="C170" s="13">
        <v>17.0</v>
      </c>
      <c r="D170" s="13">
        <v>41.913323678974</v>
      </c>
      <c r="E170" s="13">
        <v>-91.6528164270783</v>
      </c>
      <c r="F170" s="13" t="s">
        <v>91</v>
      </c>
      <c r="G170" s="13" t="s">
        <v>92</v>
      </c>
      <c r="H170" s="13" t="s">
        <v>93</v>
      </c>
      <c r="I170" s="13" t="s">
        <v>34</v>
      </c>
      <c r="J170" s="15" t="s">
        <v>415</v>
      </c>
      <c r="L170" s="16" t="s">
        <v>36</v>
      </c>
      <c r="M170">
        <f>Countif(username, I170)</f>
        <v>19</v>
      </c>
    </row>
    <row r="171">
      <c r="A171" s="13" t="s">
        <v>416</v>
      </c>
      <c r="B171" s="13">
        <v>8.0</v>
      </c>
      <c r="C171" s="13">
        <v>18.0</v>
      </c>
      <c r="D171" s="13">
        <v>41.9133236788122</v>
      </c>
      <c r="E171" s="13">
        <v>-91.6526232815529</v>
      </c>
      <c r="F171" s="13" t="s">
        <v>91</v>
      </c>
      <c r="G171" s="13" t="s">
        <v>92</v>
      </c>
      <c r="H171" s="13" t="s">
        <v>93</v>
      </c>
      <c r="I171" s="13" t="s">
        <v>103</v>
      </c>
      <c r="J171" s="15" t="s">
        <v>417</v>
      </c>
      <c r="L171" s="16" t="s">
        <v>40</v>
      </c>
      <c r="M171">
        <f>Countif(username, I171)</f>
        <v>7</v>
      </c>
    </row>
    <row r="172">
      <c r="A172" s="13" t="s">
        <v>418</v>
      </c>
      <c r="B172" s="13">
        <v>8.0</v>
      </c>
      <c r="C172" s="13">
        <v>19.0</v>
      </c>
      <c r="D172" s="13">
        <v>41.9133236786503</v>
      </c>
      <c r="E172" s="13">
        <v>-91.6524301360275</v>
      </c>
      <c r="F172" s="13" t="s">
        <v>91</v>
      </c>
      <c r="G172" s="13" t="s">
        <v>92</v>
      </c>
      <c r="H172" s="13" t="s">
        <v>93</v>
      </c>
      <c r="I172" s="13" t="s">
        <v>295</v>
      </c>
      <c r="J172" s="15" t="s">
        <v>419</v>
      </c>
      <c r="L172" s="16" t="s">
        <v>40</v>
      </c>
      <c r="M172">
        <f>Countif(username, I172)</f>
        <v>14</v>
      </c>
    </row>
    <row r="173">
      <c r="A173" s="13" t="s">
        <v>420</v>
      </c>
      <c r="B173" s="13">
        <v>8.0</v>
      </c>
      <c r="C173" s="13">
        <v>20.0</v>
      </c>
      <c r="D173" s="13">
        <v>41.9133236784885</v>
      </c>
      <c r="E173" s="13">
        <v>-91.6522369905021</v>
      </c>
      <c r="F173" s="13" t="s">
        <v>91</v>
      </c>
      <c r="G173" s="13" t="s">
        <v>92</v>
      </c>
      <c r="H173" s="13" t="s">
        <v>93</v>
      </c>
      <c r="I173" s="13" t="s">
        <v>34</v>
      </c>
      <c r="J173" s="15" t="s">
        <v>421</v>
      </c>
      <c r="L173" s="16" t="s">
        <v>36</v>
      </c>
      <c r="M173">
        <f>Countif(username, I173)</f>
        <v>19</v>
      </c>
    </row>
    <row r="174">
      <c r="A174" s="13" t="s">
        <v>422</v>
      </c>
      <c r="B174" s="13">
        <v>9.0</v>
      </c>
      <c r="C174" s="13">
        <v>1.0</v>
      </c>
      <c r="D174" s="13">
        <v>41.9131799511179</v>
      </c>
      <c r="E174" s="13">
        <v>-91.6559067637488</v>
      </c>
      <c r="F174" s="13" t="s">
        <v>31</v>
      </c>
      <c r="G174" s="13" t="s">
        <v>32</v>
      </c>
      <c r="H174" s="13" t="s">
        <v>33</v>
      </c>
      <c r="I174" s="13" t="s">
        <v>347</v>
      </c>
      <c r="J174" s="15" t="s">
        <v>423</v>
      </c>
      <c r="L174" s="16" t="s">
        <v>40</v>
      </c>
      <c r="M174">
        <f>Countif(username, I174)</f>
        <v>6</v>
      </c>
    </row>
    <row r="175">
      <c r="A175" s="13" t="s">
        <v>424</v>
      </c>
      <c r="B175" s="13">
        <v>9.0</v>
      </c>
      <c r="C175" s="13">
        <v>2.0</v>
      </c>
      <c r="D175" s="13">
        <v>41.913179950956</v>
      </c>
      <c r="E175" s="13">
        <v>-91.6557136186583</v>
      </c>
      <c r="F175" s="13" t="s">
        <v>31</v>
      </c>
      <c r="G175" s="13" t="s">
        <v>32</v>
      </c>
      <c r="H175" s="13" t="s">
        <v>33</v>
      </c>
      <c r="I175" s="13" t="s">
        <v>295</v>
      </c>
      <c r="J175" s="15" t="s">
        <v>425</v>
      </c>
      <c r="L175" s="16" t="s">
        <v>40</v>
      </c>
      <c r="M175">
        <f>Countif(username, I175)</f>
        <v>14</v>
      </c>
    </row>
    <row r="176">
      <c r="A176" s="13" t="s">
        <v>426</v>
      </c>
      <c r="B176" s="13">
        <v>9.0</v>
      </c>
      <c r="C176" s="13">
        <v>3.0</v>
      </c>
      <c r="D176" s="13">
        <v>41.9131799507942</v>
      </c>
      <c r="E176" s="13">
        <v>-91.6555204735677</v>
      </c>
      <c r="F176" s="13" t="s">
        <v>31</v>
      </c>
      <c r="G176" s="13" t="s">
        <v>32</v>
      </c>
      <c r="H176" s="13" t="s">
        <v>33</v>
      </c>
      <c r="I176" s="13" t="s">
        <v>123</v>
      </c>
      <c r="J176" s="15" t="s">
        <v>427</v>
      </c>
      <c r="L176" s="16" t="s">
        <v>40</v>
      </c>
      <c r="M176">
        <f>Countif(username, I176)</f>
        <v>6</v>
      </c>
    </row>
    <row r="177">
      <c r="A177" s="13" t="s">
        <v>428</v>
      </c>
      <c r="B177" s="13">
        <v>9.0</v>
      </c>
      <c r="C177" s="13">
        <v>4.0</v>
      </c>
      <c r="D177" s="13">
        <v>41.9131799506324</v>
      </c>
      <c r="E177" s="13">
        <v>-91.6553273284772</v>
      </c>
      <c r="F177" s="13" t="s">
        <v>31</v>
      </c>
      <c r="G177" s="13" t="s">
        <v>32</v>
      </c>
      <c r="H177" s="13" t="s">
        <v>33</v>
      </c>
      <c r="I177" s="13" t="s">
        <v>189</v>
      </c>
      <c r="J177" s="15" t="s">
        <v>429</v>
      </c>
      <c r="L177" s="16" t="s">
        <v>40</v>
      </c>
      <c r="M177">
        <f>Countif(username, I177)</f>
        <v>5</v>
      </c>
    </row>
    <row r="178">
      <c r="A178" s="13" t="s">
        <v>430</v>
      </c>
      <c r="B178" s="13">
        <v>9.0</v>
      </c>
      <c r="C178" s="13">
        <v>5.0</v>
      </c>
      <c r="D178" s="13">
        <v>41.9131799504706</v>
      </c>
      <c r="E178" s="13">
        <v>-91.6551341833867</v>
      </c>
      <c r="F178" s="13" t="s">
        <v>31</v>
      </c>
      <c r="G178" s="13" t="s">
        <v>32</v>
      </c>
      <c r="H178" s="13" t="s">
        <v>33</v>
      </c>
      <c r="I178" s="13" t="s">
        <v>61</v>
      </c>
      <c r="J178" s="15" t="s">
        <v>431</v>
      </c>
      <c r="L178" s="16" t="s">
        <v>40</v>
      </c>
      <c r="M178">
        <f>Countif(username, I178)</f>
        <v>5</v>
      </c>
    </row>
    <row r="179">
      <c r="A179" s="13" t="s">
        <v>432</v>
      </c>
      <c r="B179" s="13">
        <v>9.0</v>
      </c>
      <c r="C179" s="13">
        <v>6.0</v>
      </c>
      <c r="D179" s="13">
        <v>41.9131799503087</v>
      </c>
      <c r="E179" s="13">
        <v>-91.6549410382962</v>
      </c>
      <c r="F179" s="13" t="s">
        <v>31</v>
      </c>
      <c r="G179" s="13" t="s">
        <v>32</v>
      </c>
      <c r="H179" s="13" t="s">
        <v>33</v>
      </c>
      <c r="I179" s="13" t="s">
        <v>327</v>
      </c>
      <c r="J179" s="15" t="s">
        <v>433</v>
      </c>
      <c r="L179" s="16" t="s">
        <v>40</v>
      </c>
      <c r="M179">
        <f>Countif(username, I179)</f>
        <v>5</v>
      </c>
    </row>
    <row r="180">
      <c r="A180" s="13" t="s">
        <v>434</v>
      </c>
      <c r="B180" s="13">
        <v>9.0</v>
      </c>
      <c r="C180" s="13">
        <v>7.0</v>
      </c>
      <c r="D180" s="13">
        <v>41.9131799501469</v>
      </c>
      <c r="E180" s="13">
        <v>-91.6547478932057</v>
      </c>
      <c r="F180" s="13" t="s">
        <v>31</v>
      </c>
      <c r="G180" s="13" t="s">
        <v>32</v>
      </c>
      <c r="H180" s="13" t="s">
        <v>33</v>
      </c>
      <c r="I180" s="13" t="s">
        <v>367</v>
      </c>
      <c r="J180" s="15" t="s">
        <v>435</v>
      </c>
      <c r="L180" s="16">
        <v>1.0</v>
      </c>
      <c r="M180">
        <f>Countif(username, I180)</f>
        <v>2</v>
      </c>
    </row>
    <row r="181">
      <c r="A181" s="13" t="s">
        <v>436</v>
      </c>
      <c r="B181" s="13">
        <v>9.0</v>
      </c>
      <c r="C181" s="13">
        <v>8.0</v>
      </c>
      <c r="D181" s="13">
        <v>41.9131799499851</v>
      </c>
      <c r="E181" s="13">
        <v>-91.6545547481151</v>
      </c>
      <c r="F181" s="13" t="s">
        <v>31</v>
      </c>
      <c r="G181" s="13" t="s">
        <v>32</v>
      </c>
      <c r="H181" s="13" t="s">
        <v>33</v>
      </c>
      <c r="I181" s="13" t="s">
        <v>295</v>
      </c>
      <c r="J181" s="15" t="s">
        <v>437</v>
      </c>
      <c r="L181" s="16" t="s">
        <v>40</v>
      </c>
      <c r="M181">
        <f>Countif(username, I181)</f>
        <v>14</v>
      </c>
    </row>
    <row r="182">
      <c r="A182" s="13" t="s">
        <v>438</v>
      </c>
      <c r="B182" s="13">
        <v>9.0</v>
      </c>
      <c r="C182" s="13">
        <v>9.0</v>
      </c>
      <c r="D182" s="13">
        <v>41.9131799498232</v>
      </c>
      <c r="E182" s="13">
        <v>-91.6543616030246</v>
      </c>
      <c r="F182" s="13" t="s">
        <v>31</v>
      </c>
      <c r="G182" s="13" t="s">
        <v>32</v>
      </c>
      <c r="H182" s="13" t="s">
        <v>33</v>
      </c>
      <c r="I182" s="13" t="s">
        <v>255</v>
      </c>
      <c r="J182" s="15" t="s">
        <v>439</v>
      </c>
      <c r="L182" s="16" t="s">
        <v>40</v>
      </c>
      <c r="M182">
        <f>Countif(username, I182)</f>
        <v>10</v>
      </c>
    </row>
    <row r="183">
      <c r="A183" s="13" t="s">
        <v>440</v>
      </c>
      <c r="B183" s="13">
        <v>9.0</v>
      </c>
      <c r="C183" s="13">
        <v>10.0</v>
      </c>
      <c r="D183" s="13">
        <v>41.9131799496614</v>
      </c>
      <c r="E183" s="13">
        <v>-91.6541684579341</v>
      </c>
      <c r="F183" s="13" t="s">
        <v>31</v>
      </c>
      <c r="G183" s="13" t="s">
        <v>32</v>
      </c>
      <c r="H183" s="13" t="s">
        <v>33</v>
      </c>
      <c r="I183" s="13" t="s">
        <v>64</v>
      </c>
      <c r="J183" s="15" t="s">
        <v>441</v>
      </c>
      <c r="L183" s="16" t="s">
        <v>40</v>
      </c>
      <c r="M183">
        <f>Countif(username, I183)</f>
        <v>8</v>
      </c>
    </row>
    <row r="184">
      <c r="A184" s="13" t="s">
        <v>442</v>
      </c>
      <c r="B184" s="13">
        <v>9.0</v>
      </c>
      <c r="C184" s="13">
        <v>11.0</v>
      </c>
      <c r="D184" s="13">
        <v>41.9131799494996</v>
      </c>
      <c r="E184" s="13">
        <v>-91.6539753128436</v>
      </c>
      <c r="F184" s="13" t="s">
        <v>31</v>
      </c>
      <c r="G184" s="13" t="s">
        <v>32</v>
      </c>
      <c r="H184" s="13" t="s">
        <v>33</v>
      </c>
      <c r="I184" s="13" t="s">
        <v>88</v>
      </c>
      <c r="J184" s="15" t="s">
        <v>443</v>
      </c>
      <c r="L184" s="16" t="s">
        <v>40</v>
      </c>
      <c r="M184">
        <f>Countif(username, I184)</f>
        <v>7</v>
      </c>
    </row>
    <row r="185">
      <c r="A185" s="13" t="s">
        <v>444</v>
      </c>
      <c r="B185" s="13">
        <v>9.0</v>
      </c>
      <c r="C185" s="13">
        <v>12.0</v>
      </c>
      <c r="D185" s="13">
        <v>41.9131799493377</v>
      </c>
      <c r="E185" s="13">
        <v>-91.653782167753</v>
      </c>
      <c r="F185" s="13" t="s">
        <v>31</v>
      </c>
      <c r="G185" s="13" t="s">
        <v>32</v>
      </c>
      <c r="H185" s="13" t="s">
        <v>33</v>
      </c>
      <c r="I185" s="13" t="s">
        <v>445</v>
      </c>
      <c r="J185" s="15" t="s">
        <v>446</v>
      </c>
      <c r="L185" s="16" t="s">
        <v>40</v>
      </c>
      <c r="M185">
        <f>Countif(username, I185)</f>
        <v>5</v>
      </c>
    </row>
    <row r="186">
      <c r="A186" s="13" t="s">
        <v>447</v>
      </c>
      <c r="B186" s="13">
        <v>9.0</v>
      </c>
      <c r="C186" s="13">
        <v>13.0</v>
      </c>
      <c r="D186" s="13">
        <v>41.9131799491759</v>
      </c>
      <c r="E186" s="13">
        <v>-91.6535890226625</v>
      </c>
      <c r="F186" s="13" t="s">
        <v>31</v>
      </c>
      <c r="G186" s="13" t="s">
        <v>32</v>
      </c>
      <c r="H186" s="13" t="s">
        <v>33</v>
      </c>
      <c r="I186" s="13" t="s">
        <v>181</v>
      </c>
      <c r="J186" s="15" t="s">
        <v>448</v>
      </c>
      <c r="L186" s="16">
        <v>1.0</v>
      </c>
      <c r="M186">
        <f>Countif(username, I186)</f>
        <v>2</v>
      </c>
    </row>
    <row r="187">
      <c r="A187" s="13" t="s">
        <v>449</v>
      </c>
      <c r="B187" s="13">
        <v>9.0</v>
      </c>
      <c r="C187" s="13">
        <v>14.0</v>
      </c>
      <c r="D187" s="13">
        <v>41.9131799490141</v>
      </c>
      <c r="E187" s="13">
        <v>-91.653395877572</v>
      </c>
      <c r="F187" s="13" t="s">
        <v>31</v>
      </c>
      <c r="G187" s="13" t="s">
        <v>32</v>
      </c>
      <c r="H187" s="13" t="s">
        <v>33</v>
      </c>
      <c r="I187" s="13" t="s">
        <v>450</v>
      </c>
      <c r="J187" s="15" t="s">
        <v>451</v>
      </c>
      <c r="L187" s="16" t="s">
        <v>40</v>
      </c>
      <c r="M187">
        <f>Countif(username, I187)</f>
        <v>10</v>
      </c>
    </row>
    <row r="188">
      <c r="A188" s="13" t="s">
        <v>452</v>
      </c>
      <c r="B188" s="13">
        <v>9.0</v>
      </c>
      <c r="C188" s="13">
        <v>15.0</v>
      </c>
      <c r="D188" s="13">
        <v>41.9131799488522</v>
      </c>
      <c r="E188" s="13">
        <v>-91.6532027324815</v>
      </c>
      <c r="F188" s="13" t="s">
        <v>31</v>
      </c>
      <c r="G188" s="13" t="s">
        <v>32</v>
      </c>
      <c r="H188" s="13" t="s">
        <v>33</v>
      </c>
      <c r="I188" s="13" t="s">
        <v>51</v>
      </c>
      <c r="J188" s="15" t="s">
        <v>453</v>
      </c>
      <c r="L188" s="16" t="s">
        <v>40</v>
      </c>
      <c r="M188">
        <f>Countif(username, I188)</f>
        <v>12</v>
      </c>
    </row>
    <row r="189">
      <c r="A189" s="13" t="s">
        <v>454</v>
      </c>
      <c r="B189" s="13">
        <v>9.0</v>
      </c>
      <c r="C189" s="13">
        <v>16.0</v>
      </c>
      <c r="D189" s="13">
        <v>41.9131799486904</v>
      </c>
      <c r="E189" s="13">
        <v>-91.653009587391</v>
      </c>
      <c r="F189" s="13" t="s">
        <v>31</v>
      </c>
      <c r="G189" s="13" t="s">
        <v>32</v>
      </c>
      <c r="H189" s="13" t="s">
        <v>33</v>
      </c>
      <c r="I189" s="13" t="s">
        <v>295</v>
      </c>
      <c r="J189" s="15" t="s">
        <v>455</v>
      </c>
      <c r="L189" s="16" t="s">
        <v>40</v>
      </c>
      <c r="M189">
        <f>Countif(username, I189)</f>
        <v>14</v>
      </c>
    </row>
    <row r="190">
      <c r="A190" s="13" t="s">
        <v>456</v>
      </c>
      <c r="B190" s="13">
        <v>9.0</v>
      </c>
      <c r="C190" s="13">
        <v>17.0</v>
      </c>
      <c r="D190" s="13">
        <v>41.9131799485286</v>
      </c>
      <c r="E190" s="13">
        <v>-91.6528164423004</v>
      </c>
      <c r="F190" s="13" t="s">
        <v>31</v>
      </c>
      <c r="G190" s="13" t="s">
        <v>32</v>
      </c>
      <c r="H190" s="13" t="s">
        <v>33</v>
      </c>
      <c r="I190" s="13" t="s">
        <v>64</v>
      </c>
      <c r="J190" s="15" t="s">
        <v>457</v>
      </c>
      <c r="L190" s="16" t="s">
        <v>40</v>
      </c>
      <c r="M190">
        <f>Countif(username, I190)</f>
        <v>8</v>
      </c>
    </row>
    <row r="191">
      <c r="A191" s="13" t="s">
        <v>458</v>
      </c>
      <c r="B191" s="13">
        <v>9.0</v>
      </c>
      <c r="C191" s="13">
        <v>18.0</v>
      </c>
      <c r="D191" s="13">
        <v>41.9131799483668</v>
      </c>
      <c r="E191" s="13">
        <v>-91.6526232972099</v>
      </c>
      <c r="F191" s="13" t="s">
        <v>31</v>
      </c>
      <c r="G191" s="13" t="s">
        <v>32</v>
      </c>
      <c r="H191" s="13" t="s">
        <v>33</v>
      </c>
      <c r="I191" s="13" t="s">
        <v>255</v>
      </c>
      <c r="J191" s="15" t="s">
        <v>459</v>
      </c>
      <c r="L191" s="16" t="s">
        <v>40</v>
      </c>
      <c r="M191">
        <f>Countif(username, I191)</f>
        <v>10</v>
      </c>
    </row>
    <row r="192">
      <c r="A192" s="13" t="s">
        <v>460</v>
      </c>
      <c r="B192" s="13">
        <v>9.0</v>
      </c>
      <c r="C192" s="13">
        <v>19.0</v>
      </c>
      <c r="D192" s="13">
        <v>41.9131799482049</v>
      </c>
      <c r="E192" s="13">
        <v>-91.6524301521194</v>
      </c>
      <c r="F192" s="13" t="s">
        <v>31</v>
      </c>
      <c r="G192" s="13" t="s">
        <v>32</v>
      </c>
      <c r="H192" s="13" t="s">
        <v>33</v>
      </c>
      <c r="I192" s="13" t="s">
        <v>189</v>
      </c>
      <c r="J192" s="15" t="s">
        <v>461</v>
      </c>
      <c r="L192" s="16" t="s">
        <v>40</v>
      </c>
      <c r="M192">
        <f>Countif(username, I192)</f>
        <v>5</v>
      </c>
    </row>
    <row r="193">
      <c r="A193" s="13" t="s">
        <v>462</v>
      </c>
      <c r="B193" s="13">
        <v>9.0</v>
      </c>
      <c r="C193" s="13">
        <v>20.0</v>
      </c>
      <c r="D193" s="13">
        <v>41.9131799480431</v>
      </c>
      <c r="E193" s="13">
        <v>-91.6522370070289</v>
      </c>
      <c r="F193" s="13" t="s">
        <v>31</v>
      </c>
      <c r="G193" s="13" t="s">
        <v>32</v>
      </c>
      <c r="H193" s="13" t="s">
        <v>33</v>
      </c>
      <c r="I193" s="13" t="s">
        <v>347</v>
      </c>
      <c r="J193" s="15" t="s">
        <v>463</v>
      </c>
      <c r="L193" s="16" t="s">
        <v>40</v>
      </c>
      <c r="M193">
        <f>Countif(username, I193)</f>
        <v>6</v>
      </c>
    </row>
    <row r="194">
      <c r="A194" s="13" t="s">
        <v>464</v>
      </c>
      <c r="B194" s="13">
        <v>10.0</v>
      </c>
      <c r="C194" s="13">
        <v>1.0</v>
      </c>
      <c r="D194" s="13">
        <v>41.9130362206724</v>
      </c>
      <c r="E194" s="13">
        <v>-91.6559067720128</v>
      </c>
      <c r="F194" s="13" t="s">
        <v>91</v>
      </c>
      <c r="G194" s="13" t="s">
        <v>92</v>
      </c>
      <c r="H194" s="13" t="s">
        <v>93</v>
      </c>
      <c r="I194" s="13" t="s">
        <v>292</v>
      </c>
      <c r="J194" s="15" t="s">
        <v>465</v>
      </c>
      <c r="L194" s="16"/>
      <c r="M194">
        <f>Countif(username, I194)</f>
        <v>2</v>
      </c>
    </row>
    <row r="195">
      <c r="A195" s="13" t="s">
        <v>466</v>
      </c>
      <c r="B195" s="13">
        <v>10.0</v>
      </c>
      <c r="C195" s="13">
        <v>2.0</v>
      </c>
      <c r="D195" s="13">
        <v>41.9130362205106</v>
      </c>
      <c r="E195" s="13">
        <v>-91.6557136273572</v>
      </c>
      <c r="F195" s="13" t="s">
        <v>91</v>
      </c>
      <c r="G195" s="13" t="s">
        <v>92</v>
      </c>
      <c r="H195" s="13" t="s">
        <v>93</v>
      </c>
      <c r="I195" s="13" t="s">
        <v>103</v>
      </c>
      <c r="J195" s="15" t="s">
        <v>467</v>
      </c>
      <c r="L195" s="16" t="s">
        <v>40</v>
      </c>
      <c r="M195">
        <f>Countif(username, I195)</f>
        <v>7</v>
      </c>
    </row>
    <row r="196">
      <c r="A196" s="13" t="s">
        <v>468</v>
      </c>
      <c r="B196" s="13">
        <v>10.0</v>
      </c>
      <c r="C196" s="13">
        <v>3.0</v>
      </c>
      <c r="D196" s="13">
        <v>41.9130362203488</v>
      </c>
      <c r="E196" s="13">
        <v>-91.6555204827017</v>
      </c>
      <c r="F196" s="13" t="s">
        <v>91</v>
      </c>
      <c r="G196" s="13" t="s">
        <v>92</v>
      </c>
      <c r="H196" s="13" t="s">
        <v>93</v>
      </c>
      <c r="I196" s="13" t="s">
        <v>70</v>
      </c>
      <c r="J196" s="15" t="s">
        <v>469</v>
      </c>
      <c r="L196" s="16" t="s">
        <v>40</v>
      </c>
      <c r="M196">
        <f>Countif(username, I196)</f>
        <v>15</v>
      </c>
    </row>
    <row r="197">
      <c r="A197" s="13" t="s">
        <v>470</v>
      </c>
      <c r="B197" s="13">
        <v>10.0</v>
      </c>
      <c r="C197" s="13">
        <v>4.0</v>
      </c>
      <c r="D197" s="13">
        <v>41.9130362201869</v>
      </c>
      <c r="E197" s="13">
        <v>-91.6553273380461</v>
      </c>
      <c r="F197" s="13" t="s">
        <v>91</v>
      </c>
      <c r="G197" s="13" t="s">
        <v>92</v>
      </c>
      <c r="H197" s="13" t="s">
        <v>93</v>
      </c>
      <c r="I197" s="13" t="s">
        <v>392</v>
      </c>
      <c r="J197" s="15" t="s">
        <v>471</v>
      </c>
      <c r="L197" s="16" t="s">
        <v>40</v>
      </c>
      <c r="M197">
        <f>Countif(username, I197)</f>
        <v>7</v>
      </c>
    </row>
    <row r="198">
      <c r="A198" s="13" t="s">
        <v>472</v>
      </c>
      <c r="B198" s="13">
        <v>10.0</v>
      </c>
      <c r="C198" s="13">
        <v>5.0</v>
      </c>
      <c r="D198" s="13">
        <v>41.9130362200251</v>
      </c>
      <c r="E198" s="13">
        <v>-91.6551341933906</v>
      </c>
      <c r="F198" s="13" t="s">
        <v>91</v>
      </c>
      <c r="G198" s="13" t="s">
        <v>92</v>
      </c>
      <c r="H198" s="13" t="s">
        <v>93</v>
      </c>
      <c r="I198" s="13" t="s">
        <v>103</v>
      </c>
      <c r="J198" s="15" t="s">
        <v>473</v>
      </c>
      <c r="L198" s="16" t="s">
        <v>40</v>
      </c>
      <c r="M198">
        <f>Countif(username, I198)</f>
        <v>7</v>
      </c>
    </row>
    <row r="199">
      <c r="A199" s="13" t="s">
        <v>474</v>
      </c>
      <c r="B199" s="13">
        <v>10.0</v>
      </c>
      <c r="C199" s="13">
        <v>6.0</v>
      </c>
      <c r="D199" s="13">
        <v>41.9130362198633</v>
      </c>
      <c r="E199" s="13">
        <v>-91.654941048735</v>
      </c>
      <c r="F199" s="13" t="s">
        <v>91</v>
      </c>
      <c r="G199" s="13" t="s">
        <v>92</v>
      </c>
      <c r="H199" s="13" t="s">
        <v>93</v>
      </c>
      <c r="I199" s="13" t="s">
        <v>38</v>
      </c>
      <c r="J199" s="15" t="s">
        <v>475</v>
      </c>
      <c r="L199" s="16" t="s">
        <v>40</v>
      </c>
      <c r="M199">
        <f>Countif(username, I199)</f>
        <v>7</v>
      </c>
    </row>
    <row r="200">
      <c r="A200" s="13" t="s">
        <v>476</v>
      </c>
      <c r="B200" s="13">
        <v>10.0</v>
      </c>
      <c r="C200" s="13">
        <v>7.0</v>
      </c>
      <c r="D200" s="13">
        <v>41.9130362197014</v>
      </c>
      <c r="E200" s="13">
        <v>-91.6547479040795</v>
      </c>
      <c r="F200" s="13" t="s">
        <v>91</v>
      </c>
      <c r="G200" s="13" t="s">
        <v>92</v>
      </c>
      <c r="H200" s="13" t="s">
        <v>93</v>
      </c>
      <c r="I200" s="13" t="s">
        <v>200</v>
      </c>
      <c r="J200" s="15" t="s">
        <v>477</v>
      </c>
      <c r="L200" s="16">
        <v>1.0</v>
      </c>
      <c r="M200">
        <f>Countif(username, I200)</f>
        <v>3</v>
      </c>
    </row>
    <row r="201">
      <c r="A201" s="13" t="s">
        <v>478</v>
      </c>
      <c r="B201" s="13">
        <v>10.0</v>
      </c>
      <c r="C201" s="13">
        <v>8.0</v>
      </c>
      <c r="D201" s="13">
        <v>41.9130362195396</v>
      </c>
      <c r="E201" s="13">
        <v>-91.6545547594239</v>
      </c>
      <c r="F201" s="13" t="s">
        <v>91</v>
      </c>
      <c r="G201" s="13" t="s">
        <v>92</v>
      </c>
      <c r="H201" s="13" t="s">
        <v>93</v>
      </c>
      <c r="I201" s="13" t="s">
        <v>70</v>
      </c>
      <c r="J201" s="15" t="s">
        <v>479</v>
      </c>
      <c r="L201" s="16" t="s">
        <v>40</v>
      </c>
      <c r="M201">
        <f>Countif(username, I201)</f>
        <v>15</v>
      </c>
    </row>
    <row r="202">
      <c r="A202" s="13" t="s">
        <v>480</v>
      </c>
      <c r="B202" s="13">
        <v>10.0</v>
      </c>
      <c r="C202" s="13">
        <v>9.0</v>
      </c>
      <c r="D202" s="13">
        <v>41.9130362193778</v>
      </c>
      <c r="E202" s="13">
        <v>-91.6543616147683</v>
      </c>
      <c r="F202" s="13" t="s">
        <v>91</v>
      </c>
      <c r="G202" s="13" t="s">
        <v>92</v>
      </c>
      <c r="H202" s="13" t="s">
        <v>93</v>
      </c>
      <c r="I202" s="13" t="s">
        <v>481</v>
      </c>
      <c r="J202" s="15" t="s">
        <v>482</v>
      </c>
      <c r="L202" s="16">
        <v>1.0</v>
      </c>
      <c r="M202">
        <f>Countif(username, I202)</f>
        <v>2</v>
      </c>
    </row>
    <row r="203">
      <c r="A203" s="13" t="s">
        <v>483</v>
      </c>
      <c r="B203" s="13">
        <v>10.0</v>
      </c>
      <c r="C203" s="13">
        <v>10.0</v>
      </c>
      <c r="D203" s="13">
        <v>41.9130362192159</v>
      </c>
      <c r="E203" s="13">
        <v>-91.6541684701128</v>
      </c>
      <c r="F203" s="13" t="s">
        <v>91</v>
      </c>
      <c r="G203" s="13" t="s">
        <v>92</v>
      </c>
      <c r="H203" s="13" t="s">
        <v>93</v>
      </c>
      <c r="I203" s="13" t="s">
        <v>484</v>
      </c>
      <c r="J203" s="15" t="s">
        <v>485</v>
      </c>
      <c r="L203" s="16">
        <v>1.0</v>
      </c>
      <c r="M203">
        <f>Countif(username, I203)</f>
        <v>1</v>
      </c>
    </row>
    <row r="204">
      <c r="A204" s="13" t="s">
        <v>486</v>
      </c>
      <c r="B204" s="13">
        <v>10.0</v>
      </c>
      <c r="C204" s="13">
        <v>11.0</v>
      </c>
      <c r="D204" s="13">
        <v>41.9130362190541</v>
      </c>
      <c r="E204" s="13">
        <v>-91.6539753254572</v>
      </c>
      <c r="F204" s="13" t="s">
        <v>91</v>
      </c>
      <c r="G204" s="13" t="s">
        <v>92</v>
      </c>
      <c r="H204" s="13" t="s">
        <v>93</v>
      </c>
      <c r="I204" s="13" t="s">
        <v>70</v>
      </c>
      <c r="J204" s="15" t="s">
        <v>487</v>
      </c>
      <c r="L204" s="16" t="s">
        <v>40</v>
      </c>
      <c r="M204">
        <f>Countif(username, I204)</f>
        <v>15</v>
      </c>
    </row>
    <row r="205">
      <c r="A205" s="13" t="s">
        <v>488</v>
      </c>
      <c r="B205" s="13">
        <v>10.0</v>
      </c>
      <c r="C205" s="13">
        <v>12.0</v>
      </c>
      <c r="D205" s="13">
        <v>41.9130362188923</v>
      </c>
      <c r="E205" s="13">
        <v>-91.6537821808017</v>
      </c>
      <c r="F205" s="13" t="s">
        <v>91</v>
      </c>
      <c r="G205" s="13" t="s">
        <v>92</v>
      </c>
      <c r="H205" s="13" t="s">
        <v>93</v>
      </c>
      <c r="I205" s="13" t="s">
        <v>392</v>
      </c>
      <c r="J205" s="15" t="s">
        <v>489</v>
      </c>
      <c r="L205" s="16" t="s">
        <v>40</v>
      </c>
      <c r="M205">
        <f>Countif(username, I205)</f>
        <v>7</v>
      </c>
    </row>
    <row r="206">
      <c r="A206" s="13" t="s">
        <v>490</v>
      </c>
      <c r="B206" s="13">
        <v>10.0</v>
      </c>
      <c r="C206" s="13">
        <v>13.0</v>
      </c>
      <c r="D206" s="13">
        <v>41.9130362187305</v>
      </c>
      <c r="E206" s="13">
        <v>-91.6535890361461</v>
      </c>
      <c r="F206" s="13" t="s">
        <v>91</v>
      </c>
      <c r="G206" s="13" t="s">
        <v>92</v>
      </c>
      <c r="H206" s="13" t="s">
        <v>93</v>
      </c>
      <c r="I206" s="13" t="s">
        <v>491</v>
      </c>
      <c r="J206" s="15" t="s">
        <v>492</v>
      </c>
      <c r="L206" s="16">
        <v>1.0</v>
      </c>
      <c r="M206">
        <f>Countif(username, I206)</f>
        <v>2</v>
      </c>
    </row>
    <row r="207">
      <c r="A207" s="13" t="s">
        <v>493</v>
      </c>
      <c r="B207" s="13">
        <v>10.0</v>
      </c>
      <c r="C207" s="13">
        <v>14.0</v>
      </c>
      <c r="D207" s="13">
        <v>41.9130362185686</v>
      </c>
      <c r="E207" s="13">
        <v>-91.6533958914906</v>
      </c>
      <c r="F207" s="13" t="s">
        <v>91</v>
      </c>
      <c r="G207" s="13" t="s">
        <v>92</v>
      </c>
      <c r="H207" s="13" t="s">
        <v>93</v>
      </c>
      <c r="I207" s="13" t="s">
        <v>494</v>
      </c>
      <c r="J207" s="15" t="s">
        <v>495</v>
      </c>
      <c r="L207" s="16">
        <v>1.0</v>
      </c>
      <c r="M207">
        <f>Countif(username, I207)</f>
        <v>1</v>
      </c>
    </row>
    <row r="208">
      <c r="A208" s="13" t="s">
        <v>496</v>
      </c>
      <c r="B208" s="13">
        <v>10.0</v>
      </c>
      <c r="C208" s="13">
        <v>15.0</v>
      </c>
      <c r="D208" s="13">
        <v>41.9130362184068</v>
      </c>
      <c r="E208" s="13">
        <v>-91.653202746835</v>
      </c>
      <c r="F208" s="13" t="s">
        <v>91</v>
      </c>
      <c r="G208" s="13" t="s">
        <v>92</v>
      </c>
      <c r="H208" s="13" t="s">
        <v>93</v>
      </c>
      <c r="I208" s="13" t="s">
        <v>103</v>
      </c>
      <c r="J208" s="15" t="s">
        <v>497</v>
      </c>
      <c r="L208" s="16" t="s">
        <v>40</v>
      </c>
      <c r="M208">
        <f>Countif(username, I208)</f>
        <v>7</v>
      </c>
    </row>
    <row r="209">
      <c r="A209" s="13" t="s">
        <v>498</v>
      </c>
      <c r="B209" s="13">
        <v>10.0</v>
      </c>
      <c r="C209" s="13">
        <v>16.0</v>
      </c>
      <c r="D209" s="13">
        <v>41.913036218245</v>
      </c>
      <c r="E209" s="13">
        <v>-91.6530096021795</v>
      </c>
      <c r="F209" s="13" t="s">
        <v>91</v>
      </c>
      <c r="G209" s="13" t="s">
        <v>92</v>
      </c>
      <c r="H209" s="13" t="s">
        <v>93</v>
      </c>
      <c r="I209" s="13" t="s">
        <v>491</v>
      </c>
      <c r="J209" s="15" t="s">
        <v>499</v>
      </c>
      <c r="L209" s="16">
        <v>1.0</v>
      </c>
      <c r="M209">
        <f>Countif(username, I209)</f>
        <v>2</v>
      </c>
    </row>
    <row r="210">
      <c r="A210" s="13" t="s">
        <v>500</v>
      </c>
      <c r="B210" s="13">
        <v>10.0</v>
      </c>
      <c r="C210" s="13">
        <v>17.0</v>
      </c>
      <c r="D210" s="13">
        <v>41.9130362180831</v>
      </c>
      <c r="E210" s="13">
        <v>-91.6528164575239</v>
      </c>
      <c r="F210" s="13" t="s">
        <v>91</v>
      </c>
      <c r="G210" s="13" t="s">
        <v>92</v>
      </c>
      <c r="H210" s="13" t="s">
        <v>93</v>
      </c>
      <c r="I210" s="13" t="s">
        <v>501</v>
      </c>
      <c r="J210" s="15" t="s">
        <v>502</v>
      </c>
      <c r="L210" s="16">
        <v>1.0</v>
      </c>
      <c r="M210">
        <f>Countif(username, I210)</f>
        <v>1</v>
      </c>
    </row>
    <row r="211">
      <c r="A211" s="13" t="s">
        <v>503</v>
      </c>
      <c r="B211" s="13">
        <v>10.0</v>
      </c>
      <c r="C211" s="13">
        <v>18.0</v>
      </c>
      <c r="D211" s="13">
        <v>41.9130362179213</v>
      </c>
      <c r="E211" s="13">
        <v>-91.6526233128684</v>
      </c>
      <c r="F211" s="13" t="s">
        <v>91</v>
      </c>
      <c r="G211" s="13" t="s">
        <v>92</v>
      </c>
      <c r="H211" s="13" t="s">
        <v>93</v>
      </c>
      <c r="I211" s="13" t="s">
        <v>392</v>
      </c>
      <c r="J211" s="15" t="s">
        <v>504</v>
      </c>
      <c r="L211" s="16" t="s">
        <v>40</v>
      </c>
      <c r="M211">
        <f>Countif(username, I211)</f>
        <v>7</v>
      </c>
    </row>
    <row r="212">
      <c r="A212" s="13" t="s">
        <v>505</v>
      </c>
      <c r="B212" s="13">
        <v>10.0</v>
      </c>
      <c r="C212" s="13">
        <v>19.0</v>
      </c>
      <c r="D212" s="13">
        <v>41.9130362177595</v>
      </c>
      <c r="E212" s="13">
        <v>-91.6524301682128</v>
      </c>
      <c r="F212" s="13" t="s">
        <v>91</v>
      </c>
      <c r="G212" s="13" t="s">
        <v>92</v>
      </c>
      <c r="H212" s="13" t="s">
        <v>93</v>
      </c>
      <c r="I212" s="13" t="s">
        <v>85</v>
      </c>
      <c r="J212" s="15" t="s">
        <v>506</v>
      </c>
      <c r="L212" s="16" t="s">
        <v>40</v>
      </c>
      <c r="M212">
        <f>Countif(username, I212)</f>
        <v>7</v>
      </c>
    </row>
    <row r="213">
      <c r="A213" s="13" t="s">
        <v>507</v>
      </c>
      <c r="B213" s="13">
        <v>10.0</v>
      </c>
      <c r="C213" s="13">
        <v>20.0</v>
      </c>
      <c r="D213" s="13">
        <v>41.9130362175977</v>
      </c>
      <c r="E213" s="13">
        <v>-91.6522370235572</v>
      </c>
      <c r="F213" s="13" t="s">
        <v>91</v>
      </c>
      <c r="G213" s="13" t="s">
        <v>92</v>
      </c>
      <c r="H213" s="13" t="s">
        <v>93</v>
      </c>
      <c r="I213" s="13" t="s">
        <v>88</v>
      </c>
      <c r="J213" s="15" t="s">
        <v>508</v>
      </c>
      <c r="L213" s="16" t="s">
        <v>40</v>
      </c>
      <c r="M213">
        <f>Countif(username, I213)</f>
        <v>7</v>
      </c>
    </row>
    <row r="214">
      <c r="A214" s="13" t="s">
        <v>509</v>
      </c>
      <c r="B214" s="13">
        <v>11.0</v>
      </c>
      <c r="C214" s="13">
        <v>1.0</v>
      </c>
      <c r="D214" s="13">
        <v>41.9128924902269</v>
      </c>
      <c r="E214" s="13">
        <v>-91.6559067802763</v>
      </c>
      <c r="F214" s="13" t="s">
        <v>147</v>
      </c>
      <c r="G214" s="13" t="s">
        <v>32</v>
      </c>
      <c r="H214" s="13" t="s">
        <v>148</v>
      </c>
      <c r="I214" s="13" t="s">
        <v>189</v>
      </c>
      <c r="J214" s="15" t="s">
        <v>510</v>
      </c>
      <c r="L214" s="16" t="s">
        <v>40</v>
      </c>
      <c r="M214">
        <f>Countif(username, I214)</f>
        <v>5</v>
      </c>
    </row>
    <row r="215">
      <c r="A215" s="13" t="s">
        <v>511</v>
      </c>
      <c r="B215" s="13">
        <v>11.0</v>
      </c>
      <c r="C215" s="13">
        <v>2.0</v>
      </c>
      <c r="D215" s="13">
        <v>41.9128924900651</v>
      </c>
      <c r="E215" s="13">
        <v>-91.6557136360557</v>
      </c>
      <c r="F215" s="13" t="s">
        <v>147</v>
      </c>
      <c r="G215" s="13" t="s">
        <v>32</v>
      </c>
      <c r="H215" s="13" t="s">
        <v>148</v>
      </c>
      <c r="I215" s="13" t="s">
        <v>64</v>
      </c>
      <c r="J215" s="15" t="s">
        <v>512</v>
      </c>
      <c r="L215" s="16" t="s">
        <v>40</v>
      </c>
      <c r="M215">
        <f>Countif(username, I215)</f>
        <v>8</v>
      </c>
    </row>
    <row r="216">
      <c r="A216" s="13" t="s">
        <v>513</v>
      </c>
      <c r="B216" s="13">
        <v>11.0</v>
      </c>
      <c r="C216" s="13">
        <v>3.0</v>
      </c>
      <c r="D216" s="13">
        <v>41.9128924899033</v>
      </c>
      <c r="E216" s="13">
        <v>-91.655520491835</v>
      </c>
      <c r="F216" s="13" t="s">
        <v>147</v>
      </c>
      <c r="G216" s="13" t="s">
        <v>32</v>
      </c>
      <c r="H216" s="13" t="s">
        <v>148</v>
      </c>
      <c r="I216" s="13" t="s">
        <v>450</v>
      </c>
      <c r="J216" s="15" t="s">
        <v>514</v>
      </c>
      <c r="L216" s="16" t="s">
        <v>40</v>
      </c>
      <c r="M216">
        <f>Countif(username, I216)</f>
        <v>10</v>
      </c>
    </row>
    <row r="217">
      <c r="A217" s="13" t="s">
        <v>515</v>
      </c>
      <c r="B217" s="13">
        <v>11.0</v>
      </c>
      <c r="C217" s="13">
        <v>4.0</v>
      </c>
      <c r="D217" s="13">
        <v>41.9128924897415</v>
      </c>
      <c r="E217" s="13">
        <v>-91.6553273476144</v>
      </c>
      <c r="F217" s="13" t="s">
        <v>147</v>
      </c>
      <c r="G217" s="13" t="s">
        <v>32</v>
      </c>
      <c r="H217" s="13" t="s">
        <v>148</v>
      </c>
      <c r="I217" s="13" t="s">
        <v>279</v>
      </c>
      <c r="J217" s="15" t="s">
        <v>516</v>
      </c>
      <c r="L217" s="16" t="s">
        <v>40</v>
      </c>
      <c r="M217">
        <f>Countif(username, I217)</f>
        <v>5</v>
      </c>
    </row>
    <row r="218">
      <c r="A218" s="13" t="s">
        <v>517</v>
      </c>
      <c r="B218" s="13">
        <v>11.0</v>
      </c>
      <c r="C218" s="13">
        <v>5.0</v>
      </c>
      <c r="D218" s="13">
        <v>41.9128924895796</v>
      </c>
      <c r="E218" s="13">
        <v>-91.6551342033938</v>
      </c>
      <c r="F218" s="13" t="s">
        <v>147</v>
      </c>
      <c r="G218" s="13" t="s">
        <v>32</v>
      </c>
      <c r="H218" s="13" t="s">
        <v>148</v>
      </c>
      <c r="I218" s="13" t="s">
        <v>295</v>
      </c>
      <c r="J218" s="15" t="s">
        <v>518</v>
      </c>
      <c r="L218" s="16" t="s">
        <v>40</v>
      </c>
      <c r="M218">
        <f>Countif(username, I218)</f>
        <v>14</v>
      </c>
    </row>
    <row r="219">
      <c r="A219" s="13" t="s">
        <v>519</v>
      </c>
      <c r="B219" s="13">
        <v>11.0</v>
      </c>
      <c r="C219" s="13">
        <v>6.0</v>
      </c>
      <c r="D219" s="13">
        <v>41.9128924894178</v>
      </c>
      <c r="E219" s="13">
        <v>-91.6549410591731</v>
      </c>
      <c r="F219" s="13" t="s">
        <v>147</v>
      </c>
      <c r="G219" s="13" t="s">
        <v>32</v>
      </c>
      <c r="H219" s="13" t="s">
        <v>148</v>
      </c>
      <c r="I219" s="13" t="s">
        <v>255</v>
      </c>
      <c r="J219" s="15" t="s">
        <v>520</v>
      </c>
      <c r="L219" s="16" t="s">
        <v>40</v>
      </c>
      <c r="M219">
        <f>Countif(username, I219)</f>
        <v>10</v>
      </c>
    </row>
    <row r="220">
      <c r="A220" s="13" t="s">
        <v>521</v>
      </c>
      <c r="B220" s="13">
        <v>11.0</v>
      </c>
      <c r="C220" s="13">
        <v>7.0</v>
      </c>
      <c r="D220" s="13">
        <v>41.912892489256</v>
      </c>
      <c r="E220" s="13">
        <v>-91.6547479149525</v>
      </c>
      <c r="F220" s="13" t="s">
        <v>147</v>
      </c>
      <c r="G220" s="13" t="s">
        <v>32</v>
      </c>
      <c r="H220" s="13" t="s">
        <v>148</v>
      </c>
      <c r="I220" s="13" t="s">
        <v>279</v>
      </c>
      <c r="J220" s="15" t="s">
        <v>522</v>
      </c>
      <c r="L220" s="16" t="s">
        <v>40</v>
      </c>
      <c r="M220">
        <f>Countif(username, I220)</f>
        <v>5</v>
      </c>
    </row>
    <row r="221">
      <c r="A221" s="13" t="s">
        <v>523</v>
      </c>
      <c r="B221" s="13">
        <v>11.0</v>
      </c>
      <c r="C221" s="13">
        <v>8.0</v>
      </c>
      <c r="D221" s="13">
        <v>41.9128924890942</v>
      </c>
      <c r="E221" s="13">
        <v>-91.6545547707318</v>
      </c>
      <c r="F221" s="13" t="s">
        <v>147</v>
      </c>
      <c r="G221" s="13" t="s">
        <v>32</v>
      </c>
      <c r="H221" s="13" t="s">
        <v>148</v>
      </c>
      <c r="I221" s="13" t="s">
        <v>123</v>
      </c>
      <c r="J221" s="15" t="s">
        <v>524</v>
      </c>
      <c r="L221" s="16" t="s">
        <v>40</v>
      </c>
      <c r="M221">
        <f>Countif(username, I221)</f>
        <v>6</v>
      </c>
    </row>
    <row r="222">
      <c r="A222" s="13" t="s">
        <v>525</v>
      </c>
      <c r="B222" s="13">
        <v>11.0</v>
      </c>
      <c r="C222" s="13">
        <v>9.0</v>
      </c>
      <c r="D222" s="13">
        <v>41.9128924889323</v>
      </c>
      <c r="E222" s="13">
        <v>-91.6543616265112</v>
      </c>
      <c r="F222" s="13" t="s">
        <v>147</v>
      </c>
      <c r="G222" s="13" t="s">
        <v>32</v>
      </c>
      <c r="H222" s="13" t="s">
        <v>148</v>
      </c>
      <c r="I222" s="13" t="s">
        <v>51</v>
      </c>
      <c r="J222" s="15" t="s">
        <v>526</v>
      </c>
      <c r="L222" s="16" t="s">
        <v>40</v>
      </c>
      <c r="M222">
        <f>Countif(username, I222)</f>
        <v>12</v>
      </c>
    </row>
    <row r="223">
      <c r="A223" s="13" t="s">
        <v>527</v>
      </c>
      <c r="B223" s="13">
        <v>11.0</v>
      </c>
      <c r="C223" s="13">
        <v>10.0</v>
      </c>
      <c r="D223" s="13">
        <v>41.9128924887705</v>
      </c>
      <c r="E223" s="13">
        <v>-91.6541684822905</v>
      </c>
      <c r="F223" s="13" t="s">
        <v>147</v>
      </c>
      <c r="G223" s="13" t="s">
        <v>32</v>
      </c>
      <c r="H223" s="13" t="s">
        <v>148</v>
      </c>
      <c r="I223" s="13" t="s">
        <v>528</v>
      </c>
      <c r="J223" s="15" t="s">
        <v>529</v>
      </c>
      <c r="L223" s="16">
        <v>1.0</v>
      </c>
      <c r="M223">
        <f>Countif(username, I223)</f>
        <v>1</v>
      </c>
    </row>
    <row r="224">
      <c r="A224" s="13" t="s">
        <v>530</v>
      </c>
      <c r="B224" s="13">
        <v>11.0</v>
      </c>
      <c r="C224" s="13">
        <v>11.0</v>
      </c>
      <c r="D224" s="13">
        <v>41.9128924886087</v>
      </c>
      <c r="E224" s="13">
        <v>-91.6539753380699</v>
      </c>
      <c r="F224" s="13" t="s">
        <v>147</v>
      </c>
      <c r="G224" s="13" t="s">
        <v>32</v>
      </c>
      <c r="H224" s="13" t="s">
        <v>148</v>
      </c>
      <c r="I224" s="13" t="s">
        <v>295</v>
      </c>
      <c r="J224" s="15" t="s">
        <v>531</v>
      </c>
      <c r="L224" s="16" t="s">
        <v>40</v>
      </c>
      <c r="M224">
        <f>Countif(username, I224)</f>
        <v>14</v>
      </c>
    </row>
    <row r="225">
      <c r="A225" s="13" t="s">
        <v>532</v>
      </c>
      <c r="B225" s="13">
        <v>11.0</v>
      </c>
      <c r="C225" s="13">
        <v>12.0</v>
      </c>
      <c r="D225" s="13">
        <v>41.9128924884468</v>
      </c>
      <c r="E225" s="13">
        <v>-91.6537821938492</v>
      </c>
      <c r="F225" s="13" t="s">
        <v>147</v>
      </c>
      <c r="G225" s="13" t="s">
        <v>32</v>
      </c>
      <c r="H225" s="13" t="s">
        <v>148</v>
      </c>
      <c r="I225" s="13" t="s">
        <v>61</v>
      </c>
      <c r="J225" s="15" t="s">
        <v>533</v>
      </c>
      <c r="L225" s="16" t="s">
        <v>40</v>
      </c>
      <c r="M225">
        <f>Countif(username, I225)</f>
        <v>5</v>
      </c>
    </row>
    <row r="226">
      <c r="A226" s="13" t="s">
        <v>534</v>
      </c>
      <c r="B226" s="13">
        <v>11.0</v>
      </c>
      <c r="C226" s="13">
        <v>13.0</v>
      </c>
      <c r="D226" s="13">
        <v>41.912892488285</v>
      </c>
      <c r="E226" s="13">
        <v>-91.6535890496286</v>
      </c>
      <c r="F226" s="13" t="s">
        <v>147</v>
      </c>
      <c r="G226" s="13" t="s">
        <v>32</v>
      </c>
      <c r="H226" s="13" t="s">
        <v>148</v>
      </c>
      <c r="I226" s="13" t="s">
        <v>64</v>
      </c>
      <c r="J226" s="15" t="s">
        <v>535</v>
      </c>
      <c r="L226" s="16" t="s">
        <v>40</v>
      </c>
      <c r="M226">
        <f>Countif(username, I226)</f>
        <v>8</v>
      </c>
    </row>
    <row r="227">
      <c r="A227" s="13" t="s">
        <v>536</v>
      </c>
      <c r="B227" s="13">
        <v>11.0</v>
      </c>
      <c r="C227" s="13">
        <v>14.0</v>
      </c>
      <c r="D227" s="13">
        <v>41.9128924881232</v>
      </c>
      <c r="E227" s="13">
        <v>-91.6533959054079</v>
      </c>
      <c r="F227" s="13" t="s">
        <v>147</v>
      </c>
      <c r="G227" s="13" t="s">
        <v>32</v>
      </c>
      <c r="H227" s="13" t="s">
        <v>148</v>
      </c>
      <c r="I227" s="13" t="s">
        <v>70</v>
      </c>
      <c r="J227" s="15" t="s">
        <v>537</v>
      </c>
      <c r="L227" s="16" t="s">
        <v>40</v>
      </c>
      <c r="M227">
        <f>Countif(username, I227)</f>
        <v>15</v>
      </c>
    </row>
    <row r="228">
      <c r="A228" s="13" t="s">
        <v>538</v>
      </c>
      <c r="B228" s="13">
        <v>11.0</v>
      </c>
      <c r="C228" s="13">
        <v>15.0</v>
      </c>
      <c r="D228" s="13">
        <v>41.9128924879614</v>
      </c>
      <c r="E228" s="13">
        <v>-91.6532027611873</v>
      </c>
      <c r="F228" s="13" t="s">
        <v>147</v>
      </c>
      <c r="G228" s="13" t="s">
        <v>32</v>
      </c>
      <c r="H228" s="13" t="s">
        <v>148</v>
      </c>
      <c r="I228" s="13" t="s">
        <v>539</v>
      </c>
      <c r="J228" s="15" t="s">
        <v>540</v>
      </c>
      <c r="L228" s="16">
        <v>1.0</v>
      </c>
      <c r="M228">
        <f>Countif(username, I228)</f>
        <v>1</v>
      </c>
    </row>
    <row r="229">
      <c r="A229" s="13" t="s">
        <v>541</v>
      </c>
      <c r="B229" s="13">
        <v>11.0</v>
      </c>
      <c r="C229" s="13">
        <v>16.0</v>
      </c>
      <c r="D229" s="13">
        <v>41.9128924877995</v>
      </c>
      <c r="E229" s="13">
        <v>-91.6530096169667</v>
      </c>
      <c r="F229" s="13" t="s">
        <v>147</v>
      </c>
      <c r="G229" s="13" t="s">
        <v>32</v>
      </c>
      <c r="H229" s="13" t="s">
        <v>148</v>
      </c>
      <c r="I229" s="13" t="s">
        <v>347</v>
      </c>
      <c r="J229" s="15" t="s">
        <v>542</v>
      </c>
      <c r="L229" s="16" t="s">
        <v>40</v>
      </c>
      <c r="M229">
        <f>Countif(username, I229)</f>
        <v>6</v>
      </c>
    </row>
    <row r="230">
      <c r="A230" s="13" t="s">
        <v>543</v>
      </c>
      <c r="B230" s="13">
        <v>11.0</v>
      </c>
      <c r="C230" s="13">
        <v>17.0</v>
      </c>
      <c r="D230" s="13">
        <v>41.9128924876377</v>
      </c>
      <c r="E230" s="13">
        <v>-91.652816472746</v>
      </c>
      <c r="F230" s="13" t="s">
        <v>147</v>
      </c>
      <c r="G230" s="13" t="s">
        <v>32</v>
      </c>
      <c r="H230" s="13" t="s">
        <v>148</v>
      </c>
      <c r="I230" s="13" t="s">
        <v>70</v>
      </c>
      <c r="J230" s="15" t="s">
        <v>544</v>
      </c>
      <c r="L230" s="16" t="s">
        <v>40</v>
      </c>
      <c r="M230">
        <f>Countif(username, I230)</f>
        <v>15</v>
      </c>
    </row>
    <row r="231">
      <c r="A231" s="13" t="s">
        <v>545</v>
      </c>
      <c r="B231" s="13">
        <v>11.0</v>
      </c>
      <c r="C231" s="13">
        <v>18.0</v>
      </c>
      <c r="D231" s="13">
        <v>41.9128924874759</v>
      </c>
      <c r="E231" s="13">
        <v>-91.6526233285254</v>
      </c>
      <c r="F231" s="13" t="s">
        <v>147</v>
      </c>
      <c r="G231" s="13" t="s">
        <v>32</v>
      </c>
      <c r="H231" s="13" t="s">
        <v>148</v>
      </c>
      <c r="I231" s="13" t="s">
        <v>51</v>
      </c>
      <c r="J231" s="15" t="s">
        <v>546</v>
      </c>
      <c r="L231" s="16" t="s">
        <v>40</v>
      </c>
      <c r="M231">
        <f>Countif(username, I231)</f>
        <v>12</v>
      </c>
    </row>
    <row r="232">
      <c r="A232" s="13" t="s">
        <v>547</v>
      </c>
      <c r="B232" s="13">
        <v>11.0</v>
      </c>
      <c r="C232" s="13">
        <v>19.0</v>
      </c>
      <c r="D232" s="13">
        <v>41.912892487314</v>
      </c>
      <c r="E232" s="13">
        <v>-91.6524301843047</v>
      </c>
      <c r="F232" s="13" t="s">
        <v>147</v>
      </c>
      <c r="G232" s="13" t="s">
        <v>32</v>
      </c>
      <c r="H232" s="13" t="s">
        <v>148</v>
      </c>
      <c r="I232" s="13" t="s">
        <v>282</v>
      </c>
      <c r="J232" s="15" t="s">
        <v>548</v>
      </c>
      <c r="L232" s="16">
        <v>1.0</v>
      </c>
      <c r="M232">
        <f>Countif(username, I232)</f>
        <v>2</v>
      </c>
    </row>
    <row r="233">
      <c r="A233" s="13" t="s">
        <v>549</v>
      </c>
      <c r="B233" s="13">
        <v>11.0</v>
      </c>
      <c r="C233" s="13">
        <v>20.0</v>
      </c>
      <c r="D233" s="13">
        <v>41.9128924871522</v>
      </c>
      <c r="E233" s="13">
        <v>-91.6522370400841</v>
      </c>
      <c r="F233" s="13" t="s">
        <v>147</v>
      </c>
      <c r="G233" s="13" t="s">
        <v>32</v>
      </c>
      <c r="H233" s="13" t="s">
        <v>148</v>
      </c>
      <c r="I233" s="13" t="s">
        <v>70</v>
      </c>
      <c r="J233" s="15" t="s">
        <v>550</v>
      </c>
      <c r="L233" s="16" t="s">
        <v>40</v>
      </c>
      <c r="M233">
        <f>Countif(username, I233)</f>
        <v>15</v>
      </c>
    </row>
    <row r="234">
      <c r="A234" s="13" t="s">
        <v>551</v>
      </c>
      <c r="B234" s="13">
        <v>12.0</v>
      </c>
      <c r="C234" s="13">
        <v>1.0</v>
      </c>
      <c r="D234" s="13">
        <v>41.9127487597815</v>
      </c>
      <c r="E234" s="13">
        <v>-91.6559067885397</v>
      </c>
      <c r="F234" s="13" t="s">
        <v>91</v>
      </c>
      <c r="G234" s="13" t="s">
        <v>92</v>
      </c>
      <c r="H234" s="13" t="s">
        <v>93</v>
      </c>
      <c r="I234" s="13" t="s">
        <v>126</v>
      </c>
      <c r="J234" s="15" t="s">
        <v>552</v>
      </c>
      <c r="L234" s="16" t="s">
        <v>44</v>
      </c>
      <c r="M234">
        <f>Countif(username, I234)</f>
        <v>4</v>
      </c>
    </row>
    <row r="235">
      <c r="A235" s="13" t="s">
        <v>553</v>
      </c>
      <c r="B235" s="13">
        <v>12.0</v>
      </c>
      <c r="C235" s="13">
        <v>2.0</v>
      </c>
      <c r="D235" s="13">
        <v>41.9127487596197</v>
      </c>
      <c r="E235" s="13">
        <v>-91.6557136447539</v>
      </c>
      <c r="F235" s="13" t="s">
        <v>91</v>
      </c>
      <c r="G235" s="13" t="s">
        <v>92</v>
      </c>
      <c r="H235" s="13" t="s">
        <v>93</v>
      </c>
      <c r="I235" s="13" t="s">
        <v>295</v>
      </c>
      <c r="J235" s="15" t="s">
        <v>554</v>
      </c>
      <c r="L235" s="16" t="s">
        <v>40</v>
      </c>
      <c r="M235">
        <f>Countif(username, I235)</f>
        <v>14</v>
      </c>
    </row>
    <row r="236">
      <c r="A236" s="13" t="s">
        <v>555</v>
      </c>
      <c r="B236" s="13">
        <v>12.0</v>
      </c>
      <c r="C236" s="13">
        <v>3.0</v>
      </c>
      <c r="D236" s="13">
        <v>41.9127487594579</v>
      </c>
      <c r="E236" s="13">
        <v>-91.6555205009682</v>
      </c>
      <c r="F236" s="13" t="s">
        <v>91</v>
      </c>
      <c r="G236" s="13" t="s">
        <v>92</v>
      </c>
      <c r="H236" s="13" t="s">
        <v>93</v>
      </c>
      <c r="I236" s="13" t="s">
        <v>51</v>
      </c>
      <c r="J236" s="15" t="s">
        <v>556</v>
      </c>
      <c r="L236" s="16" t="s">
        <v>40</v>
      </c>
      <c r="M236">
        <f>Countif(username, I236)</f>
        <v>12</v>
      </c>
    </row>
    <row r="237">
      <c r="A237" s="13" t="s">
        <v>557</v>
      </c>
      <c r="B237" s="13">
        <v>12.0</v>
      </c>
      <c r="C237" s="13">
        <v>4.0</v>
      </c>
      <c r="D237" s="13">
        <v>41.912748759296</v>
      </c>
      <c r="E237" s="13">
        <v>-91.6553273571825</v>
      </c>
      <c r="F237" s="13" t="s">
        <v>91</v>
      </c>
      <c r="G237" s="13" t="s">
        <v>92</v>
      </c>
      <c r="H237" s="13" t="s">
        <v>93</v>
      </c>
      <c r="I237" s="13" t="s">
        <v>34</v>
      </c>
      <c r="J237" s="15" t="s">
        <v>558</v>
      </c>
      <c r="L237" s="16" t="s">
        <v>36</v>
      </c>
      <c r="M237">
        <f>Countif(username, I237)</f>
        <v>19</v>
      </c>
    </row>
    <row r="238">
      <c r="A238" s="13" t="s">
        <v>559</v>
      </c>
      <c r="B238" s="13">
        <v>12.0</v>
      </c>
      <c r="C238" s="13">
        <v>5.0</v>
      </c>
      <c r="D238" s="13">
        <v>41.9127487591342</v>
      </c>
      <c r="E238" s="13">
        <v>-91.6551342133967</v>
      </c>
      <c r="F238" s="13" t="s">
        <v>91</v>
      </c>
      <c r="G238" s="13" t="s">
        <v>92</v>
      </c>
      <c r="H238" s="13" t="s">
        <v>93</v>
      </c>
      <c r="I238" s="13" t="s">
        <v>218</v>
      </c>
      <c r="J238" s="15" t="s">
        <v>560</v>
      </c>
      <c r="L238" s="16" t="s">
        <v>44</v>
      </c>
      <c r="M238">
        <f>Countif(username, I238)</f>
        <v>4</v>
      </c>
    </row>
    <row r="239">
      <c r="A239" s="13" t="s">
        <v>561</v>
      </c>
      <c r="B239" s="13">
        <v>12.0</v>
      </c>
      <c r="C239" s="13">
        <v>6.0</v>
      </c>
      <c r="D239" s="13">
        <v>41.9127487589724</v>
      </c>
      <c r="E239" s="13">
        <v>-91.654941069611</v>
      </c>
      <c r="F239" s="13" t="s">
        <v>91</v>
      </c>
      <c r="G239" s="13" t="s">
        <v>92</v>
      </c>
      <c r="H239" s="13" t="s">
        <v>93</v>
      </c>
      <c r="I239" s="13" t="s">
        <v>51</v>
      </c>
      <c r="J239" s="15" t="s">
        <v>562</v>
      </c>
      <c r="L239" s="16" t="s">
        <v>40</v>
      </c>
      <c r="M239">
        <f>Countif(username, I239)</f>
        <v>12</v>
      </c>
    </row>
    <row r="240">
      <c r="A240" s="13" t="s">
        <v>563</v>
      </c>
      <c r="B240" s="13">
        <v>12.0</v>
      </c>
      <c r="C240" s="13">
        <v>7.0</v>
      </c>
      <c r="D240" s="13">
        <v>41.9127487588105</v>
      </c>
      <c r="E240" s="13">
        <v>-91.6547479258252</v>
      </c>
      <c r="F240" s="13" t="s">
        <v>91</v>
      </c>
      <c r="G240" s="13" t="s">
        <v>92</v>
      </c>
      <c r="H240" s="13" t="s">
        <v>93</v>
      </c>
      <c r="I240" s="13" t="s">
        <v>34</v>
      </c>
      <c r="J240" s="15" t="s">
        <v>564</v>
      </c>
      <c r="L240" s="16" t="s">
        <v>36</v>
      </c>
      <c r="M240">
        <f>Countif(username, I240)</f>
        <v>19</v>
      </c>
    </row>
    <row r="241">
      <c r="A241" s="13" t="s">
        <v>565</v>
      </c>
      <c r="B241" s="13">
        <v>12.0</v>
      </c>
      <c r="C241" s="13">
        <v>8.0</v>
      </c>
      <c r="D241" s="13">
        <v>41.9127487586487</v>
      </c>
      <c r="E241" s="13">
        <v>-91.6545547820395</v>
      </c>
      <c r="F241" s="13" t="s">
        <v>91</v>
      </c>
      <c r="G241" s="13" t="s">
        <v>92</v>
      </c>
      <c r="H241" s="13" t="s">
        <v>93</v>
      </c>
      <c r="I241" s="13" t="s">
        <v>295</v>
      </c>
      <c r="J241" s="15" t="s">
        <v>566</v>
      </c>
      <c r="L241" s="16" t="s">
        <v>40</v>
      </c>
      <c r="M241">
        <f>Countif(username, I241)</f>
        <v>14</v>
      </c>
    </row>
    <row r="242">
      <c r="A242" s="13" t="s">
        <v>567</v>
      </c>
      <c r="B242" s="13">
        <v>12.0</v>
      </c>
      <c r="C242" s="13">
        <v>9.0</v>
      </c>
      <c r="D242" s="13">
        <v>41.9127487584869</v>
      </c>
      <c r="E242" s="13">
        <v>-91.6543616382538</v>
      </c>
      <c r="F242" s="13" t="s">
        <v>91</v>
      </c>
      <c r="G242" s="13" t="s">
        <v>92</v>
      </c>
      <c r="H242" s="13" t="s">
        <v>93</v>
      </c>
      <c r="I242" s="13" t="s">
        <v>255</v>
      </c>
      <c r="J242" s="15" t="s">
        <v>568</v>
      </c>
      <c r="L242" s="16" t="s">
        <v>40</v>
      </c>
      <c r="M242">
        <f>Countif(username, I242)</f>
        <v>10</v>
      </c>
    </row>
    <row r="243">
      <c r="A243" s="13" t="s">
        <v>569</v>
      </c>
      <c r="B243" s="13">
        <v>12.0</v>
      </c>
      <c r="C243" s="13">
        <v>10.0</v>
      </c>
      <c r="D243" s="13">
        <v>41.9127487583251</v>
      </c>
      <c r="E243" s="13">
        <v>-91.654168494468</v>
      </c>
      <c r="F243" s="13" t="s">
        <v>91</v>
      </c>
      <c r="G243" s="13" t="s">
        <v>92</v>
      </c>
      <c r="H243" s="13" t="s">
        <v>93</v>
      </c>
      <c r="I243" s="13" t="s">
        <v>34</v>
      </c>
      <c r="J243" s="15" t="s">
        <v>570</v>
      </c>
      <c r="L243" s="16" t="s">
        <v>36</v>
      </c>
      <c r="M243">
        <f>Countif(username, I243)</f>
        <v>19</v>
      </c>
    </row>
    <row r="244">
      <c r="A244" s="13" t="s">
        <v>571</v>
      </c>
      <c r="B244" s="13">
        <v>12.0</v>
      </c>
      <c r="C244" s="13">
        <v>11.0</v>
      </c>
      <c r="D244" s="13">
        <v>41.9127487581632</v>
      </c>
      <c r="E244" s="13">
        <v>-91.6539753506823</v>
      </c>
      <c r="F244" s="13" t="s">
        <v>91</v>
      </c>
      <c r="G244" s="13" t="s">
        <v>92</v>
      </c>
      <c r="H244" s="13" t="s">
        <v>93</v>
      </c>
      <c r="I244" s="13" t="s">
        <v>103</v>
      </c>
      <c r="J244" s="15" t="s">
        <v>572</v>
      </c>
      <c r="L244" s="16" t="s">
        <v>40</v>
      </c>
      <c r="M244">
        <f>Countif(username, I244)</f>
        <v>7</v>
      </c>
    </row>
    <row r="245">
      <c r="A245" s="13" t="s">
        <v>573</v>
      </c>
      <c r="B245" s="13">
        <v>12.0</v>
      </c>
      <c r="C245" s="13">
        <v>12.0</v>
      </c>
      <c r="D245" s="13">
        <v>41.9127487580014</v>
      </c>
      <c r="E245" s="13">
        <v>-91.6537822068966</v>
      </c>
      <c r="F245" s="13" t="s">
        <v>91</v>
      </c>
      <c r="G245" s="13" t="s">
        <v>92</v>
      </c>
      <c r="H245" s="13" t="s">
        <v>93</v>
      </c>
      <c r="I245" s="13" t="s">
        <v>255</v>
      </c>
      <c r="J245" s="15" t="s">
        <v>574</v>
      </c>
      <c r="L245" s="16" t="s">
        <v>40</v>
      </c>
      <c r="M245">
        <f>Countif(username, I245)</f>
        <v>10</v>
      </c>
    </row>
    <row r="246">
      <c r="A246" s="13" t="s">
        <v>575</v>
      </c>
      <c r="B246" s="13">
        <v>12.0</v>
      </c>
      <c r="C246" s="13">
        <v>13.0</v>
      </c>
      <c r="D246" s="13">
        <v>41.9127487578396</v>
      </c>
      <c r="E246" s="13">
        <v>-91.6535890631108</v>
      </c>
      <c r="F246" s="13" t="s">
        <v>91</v>
      </c>
      <c r="G246" s="13" t="s">
        <v>92</v>
      </c>
      <c r="H246" s="13" t="s">
        <v>93</v>
      </c>
      <c r="I246" s="13" t="s">
        <v>34</v>
      </c>
      <c r="J246" s="15" t="s">
        <v>576</v>
      </c>
      <c r="L246" s="16" t="s">
        <v>36</v>
      </c>
      <c r="M246">
        <f>Countif(username, I246)</f>
        <v>19</v>
      </c>
    </row>
    <row r="247">
      <c r="A247" s="13" t="s">
        <v>577</v>
      </c>
      <c r="B247" s="13">
        <v>12.0</v>
      </c>
      <c r="C247" s="13">
        <v>14.0</v>
      </c>
      <c r="D247" s="13">
        <v>41.9127487576778</v>
      </c>
      <c r="E247" s="13">
        <v>-91.6533959193251</v>
      </c>
      <c r="F247" s="13" t="s">
        <v>91</v>
      </c>
      <c r="G247" s="13" t="s">
        <v>92</v>
      </c>
      <c r="H247" s="13" t="s">
        <v>93</v>
      </c>
      <c r="I247" s="13" t="s">
        <v>295</v>
      </c>
      <c r="J247" s="15" t="s">
        <v>578</v>
      </c>
      <c r="L247" s="16" t="s">
        <v>40</v>
      </c>
      <c r="M247">
        <f>Countif(username, I247)</f>
        <v>14</v>
      </c>
    </row>
    <row r="248">
      <c r="A248" s="13" t="s">
        <v>579</v>
      </c>
      <c r="B248" s="13">
        <v>12.0</v>
      </c>
      <c r="C248" s="13">
        <v>15.0</v>
      </c>
      <c r="D248" s="13">
        <v>41.9127487575159</v>
      </c>
      <c r="E248" s="13">
        <v>-91.6532027755394</v>
      </c>
      <c r="F248" s="13" t="s">
        <v>91</v>
      </c>
      <c r="G248" s="13" t="s">
        <v>92</v>
      </c>
      <c r="H248" s="13" t="s">
        <v>93</v>
      </c>
      <c r="I248" s="13" t="s">
        <v>392</v>
      </c>
      <c r="J248" s="15" t="s">
        <v>580</v>
      </c>
      <c r="L248" s="16" t="s">
        <v>40</v>
      </c>
      <c r="M248">
        <f>Countif(username, I248)</f>
        <v>7</v>
      </c>
    </row>
    <row r="249">
      <c r="A249" s="13" t="s">
        <v>581</v>
      </c>
      <c r="B249" s="13">
        <v>12.0</v>
      </c>
      <c r="C249" s="13">
        <v>16.0</v>
      </c>
      <c r="D249" s="13">
        <v>41.9127487573541</v>
      </c>
      <c r="E249" s="13">
        <v>-91.6530096317536</v>
      </c>
      <c r="F249" s="13" t="s">
        <v>91</v>
      </c>
      <c r="G249" s="13" t="s">
        <v>92</v>
      </c>
      <c r="H249" s="13" t="s">
        <v>93</v>
      </c>
      <c r="I249" s="13" t="s">
        <v>255</v>
      </c>
      <c r="J249" s="15" t="s">
        <v>582</v>
      </c>
      <c r="L249" s="16" t="s">
        <v>40</v>
      </c>
      <c r="M249">
        <f>Countif(username, I249)</f>
        <v>10</v>
      </c>
    </row>
    <row r="250">
      <c r="A250" s="13" t="s">
        <v>583</v>
      </c>
      <c r="B250" s="13">
        <v>12.0</v>
      </c>
      <c r="C250" s="13">
        <v>17.0</v>
      </c>
      <c r="D250" s="13">
        <v>41.9127487571923</v>
      </c>
      <c r="E250" s="13">
        <v>-91.6528164879679</v>
      </c>
      <c r="F250" s="13" t="s">
        <v>91</v>
      </c>
      <c r="G250" s="13" t="s">
        <v>92</v>
      </c>
      <c r="H250" s="13" t="s">
        <v>93</v>
      </c>
      <c r="I250" s="13" t="s">
        <v>34</v>
      </c>
      <c r="J250" s="15" t="s">
        <v>584</v>
      </c>
      <c r="L250" s="16" t="s">
        <v>36</v>
      </c>
      <c r="M250">
        <f>Countif(username, I250)</f>
        <v>19</v>
      </c>
    </row>
    <row r="251">
      <c r="A251" s="13" t="s">
        <v>585</v>
      </c>
      <c r="B251" s="13">
        <v>12.0</v>
      </c>
      <c r="C251" s="13">
        <v>18.0</v>
      </c>
      <c r="D251" s="13">
        <v>41.9127487570305</v>
      </c>
      <c r="E251" s="13">
        <v>-91.6526233441821</v>
      </c>
      <c r="F251" s="13" t="s">
        <v>91</v>
      </c>
      <c r="G251" s="13" t="s">
        <v>92</v>
      </c>
      <c r="H251" s="13" t="s">
        <v>93</v>
      </c>
      <c r="I251" s="13" t="s">
        <v>295</v>
      </c>
      <c r="J251" s="15" t="s">
        <v>586</v>
      </c>
      <c r="L251" s="16" t="s">
        <v>40</v>
      </c>
      <c r="M251">
        <f>Countif(username, I251)</f>
        <v>14</v>
      </c>
    </row>
    <row r="252">
      <c r="A252" s="13" t="s">
        <v>587</v>
      </c>
      <c r="B252" s="13">
        <v>12.0</v>
      </c>
      <c r="C252" s="13">
        <v>19.0</v>
      </c>
      <c r="D252" s="13">
        <v>41.9127487568686</v>
      </c>
      <c r="E252" s="13">
        <v>-91.6524302003964</v>
      </c>
      <c r="F252" s="13" t="s">
        <v>91</v>
      </c>
      <c r="G252" s="13" t="s">
        <v>92</v>
      </c>
      <c r="H252" s="13" t="s">
        <v>93</v>
      </c>
      <c r="I252" s="13" t="s">
        <v>347</v>
      </c>
      <c r="J252" s="15" t="s">
        <v>588</v>
      </c>
      <c r="L252" s="16" t="s">
        <v>40</v>
      </c>
      <c r="M252">
        <f>Countif(username, I252)</f>
        <v>6</v>
      </c>
    </row>
    <row r="253">
      <c r="A253" s="13" t="s">
        <v>589</v>
      </c>
      <c r="B253" s="13">
        <v>12.0</v>
      </c>
      <c r="C253" s="13">
        <v>20.0</v>
      </c>
      <c r="D253" s="13">
        <v>41.9127487567068</v>
      </c>
      <c r="E253" s="13">
        <v>-91.6522370566107</v>
      </c>
      <c r="F253" s="13" t="s">
        <v>91</v>
      </c>
      <c r="G253" s="13" t="s">
        <v>92</v>
      </c>
      <c r="H253" s="13" t="s">
        <v>93</v>
      </c>
      <c r="I253" s="13" t="s">
        <v>481</v>
      </c>
      <c r="J253" s="15" t="s">
        <v>590</v>
      </c>
      <c r="L253" s="16">
        <v>1.0</v>
      </c>
      <c r="M253">
        <f>Countif(username, I253)</f>
        <v>2</v>
      </c>
    </row>
    <row r="255">
      <c r="A255" s="13"/>
      <c r="B255" s="13" t="s">
        <v>591</v>
      </c>
    </row>
    <row r="256">
      <c r="A256" s="13"/>
      <c r="B256" s="13" t="s">
        <v>592</v>
      </c>
      <c r="C256" s="13">
        <v>41.9132519602482</v>
      </c>
      <c r="D256" s="13">
        <v>-91.6538787338789</v>
      </c>
      <c r="E256" s="13">
        <v>22.0</v>
      </c>
      <c r="F256" s="13">
        <v>19.0</v>
      </c>
      <c r="G256" s="13">
        <v>90.0</v>
      </c>
      <c r="H256" s="13">
        <v>0.0</v>
      </c>
      <c r="I256" s="13">
        <v>40.0</v>
      </c>
      <c r="J256" s="13">
        <v>18.0</v>
      </c>
    </row>
  </sheetData>
  <mergeCells count="3">
    <mergeCell ref="B12:E12"/>
    <mergeCell ref="A1:E1"/>
    <mergeCell ref="A2:E2"/>
  </mergeCells>
  <hyperlinks>
    <hyperlink r:id="rId1" ref="J14"/>
    <hyperlink r:id="rId2" ref="J15"/>
    <hyperlink r:id="rId3" ref="J16"/>
    <hyperlink r:id="rId4" ref="J17"/>
    <hyperlink r:id="rId5" ref="J18"/>
    <hyperlink r:id="rId6" ref="J19"/>
    <hyperlink r:id="rId7" ref="J20"/>
    <hyperlink r:id="rId8" ref="J21"/>
    <hyperlink r:id="rId9" ref="J22"/>
    <hyperlink r:id="rId10" ref="J23"/>
    <hyperlink r:id="rId11" ref="J24"/>
    <hyperlink r:id="rId12" ref="J25"/>
    <hyperlink r:id="rId13" ref="J26"/>
    <hyperlink r:id="rId14" ref="J27"/>
    <hyperlink r:id="rId15" ref="J28"/>
    <hyperlink r:id="rId16" ref="J29"/>
    <hyperlink r:id="rId17" ref="J30"/>
    <hyperlink r:id="rId18" ref="J31"/>
    <hyperlink r:id="rId19" ref="J32"/>
    <hyperlink r:id="rId20" ref="J33"/>
    <hyperlink r:id="rId21" ref="J34"/>
    <hyperlink r:id="rId22" ref="J35"/>
    <hyperlink r:id="rId23" ref="J36"/>
    <hyperlink r:id="rId24" ref="J37"/>
    <hyperlink r:id="rId25" ref="J38"/>
    <hyperlink r:id="rId26" ref="J39"/>
    <hyperlink r:id="rId27" ref="J40"/>
    <hyperlink r:id="rId28" ref="J41"/>
    <hyperlink r:id="rId29" ref="J42"/>
    <hyperlink r:id="rId30" ref="J43"/>
    <hyperlink r:id="rId31" ref="J44"/>
    <hyperlink r:id="rId32" ref="J45"/>
    <hyperlink r:id="rId33" ref="J46"/>
    <hyperlink r:id="rId34" ref="J47"/>
    <hyperlink r:id="rId35" ref="J48"/>
    <hyperlink r:id="rId36" ref="J49"/>
    <hyperlink r:id="rId37" ref="J50"/>
    <hyperlink r:id="rId38" ref="J51"/>
    <hyperlink r:id="rId39" ref="J52"/>
    <hyperlink r:id="rId40" ref="J53"/>
    <hyperlink r:id="rId41" ref="J54"/>
    <hyperlink r:id="rId42" ref="J55"/>
    <hyperlink r:id="rId43" ref="J56"/>
    <hyperlink r:id="rId44" ref="J57"/>
    <hyperlink r:id="rId45" ref="J58"/>
    <hyperlink r:id="rId46" ref="J59"/>
    <hyperlink r:id="rId47" ref="J60"/>
    <hyperlink r:id="rId48" ref="J61"/>
    <hyperlink r:id="rId49" ref="J62"/>
    <hyperlink r:id="rId50" ref="J63"/>
    <hyperlink r:id="rId51" ref="J64"/>
    <hyperlink r:id="rId52" ref="J65"/>
    <hyperlink r:id="rId53" ref="J66"/>
    <hyperlink r:id="rId54" ref="J67"/>
    <hyperlink r:id="rId55" ref="J68"/>
    <hyperlink r:id="rId56" ref="J69"/>
    <hyperlink r:id="rId57" ref="J70"/>
    <hyperlink r:id="rId58" ref="J71"/>
    <hyperlink r:id="rId59" ref="J72"/>
    <hyperlink r:id="rId60" ref="J73"/>
    <hyperlink r:id="rId61" ref="J74"/>
    <hyperlink r:id="rId62" ref="J75"/>
    <hyperlink r:id="rId63" ref="J76"/>
    <hyperlink r:id="rId64" ref="J77"/>
    <hyperlink r:id="rId65" ref="J78"/>
    <hyperlink r:id="rId66" ref="J79"/>
    <hyperlink r:id="rId67" ref="J80"/>
    <hyperlink r:id="rId68" ref="J81"/>
    <hyperlink r:id="rId69" ref="J82"/>
    <hyperlink r:id="rId70" ref="J83"/>
    <hyperlink r:id="rId71" ref="J84"/>
    <hyperlink r:id="rId72" ref="J85"/>
    <hyperlink r:id="rId73" ref="J86"/>
    <hyperlink r:id="rId74" ref="J87"/>
    <hyperlink r:id="rId75" ref="J88"/>
    <hyperlink r:id="rId76" ref="J89"/>
    <hyperlink r:id="rId77" ref="J90"/>
    <hyperlink r:id="rId78" ref="J91"/>
    <hyperlink r:id="rId79" ref="J92"/>
    <hyperlink r:id="rId80" ref="J93"/>
    <hyperlink r:id="rId81" ref="J94"/>
    <hyperlink r:id="rId82" ref="J95"/>
    <hyperlink r:id="rId83" ref="J96"/>
    <hyperlink r:id="rId84" ref="J97"/>
    <hyperlink r:id="rId85" ref="J98"/>
    <hyperlink r:id="rId86" ref="J99"/>
    <hyperlink r:id="rId87" ref="J100"/>
    <hyperlink r:id="rId88" ref="J101"/>
    <hyperlink r:id="rId89" ref="J102"/>
    <hyperlink r:id="rId90" ref="J103"/>
    <hyperlink r:id="rId91" ref="J104"/>
    <hyperlink r:id="rId92" ref="J105"/>
    <hyperlink r:id="rId93" ref="J106"/>
    <hyperlink r:id="rId94" ref="J107"/>
    <hyperlink r:id="rId95" ref="J108"/>
    <hyperlink r:id="rId96" ref="J109"/>
    <hyperlink r:id="rId97" ref="J110"/>
    <hyperlink r:id="rId98" ref="J111"/>
    <hyperlink r:id="rId99" ref="J112"/>
    <hyperlink r:id="rId100" ref="J113"/>
    <hyperlink r:id="rId101" ref="J114"/>
    <hyperlink r:id="rId102" ref="J115"/>
    <hyperlink r:id="rId103" ref="J116"/>
    <hyperlink r:id="rId104" ref="J117"/>
    <hyperlink r:id="rId105" ref="J118"/>
    <hyperlink r:id="rId106" ref="J119"/>
    <hyperlink r:id="rId107" ref="J120"/>
    <hyperlink r:id="rId108" ref="J121"/>
    <hyperlink r:id="rId109" ref="J122"/>
    <hyperlink r:id="rId110" ref="J123"/>
    <hyperlink r:id="rId111" ref="J124"/>
    <hyperlink r:id="rId112" ref="J125"/>
    <hyperlink r:id="rId113" ref="J126"/>
    <hyperlink r:id="rId114" ref="J127"/>
    <hyperlink r:id="rId115" ref="J128"/>
    <hyperlink r:id="rId116" ref="J129"/>
    <hyperlink r:id="rId117" ref="J130"/>
    <hyperlink r:id="rId118" ref="J131"/>
    <hyperlink r:id="rId119" ref="J132"/>
    <hyperlink r:id="rId120" ref="J133"/>
    <hyperlink r:id="rId121" ref="J134"/>
    <hyperlink r:id="rId122" ref="J135"/>
    <hyperlink r:id="rId123" ref="J136"/>
    <hyperlink r:id="rId124" ref="J137"/>
    <hyperlink r:id="rId125" ref="J138"/>
    <hyperlink r:id="rId126" ref="J139"/>
    <hyperlink r:id="rId127" ref="J140"/>
    <hyperlink r:id="rId128" ref="J141"/>
    <hyperlink r:id="rId129" ref="J142"/>
    <hyperlink r:id="rId130" ref="J143"/>
    <hyperlink r:id="rId131" ref="J144"/>
    <hyperlink r:id="rId132" ref="J145"/>
    <hyperlink r:id="rId133" ref="J146"/>
    <hyperlink r:id="rId134" ref="J147"/>
    <hyperlink r:id="rId135" ref="J148"/>
    <hyperlink r:id="rId136" ref="J149"/>
    <hyperlink r:id="rId137" ref="J150"/>
    <hyperlink r:id="rId138" ref="J151"/>
    <hyperlink r:id="rId139" ref="J152"/>
    <hyperlink r:id="rId140" ref="J153"/>
    <hyperlink r:id="rId141" ref="J154"/>
    <hyperlink r:id="rId142" ref="J155"/>
    <hyperlink r:id="rId143" ref="J156"/>
    <hyperlink r:id="rId144" ref="J157"/>
    <hyperlink r:id="rId145" ref="J158"/>
    <hyperlink r:id="rId146" ref="J159"/>
    <hyperlink r:id="rId147" ref="J160"/>
    <hyperlink r:id="rId148" ref="J161"/>
    <hyperlink r:id="rId149" ref="J162"/>
    <hyperlink r:id="rId150" ref="J163"/>
    <hyperlink r:id="rId151" ref="J164"/>
    <hyperlink r:id="rId152" ref="J165"/>
    <hyperlink r:id="rId153" ref="J166"/>
    <hyperlink r:id="rId154" ref="J167"/>
    <hyperlink r:id="rId155" ref="J168"/>
    <hyperlink r:id="rId156" ref="J169"/>
    <hyperlink r:id="rId157" ref="J170"/>
    <hyperlink r:id="rId158" ref="J171"/>
    <hyperlink r:id="rId159" ref="J172"/>
    <hyperlink r:id="rId160" ref="J173"/>
    <hyperlink r:id="rId161" ref="J174"/>
    <hyperlink r:id="rId162" ref="J175"/>
    <hyperlink r:id="rId163" ref="J176"/>
    <hyperlink r:id="rId164" ref="J177"/>
    <hyperlink r:id="rId165" ref="J178"/>
    <hyperlink r:id="rId166" ref="J179"/>
    <hyperlink r:id="rId167" ref="J180"/>
    <hyperlink r:id="rId168" ref="J181"/>
    <hyperlink r:id="rId169" ref="J182"/>
    <hyperlink r:id="rId170" ref="J183"/>
    <hyperlink r:id="rId171" ref="J184"/>
    <hyperlink r:id="rId172" ref="J185"/>
    <hyperlink r:id="rId173" ref="J186"/>
    <hyperlink r:id="rId174" ref="J187"/>
    <hyperlink r:id="rId175" ref="J188"/>
    <hyperlink r:id="rId176" ref="J189"/>
    <hyperlink r:id="rId177" ref="J190"/>
    <hyperlink r:id="rId178" ref="J191"/>
    <hyperlink r:id="rId179" ref="J192"/>
    <hyperlink r:id="rId180" ref="J193"/>
    <hyperlink r:id="rId181" ref="J194"/>
    <hyperlink r:id="rId182" ref="J195"/>
    <hyperlink r:id="rId183" ref="J196"/>
    <hyperlink r:id="rId184" ref="J197"/>
    <hyperlink r:id="rId185" ref="J198"/>
    <hyperlink r:id="rId186" ref="J199"/>
    <hyperlink r:id="rId187" ref="J200"/>
    <hyperlink r:id="rId188" ref="J201"/>
    <hyperlink r:id="rId189" ref="J202"/>
    <hyperlink r:id="rId190" ref="J203"/>
    <hyperlink r:id="rId191" ref="J204"/>
    <hyperlink r:id="rId192" ref="J205"/>
    <hyperlink r:id="rId193" ref="J206"/>
    <hyperlink r:id="rId194" ref="J207"/>
    <hyperlink r:id="rId195" ref="J208"/>
    <hyperlink r:id="rId196" ref="J209"/>
    <hyperlink r:id="rId197" ref="J210"/>
    <hyperlink r:id="rId198" ref="J211"/>
    <hyperlink r:id="rId199" ref="J212"/>
    <hyperlink r:id="rId200" ref="J213"/>
    <hyperlink r:id="rId201" ref="J214"/>
    <hyperlink r:id="rId202" ref="J215"/>
    <hyperlink r:id="rId203" ref="J216"/>
    <hyperlink r:id="rId204" ref="J217"/>
    <hyperlink r:id="rId205" ref="J218"/>
    <hyperlink r:id="rId206" ref="J219"/>
    <hyperlink r:id="rId207" ref="J220"/>
    <hyperlink r:id="rId208" ref="J221"/>
    <hyperlink r:id="rId209" ref="J222"/>
    <hyperlink r:id="rId210" ref="J223"/>
    <hyperlink r:id="rId211" ref="J224"/>
    <hyperlink r:id="rId212" ref="J225"/>
    <hyperlink r:id="rId213" ref="J226"/>
    <hyperlink r:id="rId214" ref="J227"/>
    <hyperlink r:id="rId215" ref="J228"/>
    <hyperlink r:id="rId216" ref="J229"/>
    <hyperlink r:id="rId217" ref="J230"/>
    <hyperlink r:id="rId218" ref="J231"/>
    <hyperlink r:id="rId219" ref="J232"/>
    <hyperlink r:id="rId220" ref="J233"/>
    <hyperlink r:id="rId221" ref="J234"/>
    <hyperlink r:id="rId222" ref="J235"/>
    <hyperlink r:id="rId223" ref="J236"/>
    <hyperlink r:id="rId224" ref="J237"/>
    <hyperlink r:id="rId225" ref="J238"/>
    <hyperlink r:id="rId226" ref="J239"/>
    <hyperlink r:id="rId227" ref="J240"/>
    <hyperlink r:id="rId228" ref="J241"/>
    <hyperlink r:id="rId229" ref="J242"/>
    <hyperlink r:id="rId230" ref="J243"/>
    <hyperlink r:id="rId231" ref="J244"/>
    <hyperlink r:id="rId232" ref="J245"/>
    <hyperlink r:id="rId233" ref="J246"/>
    <hyperlink r:id="rId234" ref="J247"/>
    <hyperlink r:id="rId235" ref="J248"/>
    <hyperlink r:id="rId236" ref="J249"/>
    <hyperlink r:id="rId237" ref="J250"/>
    <hyperlink r:id="rId238" ref="J251"/>
    <hyperlink r:id="rId239" ref="J252"/>
    <hyperlink r:id="rId240" ref="J253"/>
  </hyperlinks>
  <drawing r:id="rId241"/>
</worksheet>
</file>