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TIEN NGUYEN\Desktop\EWH\8. Báo cáo KH yêu cầu\"/>
    </mc:Choice>
  </mc:AlternateContent>
  <xr:revisionPtr revIDLastSave="0" documentId="13_ncr:1_{44D5BE13-CC3C-4726-8746-E0914539D7AB}" xr6:coauthVersionLast="36" xr6:coauthVersionMax="47" xr10:uidLastSave="{00000000-0000-0000-0000-000000000000}"/>
  <bookViews>
    <workbookView xWindow="0" yWindow="0" windowWidth="25600" windowHeight="12130" activeTab="1" xr2:uid="{00000000-000D-0000-FFFF-FFFF00000000}"/>
  </bookViews>
  <sheets>
    <sheet name="Form 1" sheetId="2" r:id="rId1"/>
    <sheet name="Form 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B6" i="3" l="1"/>
  <c r="C6" i="3" s="1"/>
  <c r="D6" i="3" s="1"/>
  <c r="E6" i="3" s="1"/>
  <c r="F6" i="3" s="1"/>
  <c r="G6" i="3" s="1"/>
  <c r="H6" i="3" s="1"/>
  <c r="I6" i="3" s="1"/>
  <c r="J6" i="3" s="1"/>
  <c r="L6" i="3" s="1"/>
  <c r="O6" i="3" s="1"/>
  <c r="I5" i="2"/>
  <c r="J5" i="2" s="1"/>
  <c r="N6" i="2"/>
  <c r="L6" i="2"/>
  <c r="T8" i="2"/>
  <c r="U8" i="2" s="1"/>
  <c r="W8" i="2" s="1"/>
  <c r="T7" i="2"/>
  <c r="U7" i="2" s="1"/>
  <c r="V6" i="2"/>
  <c r="S6" i="2"/>
  <c r="K5" i="2" l="1"/>
  <c r="L5" i="2" s="1"/>
  <c r="M5" i="2" s="1"/>
  <c r="N5" i="2" s="1"/>
  <c r="O5" i="2" s="1"/>
  <c r="P5" i="2" s="1"/>
  <c r="T6" i="2"/>
  <c r="W7" i="2"/>
  <c r="W6" i="2" s="1"/>
  <c r="U6" i="2"/>
  <c r="P6" i="2"/>
  <c r="Q8" i="2"/>
  <c r="Q7" i="2" l="1"/>
  <c r="Q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TIEN NGUYEN</author>
    <author>LinhPN</author>
  </authors>
  <commentList>
    <comment ref="F3" authorId="0" shapeId="0" xr:uid="{42B2CED4-21A4-4427-95A3-65C90667B2FE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Mỗi mặt bằng trong phiếu cọc là 1 dòng</t>
        </r>
      </text>
    </comment>
    <comment ref="G3" authorId="0" shapeId="0" xr:uid="{5C15E7EC-F5A8-488C-B043-946899CC0A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-Với HĐT tạo trực tiếp thì sẽ lấy theo Ngày hiệu lực - Ngày hết hạn của HĐT
-Với phiếu cọc chưa lên HĐT thì để trống</t>
        </r>
      </text>
    </comment>
    <comment ref="I3" authorId="0" shapeId="0" xr:uid="{92D9F987-8BD0-438F-8BEF-005E2B71A931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theo thông tin khách hàng</t>
        </r>
      </text>
    </comment>
    <comment ref="J3" authorId="0" shapeId="0" xr:uid="{968217DB-76BB-42E5-990F-5CE3CBE62837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Diện tích của từng mặt bằng</t>
        </r>
      </text>
    </comment>
    <comment ref="L3" authorId="0" shapeId="0" xr:uid="{E99D03F5-941C-474A-806F-E6EC270EF381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Số tiền còn nợ của các hóa đơn có Ngày TT &lt;= Đến ngày của báo cáo</t>
        </r>
      </text>
    </comment>
    <comment ref="M3" authorId="0" shapeId="0" xr:uid="{2BB96728-4681-47DF-B2D4-EBAB5F8B5D8D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diễn giải của Tab Tiền cọc trong form thêm mới HĐT</t>
        </r>
      </text>
    </comment>
    <comment ref="N3" authorId="0" shapeId="0" xr:uid="{58960518-6D7B-43A5-BA92-131514F2F394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tổng số tiền của phần tiền cọc trong tab Lịch thanh toán tiền cọc + tiền đặt cọc giữ chỗ ở Phiếu cọc</t>
        </r>
      </text>
    </comment>
    <comment ref="O3" authorId="0" shapeId="0" xr:uid="{4BAFCF72-E35D-48E3-8D87-B4000FE45041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Tổng số tiền cọc trên các phụ lục điều chỉnh tiền cọc</t>
        </r>
      </text>
    </comment>
    <comment ref="P3" authorId="0" shapeId="0" xr:uid="{397B1D60-C439-4CF4-BB12-3618D023D51E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Số tiền đã thu của hóa đơn tiền cọc &amp; Phiếu cọc, có ngày thu &lt;= Đến ngày</t>
        </r>
      </text>
    </comment>
    <comment ref="S3" authorId="0" shapeId="0" xr:uid="{627AFA72-F6DC-4294-89E5-1A0610C7E1AB}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-Lấy số tiền của hóa đơn loại "Hoàn trả tiền đặt cọc"
*Lưu ý: người dùng cần làm thêm 1 phiếu thu thu trước với số tiền tương ứng, để dùng số tiền này để khấu trừ vào công nợ khách hàng
-Với phiếu thu loại này, DIP thêm cột tích là "Bù trừ công nợ" và đưa cột đó ra danh sách để lọc</t>
        </r>
      </text>
    </comment>
    <comment ref="V3" authorId="1" shapeId="0" xr:uid="{3BD2D20B-BFAF-4C5C-B72C-6FA2EF8DD9BC}">
      <text>
        <r>
          <rPr>
            <b/>
            <sz val="9"/>
            <color indexed="81"/>
            <rFont val="Tahoma"/>
            <family val="2"/>
          </rPr>
          <t>LinhPN:</t>
        </r>
        <r>
          <rPr>
            <sz val="9"/>
            <color indexed="81"/>
            <rFont val="Tahoma"/>
            <family val="2"/>
          </rPr>
          <t xml:space="preserve">
Số này do BQL tự nhập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TIEN NGUYEN</author>
  </authors>
  <commentList>
    <comment ref="A2" authorId="0" shapeId="0" xr:uid="{EA1461FD-6108-4C01-AFF3-07AEA38F11CC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Xem đến ngày nào thì dữ liệu cập nhật đến ngày đó</t>
        </r>
      </text>
    </comment>
    <comment ref="C4" authorId="0" shapeId="0" xr:uid="{18340D28-C29A-41A9-8E67-BA9CD6DFE831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Số tiền còn nợ của các hóa đơn có Ngày TT &lt;= Đến ngày của báo cáo</t>
        </r>
      </text>
    </comment>
    <comment ref="D4" authorId="0" shapeId="0" xr:uid="{E4DCEA4A-E1BC-41A8-9BD9-E97E7D7F9F7E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tổng số tiền của phần tiền cọc trong tab Lịch thanh toán tiền cọc + tiền đặt cọc giữ chỗ ở Phiếu cọc</t>
        </r>
      </text>
    </comment>
    <comment ref="K4" authorId="0" shapeId="0" xr:uid="{BF885C15-415C-4C8D-A9FE-CF16DEBDAAD1}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Đếm số lượng khách hàng có vượt cọc</t>
        </r>
      </text>
    </comment>
  </commentList>
</comments>
</file>

<file path=xl/sharedStrings.xml><?xml version="1.0" encoding="utf-8"?>
<sst xmlns="http://schemas.openxmlformats.org/spreadsheetml/2006/main" count="76" uniqueCount="50">
  <si>
    <t>Ghi chú</t>
  </si>
  <si>
    <t>Ngày kết thúc</t>
  </si>
  <si>
    <t xml:space="preserve">Công ty TNHH Lotteria VN                                        </t>
  </si>
  <si>
    <t>Mã KH</t>
  </si>
  <si>
    <t>Tên KH</t>
  </si>
  <si>
    <t>Tầng/Tòa</t>
  </si>
  <si>
    <t>Số GH/Số phòng</t>
  </si>
  <si>
    <t>Ngày bắt đầu</t>
  </si>
  <si>
    <t>Ngành nghề KD</t>
  </si>
  <si>
    <t>Diện tích thuê
(m2)</t>
  </si>
  <si>
    <t>Phân loại KH</t>
  </si>
  <si>
    <t>ML HĐ</t>
  </si>
  <si>
    <t>Kinh doanh khác</t>
  </si>
  <si>
    <t>KH ngoài</t>
  </si>
  <si>
    <t>Quy định đặt cọc</t>
  </si>
  <si>
    <t>Đặt cọc phải thu theo hợp đồng/Phụ lục</t>
  </si>
  <si>
    <t>Đặt cọc đã thu</t>
  </si>
  <si>
    <t>Đặt cọc còn phải thu</t>
  </si>
  <si>
    <t>Đặt cọc đã hoàn trả/bù trừ sang các loại tiền khác</t>
  </si>
  <si>
    <t>Đặt cọc còn giữ lại</t>
  </si>
  <si>
    <t>Công nợ vượt cọc</t>
  </si>
  <si>
    <t>Định giá giá trị tài sản hiện có trong GH</t>
  </si>
  <si>
    <t>Công nợ vượt cọc sau khi trừ giá trị tài sản giữ lại</t>
  </si>
  <si>
    <t>HD12003.2</t>
  </si>
  <si>
    <t>Ẩm thực</t>
  </si>
  <si>
    <t>HD12003.3</t>
  </si>
  <si>
    <t>Tầng 4</t>
  </si>
  <si>
    <t>Tổng cộng công nợ còn phải thu đến tháng BC</t>
  </si>
  <si>
    <t>3 tháng tiền thuê allin</t>
  </si>
  <si>
    <t>Điều chỉnh tăng/ giảm đặt cọc</t>
  </si>
  <si>
    <t>ML HN</t>
  </si>
  <si>
    <t>Số KH vượt cọc</t>
  </si>
  <si>
    <t>Số KH vượt cọc sau khi tính định giá TS</t>
  </si>
  <si>
    <t>Đặt cọc thừa</t>
  </si>
  <si>
    <t>18=15+16-17</t>
  </si>
  <si>
    <t>19=15+16-17</t>
  </si>
  <si>
    <t>21=17-20</t>
  </si>
  <si>
    <t>22=13-21</t>
  </si>
  <si>
    <t>24=13-21-23</t>
  </si>
  <si>
    <t>Dự án</t>
  </si>
  <si>
    <t>Khối nhà</t>
  </si>
  <si>
    <t>407A</t>
  </si>
  <si>
    <t>406A</t>
  </si>
  <si>
    <t>01/10/2023</t>
  </si>
  <si>
    <t>31/12/2025</t>
  </si>
  <si>
    <t>Đến ngày</t>
  </si>
  <si>
    <t>*Lưu ý: nếu Phiếu cọc đã lên HĐT thì chỉ ghi nhận 1 dòng của HĐT, nhưng số liệu theo logic đã note ở các cột</t>
  </si>
  <si>
    <t>*Chú ý: Lọc theo dự án</t>
  </si>
  <si>
    <t>Giống bên Form 1</t>
  </si>
  <si>
    <t>EWH tự điền sau khi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</si>
</sst>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.VnTime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i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1" fillId="0" borderId="0" xfId="0" applyFont="1"/>
    <xf numFmtId="0" fontId="6" fillId="2" borderId="1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0" fontId="1" fillId="0" borderId="1" xfId="0" applyFont="1" applyBorder="1"/>
    <xf numFmtId="0" fontId="7" fillId="0" borderId="1" xfId="0" quotePrefix="1" applyFont="1" applyBorder="1"/>
    <xf numFmtId="0" fontId="7" fillId="0" borderId="1" xfId="0" quotePrefix="1" applyFont="1" applyBorder="1" applyAlignment="1">
      <alignment wrapText="1"/>
    </xf>
    <xf numFmtId="0" fontId="7" fillId="0" borderId="1" xfId="0" quotePrefix="1" applyFont="1" applyBorder="1" applyAlignment="1">
      <alignment horizontal="left" wrapText="1"/>
    </xf>
    <xf numFmtId="2" fontId="7" fillId="0" borderId="1" xfId="0" applyNumberFormat="1" applyFont="1" applyBorder="1"/>
    <xf numFmtId="0" fontId="7" fillId="0" borderId="1" xfId="0" applyFont="1" applyBorder="1"/>
    <xf numFmtId="165" fontId="1" fillId="0" borderId="1" xfId="1" applyNumberFormat="1" applyFont="1" applyFill="1" applyBorder="1" applyAlignment="1">
      <alignment vertical="center"/>
    </xf>
    <xf numFmtId="165" fontId="1" fillId="0" borderId="1" xfId="1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165" fontId="6" fillId="0" borderId="1" xfId="1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1" fillId="0" borderId="0" xfId="0" applyNumberFormat="1" applyFont="1"/>
    <xf numFmtId="0" fontId="1" fillId="6" borderId="0" xfId="0" applyFont="1" applyFill="1"/>
    <xf numFmtId="0" fontId="6" fillId="6" borderId="1" xfId="1" applyNumberFormat="1" applyFont="1" applyFill="1" applyBorder="1" applyAlignment="1">
      <alignment horizontal="center" vertical="center"/>
    </xf>
    <xf numFmtId="165" fontId="3" fillId="6" borderId="1" xfId="1" applyNumberFormat="1" applyFont="1" applyFill="1" applyBorder="1" applyAlignment="1">
      <alignment vertical="center"/>
    </xf>
    <xf numFmtId="165" fontId="1" fillId="6" borderId="1" xfId="1" applyNumberFormat="1" applyFont="1" applyFill="1" applyBorder="1" applyAlignment="1">
      <alignment vertical="center"/>
    </xf>
    <xf numFmtId="0" fontId="12" fillId="6" borderId="0" xfId="0" applyFont="1" applyFill="1" applyAlignment="1">
      <alignment horizontal="center" wrapText="1"/>
    </xf>
    <xf numFmtId="0" fontId="12" fillId="0" borderId="0" xfId="0" applyFont="1" applyAlignment="1">
      <alignment horizontal="left" vertical="center" wrapText="1"/>
    </xf>
    <xf numFmtId="165" fontId="4" fillId="4" borderId="2" xfId="1" applyNumberFormat="1" applyFont="1" applyFill="1" applyBorder="1" applyAlignment="1">
      <alignment horizontal="center" vertical="center" wrapText="1"/>
    </xf>
    <xf numFmtId="165" fontId="4" fillId="4" borderId="4" xfId="1" applyNumberFormat="1" applyFont="1" applyFill="1" applyBorder="1" applyAlignment="1">
      <alignment horizontal="center" vertical="center" wrapText="1"/>
    </xf>
    <xf numFmtId="0" fontId="5" fillId="5" borderId="3" xfId="3" applyFont="1" applyFill="1" applyBorder="1" applyAlignment="1">
      <alignment horizontal="center" vertical="center" wrapText="1"/>
    </xf>
    <xf numFmtId="0" fontId="5" fillId="5" borderId="4" xfId="3" applyFont="1" applyFill="1" applyBorder="1" applyAlignment="1">
      <alignment horizontal="center" vertical="center" wrapText="1"/>
    </xf>
    <xf numFmtId="165" fontId="4" fillId="6" borderId="2" xfId="1" applyNumberFormat="1" applyFont="1" applyFill="1" applyBorder="1" applyAlignment="1">
      <alignment horizontal="center" vertical="center" wrapText="1"/>
    </xf>
    <xf numFmtId="165" fontId="4" fillId="6" borderId="4" xfId="1" applyNumberFormat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2" fontId="5" fillId="2" borderId="1" xfId="3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</cellXfs>
  <cellStyles count="4">
    <cellStyle name="Comma" xfId="1" builtinId="3"/>
    <cellStyle name="Comma 2 2" xfId="2" xr:uid="{00000000-0005-0000-0000-000001000000}"/>
    <cellStyle name="Normal" xfId="0" builtinId="0"/>
    <cellStyle name="Normal 15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1"/>
  <sheetViews>
    <sheetView topLeftCell="E1" workbookViewId="0">
      <selection activeCell="N3" sqref="N3:N4"/>
    </sheetView>
  </sheetViews>
  <sheetFormatPr defaultColWidth="9.1640625" defaultRowHeight="14"/>
  <cols>
    <col min="1" max="1" width="9.1640625" style="1"/>
    <col min="2" max="3" width="12.33203125" style="1" customWidth="1"/>
    <col min="4" max="4" width="33.9140625" style="1" customWidth="1"/>
    <col min="5" max="5" width="9.1640625" style="1"/>
    <col min="6" max="6" width="10.75" style="1" customWidth="1"/>
    <col min="7" max="7" width="11.83203125" style="24" customWidth="1"/>
    <col min="8" max="8" width="12.1640625" style="24" customWidth="1"/>
    <col min="9" max="9" width="16.1640625" style="1" customWidth="1"/>
    <col min="10" max="10" width="12.58203125" style="1" customWidth="1"/>
    <col min="11" max="11" width="11.75" style="1" customWidth="1"/>
    <col min="12" max="12" width="18.25" style="1" customWidth="1"/>
    <col min="13" max="18" width="16.75" style="1" customWidth="1"/>
    <col min="19" max="19" width="24.83203125" style="27" customWidth="1"/>
    <col min="20" max="21" width="16.75" style="1" customWidth="1"/>
    <col min="22" max="22" width="16.75" style="27" customWidth="1"/>
    <col min="23" max="24" width="16.75" style="1" customWidth="1"/>
    <col min="25" max="16384" width="9.1640625" style="1"/>
  </cols>
  <sheetData>
    <row r="2" spans="1:24">
      <c r="A2" s="25" t="s">
        <v>45</v>
      </c>
      <c r="B2" s="26">
        <v>45203</v>
      </c>
    </row>
    <row r="3" spans="1:24">
      <c r="A3" s="39" t="s">
        <v>39</v>
      </c>
      <c r="B3" s="39" t="s">
        <v>40</v>
      </c>
      <c r="C3" s="39" t="s">
        <v>3</v>
      </c>
      <c r="D3" s="39" t="s">
        <v>4</v>
      </c>
      <c r="E3" s="39" t="s">
        <v>5</v>
      </c>
      <c r="F3" s="39" t="s">
        <v>6</v>
      </c>
      <c r="G3" s="39" t="s">
        <v>7</v>
      </c>
      <c r="H3" s="39" t="s">
        <v>1</v>
      </c>
      <c r="I3" s="39" t="s">
        <v>8</v>
      </c>
      <c r="J3" s="40" t="s">
        <v>9</v>
      </c>
      <c r="K3" s="39" t="s">
        <v>10</v>
      </c>
      <c r="L3" s="35" t="s">
        <v>27</v>
      </c>
      <c r="M3" s="33" t="s">
        <v>14</v>
      </c>
      <c r="N3" s="33" t="s">
        <v>15</v>
      </c>
      <c r="O3" s="33" t="s">
        <v>29</v>
      </c>
      <c r="P3" s="33" t="s">
        <v>16</v>
      </c>
      <c r="Q3" s="33" t="s">
        <v>17</v>
      </c>
      <c r="R3" s="33" t="s">
        <v>33</v>
      </c>
      <c r="S3" s="37" t="s">
        <v>18</v>
      </c>
      <c r="T3" s="33" t="s">
        <v>19</v>
      </c>
      <c r="U3" s="33" t="s">
        <v>20</v>
      </c>
      <c r="V3" s="37" t="s">
        <v>21</v>
      </c>
      <c r="W3" s="33" t="s">
        <v>22</v>
      </c>
      <c r="X3" s="33" t="s">
        <v>0</v>
      </c>
    </row>
    <row r="4" spans="1:24" ht="27.65" customHeight="1">
      <c r="A4" s="39"/>
      <c r="B4" s="39"/>
      <c r="C4" s="39"/>
      <c r="D4" s="39"/>
      <c r="E4" s="39"/>
      <c r="F4" s="39"/>
      <c r="G4" s="39"/>
      <c r="H4" s="39"/>
      <c r="I4" s="39"/>
      <c r="J4" s="40"/>
      <c r="K4" s="39"/>
      <c r="L4" s="36"/>
      <c r="M4" s="34"/>
      <c r="N4" s="34"/>
      <c r="O4" s="34"/>
      <c r="P4" s="34"/>
      <c r="Q4" s="34"/>
      <c r="R4" s="34"/>
      <c r="S4" s="38"/>
      <c r="T4" s="34"/>
      <c r="U4" s="34"/>
      <c r="V4" s="38"/>
      <c r="W4" s="34"/>
      <c r="X4" s="34"/>
    </row>
    <row r="5" spans="1:24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f>+H5+1</f>
        <v>9</v>
      </c>
      <c r="J5" s="2">
        <f t="shared" ref="J5:P5" si="0">+I5+1</f>
        <v>10</v>
      </c>
      <c r="K5" s="2">
        <f>J5+1</f>
        <v>11</v>
      </c>
      <c r="L5" s="2">
        <f t="shared" si="0"/>
        <v>12</v>
      </c>
      <c r="M5" s="2">
        <f t="shared" si="0"/>
        <v>13</v>
      </c>
      <c r="N5" s="2">
        <f t="shared" si="0"/>
        <v>14</v>
      </c>
      <c r="O5" s="2">
        <f t="shared" si="0"/>
        <v>15</v>
      </c>
      <c r="P5" s="2">
        <f t="shared" si="0"/>
        <v>16</v>
      </c>
      <c r="Q5" s="2" t="s">
        <v>34</v>
      </c>
      <c r="R5" s="2" t="s">
        <v>35</v>
      </c>
      <c r="S5" s="28">
        <v>20</v>
      </c>
      <c r="T5" s="2" t="s">
        <v>36</v>
      </c>
      <c r="U5" s="2" t="s">
        <v>37</v>
      </c>
      <c r="V5" s="28">
        <v>23</v>
      </c>
      <c r="W5" s="2" t="s">
        <v>38</v>
      </c>
      <c r="X5" s="2">
        <v>25</v>
      </c>
    </row>
    <row r="6" spans="1:24" s="21" customFormat="1" ht="23.5" customHeight="1">
      <c r="A6" s="17" t="s">
        <v>11</v>
      </c>
      <c r="B6" s="17" t="s">
        <v>11</v>
      </c>
      <c r="C6" s="17"/>
      <c r="D6" s="18"/>
      <c r="E6" s="18"/>
      <c r="F6" s="19"/>
      <c r="G6" s="22"/>
      <c r="H6" s="22"/>
      <c r="I6" s="19"/>
      <c r="J6" s="20"/>
      <c r="K6" s="3"/>
      <c r="L6" s="4">
        <f>SUBTOTAL(9,L7:L2270)</f>
        <v>572304792.75271273</v>
      </c>
      <c r="M6" s="4"/>
      <c r="N6" s="4">
        <f>SUBTOTAL(9,N7:N2270)</f>
        <v>584050947.25080895</v>
      </c>
      <c r="O6" s="4"/>
      <c r="P6" s="4">
        <f>SUBTOTAL(9,P7:P2270)</f>
        <v>584050947.25080895</v>
      </c>
      <c r="Q6" s="4">
        <f>SUBTOTAL(9,Q7:Q2270)</f>
        <v>0</v>
      </c>
      <c r="R6" s="4"/>
      <c r="S6" s="29">
        <f>SUBTOTAL(9,S7:S2270)</f>
        <v>0</v>
      </c>
      <c r="T6" s="4">
        <f>SUBTOTAL(9,T7:T2270)</f>
        <v>584050947.25080895</v>
      </c>
      <c r="U6" s="4">
        <f>SUBTOTAL(9,U7:U2270)</f>
        <v>0</v>
      </c>
      <c r="V6" s="29">
        <f>SUBTOTAL(9,V7:V2270)</f>
        <v>0</v>
      </c>
      <c r="W6" s="4">
        <f>SUBTOTAL(9,W7:W2270)</f>
        <v>0</v>
      </c>
      <c r="X6" s="4"/>
    </row>
    <row r="7" spans="1:24" ht="28">
      <c r="A7" s="5" t="s">
        <v>11</v>
      </c>
      <c r="B7" s="5" t="s">
        <v>11</v>
      </c>
      <c r="C7" s="6" t="s">
        <v>23</v>
      </c>
      <c r="D7" s="7" t="s">
        <v>2</v>
      </c>
      <c r="E7" s="7" t="s">
        <v>26</v>
      </c>
      <c r="F7" s="8" t="s">
        <v>42</v>
      </c>
      <c r="G7" s="23" t="s">
        <v>43</v>
      </c>
      <c r="H7" s="23" t="s">
        <v>44</v>
      </c>
      <c r="I7" s="8" t="s">
        <v>24</v>
      </c>
      <c r="J7" s="9">
        <v>354.17</v>
      </c>
      <c r="K7" s="10" t="s">
        <v>13</v>
      </c>
      <c r="L7" s="11">
        <v>571674792.75271273</v>
      </c>
      <c r="M7" s="12" t="s">
        <v>28</v>
      </c>
      <c r="N7" s="11">
        <v>583420947.25080895</v>
      </c>
      <c r="O7" s="11"/>
      <c r="P7" s="11">
        <v>583420947.25080895</v>
      </c>
      <c r="Q7" s="11">
        <f>IF(N7-P7&gt;0,N7-P7,0)</f>
        <v>0</v>
      </c>
      <c r="R7" s="11"/>
      <c r="S7" s="30"/>
      <c r="T7" s="11">
        <f>P7-S7</f>
        <v>583420947.25080895</v>
      </c>
      <c r="U7" s="11">
        <f>IF(M7="Không thu đặt cọc",0,IF(L7-T7&gt;10000,L7-T7,0))</f>
        <v>0</v>
      </c>
      <c r="V7" s="30"/>
      <c r="W7" s="11">
        <f>IF(M7="Không thu đặt cọc",0,IF((U7-V7)&gt;10000,U7-V7,0))</f>
        <v>0</v>
      </c>
      <c r="X7" s="11"/>
    </row>
    <row r="8" spans="1:24" ht="28">
      <c r="A8" s="5" t="s">
        <v>11</v>
      </c>
      <c r="B8" s="5" t="s">
        <v>11</v>
      </c>
      <c r="C8" s="6" t="s">
        <v>25</v>
      </c>
      <c r="D8" s="7" t="s">
        <v>2</v>
      </c>
      <c r="E8" s="7" t="s">
        <v>26</v>
      </c>
      <c r="F8" s="8" t="s">
        <v>41</v>
      </c>
      <c r="G8" s="23" t="s">
        <v>43</v>
      </c>
      <c r="H8" s="23" t="s">
        <v>44</v>
      </c>
      <c r="I8" s="8" t="s">
        <v>12</v>
      </c>
      <c r="J8" s="9">
        <v>3</v>
      </c>
      <c r="K8" s="10" t="s">
        <v>13</v>
      </c>
      <c r="L8" s="11">
        <v>630000</v>
      </c>
      <c r="M8" s="12" t="s">
        <v>28</v>
      </c>
      <c r="N8" s="11">
        <v>630000</v>
      </c>
      <c r="O8" s="11"/>
      <c r="P8" s="11">
        <v>630000</v>
      </c>
      <c r="Q8" s="11">
        <f t="shared" ref="Q8" si="1">IF(N8-P8&gt;0,N8-P8,0)</f>
        <v>0</v>
      </c>
      <c r="R8" s="11"/>
      <c r="S8" s="30"/>
      <c r="T8" s="11">
        <f t="shared" ref="T8" si="2">P8-S8</f>
        <v>630000</v>
      </c>
      <c r="U8" s="11">
        <f t="shared" ref="U8" si="3">IF(M8="Không thu đặt cọc",0,IF(L8-T8&gt;10000,L8-T8,0))</f>
        <v>0</v>
      </c>
      <c r="V8" s="30"/>
      <c r="W8" s="11">
        <f>IF(M8="Không thu đặt cọc",0,IF((U8-V8)&gt;10000,U8-V8,0))</f>
        <v>0</v>
      </c>
      <c r="X8" s="11"/>
    </row>
    <row r="10" spans="1:24" ht="14.5">
      <c r="S10" s="31"/>
    </row>
    <row r="11" spans="1:24" ht="63.5" customHeight="1">
      <c r="A11" s="32" t="s">
        <v>46</v>
      </c>
      <c r="B11" s="32"/>
      <c r="C11" s="32"/>
      <c r="D11" s="32"/>
    </row>
  </sheetData>
  <mergeCells count="25"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A11:D11"/>
    <mergeCell ref="X3:X4"/>
    <mergeCell ref="L3:L4"/>
    <mergeCell ref="N3:N4"/>
    <mergeCell ref="P3:P4"/>
    <mergeCell ref="Q3:Q4"/>
    <mergeCell ref="S3:S4"/>
    <mergeCell ref="T3:T4"/>
    <mergeCell ref="U3:U4"/>
    <mergeCell ref="M3:M4"/>
    <mergeCell ref="R3:R4"/>
    <mergeCell ref="K3:K4"/>
    <mergeCell ref="O3:O4"/>
    <mergeCell ref="V3:V4"/>
    <mergeCell ref="W3:W4"/>
    <mergeCell ref="F3:F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DF7B-7474-4C4B-8F0F-4F3A521F1BC3}">
  <dimension ref="A1:O12"/>
  <sheetViews>
    <sheetView tabSelected="1" workbookViewId="0">
      <selection activeCell="D19" sqref="D19"/>
    </sheetView>
  </sheetViews>
  <sheetFormatPr defaultColWidth="9.1640625" defaultRowHeight="14"/>
  <cols>
    <col min="1" max="1" width="20.25" style="1" customWidth="1"/>
    <col min="2" max="2" width="10.6640625" style="1" customWidth="1"/>
    <col min="3" max="3" width="18.25" style="1" customWidth="1"/>
    <col min="4" max="15" width="16.75" style="1" customWidth="1"/>
    <col min="16" max="16384" width="9.1640625" style="1"/>
  </cols>
  <sheetData>
    <row r="1" spans="1:15" ht="14.5">
      <c r="A1" s="41" t="s">
        <v>47</v>
      </c>
    </row>
    <row r="2" spans="1:15" ht="14.5">
      <c r="A2" s="25" t="s">
        <v>45</v>
      </c>
      <c r="B2" s="26">
        <v>45218</v>
      </c>
      <c r="E2" s="42" t="s">
        <v>48</v>
      </c>
      <c r="F2" s="42"/>
      <c r="G2" s="42"/>
      <c r="H2" s="42"/>
      <c r="I2" s="42"/>
      <c r="J2" s="42"/>
    </row>
    <row r="3" spans="1:15" ht="14.5">
      <c r="L3" s="43" t="s">
        <v>49</v>
      </c>
      <c r="M3" s="43"/>
      <c r="N3" s="43"/>
      <c r="O3" s="43"/>
    </row>
    <row r="4" spans="1:15" ht="14" customHeight="1">
      <c r="A4" s="39" t="s">
        <v>39</v>
      </c>
      <c r="B4" s="39" t="s">
        <v>40</v>
      </c>
      <c r="C4" s="35" t="s">
        <v>27</v>
      </c>
      <c r="D4" s="33" t="s">
        <v>15</v>
      </c>
      <c r="E4" s="33" t="s">
        <v>29</v>
      </c>
      <c r="F4" s="33" t="s">
        <v>16</v>
      </c>
      <c r="G4" s="33" t="s">
        <v>17</v>
      </c>
      <c r="H4" s="33" t="s">
        <v>18</v>
      </c>
      <c r="I4" s="33" t="s">
        <v>19</v>
      </c>
      <c r="J4" s="33" t="s">
        <v>20</v>
      </c>
      <c r="K4" s="33" t="s">
        <v>31</v>
      </c>
      <c r="L4" s="33" t="s">
        <v>21</v>
      </c>
      <c r="M4" s="33" t="s">
        <v>22</v>
      </c>
      <c r="N4" s="33" t="s">
        <v>32</v>
      </c>
      <c r="O4" s="33" t="s">
        <v>0</v>
      </c>
    </row>
    <row r="5" spans="1:15" ht="27.65" customHeight="1">
      <c r="A5" s="39"/>
      <c r="B5" s="39"/>
      <c r="C5" s="36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>
      <c r="A6" s="2">
        <v>1</v>
      </c>
      <c r="B6" s="2">
        <f>+A6+1</f>
        <v>2</v>
      </c>
      <c r="C6" s="2">
        <f t="shared" ref="C6:M6" si="0">+B6+1</f>
        <v>3</v>
      </c>
      <c r="D6" s="2">
        <f t="shared" si="0"/>
        <v>4</v>
      </c>
      <c r="E6" s="2">
        <f t="shared" si="0"/>
        <v>5</v>
      </c>
      <c r="F6" s="2">
        <f t="shared" si="0"/>
        <v>6</v>
      </c>
      <c r="G6" s="2">
        <f t="shared" si="0"/>
        <v>7</v>
      </c>
      <c r="H6" s="2">
        <f t="shared" si="0"/>
        <v>8</v>
      </c>
      <c r="I6" s="2">
        <f t="shared" si="0"/>
        <v>9</v>
      </c>
      <c r="J6" s="2">
        <f t="shared" si="0"/>
        <v>10</v>
      </c>
      <c r="K6" s="2"/>
      <c r="L6" s="2">
        <f>+J6+1</f>
        <v>11</v>
      </c>
      <c r="M6" s="2">
        <f>+L6+1</f>
        <v>12</v>
      </c>
      <c r="N6" s="2"/>
      <c r="O6" s="2">
        <f>+M6+1</f>
        <v>13</v>
      </c>
    </row>
    <row r="7" spans="1:15" s="13" customFormat="1">
      <c r="A7" s="15" t="s">
        <v>30</v>
      </c>
      <c r="B7" s="15" t="s">
        <v>30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s="13" customFormat="1">
      <c r="A8" s="15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s="13" customFormat="1">
      <c r="A9" s="15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s="13" customFormat="1">
      <c r="A10" s="15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s="13" customFormat="1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s="14" customFormat="1"/>
  </sheetData>
  <mergeCells count="17">
    <mergeCell ref="E2:J2"/>
    <mergeCell ref="L3:O3"/>
    <mergeCell ref="A4:A5"/>
    <mergeCell ref="B4:B5"/>
    <mergeCell ref="O4:O5"/>
    <mergeCell ref="N4:N5"/>
    <mergeCell ref="C4:C5"/>
    <mergeCell ref="D4:D5"/>
    <mergeCell ref="E4:E5"/>
    <mergeCell ref="F4:F5"/>
    <mergeCell ref="G4:G5"/>
    <mergeCell ref="K4:K5"/>
    <mergeCell ref="H4:H5"/>
    <mergeCell ref="I4:I5"/>
    <mergeCell ref="J4:J5"/>
    <mergeCell ref="L4:L5"/>
    <mergeCell ref="M4:M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1</vt:lpstr>
      <vt:lpstr>Form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Thao My</dc:creator>
  <cp:lastModifiedBy>TIEN NGUYEN</cp:lastModifiedBy>
  <dcterms:created xsi:type="dcterms:W3CDTF">2023-03-31T04:23:49Z</dcterms:created>
  <dcterms:modified xsi:type="dcterms:W3CDTF">2023-10-19T02:19:44Z</dcterms:modified>
</cp:coreProperties>
</file>