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6. EWH02_ Mau Báo cáo đặt cọc - xong Form 1\"/>
    </mc:Choice>
  </mc:AlternateContent>
  <bookViews>
    <workbookView xWindow="0" yWindow="0" windowWidth="20490" windowHeight="7125"/>
  </bookViews>
  <sheets>
    <sheet name="Form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 s="1"/>
  <c r="N5" i="1" s="1"/>
  <c r="O5" i="1" s="1"/>
  <c r="P5" i="1" s="1"/>
  <c r="L6" i="1"/>
  <c r="N6" i="1"/>
  <c r="P6" i="1"/>
  <c r="Q6" i="1"/>
  <c r="S6" i="1"/>
  <c r="V6" i="1"/>
  <c r="Q7" i="1"/>
  <c r="T7" i="1"/>
  <c r="T6" i="1" s="1"/>
  <c r="U7" i="1"/>
  <c r="W7" i="1" s="1"/>
  <c r="W6" i="1" s="1"/>
  <c r="Q8" i="1"/>
  <c r="T8" i="1"/>
  <c r="U8" i="1"/>
  <c r="W8" i="1" s="1"/>
  <c r="U6" i="1" l="1"/>
</calcChain>
</file>

<file path=xl/comments1.xml><?xml version="1.0" encoding="utf-8"?>
<comments xmlns="http://schemas.openxmlformats.org/spreadsheetml/2006/main">
  <authors>
    <author>TIEN NGUYEN</author>
    <author>LinhPN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Mỗi mặt bằng trong phiếu cọc là 1 dòng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-Với HĐT tạo trực tiếp thì sẽ lấy theo Ngày hiệu lực - Ngày hết hạn của HĐT
-Với phiếu cọc chưa lên HĐT thì để trống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theo thông tin khách hàng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Diện tích của từng mặt bằng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còn nợ của các hóa đơn có Ngày TT &lt;= Đến ngày của báo cáo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diễn giải của Tab Tiền cọc trong form thêm mới HĐT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tổng số tiền của phần tiền cọc trong tab Lịch thanh toán tiền cọc + tiền đặt cọc giữ chỗ ở Phiếu cọc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Tổng số tiền cọc trên các phụ lục điều chỉnh tiền cọc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đã thu của hóa đơn tiền cọc &amp; Phiếu cọc, có ngày thu &lt;= Đến ngày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-Lấy số tiền của hóa đơn loại "Hoàn trả tiền đặt cọc"
*Lưu ý: người dùng cần làm thêm 1 phiếu thu thu trước với số tiền tương ứng, để dùng số tiền này để khấu trừ vào công nợ khách hàng
-Với phiếu thu loại này, DIP thêm cột tích là "Bù trừ công nợ" và đưa cột đó ra danh sách để lọc</t>
        </r>
      </text>
    </comment>
    <comment ref="V3" authorId="1" shapeId="0">
      <text>
        <r>
          <rPr>
            <b/>
            <sz val="9"/>
            <color indexed="81"/>
            <rFont val="Tahoma"/>
            <family val="2"/>
          </rPr>
          <t>LinhPN:</t>
        </r>
        <r>
          <rPr>
            <sz val="9"/>
            <color indexed="81"/>
            <rFont val="Tahoma"/>
            <family val="2"/>
          </rPr>
          <t xml:space="preserve">
Số này do BQL tự nhập
</t>
        </r>
      </text>
    </comment>
  </commentList>
</comments>
</file>

<file path=xl/sharedStrings.xml><?xml version="1.0" encoding="utf-8"?>
<sst xmlns="http://schemas.openxmlformats.org/spreadsheetml/2006/main" count="55" uniqueCount="44">
  <si>
    <t>*Lưu ý: nếu Phiếu cọc đã lên HĐT thì chỉ ghi nhận 1 dòng của HĐT, nhưng số liệu theo logic đã note ở các cột</t>
  </si>
  <si>
    <t>3 tháng tiền thuê allin</t>
  </si>
  <si>
    <t>KH ngoài</t>
  </si>
  <si>
    <t>Kinh doanh khác</t>
  </si>
  <si>
    <t>31/12/2025</t>
  </si>
  <si>
    <t>01/10/2023</t>
  </si>
  <si>
    <t>407A</t>
  </si>
  <si>
    <t>Tầng 4</t>
  </si>
  <si>
    <t xml:space="preserve">Công ty TNHH Lotteria VN                                        </t>
  </si>
  <si>
    <t>HD12003.3</t>
  </si>
  <si>
    <t>ML HĐ</t>
  </si>
  <si>
    <t>Ẩm thực</t>
  </si>
  <si>
    <t>406A</t>
  </si>
  <si>
    <t>HD12003.2</t>
  </si>
  <si>
    <t>24=13-21-23</t>
  </si>
  <si>
    <t>22=13-21</t>
  </si>
  <si>
    <t>21=17-20</t>
  </si>
  <si>
    <t>19=15+16-17</t>
  </si>
  <si>
    <t>18=15+16-17</t>
  </si>
  <si>
    <t>Ghi chú</t>
  </si>
  <si>
    <t>Công nợ vượt cọc sau khi trừ giá trị tài sản giữ lại</t>
  </si>
  <si>
    <t>Định giá giá trị tài sản hiện có trong GH</t>
  </si>
  <si>
    <t>Công nợ vượt cọc</t>
  </si>
  <si>
    <t>Đặt cọc còn giữ lại</t>
  </si>
  <si>
    <t>Đặt cọc đã hoàn trả/bù trừ sang các loại tiền khác</t>
  </si>
  <si>
    <t>Đặt cọc thừa</t>
  </si>
  <si>
    <t>Đặt cọc còn phải thu</t>
  </si>
  <si>
    <t>Đặt cọc đã thu</t>
  </si>
  <si>
    <t>Điều chỉnh tăng/ giảm đặt cọc</t>
  </si>
  <si>
    <t>Đặt cọc phải thu theo hợp đồng/Phụ lục</t>
  </si>
  <si>
    <t>Quy định đặt cọc</t>
  </si>
  <si>
    <t>Tổng cộng công nợ còn phải thu đến tháng BC</t>
  </si>
  <si>
    <t>Phân loại KH</t>
  </si>
  <si>
    <t>Diện tích thuê
(m2)</t>
  </si>
  <si>
    <t>Ngành nghề KD</t>
  </si>
  <si>
    <t>Ngày kết thúc</t>
  </si>
  <si>
    <t>Ngày bắt đầu</t>
  </si>
  <si>
    <t>Số GH/Số phòng</t>
  </si>
  <si>
    <t>Tầng/Tòa</t>
  </si>
  <si>
    <t>Tên KH</t>
  </si>
  <si>
    <t>Mã KH</t>
  </si>
  <si>
    <t>Khối nhà</t>
  </si>
  <si>
    <t>Dự án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</si>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</sst>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.VnTime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wrapText="1"/>
    </xf>
    <xf numFmtId="165" fontId="1" fillId="0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3" fillId="0" borderId="1" xfId="0" quotePrefix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wrapText="1"/>
    </xf>
    <xf numFmtId="0" fontId="3" fillId="0" borderId="1" xfId="0" quotePrefix="1" applyFont="1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2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4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2" fontId="8" fillId="4" borderId="1" xfId="2" applyNumberFormat="1" applyFont="1" applyFill="1" applyBorder="1" applyAlignment="1">
      <alignment horizontal="center" vertical="center" wrapText="1"/>
    </xf>
    <xf numFmtId="165" fontId="7" fillId="5" borderId="3" xfId="1" applyNumberFormat="1" applyFont="1" applyFill="1" applyBorder="1" applyAlignment="1">
      <alignment horizontal="center" vertical="center" wrapText="1"/>
    </xf>
    <xf numFmtId="165" fontId="7" fillId="2" borderId="3" xfId="1" applyNumberFormat="1" applyFont="1" applyFill="1" applyBorder="1" applyAlignment="1">
      <alignment horizontal="center" vertical="center" wrapText="1"/>
    </xf>
    <xf numFmtId="0" fontId="8" fillId="6" borderId="4" xfId="2" applyFont="1" applyFill="1" applyBorder="1" applyAlignment="1">
      <alignment horizontal="center" vertical="center" wrapText="1"/>
    </xf>
    <xf numFmtId="14" fontId="1" fillId="0" borderId="0" xfId="0" applyNumberFormat="1" applyFont="1"/>
    <xf numFmtId="0" fontId="0" fillId="0" borderId="0" xfId="0" applyFont="1"/>
  </cellXfs>
  <cellStyles count="3">
    <cellStyle name="Comma" xfId="1" builtinId="3"/>
    <cellStyle name="Normal" xfId="0" builtinId="0"/>
    <cellStyle name="Normal 1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1"/>
  <sheetViews>
    <sheetView tabSelected="1" topLeftCell="O2" workbookViewId="0">
      <selection activeCell="G11" sqref="G11"/>
    </sheetView>
  </sheetViews>
  <sheetFormatPr defaultColWidth="9.140625" defaultRowHeight="15"/>
  <cols>
    <col min="1" max="1" width="9.140625" style="1"/>
    <col min="2" max="3" width="12.28515625" style="1" customWidth="1"/>
    <col min="4" max="4" width="33.85546875" style="1" customWidth="1"/>
    <col min="5" max="5" width="9.140625" style="1"/>
    <col min="6" max="6" width="10.7109375" style="1" customWidth="1"/>
    <col min="7" max="7" width="11.85546875" style="3" customWidth="1"/>
    <col min="8" max="8" width="12.140625" style="3" customWidth="1"/>
    <col min="9" max="9" width="16.140625" style="1" customWidth="1"/>
    <col min="10" max="10" width="12.5703125" style="1" customWidth="1"/>
    <col min="11" max="11" width="11.7109375" style="1" customWidth="1"/>
    <col min="12" max="12" width="18.28515625" style="1" customWidth="1"/>
    <col min="13" max="18" width="16.7109375" style="1" customWidth="1"/>
    <col min="19" max="19" width="24.85546875" style="2" customWidth="1"/>
    <col min="20" max="21" width="16.7109375" style="1" customWidth="1"/>
    <col min="22" max="22" width="16.7109375" style="2" customWidth="1"/>
    <col min="23" max="24" width="16.7109375" style="1" customWidth="1"/>
    <col min="25" max="16384" width="9.140625" style="1"/>
  </cols>
  <sheetData>
    <row r="2" spans="1:24">
      <c r="A2" s="36" t="s">
        <v>43</v>
      </c>
      <c r="B2" s="35">
        <v>45203</v>
      </c>
    </row>
    <row r="3" spans="1:24">
      <c r="A3" s="30" t="s">
        <v>42</v>
      </c>
      <c r="B3" s="30" t="s">
        <v>41</v>
      </c>
      <c r="C3" s="30" t="s">
        <v>40</v>
      </c>
      <c r="D3" s="30" t="s">
        <v>39</v>
      </c>
      <c r="E3" s="30" t="s">
        <v>38</v>
      </c>
      <c r="F3" s="30" t="s">
        <v>37</v>
      </c>
      <c r="G3" s="30" t="s">
        <v>36</v>
      </c>
      <c r="H3" s="30" t="s">
        <v>35</v>
      </c>
      <c r="I3" s="30" t="s">
        <v>34</v>
      </c>
      <c r="J3" s="31" t="s">
        <v>33</v>
      </c>
      <c r="K3" s="30" t="s">
        <v>32</v>
      </c>
      <c r="L3" s="34" t="s">
        <v>31</v>
      </c>
      <c r="M3" s="32" t="s">
        <v>30</v>
      </c>
      <c r="N3" s="32" t="s">
        <v>29</v>
      </c>
      <c r="O3" s="32" t="s">
        <v>28</v>
      </c>
      <c r="P3" s="32" t="s">
        <v>27</v>
      </c>
      <c r="Q3" s="32" t="s">
        <v>26</v>
      </c>
      <c r="R3" s="32" t="s">
        <v>25</v>
      </c>
      <c r="S3" s="33" t="s">
        <v>24</v>
      </c>
      <c r="T3" s="32" t="s">
        <v>23</v>
      </c>
      <c r="U3" s="32" t="s">
        <v>22</v>
      </c>
      <c r="V3" s="33" t="s">
        <v>21</v>
      </c>
      <c r="W3" s="32" t="s">
        <v>20</v>
      </c>
      <c r="X3" s="32" t="s">
        <v>19</v>
      </c>
    </row>
    <row r="4" spans="1:24" ht="27.6" customHeight="1">
      <c r="A4" s="30"/>
      <c r="B4" s="30"/>
      <c r="C4" s="30"/>
      <c r="D4" s="30"/>
      <c r="E4" s="30"/>
      <c r="F4" s="30"/>
      <c r="G4" s="30"/>
      <c r="H4" s="30"/>
      <c r="I4" s="30"/>
      <c r="J4" s="31"/>
      <c r="K4" s="30"/>
      <c r="L4" s="29"/>
      <c r="M4" s="27"/>
      <c r="N4" s="27"/>
      <c r="O4" s="27"/>
      <c r="P4" s="27"/>
      <c r="Q4" s="27"/>
      <c r="R4" s="27"/>
      <c r="S4" s="28"/>
      <c r="T4" s="27"/>
      <c r="U4" s="27"/>
      <c r="V4" s="28"/>
      <c r="W4" s="27"/>
      <c r="X4" s="27"/>
    </row>
    <row r="5" spans="1:24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f>+H5+1</f>
        <v>9</v>
      </c>
      <c r="J5" s="25">
        <f>+I5+1</f>
        <v>10</v>
      </c>
      <c r="K5" s="25">
        <f>J5+1</f>
        <v>11</v>
      </c>
      <c r="L5" s="25">
        <f>+K5+1</f>
        <v>12</v>
      </c>
      <c r="M5" s="25">
        <f>+L5+1</f>
        <v>13</v>
      </c>
      <c r="N5" s="25">
        <f>+M5+1</f>
        <v>14</v>
      </c>
      <c r="O5" s="25">
        <f>+N5+1</f>
        <v>15</v>
      </c>
      <c r="P5" s="25">
        <f>+O5+1</f>
        <v>16</v>
      </c>
      <c r="Q5" s="25" t="s">
        <v>18</v>
      </c>
      <c r="R5" s="25" t="s">
        <v>17</v>
      </c>
      <c r="S5" s="26">
        <v>20</v>
      </c>
      <c r="T5" s="25" t="s">
        <v>16</v>
      </c>
      <c r="U5" s="25" t="s">
        <v>15</v>
      </c>
      <c r="V5" s="26">
        <v>23</v>
      </c>
      <c r="W5" s="25" t="s">
        <v>14</v>
      </c>
      <c r="X5" s="25">
        <v>25</v>
      </c>
    </row>
    <row r="6" spans="1:24" s="16" customFormat="1" ht="23.45" customHeight="1">
      <c r="A6" s="24" t="s">
        <v>10</v>
      </c>
      <c r="B6" s="24" t="s">
        <v>10</v>
      </c>
      <c r="C6" s="24"/>
      <c r="D6" s="23"/>
      <c r="E6" s="23"/>
      <c r="F6" s="21"/>
      <c r="G6" s="22"/>
      <c r="H6" s="22"/>
      <c r="I6" s="21"/>
      <c r="J6" s="20"/>
      <c r="K6" s="19"/>
      <c r="L6" s="17">
        <f>SUBTOTAL(9,L7:L2270)</f>
        <v>572304792.75271273</v>
      </c>
      <c r="M6" s="17"/>
      <c r="N6" s="17">
        <f>SUBTOTAL(9,N7:N2270)</f>
        <v>584050947.25080895</v>
      </c>
      <c r="O6" s="17"/>
      <c r="P6" s="17">
        <f>SUBTOTAL(9,P7:P2270)</f>
        <v>584050947.25080895</v>
      </c>
      <c r="Q6" s="17">
        <f>SUBTOTAL(9,Q7:Q2270)</f>
        <v>0</v>
      </c>
      <c r="R6" s="17"/>
      <c r="S6" s="18">
        <f>SUBTOTAL(9,S7:S2270)</f>
        <v>0</v>
      </c>
      <c r="T6" s="17">
        <f>SUBTOTAL(9,T7:T2270)</f>
        <v>584050947.25080895</v>
      </c>
      <c r="U6" s="17">
        <f>SUBTOTAL(9,U7:U2270)</f>
        <v>0</v>
      </c>
      <c r="V6" s="18">
        <f>SUBTOTAL(9,V7:V2270)</f>
        <v>0</v>
      </c>
      <c r="W6" s="17">
        <f>SUBTOTAL(9,W7:W2270)</f>
        <v>0</v>
      </c>
      <c r="X6" s="17"/>
    </row>
    <row r="7" spans="1:24" ht="30">
      <c r="A7" s="15" t="s">
        <v>10</v>
      </c>
      <c r="B7" s="15" t="s">
        <v>10</v>
      </c>
      <c r="C7" s="14" t="s">
        <v>13</v>
      </c>
      <c r="D7" s="13" t="s">
        <v>8</v>
      </c>
      <c r="E7" s="13" t="s">
        <v>7</v>
      </c>
      <c r="F7" s="11" t="s">
        <v>12</v>
      </c>
      <c r="G7" s="12" t="s">
        <v>5</v>
      </c>
      <c r="H7" s="12" t="s">
        <v>4</v>
      </c>
      <c r="I7" s="11" t="s">
        <v>11</v>
      </c>
      <c r="J7" s="10">
        <v>354.17</v>
      </c>
      <c r="K7" s="9" t="s">
        <v>2</v>
      </c>
      <c r="L7" s="6">
        <v>571674792.75271273</v>
      </c>
      <c r="M7" s="8" t="s">
        <v>1</v>
      </c>
      <c r="N7" s="6">
        <v>583420947.25080895</v>
      </c>
      <c r="O7" s="6"/>
      <c r="P7" s="6">
        <v>583420947.25080895</v>
      </c>
      <c r="Q7" s="6">
        <f>IF(N7-P7&gt;0,N7-P7,0)</f>
        <v>0</v>
      </c>
      <c r="R7" s="6"/>
      <c r="S7" s="7"/>
      <c r="T7" s="6">
        <f>P7-S7</f>
        <v>583420947.25080895</v>
      </c>
      <c r="U7" s="6">
        <f>IF(M7="Không thu đặt cọc",0,IF(L7-T7&gt;10000,L7-T7,0))</f>
        <v>0</v>
      </c>
      <c r="V7" s="7"/>
      <c r="W7" s="6">
        <f>IF(M7="Không thu đặt cọc",0,IF((U7-V7)&gt;10000,U7-V7,0))</f>
        <v>0</v>
      </c>
      <c r="X7" s="6"/>
    </row>
    <row r="8" spans="1:24" ht="30">
      <c r="A8" s="15" t="s">
        <v>10</v>
      </c>
      <c r="B8" s="15" t="s">
        <v>10</v>
      </c>
      <c r="C8" s="14" t="s">
        <v>9</v>
      </c>
      <c r="D8" s="13" t="s">
        <v>8</v>
      </c>
      <c r="E8" s="13" t="s">
        <v>7</v>
      </c>
      <c r="F8" s="11" t="s">
        <v>6</v>
      </c>
      <c r="G8" s="12" t="s">
        <v>5</v>
      </c>
      <c r="H8" s="12" t="s">
        <v>4</v>
      </c>
      <c r="I8" s="11" t="s">
        <v>3</v>
      </c>
      <c r="J8" s="10">
        <v>3</v>
      </c>
      <c r="K8" s="9" t="s">
        <v>2</v>
      </c>
      <c r="L8" s="6">
        <v>630000</v>
      </c>
      <c r="M8" s="8" t="s">
        <v>1</v>
      </c>
      <c r="N8" s="6">
        <v>630000</v>
      </c>
      <c r="O8" s="6"/>
      <c r="P8" s="6">
        <v>630000</v>
      </c>
      <c r="Q8" s="6">
        <f>IF(N8-P8&gt;0,N8-P8,0)</f>
        <v>0</v>
      </c>
      <c r="R8" s="6"/>
      <c r="S8" s="7"/>
      <c r="T8" s="6">
        <f>P8-S8</f>
        <v>630000</v>
      </c>
      <c r="U8" s="6">
        <f>IF(M8="Không thu đặt cọc",0,IF(L8-T8&gt;10000,L8-T8,0))</f>
        <v>0</v>
      </c>
      <c r="V8" s="7"/>
      <c r="W8" s="6">
        <f>IF(M8="Không thu đặt cọc",0,IF((U8-V8)&gt;10000,U8-V8,0))</f>
        <v>0</v>
      </c>
      <c r="X8" s="6"/>
    </row>
    <row r="10" spans="1:24">
      <c r="S10" s="5"/>
    </row>
    <row r="11" spans="1:24" ht="63.6" customHeight="1">
      <c r="A11" s="4" t="s">
        <v>0</v>
      </c>
      <c r="B11" s="4"/>
      <c r="C11" s="4"/>
      <c r="D11" s="4"/>
    </row>
  </sheetData>
  <mergeCells count="25">
    <mergeCell ref="R3:R4"/>
    <mergeCell ref="K3:K4"/>
    <mergeCell ref="O3:O4"/>
    <mergeCell ref="V3:V4"/>
    <mergeCell ref="W3:W4"/>
    <mergeCell ref="F3:F4"/>
    <mergeCell ref="A11:D11"/>
    <mergeCell ref="X3:X4"/>
    <mergeCell ref="L3:L4"/>
    <mergeCell ref="N3:N4"/>
    <mergeCell ref="P3:P4"/>
    <mergeCell ref="Q3:Q4"/>
    <mergeCell ref="S3:S4"/>
    <mergeCell ref="T3:T4"/>
    <mergeCell ref="U3:U4"/>
    <mergeCell ref="M3:M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phản hồi</dc:creator>
  <cp:lastModifiedBy>DIP phản hồi</cp:lastModifiedBy>
  <dcterms:created xsi:type="dcterms:W3CDTF">2023-10-10T04:36:51Z</dcterms:created>
  <dcterms:modified xsi:type="dcterms:W3CDTF">2023-10-10T04:37:26Z</dcterms:modified>
</cp:coreProperties>
</file>