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OE\Khoi Van Hanh\Landsoft\EWH02_biểu mẫu báo cáo phần mềm Landsoft\"/>
    </mc:Choice>
  </mc:AlternateContent>
  <xr:revisionPtr revIDLastSave="0" documentId="13_ncr:1_{3AAD55E7-EBFA-45E8-87AF-F8061B543C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 1" sheetId="2" r:id="rId1"/>
    <sheet name="Form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 s="1"/>
  <c r="D3" i="3" s="1"/>
  <c r="E3" i="3" s="1"/>
  <c r="F3" i="3" s="1"/>
  <c r="G3" i="3" s="1"/>
  <c r="H3" i="3" s="1"/>
  <c r="I3" i="3" s="1"/>
  <c r="J3" i="3" s="1"/>
  <c r="L3" i="3" s="1"/>
  <c r="M3" i="3" s="1"/>
  <c r="O3" i="3" s="1"/>
  <c r="P3" i="2"/>
  <c r="Q3" i="2" s="1"/>
  <c r="I3" i="2"/>
  <c r="J3" i="2" s="1"/>
  <c r="K3" i="2" s="1"/>
  <c r="L3" i="2" s="1"/>
  <c r="M3" i="2" s="1"/>
  <c r="N3" i="2" s="1"/>
  <c r="O3" i="2" s="1"/>
  <c r="X9" i="2"/>
  <c r="V9" i="2"/>
  <c r="U10" i="2"/>
  <c r="V10" i="2" s="1"/>
  <c r="X10" i="2" s="1"/>
  <c r="U11" i="2"/>
  <c r="V11" i="2" s="1"/>
  <c r="X11" i="2" s="1"/>
  <c r="U9" i="2"/>
  <c r="U8" i="2"/>
  <c r="V8" i="2" s="1"/>
  <c r="X8" i="2" s="1"/>
  <c r="R11" i="2"/>
  <c r="R10" i="2"/>
  <c r="R9" i="2"/>
  <c r="R8" i="2"/>
  <c r="O4" i="2"/>
  <c r="M4" i="2"/>
  <c r="U7" i="2"/>
  <c r="V7" i="2" s="1"/>
  <c r="X7" i="2" s="1"/>
  <c r="U6" i="2"/>
  <c r="V6" i="2" s="1"/>
  <c r="X6" i="2" s="1"/>
  <c r="U5" i="2"/>
  <c r="V5" i="2" s="1"/>
  <c r="W4" i="2"/>
  <c r="T4" i="2"/>
  <c r="U4" i="2" l="1"/>
  <c r="X5" i="2"/>
  <c r="X4" i="2" s="1"/>
  <c r="V4" i="2"/>
  <c r="Q4" i="2"/>
  <c r="R6" i="2"/>
  <c r="R7" i="2"/>
  <c r="R5" i="2" l="1"/>
  <c r="R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LinhPN</author>
  </authors>
  <commentList>
    <comment ref="W1" authorId="0" shapeId="0" xr:uid="{3BD2D20B-BFAF-4C5C-B72C-6FA2EF8DD9BC}">
      <text>
        <r>
          <rPr>
            <b/>
            <sz val="9"/>
            <color indexed="81"/>
            <rFont val="Tahoma"/>
            <family val="2"/>
          </rPr>
          <t>LinhPN:</t>
        </r>
        <r>
          <rPr>
            <sz val="9"/>
            <color indexed="81"/>
            <rFont val="Tahoma"/>
            <family val="2"/>
          </rPr>
          <t xml:space="preserve">
Số này do BQL tự nhập
</t>
        </r>
      </text>
    </comment>
  </commentList>
</comments>
</file>

<file path=xl/sharedStrings.xml><?xml version="1.0" encoding="utf-8"?>
<sst xmlns="http://schemas.openxmlformats.org/spreadsheetml/2006/main" count="120" uniqueCount="62">
  <si>
    <t>Ghi chú</t>
  </si>
  <si>
    <t>Ngày kết thúc</t>
  </si>
  <si>
    <t xml:space="preserve">Công ty TNHH Lotteria VN                                        </t>
  </si>
  <si>
    <t>Tầng mái</t>
  </si>
  <si>
    <t>Đơn vị</t>
  </si>
  <si>
    <t>Khu/ Tòa</t>
  </si>
  <si>
    <t>Mã KH</t>
  </si>
  <si>
    <t>Tên KH</t>
  </si>
  <si>
    <t>Tầng/Tòa</t>
  </si>
  <si>
    <t>Số GH/Số phòng</t>
  </si>
  <si>
    <t>Ngày bắt đầu</t>
  </si>
  <si>
    <t>Ngành nghề KD</t>
  </si>
  <si>
    <t>Diện tích thuê
(m2)</t>
  </si>
  <si>
    <t>Chỉ tiêu</t>
  </si>
  <si>
    <t>Phân loại KH</t>
  </si>
  <si>
    <t>ML HĐ</t>
  </si>
  <si>
    <t>Tổng cộng</t>
  </si>
  <si>
    <t>Tầng 3</t>
  </si>
  <si>
    <t>Nội thất</t>
  </si>
  <si>
    <t xml:space="preserve">Tiền thuê </t>
  </si>
  <si>
    <t>Kinh doanh khác</t>
  </si>
  <si>
    <t>KH ngoài</t>
  </si>
  <si>
    <t>Quy định đặt cọc</t>
  </si>
  <si>
    <t>Đặt cọc phải thu theo hợp đồng/Phụ lục</t>
  </si>
  <si>
    <t>Đặt cọc đã thu</t>
  </si>
  <si>
    <t>Đặt cọc còn phải thu</t>
  </si>
  <si>
    <t>Đặt cọc đã hoàn trả/bù trừ sang các loại tiền khác</t>
  </si>
  <si>
    <t>Đặt cọc còn giữ lại</t>
  </si>
  <si>
    <t>Công nợ vượt cọc</t>
  </si>
  <si>
    <t>Định giá giá trị tài sản hiện có trong GH</t>
  </si>
  <si>
    <t>Công nợ vượt cọc sau khi trừ giá trị tài sản giữ lại</t>
  </si>
  <si>
    <t>Không thu đặt cọc</t>
  </si>
  <si>
    <t>HD12003.2</t>
  </si>
  <si>
    <t>406A-407A</t>
  </si>
  <si>
    <t>Ẩm thực</t>
  </si>
  <si>
    <t>HD12003.3</t>
  </si>
  <si>
    <t>HD12023</t>
  </si>
  <si>
    <t>Công ty TNHH Pizza Việt Nam</t>
  </si>
  <si>
    <t>409A</t>
  </si>
  <si>
    <t>HD12031</t>
  </si>
  <si>
    <t>Công ty LD TNHH KFC Việt Nam</t>
  </si>
  <si>
    <t>HD12044</t>
  </si>
  <si>
    <t>Cty Viễn Thông TC</t>
  </si>
  <si>
    <t>Tầng hầm</t>
  </si>
  <si>
    <t>HD12086.1</t>
  </si>
  <si>
    <t>Cty TNHH Nội Thất Tân Hồng Nhật</t>
  </si>
  <si>
    <t>HD12086.2</t>
  </si>
  <si>
    <t>Công ty TNHH nội thất Tân Hồng Nhật</t>
  </si>
  <si>
    <t>304B</t>
  </si>
  <si>
    <t>Tầng 4</t>
  </si>
  <si>
    <t>Tổng cộng công nợ còn phải thu đến tháng BC</t>
  </si>
  <si>
    <t>3 tháng tiền thuê allin</t>
  </si>
  <si>
    <t>Điều chỉnh tăng/ giảm đặt cọc</t>
  </si>
  <si>
    <t>ML HN</t>
  </si>
  <si>
    <t>Số KH vượt cọc</t>
  </si>
  <si>
    <t>Số KH vượt cọc sau khi tính định giá TS</t>
  </si>
  <si>
    <t>Đặt cọc thừa</t>
  </si>
  <si>
    <t>18=15+16-17</t>
  </si>
  <si>
    <t>19=15+16-17</t>
  </si>
  <si>
    <t>21=17-20</t>
  </si>
  <si>
    <t>22=13-21</t>
  </si>
  <si>
    <t>24=13-21-23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</si>
</sst>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7" formatCode="[$-409]d/mmm/yy;@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2" fontId="5" fillId="2" borderId="1" xfId="3" applyNumberFormat="1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 wrapText="1"/>
    </xf>
    <xf numFmtId="169" fontId="4" fillId="4" borderId="2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5" fillId="5" borderId="4" xfId="3" applyFont="1" applyFill="1" applyBorder="1" applyAlignment="1">
      <alignment horizontal="center" vertical="center" wrapText="1"/>
    </xf>
    <xf numFmtId="169" fontId="4" fillId="4" borderId="4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2" fontId="3" fillId="3" borderId="1" xfId="0" applyNumberFormat="1" applyFont="1" applyFill="1" applyBorder="1" applyAlignment="1">
      <alignment horizontal="left" wrapText="1"/>
    </xf>
    <xf numFmtId="0" fontId="3" fillId="3" borderId="1" xfId="3" applyFont="1" applyFill="1" applyBorder="1" applyAlignment="1">
      <alignment vertical="center"/>
    </xf>
    <xf numFmtId="169" fontId="3" fillId="3" borderId="1" xfId="1" applyNumberFormat="1" applyFont="1" applyFill="1" applyBorder="1" applyAlignment="1">
      <alignment vertical="center"/>
    </xf>
    <xf numFmtId="0" fontId="1" fillId="0" borderId="1" xfId="0" applyFont="1" applyBorder="1"/>
    <xf numFmtId="0" fontId="7" fillId="0" borderId="1" xfId="0" quotePrefix="1" applyFont="1" applyBorder="1"/>
    <xf numFmtId="0" fontId="7" fillId="0" borderId="1" xfId="0" quotePrefix="1" applyFont="1" applyBorder="1" applyAlignment="1">
      <alignment wrapText="1"/>
    </xf>
    <xf numFmtId="0" fontId="7" fillId="0" borderId="1" xfId="0" quotePrefix="1" applyFont="1" applyBorder="1" applyAlignment="1">
      <alignment horizontal="left" wrapText="1"/>
    </xf>
    <xf numFmtId="167" fontId="7" fillId="0" borderId="1" xfId="0" applyNumberFormat="1" applyFont="1" applyBorder="1"/>
    <xf numFmtId="2" fontId="7" fillId="0" borderId="1" xfId="0" applyNumberFormat="1" applyFont="1" applyBorder="1"/>
    <xf numFmtId="0" fontId="7" fillId="0" borderId="1" xfId="0" applyFont="1" applyBorder="1"/>
    <xf numFmtId="169" fontId="1" fillId="0" borderId="1" xfId="1" applyNumberFormat="1" applyFont="1" applyFill="1" applyBorder="1" applyAlignment="1">
      <alignment vertical="center"/>
    </xf>
    <xf numFmtId="169" fontId="1" fillId="0" borderId="1" xfId="1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169" fontId="6" fillId="0" borderId="1" xfId="1" applyNumberFormat="1" applyFont="1" applyFill="1" applyBorder="1" applyAlignment="1">
      <alignment vertical="center"/>
    </xf>
  </cellXfs>
  <cellStyles count="4">
    <cellStyle name="Comma" xfId="1" builtinId="3"/>
    <cellStyle name="Comma 2 2" xfId="2" xr:uid="{00000000-0005-0000-0000-000001000000}"/>
    <cellStyle name="Normal" xfId="0" builtinId="0"/>
    <cellStyle name="Normal 1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Y4" sqref="Y4"/>
    </sheetView>
  </sheetViews>
  <sheetFormatPr defaultRowHeight="15" x14ac:dyDescent="0.25"/>
  <cols>
    <col min="1" max="2" width="9.140625" style="5"/>
    <col min="3" max="3" width="10.42578125" style="5" customWidth="1"/>
    <col min="4" max="4" width="18.28515625" style="5" customWidth="1"/>
    <col min="5" max="6" width="9.140625" style="5"/>
    <col min="7" max="7" width="11.85546875" style="5" customWidth="1"/>
    <col min="8" max="8" width="12.140625" style="5" customWidth="1"/>
    <col min="9" max="10" width="9.140625" style="5"/>
    <col min="11" max="11" width="11.28515625" style="5" customWidth="1"/>
    <col min="12" max="12" width="11.7109375" style="5" customWidth="1"/>
    <col min="13" max="13" width="18.28515625" style="5" customWidth="1"/>
    <col min="14" max="25" width="16.7109375" style="5" customWidth="1"/>
    <col min="26" max="16384" width="9.140625" style="5"/>
  </cols>
  <sheetData>
    <row r="1" spans="1:2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2" t="s">
        <v>12</v>
      </c>
      <c r="K1" s="1" t="s">
        <v>13</v>
      </c>
      <c r="L1" s="1" t="s">
        <v>14</v>
      </c>
      <c r="M1" s="3" t="s">
        <v>50</v>
      </c>
      <c r="N1" s="4" t="s">
        <v>22</v>
      </c>
      <c r="O1" s="4" t="s">
        <v>23</v>
      </c>
      <c r="P1" s="4" t="s">
        <v>52</v>
      </c>
      <c r="Q1" s="4" t="s">
        <v>24</v>
      </c>
      <c r="R1" s="4" t="s">
        <v>25</v>
      </c>
      <c r="S1" s="4" t="s">
        <v>56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0</v>
      </c>
    </row>
    <row r="2" spans="1:25" ht="27.6" customHeight="1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f>+H3+1</f>
        <v>9</v>
      </c>
      <c r="J3" s="8">
        <f t="shared" ref="J3:Y3" si="0">+I3+1</f>
        <v>10</v>
      </c>
      <c r="K3" s="8">
        <f t="shared" si="0"/>
        <v>11</v>
      </c>
      <c r="L3" s="8">
        <f t="shared" si="0"/>
        <v>12</v>
      </c>
      <c r="M3" s="8">
        <f t="shared" si="0"/>
        <v>13</v>
      </c>
      <c r="N3" s="8">
        <f t="shared" si="0"/>
        <v>14</v>
      </c>
      <c r="O3" s="8">
        <f t="shared" si="0"/>
        <v>15</v>
      </c>
      <c r="P3" s="8">
        <f t="shared" si="0"/>
        <v>16</v>
      </c>
      <c r="Q3" s="8">
        <f t="shared" si="0"/>
        <v>17</v>
      </c>
      <c r="R3" s="8" t="s">
        <v>57</v>
      </c>
      <c r="S3" s="8" t="s">
        <v>58</v>
      </c>
      <c r="T3" s="8">
        <v>20</v>
      </c>
      <c r="U3" s="8" t="s">
        <v>59</v>
      </c>
      <c r="V3" s="8" t="s">
        <v>60</v>
      </c>
      <c r="W3" s="8">
        <v>23</v>
      </c>
      <c r="X3" s="8" t="s">
        <v>61</v>
      </c>
      <c r="Y3" s="8">
        <v>25</v>
      </c>
    </row>
    <row r="4" spans="1:25" x14ac:dyDescent="0.25">
      <c r="A4" s="9" t="s">
        <v>15</v>
      </c>
      <c r="B4" s="9" t="s">
        <v>15</v>
      </c>
      <c r="C4" s="9"/>
      <c r="D4" s="10"/>
      <c r="E4" s="10"/>
      <c r="F4" s="11"/>
      <c r="G4" s="11"/>
      <c r="H4" s="11"/>
      <c r="I4" s="11"/>
      <c r="J4" s="12"/>
      <c r="K4" s="9" t="s">
        <v>16</v>
      </c>
      <c r="L4" s="13"/>
      <c r="M4" s="14">
        <f>SUBTOTAL(9,M5:M2273)</f>
        <v>1268437348.7887855</v>
      </c>
      <c r="N4" s="14"/>
      <c r="O4" s="14">
        <f t="shared" ref="O4:X4" si="1">SUBTOTAL(9,O5:O2273)</f>
        <v>1109729416.250809</v>
      </c>
      <c r="P4" s="14"/>
      <c r="Q4" s="14">
        <f t="shared" si="1"/>
        <v>1081474948.2508087</v>
      </c>
      <c r="R4" s="14">
        <f t="shared" si="1"/>
        <v>28254468.000000089</v>
      </c>
      <c r="S4" s="14"/>
      <c r="T4" s="14">
        <f t="shared" si="1"/>
        <v>0</v>
      </c>
      <c r="U4" s="14">
        <f t="shared" si="1"/>
        <v>1081474948.2508087</v>
      </c>
      <c r="V4" s="14">
        <f t="shared" si="1"/>
        <v>149652555.03607279</v>
      </c>
      <c r="W4" s="14">
        <f t="shared" si="1"/>
        <v>0</v>
      </c>
      <c r="X4" s="14">
        <f t="shared" si="1"/>
        <v>149652555.03607279</v>
      </c>
      <c r="Y4" s="14"/>
    </row>
    <row r="5" spans="1:25" ht="30" x14ac:dyDescent="0.25">
      <c r="A5" s="15" t="s">
        <v>15</v>
      </c>
      <c r="B5" s="15" t="s">
        <v>15</v>
      </c>
      <c r="C5" s="16" t="s">
        <v>32</v>
      </c>
      <c r="D5" s="17" t="s">
        <v>2</v>
      </c>
      <c r="E5" s="17" t="s">
        <v>49</v>
      </c>
      <c r="F5" s="18" t="s">
        <v>33</v>
      </c>
      <c r="G5" s="19">
        <v>41199</v>
      </c>
      <c r="H5" s="19">
        <v>44865</v>
      </c>
      <c r="I5" s="18" t="s">
        <v>34</v>
      </c>
      <c r="J5" s="20">
        <v>354.17</v>
      </c>
      <c r="K5" s="15" t="s">
        <v>19</v>
      </c>
      <c r="L5" s="21" t="s">
        <v>21</v>
      </c>
      <c r="M5" s="22">
        <v>571674792.75271273</v>
      </c>
      <c r="N5" s="23" t="s">
        <v>51</v>
      </c>
      <c r="O5" s="22">
        <v>583420947.25080895</v>
      </c>
      <c r="P5" s="22"/>
      <c r="Q5" s="22">
        <v>583420947.25080895</v>
      </c>
      <c r="R5" s="22">
        <f>IF(O5-Q5&gt;0,O5-Q5,0)</f>
        <v>0</v>
      </c>
      <c r="S5" s="22"/>
      <c r="T5" s="22"/>
      <c r="U5" s="22">
        <f>Q5-T5</f>
        <v>583420947.25080895</v>
      </c>
      <c r="V5" s="22">
        <f>IF(N5="Không thu đặt cọc",0,IF(M5-U5&gt;10000,M5-U5,0))</f>
        <v>0</v>
      </c>
      <c r="W5" s="22"/>
      <c r="X5" s="22">
        <f>IF(N5="Không thu đặt cọc",0,IF((V5-W5)&gt;10000,V5-W5,0))</f>
        <v>0</v>
      </c>
      <c r="Y5" s="22"/>
    </row>
    <row r="6" spans="1:25" ht="45" x14ac:dyDescent="0.25">
      <c r="A6" s="15" t="s">
        <v>15</v>
      </c>
      <c r="B6" s="15" t="s">
        <v>15</v>
      </c>
      <c r="C6" s="16" t="s">
        <v>35</v>
      </c>
      <c r="D6" s="17" t="s">
        <v>2</v>
      </c>
      <c r="E6" s="17" t="s">
        <v>3</v>
      </c>
      <c r="F6" s="18" t="s">
        <v>3</v>
      </c>
      <c r="G6" s="19">
        <v>44756</v>
      </c>
      <c r="H6" s="19">
        <v>44865</v>
      </c>
      <c r="I6" s="18" t="s">
        <v>20</v>
      </c>
      <c r="J6" s="20">
        <v>3</v>
      </c>
      <c r="K6" s="15" t="s">
        <v>19</v>
      </c>
      <c r="L6" s="21" t="s">
        <v>21</v>
      </c>
      <c r="M6" s="22">
        <v>630000</v>
      </c>
      <c r="N6" s="23" t="s">
        <v>51</v>
      </c>
      <c r="O6" s="22">
        <v>630000</v>
      </c>
      <c r="P6" s="22"/>
      <c r="Q6" s="22">
        <v>630000</v>
      </c>
      <c r="R6" s="22">
        <f t="shared" ref="R6:R11" si="2">IF(O6-Q6&gt;0,O6-Q6,0)</f>
        <v>0</v>
      </c>
      <c r="S6" s="22"/>
      <c r="T6" s="22"/>
      <c r="U6" s="22">
        <f t="shared" ref="U6:U11" si="3">Q6-T6</f>
        <v>630000</v>
      </c>
      <c r="V6" s="22">
        <f t="shared" ref="V6:V11" si="4">IF(N6="Không thu đặt cọc",0,IF(M6-U6&gt;10000,M6-U6,0))</f>
        <v>0</v>
      </c>
      <c r="W6" s="22"/>
      <c r="X6" s="22">
        <f>IF(N6="Không thu đặt cọc",0,IF((V6-W6)&gt;10000,V6-W6,0))</f>
        <v>0</v>
      </c>
      <c r="Y6" s="22"/>
    </row>
    <row r="7" spans="1:25" ht="30" x14ac:dyDescent="0.25">
      <c r="A7" s="15" t="s">
        <v>15</v>
      </c>
      <c r="B7" s="15" t="s">
        <v>15</v>
      </c>
      <c r="C7" s="16" t="s">
        <v>36</v>
      </c>
      <c r="D7" s="17" t="s">
        <v>37</v>
      </c>
      <c r="E7" s="17" t="s">
        <v>49</v>
      </c>
      <c r="F7" s="18" t="s">
        <v>38</v>
      </c>
      <c r="G7" s="19">
        <v>41268</v>
      </c>
      <c r="H7" s="19">
        <v>44919</v>
      </c>
      <c r="I7" s="18" t="s">
        <v>34</v>
      </c>
      <c r="J7" s="20">
        <v>240.66</v>
      </c>
      <c r="K7" s="15" t="s">
        <v>19</v>
      </c>
      <c r="L7" s="21" t="s">
        <v>21</v>
      </c>
      <c r="M7" s="22">
        <v>320106530.81026626</v>
      </c>
      <c r="N7" s="23" t="s">
        <v>51</v>
      </c>
      <c r="O7" s="22">
        <v>254957707.00000003</v>
      </c>
      <c r="P7" s="22"/>
      <c r="Q7" s="22">
        <v>254957707.00000003</v>
      </c>
      <c r="R7" s="22">
        <f t="shared" si="2"/>
        <v>0</v>
      </c>
      <c r="S7" s="22"/>
      <c r="T7" s="22"/>
      <c r="U7" s="22">
        <f t="shared" si="3"/>
        <v>254957707.00000003</v>
      </c>
      <c r="V7" s="22">
        <f t="shared" si="4"/>
        <v>65148823.810266227</v>
      </c>
      <c r="W7" s="22"/>
      <c r="X7" s="22">
        <f t="shared" ref="X7:X11" si="5">IF(N7="Không thu đặt cọc",0,IF((V7-W7)&gt;10000,V7-W7,0))</f>
        <v>65148823.810266227</v>
      </c>
      <c r="Y7" s="15"/>
    </row>
    <row r="8" spans="1:25" ht="30" x14ac:dyDescent="0.25">
      <c r="A8" s="15" t="s">
        <v>15</v>
      </c>
      <c r="B8" s="15" t="s">
        <v>15</v>
      </c>
      <c r="C8" s="16" t="s">
        <v>39</v>
      </c>
      <c r="D8" s="17" t="s">
        <v>40</v>
      </c>
      <c r="E8" s="17" t="s">
        <v>49</v>
      </c>
      <c r="F8" s="18">
        <v>408</v>
      </c>
      <c r="G8" s="19">
        <v>41199</v>
      </c>
      <c r="H8" s="19">
        <v>45215</v>
      </c>
      <c r="I8" s="18" t="s">
        <v>34</v>
      </c>
      <c r="J8" s="20">
        <v>176.9</v>
      </c>
      <c r="K8" s="15" t="s">
        <v>19</v>
      </c>
      <c r="L8" s="21" t="s">
        <v>21</v>
      </c>
      <c r="M8" s="22">
        <v>188907969.22580647</v>
      </c>
      <c r="N8" s="23" t="s">
        <v>51</v>
      </c>
      <c r="O8" s="22">
        <v>188907972</v>
      </c>
      <c r="P8" s="22"/>
      <c r="Q8" s="22">
        <v>160653503.99999991</v>
      </c>
      <c r="R8" s="22">
        <f t="shared" si="2"/>
        <v>28254468.000000089</v>
      </c>
      <c r="S8" s="22"/>
      <c r="T8" s="22"/>
      <c r="U8" s="22">
        <f t="shared" si="3"/>
        <v>160653503.99999991</v>
      </c>
      <c r="V8" s="22">
        <f>IF(N8="Không thu đặt cọc",0,IF(M8-U8&gt;10000,M8-U8,0))</f>
        <v>28254465.225806564</v>
      </c>
      <c r="W8" s="22"/>
      <c r="X8" s="22">
        <f t="shared" si="5"/>
        <v>28254465.225806564</v>
      </c>
      <c r="Y8" s="15"/>
    </row>
    <row r="9" spans="1:25" ht="45" x14ac:dyDescent="0.25">
      <c r="A9" s="15" t="s">
        <v>15</v>
      </c>
      <c r="B9" s="15" t="s">
        <v>15</v>
      </c>
      <c r="C9" s="16" t="s">
        <v>41</v>
      </c>
      <c r="D9" s="17" t="s">
        <v>42</v>
      </c>
      <c r="E9" s="17" t="s">
        <v>43</v>
      </c>
      <c r="F9" s="18" t="s">
        <v>43</v>
      </c>
      <c r="G9" s="19">
        <v>41205</v>
      </c>
      <c r="H9" s="19">
        <v>44856</v>
      </c>
      <c r="I9" s="18" t="s">
        <v>20</v>
      </c>
      <c r="J9" s="20">
        <v>12</v>
      </c>
      <c r="K9" s="15" t="s">
        <v>19</v>
      </c>
      <c r="L9" s="21" t="s">
        <v>21</v>
      </c>
      <c r="M9" s="22">
        <v>49056000</v>
      </c>
      <c r="N9" s="23" t="s">
        <v>31</v>
      </c>
      <c r="O9" s="22">
        <v>0</v>
      </c>
      <c r="P9" s="22"/>
      <c r="Q9" s="22">
        <v>0</v>
      </c>
      <c r="R9" s="22">
        <f t="shared" si="2"/>
        <v>0</v>
      </c>
      <c r="S9" s="22"/>
      <c r="T9" s="22"/>
      <c r="U9" s="22">
        <f t="shared" si="3"/>
        <v>0</v>
      </c>
      <c r="V9" s="22">
        <f t="shared" si="4"/>
        <v>0</v>
      </c>
      <c r="W9" s="22"/>
      <c r="X9" s="22">
        <f t="shared" si="5"/>
        <v>0</v>
      </c>
      <c r="Y9" s="15"/>
    </row>
    <row r="10" spans="1:25" ht="30" x14ac:dyDescent="0.25">
      <c r="A10" s="15" t="s">
        <v>15</v>
      </c>
      <c r="B10" s="15" t="s">
        <v>15</v>
      </c>
      <c r="C10" s="16" t="s">
        <v>44</v>
      </c>
      <c r="D10" s="17" t="s">
        <v>45</v>
      </c>
      <c r="E10" s="17" t="s">
        <v>17</v>
      </c>
      <c r="F10" s="18">
        <v>305</v>
      </c>
      <c r="G10" s="19">
        <v>41616</v>
      </c>
      <c r="H10" s="19">
        <v>44902</v>
      </c>
      <c r="I10" s="18" t="s">
        <v>18</v>
      </c>
      <c r="J10" s="20">
        <v>169</v>
      </c>
      <c r="K10" s="15" t="s">
        <v>19</v>
      </c>
      <c r="L10" s="21" t="s">
        <v>21</v>
      </c>
      <c r="M10" s="22">
        <v>103776816.00000001</v>
      </c>
      <c r="N10" s="23" t="s">
        <v>51</v>
      </c>
      <c r="O10" s="22">
        <v>53640630</v>
      </c>
      <c r="P10" s="22"/>
      <c r="Q10" s="22">
        <v>53640630</v>
      </c>
      <c r="R10" s="22">
        <f t="shared" si="2"/>
        <v>0</v>
      </c>
      <c r="S10" s="22"/>
      <c r="T10" s="22"/>
      <c r="U10" s="22">
        <f>Q10-T10</f>
        <v>53640630</v>
      </c>
      <c r="V10" s="22">
        <f t="shared" si="4"/>
        <v>50136186.000000015</v>
      </c>
      <c r="W10" s="22"/>
      <c r="X10" s="22">
        <f t="shared" si="5"/>
        <v>50136186.000000015</v>
      </c>
      <c r="Y10" s="15"/>
    </row>
    <row r="11" spans="1:25" ht="45" x14ac:dyDescent="0.25">
      <c r="A11" s="15" t="s">
        <v>15</v>
      </c>
      <c r="B11" s="15" t="s">
        <v>15</v>
      </c>
      <c r="C11" s="16" t="s">
        <v>46</v>
      </c>
      <c r="D11" s="17" t="s">
        <v>47</v>
      </c>
      <c r="E11" s="17" t="s">
        <v>17</v>
      </c>
      <c r="F11" s="18" t="s">
        <v>48</v>
      </c>
      <c r="G11" s="19">
        <v>43252</v>
      </c>
      <c r="H11" s="19">
        <v>44902</v>
      </c>
      <c r="I11" s="18" t="s">
        <v>18</v>
      </c>
      <c r="J11" s="20">
        <v>67</v>
      </c>
      <c r="K11" s="15" t="s">
        <v>19</v>
      </c>
      <c r="L11" s="21" t="s">
        <v>21</v>
      </c>
      <c r="M11" s="22">
        <v>34285240</v>
      </c>
      <c r="N11" s="23" t="s">
        <v>51</v>
      </c>
      <c r="O11" s="22">
        <v>28172160</v>
      </c>
      <c r="P11" s="22"/>
      <c r="Q11" s="22">
        <v>28172160</v>
      </c>
      <c r="R11" s="22">
        <f t="shared" si="2"/>
        <v>0</v>
      </c>
      <c r="S11" s="22"/>
      <c r="T11" s="22"/>
      <c r="U11" s="22">
        <f t="shared" si="3"/>
        <v>28172160</v>
      </c>
      <c r="V11" s="22">
        <f t="shared" si="4"/>
        <v>6113080</v>
      </c>
      <c r="W11" s="22"/>
      <c r="X11" s="22">
        <f t="shared" si="5"/>
        <v>6113080</v>
      </c>
      <c r="Y11" s="15"/>
    </row>
  </sheetData>
  <mergeCells count="25">
    <mergeCell ref="Y1:Y2"/>
    <mergeCell ref="M1:M2"/>
    <mergeCell ref="O1:O2"/>
    <mergeCell ref="Q1:Q2"/>
    <mergeCell ref="R1:R2"/>
    <mergeCell ref="T1:T2"/>
    <mergeCell ref="U1:U2"/>
    <mergeCell ref="V1:V2"/>
    <mergeCell ref="N1:N2"/>
    <mergeCell ref="S1:S2"/>
    <mergeCell ref="K1:K2"/>
    <mergeCell ref="L1:L2"/>
    <mergeCell ref="P1:P2"/>
    <mergeCell ref="W1:W2"/>
    <mergeCell ref="X1:X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DF7B-7474-4C4B-8F0F-4F3A521F1BC3}">
  <dimension ref="A1:O1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A2"/>
    </sheetView>
  </sheetViews>
  <sheetFormatPr defaultRowHeight="15" x14ac:dyDescent="0.25"/>
  <cols>
    <col min="1" max="2" width="9.140625" style="5"/>
    <col min="3" max="3" width="18.28515625" style="5" customWidth="1"/>
    <col min="4" max="15" width="16.7109375" style="5" customWidth="1"/>
    <col min="16" max="16384" width="9.140625" style="5"/>
  </cols>
  <sheetData>
    <row r="1" spans="1:15" x14ac:dyDescent="0.25">
      <c r="A1" s="1" t="s">
        <v>4</v>
      </c>
      <c r="B1" s="1" t="s">
        <v>5</v>
      </c>
      <c r="C1" s="3" t="s">
        <v>50</v>
      </c>
      <c r="D1" s="4" t="s">
        <v>23</v>
      </c>
      <c r="E1" s="4" t="s">
        <v>52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54</v>
      </c>
      <c r="L1" s="4" t="s">
        <v>29</v>
      </c>
      <c r="M1" s="4" t="s">
        <v>30</v>
      </c>
      <c r="N1" s="4" t="s">
        <v>55</v>
      </c>
      <c r="O1" s="4" t="s">
        <v>0</v>
      </c>
    </row>
    <row r="2" spans="1:15" ht="27.6" customHeight="1" x14ac:dyDescent="0.25">
      <c r="A2" s="1"/>
      <c r="B2" s="1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8">
        <v>1</v>
      </c>
      <c r="B3" s="8">
        <f>+A3+1</f>
        <v>2</v>
      </c>
      <c r="C3" s="8">
        <f t="shared" ref="C3:M3" si="0">+B3+1</f>
        <v>3</v>
      </c>
      <c r="D3" s="8">
        <f t="shared" si="0"/>
        <v>4</v>
      </c>
      <c r="E3" s="8">
        <f t="shared" si="0"/>
        <v>5</v>
      </c>
      <c r="F3" s="8">
        <f t="shared" si="0"/>
        <v>6</v>
      </c>
      <c r="G3" s="8">
        <f t="shared" si="0"/>
        <v>7</v>
      </c>
      <c r="H3" s="8">
        <f t="shared" si="0"/>
        <v>8</v>
      </c>
      <c r="I3" s="8">
        <f t="shared" si="0"/>
        <v>9</v>
      </c>
      <c r="J3" s="8">
        <f t="shared" si="0"/>
        <v>10</v>
      </c>
      <c r="K3" s="8"/>
      <c r="L3" s="8">
        <f>+J3+1</f>
        <v>11</v>
      </c>
      <c r="M3" s="8">
        <f t="shared" si="0"/>
        <v>12</v>
      </c>
      <c r="N3" s="8"/>
      <c r="O3" s="8">
        <f>+M3+1</f>
        <v>13</v>
      </c>
    </row>
    <row r="4" spans="1:15" s="24" customFormat="1" x14ac:dyDescent="0.25">
      <c r="A4" s="26" t="s">
        <v>53</v>
      </c>
      <c r="B4" s="26" t="s">
        <v>53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s="24" customFormat="1" x14ac:dyDescent="0.25">
      <c r="A5" s="26" t="s">
        <v>15</v>
      </c>
      <c r="B5" s="26" t="s">
        <v>15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s="24" customFormat="1" x14ac:dyDescent="0.25">
      <c r="A6" s="26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24" customFormat="1" x14ac:dyDescent="0.25">
      <c r="A7" s="26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s="24" customFormat="1" x14ac:dyDescent="0.25">
      <c r="A8" s="26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s="24" customFormat="1" x14ac:dyDescent="0.25">
      <c r="A9" s="26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s="25" customFormat="1" x14ac:dyDescent="0.25"/>
  </sheetData>
  <mergeCells count="15">
    <mergeCell ref="H1:H2"/>
    <mergeCell ref="I1:I2"/>
    <mergeCell ref="J1:J2"/>
    <mergeCell ref="L1:L2"/>
    <mergeCell ref="M1:M2"/>
    <mergeCell ref="O1:O2"/>
    <mergeCell ref="N1:N2"/>
    <mergeCell ref="C1:C2"/>
    <mergeCell ref="D1:D2"/>
    <mergeCell ref="E1:E2"/>
    <mergeCell ref="F1:F2"/>
    <mergeCell ref="G1:G2"/>
    <mergeCell ref="K1:K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1</vt:lpstr>
      <vt:lpstr>Form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Thao My</dc:creator>
  <cp:lastModifiedBy>Phan Thị Ngọc Linh (EWH-KT-PPKT)</cp:lastModifiedBy>
  <dcterms:created xsi:type="dcterms:W3CDTF">2023-03-31T04:23:49Z</dcterms:created>
  <dcterms:modified xsi:type="dcterms:W3CDTF">2023-09-10T10:12:44Z</dcterms:modified>
</cp:coreProperties>
</file>