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X model\ARIMA 1 2 0\"/>
    </mc:Choice>
  </mc:AlternateContent>
  <xr:revisionPtr revIDLastSave="160" documentId="8_{CB68C883-4CD7-497F-A7DB-C0A8FEF0C24F}" xr6:coauthVersionLast="43" xr6:coauthVersionMax="43" xr10:uidLastSave="{5A5FE6A5-52A3-41AA-8456-7EA1AFE4BE93}"/>
  <bookViews>
    <workbookView xWindow="-120" yWindow="-120" windowWidth="29040" windowHeight="15840" xr2:uid="{3010FED0-A00C-48BB-9D8A-862DBB369C16}"/>
  </bookViews>
  <sheets>
    <sheet name="raw" sheetId="2" r:id="rId1"/>
    <sheet name="no_reg" sheetId="3" r:id="rId2"/>
    <sheet name="sent_reg" sheetId="4" r:id="rId3"/>
    <sheet name="shorts_reg" sheetId="5" r:id="rId4"/>
  </sheets>
  <externalReferences>
    <externalReference r:id="rId5"/>
  </externalReferences>
  <definedNames>
    <definedName name="ExternalData_1" localSheetId="0" hidden="1">raw!$A$1:$I$673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5" l="1"/>
  <c r="E163" i="5" s="1"/>
  <c r="D156" i="5"/>
  <c r="E156" i="5" s="1"/>
  <c r="D149" i="5"/>
  <c r="E149" i="5" s="1"/>
  <c r="D142" i="5"/>
  <c r="E142" i="5" s="1"/>
  <c r="D135" i="5"/>
  <c r="E135" i="5" s="1"/>
  <c r="D128" i="5"/>
  <c r="E128" i="5" s="1"/>
  <c r="D121" i="5"/>
  <c r="E121" i="5" s="1"/>
  <c r="D114" i="5"/>
  <c r="E114" i="5" s="1"/>
  <c r="D107" i="5"/>
  <c r="E107" i="5" s="1"/>
  <c r="D100" i="5"/>
  <c r="E100" i="5" s="1"/>
  <c r="D93" i="5"/>
  <c r="E93" i="5" s="1"/>
  <c r="D86" i="5"/>
  <c r="E86" i="5" s="1"/>
  <c r="D79" i="5"/>
  <c r="E79" i="5" s="1"/>
  <c r="D72" i="5"/>
  <c r="E72" i="5" s="1"/>
  <c r="D65" i="5"/>
  <c r="E65" i="5" s="1"/>
  <c r="D58" i="5"/>
  <c r="E58" i="5" s="1"/>
  <c r="D51" i="5"/>
  <c r="E51" i="5" s="1"/>
  <c r="D44" i="5"/>
  <c r="E44" i="5" s="1"/>
  <c r="D37" i="5"/>
  <c r="E37" i="5" s="1"/>
  <c r="D30" i="5"/>
  <c r="E30" i="5" s="1"/>
  <c r="D23" i="5"/>
  <c r="E23" i="5" s="1"/>
  <c r="D16" i="5"/>
  <c r="E16" i="5" s="1"/>
  <c r="D9" i="5"/>
  <c r="E9" i="5" s="1"/>
  <c r="D2" i="5"/>
  <c r="E2" i="5" s="1"/>
  <c r="D163" i="4"/>
  <c r="E163" i="4" s="1"/>
  <c r="D156" i="4"/>
  <c r="E156" i="4" s="1"/>
  <c r="D149" i="4"/>
  <c r="E149" i="4" s="1"/>
  <c r="D142" i="4"/>
  <c r="E142" i="4" s="1"/>
  <c r="D135" i="4"/>
  <c r="E135" i="4" s="1"/>
  <c r="D128" i="4"/>
  <c r="E128" i="4" s="1"/>
  <c r="D121" i="4"/>
  <c r="E121" i="4" s="1"/>
  <c r="D114" i="4"/>
  <c r="E114" i="4" s="1"/>
  <c r="D107" i="4"/>
  <c r="E107" i="4" s="1"/>
  <c r="D100" i="4"/>
  <c r="E100" i="4" s="1"/>
  <c r="D93" i="4"/>
  <c r="E93" i="4" s="1"/>
  <c r="D86" i="4"/>
  <c r="E86" i="4" s="1"/>
  <c r="D79" i="4"/>
  <c r="E79" i="4" s="1"/>
  <c r="D72" i="4"/>
  <c r="E72" i="4" s="1"/>
  <c r="D65" i="4"/>
  <c r="E65" i="4" s="1"/>
  <c r="D58" i="4"/>
  <c r="E58" i="4" s="1"/>
  <c r="D51" i="4"/>
  <c r="E51" i="4" s="1"/>
  <c r="D44" i="4"/>
  <c r="E44" i="4" s="1"/>
  <c r="D37" i="4"/>
  <c r="E37" i="4" s="1"/>
  <c r="D30" i="4"/>
  <c r="E30" i="4" s="1"/>
  <c r="D23" i="4"/>
  <c r="E23" i="4" s="1"/>
  <c r="D16" i="4"/>
  <c r="E16" i="4" s="1"/>
  <c r="D9" i="4"/>
  <c r="E9" i="4" s="1"/>
  <c r="D2" i="4"/>
  <c r="E2" i="4" s="1"/>
  <c r="D163" i="3"/>
  <c r="E163" i="3" s="1"/>
  <c r="D156" i="3"/>
  <c r="E156" i="3" s="1"/>
  <c r="D149" i="3"/>
  <c r="E149" i="3" s="1"/>
  <c r="D142" i="3"/>
  <c r="E142" i="3" s="1"/>
  <c r="D135" i="3"/>
  <c r="E135" i="3" s="1"/>
  <c r="D128" i="3"/>
  <c r="E128" i="3" s="1"/>
  <c r="D121" i="3"/>
  <c r="E121" i="3" s="1"/>
  <c r="D114" i="3"/>
  <c r="E114" i="3" s="1"/>
  <c r="D107" i="3"/>
  <c r="E107" i="3" s="1"/>
  <c r="D100" i="3"/>
  <c r="E100" i="3" s="1"/>
  <c r="D93" i="3"/>
  <c r="E93" i="3" s="1"/>
  <c r="D86" i="3"/>
  <c r="E86" i="3" s="1"/>
  <c r="D79" i="3"/>
  <c r="E79" i="3" s="1"/>
  <c r="D72" i="3"/>
  <c r="E72" i="3" s="1"/>
  <c r="D65" i="3"/>
  <c r="E65" i="3" s="1"/>
  <c r="D58" i="3"/>
  <c r="E58" i="3" s="1"/>
  <c r="D51" i="3"/>
  <c r="E51" i="3" s="1"/>
  <c r="D44" i="3"/>
  <c r="E44" i="3" s="1"/>
  <c r="D37" i="3"/>
  <c r="E37" i="3" s="1"/>
  <c r="D30" i="3"/>
  <c r="E30" i="3" s="1"/>
  <c r="D23" i="3"/>
  <c r="E23" i="3" s="1"/>
  <c r="D16" i="3"/>
  <c r="E16" i="3" s="1"/>
  <c r="D9" i="3"/>
  <c r="E9" i="3" s="1"/>
  <c r="D2" i="3"/>
  <c r="E2" i="3" s="1"/>
  <c r="L5" i="2" l="1"/>
  <c r="K5" i="2"/>
  <c r="M5" i="2" s="1"/>
  <c r="L4" i="2"/>
  <c r="K4" i="2"/>
  <c r="M4" i="2" s="1"/>
  <c r="L3" i="2"/>
  <c r="K3" i="2"/>
  <c r="L2" i="2"/>
  <c r="K2" i="2"/>
  <c r="M2" i="2" s="1"/>
  <c r="M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B4766F-FC2E-4D27-9380-AB79765B9B1D}" keepAlive="1" name="Query - 1_2_0_rolling_without_xreg_diff_3_final" description="Connection to the '1_2_0_rolling_without_xreg_diff_3_final' query in the workbook." type="5" refreshedVersion="6" background="1" saveData="1">
    <dbPr connection="Provider=Microsoft.Mashup.OleDb.1;Data Source=$Workbook$;Location=1_2_0_rolling_without_xreg_diff_3_final;Extended Properties=&quot;&quot;" command="SELECT * FROM [1_2_0_rolling_without_xreg_diff_3_final]"/>
  </connection>
</connections>
</file>

<file path=xl/sharedStrings.xml><?xml version="1.0" encoding="utf-8"?>
<sst xmlns="http://schemas.openxmlformats.org/spreadsheetml/2006/main" count="50" uniqueCount="21">
  <si>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</si>
  <si>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</si>
  <si>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</si>
  <si>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</si>
  <si>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</si>
  <si>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</si>
  <si>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</si>
  <si>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</si>
  <si>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</si>
  <si>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</si>
  <si>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</si>
  <si>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</si>
  <si>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</si>
  <si>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</si>
  <si>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</si>
  <si>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</si>
  <si>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</si>
  <si>
    <t>sum</t>
  </si>
  <si>
    <t>No regression</t>
  </si>
  <si>
    <t>Sentiment regression</t>
  </si>
  <si>
    <t>Short bets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</si>
</sst>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3" fillId="3" borderId="2" xfId="0" applyFont="1" applyFill="1" applyBorder="1"/>
    <xf numFmtId="0" fontId="0" fillId="0" borderId="3" xfId="0" applyFont="1" applyBorder="1"/>
    <xf numFmtId="14" fontId="0" fillId="0" borderId="3" xfId="0" applyNumberFormat="1" applyFont="1" applyBorder="1"/>
    <xf numFmtId="0" fontId="2" fillId="2" borderId="2" xfId="1" applyBorder="1"/>
  </cellXfs>
  <cellStyles count="2">
    <cellStyle name="Neutral" xfId="1" builtinId="28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1634.3881891471317</c:v>
                </c:pt>
                <c:pt idx="1">
                  <c:v>270.70247486142591</c:v>
                </c:pt>
                <c:pt idx="2">
                  <c:v>866.26812508855255</c:v>
                </c:pt>
                <c:pt idx="3">
                  <c:v>1178.0857142856953</c:v>
                </c:pt>
                <c:pt idx="4">
                  <c:v>782.98571428569142</c:v>
                </c:pt>
                <c:pt idx="5">
                  <c:v>1311.6285714285482</c:v>
                </c:pt>
                <c:pt idx="6">
                  <c:v>1632.1428571428387</c:v>
                </c:pt>
                <c:pt idx="7">
                  <c:v>1981.6180524942758</c:v>
                </c:pt>
                <c:pt idx="8">
                  <c:v>1559.7037667799864</c:v>
                </c:pt>
                <c:pt idx="9">
                  <c:v>966.78571428569023</c:v>
                </c:pt>
                <c:pt idx="10">
                  <c:v>536.79999999996323</c:v>
                </c:pt>
                <c:pt idx="11">
                  <c:v>1005.0428571428112</c:v>
                </c:pt>
                <c:pt idx="12">
                  <c:v>-528.98571428573018</c:v>
                </c:pt>
                <c:pt idx="13">
                  <c:v>10.013822417110012</c:v>
                </c:pt>
                <c:pt idx="14">
                  <c:v>-716.11474901146062</c:v>
                </c:pt>
                <c:pt idx="15">
                  <c:v>-1096.9861775828824</c:v>
                </c:pt>
                <c:pt idx="16">
                  <c:v>-926.15714285715433</c:v>
                </c:pt>
                <c:pt idx="17">
                  <c:v>-390.14285714286547</c:v>
                </c:pt>
                <c:pt idx="18">
                  <c:v>-86.414285714290457</c:v>
                </c:pt>
                <c:pt idx="19">
                  <c:v>-129.7785650557168</c:v>
                </c:pt>
                <c:pt idx="20">
                  <c:v>88.978616038562322</c:v>
                </c:pt>
                <c:pt idx="21">
                  <c:v>592.90722570427192</c:v>
                </c:pt>
                <c:pt idx="22">
                  <c:v>715.26021108713201</c:v>
                </c:pt>
                <c:pt idx="23">
                  <c:v>503.76021108713695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834-BC67-E7E22D46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486208"/>
        <c:axId val="1199673456"/>
      </c:barChart>
      <c:catAx>
        <c:axId val="9044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73456"/>
        <c:crosses val="autoZero"/>
        <c:auto val="1"/>
        <c:lblAlgn val="ctr"/>
        <c:lblOffset val="100"/>
        <c:noMultiLvlLbl val="0"/>
      </c:catAx>
      <c:valAx>
        <c:axId val="1199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sent_reg!$C$2:$C$163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2141.9596177185804</c:v>
                </c:pt>
                <c:pt idx="1">
                  <c:v>2090.9310462900185</c:v>
                </c:pt>
                <c:pt idx="2">
                  <c:v>2357.6966965171241</c:v>
                </c:pt>
                <c:pt idx="3">
                  <c:v>2925.7142857142871</c:v>
                </c:pt>
                <c:pt idx="4">
                  <c:v>1582.9285714285495</c:v>
                </c:pt>
                <c:pt idx="5">
                  <c:v>1384.9999999999975</c:v>
                </c:pt>
                <c:pt idx="6">
                  <c:v>1901.7428571428586</c:v>
                </c:pt>
                <c:pt idx="7">
                  <c:v>1421.791334254299</c:v>
                </c:pt>
                <c:pt idx="8">
                  <c:v>1064.6226854657073</c:v>
                </c:pt>
                <c:pt idx="9">
                  <c:v>338.42077187426315</c:v>
                </c:pt>
                <c:pt idx="10">
                  <c:v>319.06362901710776</c:v>
                </c:pt>
                <c:pt idx="11">
                  <c:v>344.30648615995273</c:v>
                </c:pt>
                <c:pt idx="12">
                  <c:v>477.42077187422063</c:v>
                </c:pt>
                <c:pt idx="13">
                  <c:v>53.163165719925665</c:v>
                </c:pt>
                <c:pt idx="14">
                  <c:v>-248.73961406292059</c:v>
                </c:pt>
                <c:pt idx="15">
                  <c:v>10.243320439953951</c:v>
                </c:pt>
                <c:pt idx="16">
                  <c:v>600.29999999997096</c:v>
                </c:pt>
                <c:pt idx="17">
                  <c:v>103.57142857141142</c:v>
                </c:pt>
                <c:pt idx="18">
                  <c:v>190.18571428569527</c:v>
                </c:pt>
                <c:pt idx="19">
                  <c:v>589.54999362715523</c:v>
                </c:pt>
                <c:pt idx="20">
                  <c:v>1431.7785650557378</c:v>
                </c:pt>
                <c:pt idx="21">
                  <c:v>2034.0642793414556</c:v>
                </c:pt>
                <c:pt idx="22">
                  <c:v>1808.0684495614357</c:v>
                </c:pt>
                <c:pt idx="23">
                  <c:v>1461.6827352757171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5-4459-BD83-A4E7DBFC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830752"/>
        <c:axId val="1216065968"/>
      </c:barChart>
      <c:catAx>
        <c:axId val="20568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65968"/>
        <c:crosses val="autoZero"/>
        <c:auto val="1"/>
        <c:lblAlgn val="ctr"/>
        <c:lblOffset val="100"/>
        <c:noMultiLvlLbl val="0"/>
      </c:catAx>
      <c:valAx>
        <c:axId val="12160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3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shorts_reg!$C$2:$C$163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190.15961771856627</c:v>
                </c:pt>
                <c:pt idx="1">
                  <c:v>-837.69752513857463</c:v>
                </c:pt>
                <c:pt idx="2">
                  <c:v>-242.13187491144907</c:v>
                </c:pt>
                <c:pt idx="3">
                  <c:v>617.79999999998006</c:v>
                </c:pt>
                <c:pt idx="4">
                  <c:v>2003.2714285714071</c:v>
                </c:pt>
                <c:pt idx="5">
                  <c:v>1653.7428571428338</c:v>
                </c:pt>
                <c:pt idx="6">
                  <c:v>2527.1428571428414</c:v>
                </c:pt>
                <c:pt idx="7">
                  <c:v>2789.2152727114299</c:v>
                </c:pt>
                <c:pt idx="8">
                  <c:v>2317.0982072142929</c:v>
                </c:pt>
                <c:pt idx="9">
                  <c:v>1976.9792281257112</c:v>
                </c:pt>
                <c:pt idx="10">
                  <c:v>1463.0792281256984</c:v>
                </c:pt>
                <c:pt idx="11">
                  <c:v>1223.4935138399833</c:v>
                </c:pt>
                <c:pt idx="12">
                  <c:v>1135.7220852685548</c:v>
                </c:pt>
                <c:pt idx="13">
                  <c:v>583.20826285140981</c:v>
                </c:pt>
                <c:pt idx="14">
                  <c:v>793.68247120566377</c:v>
                </c:pt>
                <c:pt idx="15">
                  <c:v>935.84239384567002</c:v>
                </c:pt>
                <c:pt idx="16">
                  <c:v>668.44285714284911</c:v>
                </c:pt>
                <c:pt idx="17">
                  <c:v>713.11428571428507</c:v>
                </c:pt>
                <c:pt idx="18">
                  <c:v>754.47142857143058</c:v>
                </c:pt>
                <c:pt idx="19">
                  <c:v>852.62143494428369</c:v>
                </c:pt>
                <c:pt idx="20">
                  <c:v>1071.3786160385637</c:v>
                </c:pt>
                <c:pt idx="21">
                  <c:v>1126.1929399899871</c:v>
                </c:pt>
                <c:pt idx="22">
                  <c:v>716.94592537284666</c:v>
                </c:pt>
                <c:pt idx="23">
                  <c:v>275.93163965856542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9-4EB7-AF95-40C26423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984528"/>
        <c:axId val="1277349328"/>
      </c:barChart>
      <c:catAx>
        <c:axId val="11549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49328"/>
        <c:crosses val="autoZero"/>
        <c:auto val="1"/>
        <c:lblAlgn val="ctr"/>
        <c:lblOffset val="100"/>
        <c:noMultiLvlLbl val="0"/>
      </c:catAx>
      <c:valAx>
        <c:axId val="1277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36</xdr:row>
      <xdr:rowOff>142875</xdr:rowOff>
    </xdr:from>
    <xdr:to>
      <xdr:col>19</xdr:col>
      <xdr:colOff>276225</xdr:colOff>
      <xdr:row>141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6B5C0-237E-4E26-97BC-BA3B61395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22</xdr:row>
      <xdr:rowOff>171450</xdr:rowOff>
    </xdr:from>
    <xdr:to>
      <xdr:col>19</xdr:col>
      <xdr:colOff>152400</xdr:colOff>
      <xdr:row>127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B179-D2BA-4C60-BFC3-DECF17230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36</xdr:row>
      <xdr:rowOff>114300</xdr:rowOff>
    </xdr:from>
    <xdr:to>
      <xdr:col>19</xdr:col>
      <xdr:colOff>114300</xdr:colOff>
      <xdr:row>135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DF24E-7F4F-432F-BEE6-1CEEE254C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7e8763b71cbd253/Master%20thesis/055%20-%20ARIMAX%20model/ARIMA%200%201%200/0_1_0_rolling_without_xreg_diff_3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no_reg"/>
      <sheetName val="sent_reg"/>
      <sheetName val="shorts_reg"/>
      <sheetName val="both_reg"/>
      <sheetName val="aggregated"/>
    </sheetNames>
    <sheetDataSet>
      <sheetData sheetId="0"/>
      <sheetData sheetId="1">
        <row r="1">
          <cell r="E1" t="str">
            <v>No regression</v>
          </cell>
        </row>
        <row r="2">
          <cell r="C2">
            <v>30</v>
          </cell>
          <cell r="E2">
            <v>-2403.376632458574</v>
          </cell>
        </row>
        <row r="3">
          <cell r="C3">
            <v>30</v>
          </cell>
        </row>
        <row r="4">
          <cell r="C4">
            <v>30</v>
          </cell>
        </row>
        <row r="5">
          <cell r="C5">
            <v>30</v>
          </cell>
        </row>
        <row r="6">
          <cell r="C6">
            <v>30</v>
          </cell>
        </row>
        <row r="7">
          <cell r="C7">
            <v>30</v>
          </cell>
        </row>
        <row r="8">
          <cell r="C8">
            <v>30</v>
          </cell>
        </row>
        <row r="9">
          <cell r="C9">
            <v>33</v>
          </cell>
          <cell r="E9">
            <v>-2382.2909181728587</v>
          </cell>
        </row>
        <row r="10">
          <cell r="C10">
            <v>33</v>
          </cell>
        </row>
        <row r="11">
          <cell r="C11">
            <v>33</v>
          </cell>
        </row>
        <row r="12">
          <cell r="C12">
            <v>33</v>
          </cell>
        </row>
        <row r="13">
          <cell r="C13">
            <v>33</v>
          </cell>
        </row>
        <row r="14">
          <cell r="C14">
            <v>33</v>
          </cell>
        </row>
        <row r="15">
          <cell r="C15">
            <v>33</v>
          </cell>
        </row>
        <row r="16">
          <cell r="C16">
            <v>36</v>
          </cell>
          <cell r="E16">
            <v>-2149.4966965171448</v>
          </cell>
        </row>
        <row r="17">
          <cell r="C17">
            <v>36</v>
          </cell>
        </row>
        <row r="18">
          <cell r="C18">
            <v>36</v>
          </cell>
        </row>
        <row r="19">
          <cell r="C19">
            <v>36</v>
          </cell>
        </row>
        <row r="20">
          <cell r="C20">
            <v>36</v>
          </cell>
        </row>
        <row r="21">
          <cell r="C21">
            <v>36</v>
          </cell>
        </row>
        <row r="22">
          <cell r="C22">
            <v>36</v>
          </cell>
        </row>
        <row r="23">
          <cell r="C23">
            <v>39</v>
          </cell>
          <cell r="E23">
            <v>-1897.7142857142869</v>
          </cell>
        </row>
        <row r="24">
          <cell r="C24">
            <v>39</v>
          </cell>
        </row>
        <row r="25">
          <cell r="C25">
            <v>39</v>
          </cell>
        </row>
        <row r="26">
          <cell r="C26">
            <v>39</v>
          </cell>
        </row>
        <row r="27">
          <cell r="C27">
            <v>39</v>
          </cell>
        </row>
        <row r="28">
          <cell r="C28">
            <v>39</v>
          </cell>
        </row>
        <row r="29">
          <cell r="C29">
            <v>39</v>
          </cell>
        </row>
        <row r="30">
          <cell r="C30">
            <v>42</v>
          </cell>
          <cell r="E30">
            <v>-1521.9571428571414</v>
          </cell>
        </row>
        <row r="31">
          <cell r="C31">
            <v>42</v>
          </cell>
        </row>
        <row r="32">
          <cell r="C32">
            <v>42</v>
          </cell>
        </row>
        <row r="33">
          <cell r="C33">
            <v>42</v>
          </cell>
        </row>
        <row r="34">
          <cell r="C34">
            <v>42</v>
          </cell>
        </row>
        <row r="35">
          <cell r="C35">
            <v>42</v>
          </cell>
        </row>
        <row r="36">
          <cell r="C36">
            <v>42</v>
          </cell>
        </row>
        <row r="37">
          <cell r="C37">
            <v>45</v>
          </cell>
          <cell r="E37">
            <v>-1606.4</v>
          </cell>
        </row>
        <row r="38">
          <cell r="C38">
            <v>45</v>
          </cell>
        </row>
        <row r="39">
          <cell r="C39">
            <v>45</v>
          </cell>
        </row>
        <row r="40">
          <cell r="C40">
            <v>45</v>
          </cell>
        </row>
        <row r="41">
          <cell r="C41">
            <v>45</v>
          </cell>
        </row>
        <row r="42">
          <cell r="C42">
            <v>45</v>
          </cell>
        </row>
        <row r="43">
          <cell r="C43">
            <v>45</v>
          </cell>
        </row>
        <row r="44">
          <cell r="C44">
            <v>48</v>
          </cell>
          <cell r="E44">
            <v>-1494.1428571428562</v>
          </cell>
        </row>
        <row r="45">
          <cell r="C45">
            <v>48</v>
          </cell>
        </row>
        <row r="46">
          <cell r="C46">
            <v>48</v>
          </cell>
        </row>
        <row r="47">
          <cell r="C47">
            <v>48</v>
          </cell>
        </row>
        <row r="48">
          <cell r="C48">
            <v>48</v>
          </cell>
        </row>
        <row r="49">
          <cell r="C49">
            <v>48</v>
          </cell>
        </row>
        <row r="50">
          <cell r="C50">
            <v>48</v>
          </cell>
        </row>
        <row r="51">
          <cell r="C51">
            <v>51</v>
          </cell>
          <cell r="E51">
            <v>-769.50284018571597</v>
          </cell>
        </row>
        <row r="52">
          <cell r="C52">
            <v>51</v>
          </cell>
        </row>
        <row r="53">
          <cell r="C53">
            <v>51</v>
          </cell>
        </row>
        <row r="54">
          <cell r="C54">
            <v>51</v>
          </cell>
        </row>
        <row r="55">
          <cell r="C55">
            <v>51</v>
          </cell>
        </row>
        <row r="56">
          <cell r="C56">
            <v>51</v>
          </cell>
        </row>
        <row r="57">
          <cell r="C57">
            <v>51</v>
          </cell>
        </row>
        <row r="58">
          <cell r="C58">
            <v>54</v>
          </cell>
          <cell r="E58">
            <v>269.38287409999538</v>
          </cell>
        </row>
        <row r="59">
          <cell r="C59">
            <v>54</v>
          </cell>
        </row>
        <row r="60">
          <cell r="C60">
            <v>54</v>
          </cell>
        </row>
        <row r="61">
          <cell r="C61">
            <v>54</v>
          </cell>
        </row>
        <row r="62">
          <cell r="C62">
            <v>54</v>
          </cell>
        </row>
        <row r="63">
          <cell r="C63">
            <v>54</v>
          </cell>
        </row>
        <row r="64">
          <cell r="C64">
            <v>54</v>
          </cell>
        </row>
        <row r="65">
          <cell r="C65">
            <v>57</v>
          </cell>
          <cell r="E65">
            <v>1215.4428571428541</v>
          </cell>
        </row>
        <row r="66">
          <cell r="C66">
            <v>57</v>
          </cell>
        </row>
        <row r="67">
          <cell r="C67">
            <v>57</v>
          </cell>
        </row>
        <row r="68">
          <cell r="C68">
            <v>57</v>
          </cell>
        </row>
        <row r="69">
          <cell r="C69">
            <v>57</v>
          </cell>
        </row>
        <row r="70">
          <cell r="C70">
            <v>57</v>
          </cell>
        </row>
        <row r="71">
          <cell r="C71">
            <v>57</v>
          </cell>
        </row>
        <row r="72">
          <cell r="C72">
            <v>60</v>
          </cell>
          <cell r="E72">
            <v>1957.42857142857</v>
          </cell>
        </row>
        <row r="73">
          <cell r="C73">
            <v>60</v>
          </cell>
        </row>
        <row r="74">
          <cell r="C74">
            <v>60</v>
          </cell>
        </row>
        <row r="75">
          <cell r="C75">
            <v>60</v>
          </cell>
        </row>
        <row r="76">
          <cell r="C76">
            <v>60</v>
          </cell>
        </row>
        <row r="77">
          <cell r="C77">
            <v>60</v>
          </cell>
        </row>
        <row r="78">
          <cell r="C78">
            <v>60</v>
          </cell>
        </row>
        <row r="79">
          <cell r="C79">
            <v>63</v>
          </cell>
          <cell r="E79">
            <v>2177.5285714285687</v>
          </cell>
        </row>
        <row r="80">
          <cell r="C80">
            <v>63</v>
          </cell>
        </row>
        <row r="81">
          <cell r="C81">
            <v>63</v>
          </cell>
        </row>
        <row r="82">
          <cell r="C82">
            <v>63</v>
          </cell>
        </row>
        <row r="83">
          <cell r="C83">
            <v>63</v>
          </cell>
        </row>
        <row r="84">
          <cell r="C84">
            <v>63</v>
          </cell>
        </row>
        <row r="85">
          <cell r="C85">
            <v>63</v>
          </cell>
        </row>
        <row r="86">
          <cell r="C86">
            <v>66</v>
          </cell>
          <cell r="E86">
            <v>2323.985714285714</v>
          </cell>
        </row>
        <row r="87">
          <cell r="C87">
            <v>66</v>
          </cell>
        </row>
        <row r="88">
          <cell r="C88">
            <v>66</v>
          </cell>
        </row>
        <row r="89">
          <cell r="C89">
            <v>66</v>
          </cell>
        </row>
        <row r="90">
          <cell r="C90">
            <v>66</v>
          </cell>
        </row>
        <row r="91">
          <cell r="C91">
            <v>66</v>
          </cell>
        </row>
        <row r="92">
          <cell r="C92">
            <v>66</v>
          </cell>
        </row>
        <row r="93">
          <cell r="C93">
            <v>69</v>
          </cell>
          <cell r="E93">
            <v>2053.4138224171456</v>
          </cell>
        </row>
        <row r="94">
          <cell r="C94">
            <v>69</v>
          </cell>
        </row>
        <row r="95">
          <cell r="C95">
            <v>69</v>
          </cell>
        </row>
        <row r="96">
          <cell r="C96">
            <v>69</v>
          </cell>
        </row>
        <row r="97">
          <cell r="C97">
            <v>69</v>
          </cell>
        </row>
        <row r="98">
          <cell r="C98">
            <v>69</v>
          </cell>
        </row>
        <row r="99">
          <cell r="C99">
            <v>69</v>
          </cell>
        </row>
        <row r="100">
          <cell r="C100">
            <v>72</v>
          </cell>
          <cell r="E100">
            <v>1657.9995367028616</v>
          </cell>
        </row>
        <row r="101">
          <cell r="C101">
            <v>72</v>
          </cell>
        </row>
        <row r="102">
          <cell r="C102">
            <v>72</v>
          </cell>
        </row>
        <row r="103">
          <cell r="C103">
            <v>72</v>
          </cell>
        </row>
        <row r="104">
          <cell r="C104">
            <v>72</v>
          </cell>
        </row>
        <row r="105">
          <cell r="C105">
            <v>72</v>
          </cell>
        </row>
        <row r="106">
          <cell r="C106">
            <v>72</v>
          </cell>
        </row>
        <row r="107">
          <cell r="C107">
            <v>75</v>
          </cell>
          <cell r="E107">
            <v>1213.6995367028628</v>
          </cell>
        </row>
        <row r="108">
          <cell r="C108">
            <v>75</v>
          </cell>
        </row>
        <row r="109">
          <cell r="C109">
            <v>75</v>
          </cell>
        </row>
        <row r="110">
          <cell r="C110">
            <v>75</v>
          </cell>
        </row>
        <row r="111">
          <cell r="C111">
            <v>75</v>
          </cell>
        </row>
        <row r="112">
          <cell r="C112">
            <v>75</v>
          </cell>
        </row>
        <row r="113">
          <cell r="C113">
            <v>75</v>
          </cell>
        </row>
        <row r="114">
          <cell r="C114">
            <v>78</v>
          </cell>
          <cell r="E114">
            <v>373.64285714285859</v>
          </cell>
        </row>
        <row r="115">
          <cell r="C115">
            <v>78</v>
          </cell>
        </row>
        <row r="116">
          <cell r="C116">
            <v>78</v>
          </cell>
        </row>
        <row r="117">
          <cell r="C117">
            <v>78</v>
          </cell>
        </row>
        <row r="118">
          <cell r="C118">
            <v>78</v>
          </cell>
        </row>
        <row r="119">
          <cell r="C119">
            <v>78</v>
          </cell>
        </row>
        <row r="120">
          <cell r="C120">
            <v>78</v>
          </cell>
        </row>
        <row r="121">
          <cell r="C121">
            <v>81</v>
          </cell>
          <cell r="E121">
            <v>-462.28571428571297</v>
          </cell>
        </row>
        <row r="122">
          <cell r="C122">
            <v>81</v>
          </cell>
        </row>
        <row r="123">
          <cell r="C123">
            <v>81</v>
          </cell>
        </row>
        <row r="124">
          <cell r="C124">
            <v>81</v>
          </cell>
        </row>
        <row r="125">
          <cell r="C125">
            <v>81</v>
          </cell>
        </row>
        <row r="126">
          <cell r="C126">
            <v>81</v>
          </cell>
        </row>
        <row r="127">
          <cell r="C127">
            <v>81</v>
          </cell>
        </row>
        <row r="128">
          <cell r="C128">
            <v>84</v>
          </cell>
          <cell r="E128">
            <v>-815.64285714285722</v>
          </cell>
        </row>
        <row r="129">
          <cell r="C129">
            <v>84</v>
          </cell>
        </row>
        <row r="130">
          <cell r="C130">
            <v>84</v>
          </cell>
        </row>
        <row r="131">
          <cell r="C131">
            <v>84</v>
          </cell>
        </row>
        <row r="132">
          <cell r="C132">
            <v>84</v>
          </cell>
        </row>
        <row r="133">
          <cell r="C133">
            <v>84</v>
          </cell>
        </row>
        <row r="134">
          <cell r="C134">
            <v>84</v>
          </cell>
        </row>
        <row r="135">
          <cell r="C135">
            <v>87</v>
          </cell>
          <cell r="E135">
            <v>-959.92142219857135</v>
          </cell>
        </row>
        <row r="136">
          <cell r="C136">
            <v>87</v>
          </cell>
        </row>
        <row r="137">
          <cell r="C137">
            <v>87</v>
          </cell>
        </row>
        <row r="138">
          <cell r="C138">
            <v>87</v>
          </cell>
        </row>
        <row r="139">
          <cell r="C139">
            <v>87</v>
          </cell>
        </row>
        <row r="140">
          <cell r="C140">
            <v>87</v>
          </cell>
        </row>
        <row r="141">
          <cell r="C141">
            <v>87</v>
          </cell>
        </row>
        <row r="142">
          <cell r="C142">
            <v>90</v>
          </cell>
          <cell r="E142">
            <v>-1515.4357079128599</v>
          </cell>
        </row>
        <row r="143">
          <cell r="C143">
            <v>90</v>
          </cell>
        </row>
        <row r="144">
          <cell r="C144">
            <v>90</v>
          </cell>
        </row>
        <row r="145">
          <cell r="C145">
            <v>90</v>
          </cell>
        </row>
        <row r="146">
          <cell r="C146">
            <v>90</v>
          </cell>
        </row>
        <row r="147">
          <cell r="C147">
            <v>90</v>
          </cell>
        </row>
        <row r="148">
          <cell r="C148">
            <v>90</v>
          </cell>
        </row>
        <row r="149">
          <cell r="C149">
            <v>93</v>
          </cell>
          <cell r="E149">
            <v>-2071.6642793414358</v>
          </cell>
        </row>
        <row r="150">
          <cell r="C150">
            <v>93</v>
          </cell>
        </row>
        <row r="151">
          <cell r="C151">
            <v>93</v>
          </cell>
        </row>
        <row r="152">
          <cell r="C152">
            <v>93</v>
          </cell>
        </row>
        <row r="153">
          <cell r="C153">
            <v>93</v>
          </cell>
        </row>
        <row r="154">
          <cell r="C154">
            <v>93</v>
          </cell>
        </row>
        <row r="155">
          <cell r="C155">
            <v>93</v>
          </cell>
        </row>
        <row r="156">
          <cell r="C156">
            <v>96</v>
          </cell>
          <cell r="E156">
            <v>-1896.4398781328641</v>
          </cell>
        </row>
        <row r="157">
          <cell r="C157">
            <v>96</v>
          </cell>
        </row>
        <row r="158">
          <cell r="C158">
            <v>96</v>
          </cell>
        </row>
        <row r="159">
          <cell r="C159">
            <v>96</v>
          </cell>
        </row>
        <row r="160">
          <cell r="C160">
            <v>96</v>
          </cell>
        </row>
        <row r="161">
          <cell r="C161">
            <v>96</v>
          </cell>
        </row>
        <row r="162">
          <cell r="C162">
            <v>96</v>
          </cell>
        </row>
        <row r="163">
          <cell r="C163">
            <v>99</v>
          </cell>
          <cell r="E163">
            <v>-1351.0541638471427</v>
          </cell>
        </row>
      </sheetData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1CE533-890B-4160-A075-9D4FC9EE9055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2AFCE-2AA9-47AC-A61B-8FB45F5B395D}" name="_1_2_0_rolling_without_xreg_diff_3_final" displayName="_1_2_0_rolling_without_xreg_diff_3_final" ref="A1:I673" tableType="queryTable" totalsRowShown="0">
  <autoFilter ref="A1:I673" xr:uid="{03F57D0C-32F4-4909-994D-A48302C53259}"/>
  <tableColumns count="9">
    <tableColumn id="1" xr3:uid="{69438082-E0E2-4ED6-8857-EB45FBE921F0}" uniqueName="1" name="profit_dfs_nr" queryTableFieldId="1"/>
    <tableColumn id="2" xr3:uid="{FDF1FECE-9F15-4B96-B1A8-88A513ABEFC4}" uniqueName="2" name="profit" queryTableFieldId="2"/>
    <tableColumn id="3" xr3:uid="{7C14BF38-F5A4-405E-9629-81046C09CEC8}" uniqueName="3" name="arima_size" queryTableFieldId="3"/>
    <tableColumn id="4" xr3:uid="{A58AD046-5C28-466E-B0CC-37873A4BCCD1}" uniqueName="4" name="forecast_days" queryTableFieldId="4"/>
    <tableColumn id="5" xr3:uid="{E6F5BCD6-71D3-4685-A852-93786749332E}" uniqueName="5" name="window_week_start_day" queryTableFieldId="5"/>
    <tableColumn id="6" xr3:uid="{47726EF2-67C1-4F49-BD79-722945AE6809}" uniqueName="6" name="first_forecast_date" queryTableFieldId="6" dataDxfId="49"/>
    <tableColumn id="7" xr3:uid="{8DCA019A-56A9-466B-BB89-5253418C9D41}" uniqueName="7" name="last_forecast_date" queryTableFieldId="7" dataDxfId="48"/>
    <tableColumn id="8" xr3:uid="{1F897A35-E3B8-45CA-94AE-AE64C0986878}" uniqueName="8" name="twitter_sent_regs" queryTableFieldId="8"/>
    <tableColumn id="9" xr3:uid="{FFA88314-0CE9-41A0-8429-A9E38922E275}" uniqueName="9" name="btc_tec_reg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147632-8927-40DC-922E-255A16BBD5AB}" name="Table2" displayName="Table2" ref="A1:K169" totalsRowShown="0" headerRowDxfId="34" dataDxfId="35" headerRowBorderDxfId="46" tableBorderDxfId="47" totalsRowBorderDxfId="45">
  <autoFilter ref="A1:K169" xr:uid="{23ED83E3-3751-4E3C-A3C4-9D780E64A142}">
    <filterColumn colId="3">
      <customFilters>
        <customFilter operator="notEqual" val=" "/>
      </customFilters>
    </filterColumn>
  </autoFilter>
  <tableColumns count="11">
    <tableColumn id="1" xr3:uid="{D7D9B57B-4B93-4F59-981E-966B65F14D26}" name="profit_dfs_nr" dataDxfId="44"/>
    <tableColumn id="2" xr3:uid="{EF477CD0-135C-492D-9FA4-BDEF65D37A9F}" name="profit" dataDxfId="43"/>
    <tableColumn id="3" xr3:uid="{4AEB0CC0-026C-4C3C-BC9A-99CAAF4DFCC1}" name="arima_size" dataDxfId="42"/>
    <tableColumn id="10" xr3:uid="{F7D1C9FF-28FE-45A0-8A45-851135ADFC47}" name="sum" dataDxfId="33"/>
    <tableColumn id="11" xr3:uid="{64850E82-3863-4AE3-B35C-841AF2BA7573}" name="No regression" dataDxfId="32"/>
    <tableColumn id="4" xr3:uid="{9E89B31A-BAA7-48C5-A49C-54736EB28FDA}" name="forecast_days" dataDxfId="41"/>
    <tableColumn id="5" xr3:uid="{62E293EB-06E7-48B0-A3E9-7226739B7F9D}" name="window_week_start_day" dataDxfId="40"/>
    <tableColumn id="6" xr3:uid="{4D117006-750C-4F53-BFD9-74216DD21D62}" name="first_forecast_date" dataDxfId="39"/>
    <tableColumn id="7" xr3:uid="{8E557462-B2E6-438F-8A16-595711F06AD2}" name="last_forecast_date" dataDxfId="38"/>
    <tableColumn id="8" xr3:uid="{6F63DA70-6928-4716-B43E-E739511ED766}" name="twitter_sent_regs" dataDxfId="37"/>
    <tableColumn id="9" xr3:uid="{2956A182-B4E0-4D55-A058-456D245A1BFC}" name="btc_tec_regs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0AEA0F-26A3-4829-9F4B-C605F6B88938}" name="Table4" displayName="Table4" ref="A1:K169" totalsRowShown="0" headerRowDxfId="18" dataDxfId="19" headerRowBorderDxfId="30" tableBorderDxfId="31" totalsRowBorderDxfId="29">
  <autoFilter ref="A1:K169" xr:uid="{641BDE0F-7638-41E8-9457-3F6FA1B9BD4F}">
    <filterColumn colId="3">
      <customFilters>
        <customFilter operator="notEqual" val=" "/>
      </customFilters>
    </filterColumn>
  </autoFilter>
  <tableColumns count="11">
    <tableColumn id="1" xr3:uid="{B68D71CE-48B6-4634-9B0F-32B491FF7300}" name="profit_dfs_nr" dataDxfId="28"/>
    <tableColumn id="2" xr3:uid="{F3BD042E-C7A3-4777-AA60-56CA57494DF1}" name="profit" dataDxfId="27"/>
    <tableColumn id="3" xr3:uid="{0F85D838-3A19-4294-8439-39E5FCCE94F7}" name="arima_size" dataDxfId="26"/>
    <tableColumn id="10" xr3:uid="{4233C178-F40D-440A-BFC4-0C2B840D2307}" name="sum" dataDxfId="17"/>
    <tableColumn id="11" xr3:uid="{775E01EE-F48C-487A-BCED-B49E73E59BBC}" name="Sentiment regression" dataDxfId="16"/>
    <tableColumn id="4" xr3:uid="{DE44BA64-448E-426E-98E6-2629736756D2}" name="forecast_days" dataDxfId="25"/>
    <tableColumn id="5" xr3:uid="{06B873E9-1D2F-4E6B-A3A4-1B38B8C691ED}" name="window_week_start_day" dataDxfId="24"/>
    <tableColumn id="6" xr3:uid="{643FE937-E10E-49C0-A552-709B0EA0E457}" name="first_forecast_date" dataDxfId="23"/>
    <tableColumn id="7" xr3:uid="{824AD69D-2CBA-4453-9DB1-77CEE723FF71}" name="last_forecast_date" dataDxfId="22"/>
    <tableColumn id="8" xr3:uid="{8D534017-8AE5-4F02-B92A-735ED185853F}" name="twitter_sent_regs" dataDxfId="21"/>
    <tableColumn id="9" xr3:uid="{4CFC79E3-E31E-4623-B876-DFFAC4A659DD}" name="btc_tec_regs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D6C4BB-0069-4335-A7AB-4EE7980D5480}" name="Table5" displayName="Table5" ref="A1:K169" totalsRowShown="0" headerRowDxfId="2" dataDxfId="3" headerRowBorderDxfId="14" tableBorderDxfId="15" totalsRowBorderDxfId="13">
  <autoFilter ref="A1:K169" xr:uid="{A7D49FE2-8FB7-4610-B053-38CF9434CDB9}">
    <filterColumn colId="3">
      <customFilters>
        <customFilter operator="notEqual" val=" "/>
      </customFilters>
    </filterColumn>
  </autoFilter>
  <tableColumns count="11">
    <tableColumn id="1" xr3:uid="{7D20E0D1-77CE-4200-93D1-9326D64FF43C}" name="profit_dfs_nr" dataDxfId="12"/>
    <tableColumn id="2" xr3:uid="{B8685FEE-96B6-46D8-AB4C-C5815666E2BD}" name="profit" dataDxfId="11"/>
    <tableColumn id="3" xr3:uid="{8AFA76BD-3B9F-4794-9EAD-3785286C685B}" name="arima_size" dataDxfId="10"/>
    <tableColumn id="10" xr3:uid="{E7D9FDFA-30BE-44A4-BDDC-9DC98B9E3863}" name="sum" dataDxfId="1"/>
    <tableColumn id="11" xr3:uid="{645A240D-DF09-4A15-8314-42B83BBCCB20}" name="Short bets regression" dataDxfId="0"/>
    <tableColumn id="4" xr3:uid="{086C3992-2DE0-46CD-BFF3-C94BD7F3F6F2}" name="forecast_days" dataDxfId="9"/>
    <tableColumn id="5" xr3:uid="{CDDCB8E5-4D6C-416A-A71D-0478FFE5D226}" name="window_week_start_day" dataDxfId="8"/>
    <tableColumn id="6" xr3:uid="{A715255B-A481-4EB8-852A-175B473C0397}" name="first_forecast_date" dataDxfId="7"/>
    <tableColumn id="7" xr3:uid="{4C5663E6-4C2E-46D0-BC16-C5C21D918D6B}" name="last_forecast_date" dataDxfId="6"/>
    <tableColumn id="8" xr3:uid="{204455F3-67A1-4EBB-B897-94E15BA286B3}" name="twitter_sent_regs" dataDxfId="5"/>
    <tableColumn id="9" xr3:uid="{64F0E0A5-D4EF-476C-8365-5F404C6AE13F}" name="btc_tec_regs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5935-DA7B-4948-86C6-6D63205897F3}">
  <dimension ref="A1:M673"/>
  <sheetViews>
    <sheetView tabSelected="1" workbookViewId="0">
      <selection activeCell="N12" sqref="N12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28515625" customWidth="1"/>
    <col min="9" max="9" width="14.42578125" bestFit="1" customWidth="1"/>
    <col min="11" max="11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2593.3000000000002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13</v>
      </c>
      <c r="K2">
        <f>SUMIFS(B2:B673, H2:H673, FALSE, I2:I673, FALSE)</f>
        <v>82337.448421387031</v>
      </c>
      <c r="L2">
        <f>COUNTIFS(H2:H673, FALSE, I2:I673, FALSE)</f>
        <v>168</v>
      </c>
      <c r="M2">
        <f>K2/L2</f>
        <v>490.10385965111328</v>
      </c>
    </row>
    <row r="3" spans="1:13" x14ac:dyDescent="0.25">
      <c r="A3">
        <v>2</v>
      </c>
      <c r="B3">
        <v>2740.3000000000202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14</v>
      </c>
      <c r="K3">
        <f>SUMIFS(B2:B673, H2:H673, FALSE, I2:I673, TRUE)</f>
        <v>177167.95005802796</v>
      </c>
      <c r="L3">
        <f>COUNTIFS(H2:H673, FALSE, I2:I673, TRUE)</f>
        <v>168</v>
      </c>
      <c r="M3">
        <f t="shared" ref="M3:M5" si="0">K3/L3</f>
        <v>1054.5711312977855</v>
      </c>
    </row>
    <row r="4" spans="1:13" x14ac:dyDescent="0.25">
      <c r="A4">
        <v>3</v>
      </c>
      <c r="B4">
        <v>1484.9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15</v>
      </c>
      <c r="K4">
        <f>SUMIFS(B2:B673, H2:H673, TRUE, I2:I673, FALSE)</f>
        <v>184698.26753890753</v>
      </c>
      <c r="L4">
        <f>COUNTIFS(H2:H673, TRUE, I2:I673, FALSE)</f>
        <v>168</v>
      </c>
      <c r="M4">
        <f t="shared" si="0"/>
        <v>1099.3944496363542</v>
      </c>
    </row>
    <row r="5" spans="1:13" x14ac:dyDescent="0.25">
      <c r="A5">
        <v>4</v>
      </c>
      <c r="B5">
        <v>1028.0999999999999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16</v>
      </c>
      <c r="K5">
        <f>SUMIFS(B2:B673, H2:H673, TRUE, I2:I673, TRUE)</f>
        <v>133327.88634016804</v>
      </c>
      <c r="L5">
        <f>COUNTIFS(H2:H673, TRUE, I2:I673, TRUE)</f>
        <v>168</v>
      </c>
      <c r="M5">
        <f t="shared" si="0"/>
        <v>793.61837107242877</v>
      </c>
    </row>
    <row r="6" spans="1:13" x14ac:dyDescent="0.25">
      <c r="A6">
        <v>5</v>
      </c>
      <c r="B6">
        <v>1988.8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2135.8000000000202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880.39999999999804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423.599999999999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1683.8999999999901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2062.9000000000101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575.49999999998704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350.69999999998799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1037.8404484099899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1416.8404484100099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-70.559551590013101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-295.35955159001202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1384.5999999999799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1763.6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-507.40000000000299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51.399999999977801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1560.19999999998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1939.2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-331.80000000000302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30.999999999978201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1192.07687561998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2935.07687562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-699.92312438000295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1026.87687561998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1037.8404484099899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2078.6404484100099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-70.559551590013101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-295.55955159001297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600.99999999999795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1641.80000000002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-507.40000000000299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-732.40000000000305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776.599999999999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1817.4000000000201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-331.80000000000302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-752.80000000000302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408.476875619998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2813.2768756200198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-699.92312438000295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243.076875619997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-54.400000000001498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2350.4000000000201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-1162.8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-219.800000000003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-816.400000000001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1588.4000000000201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-1924.8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-981.80000000000302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-58.200000000000699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2346.6000000000199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-1166.5999999999999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-223.60000000000201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1192.07687561998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2797.07687561998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83.676875619977196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-592.12312438002198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729.19999999997901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2334.1999999999798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-379.20000000002301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-129.24624876002201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-32.8000000000211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1572.19999999998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-1141.2000000000201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-891.24624876002201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725.39999999997997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2330.3999999999801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-383.000000000022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-133.046248760022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532.69999999998004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2137.6999999999798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-575.70000000002199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-325.74624876002099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1205.49999999999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2810.49999999999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97.099999999988498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347.05375123998903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1711.7999999999799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2521.7999999999802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603.39999999997804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58.353751239978003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725.39999999997997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3130.2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-383.000000000022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-132.84624876002101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532.69999999998004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2937.5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-575.70000000002199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-325.546248760021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1205.49999999999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3610.3000000000102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97.099999999988498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347.25375123998901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1711.7999999999799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3321.6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603.39999999997804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58.553751239978702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1943.49999999998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3079.9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835.09999999997797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290.25375123997901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1336.5999999999799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2473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2146.5999999999799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1601.7537512399799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791.09999999997899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1927.5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1601.0999999999799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908.05375123997896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1556.5999999999799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2521.7999999999802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2521.7999999999802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48.353751239978003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1314.8999999999801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2280.0999999999799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2753.49999999998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290.053751239978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707.99999999997794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1673.19999999998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2146.5999999999799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1601.5537512399801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162.499999999978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1127.69999999998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1601.0999999999799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907.85375123997801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179.39999999997801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1110.5999999999799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1617.99999999998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924.95375123997803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743.39999999997804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864.59999999997899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1371.99999999998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678.95375123997803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816.09999999996796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1502.49999999997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2009.8999999999701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1316.8537512399701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791.09999999997899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1927.5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791.09999999997899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907.85375123997801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807.99999999997794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1910.4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807.99999999997794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924.95375123997803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1371.99999999998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1664.4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1371.99999999998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678.95375123997803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1444.69999999997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1737.0999999999899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2009.8999999999701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1316.8537512399701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1975.8999999999701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1205.8999999999901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2541.0999999999699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1848.0537512399701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1422.5999999999799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652.6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1987.7999999999799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1294.7537512399799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1367.0999999999799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597.1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2066.2999999999802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1239.2537512399799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1289.49999999997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2302.2999999999902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2009.8999999999701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1316.8537512399701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1820.69999999997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1771.0999999999899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2541.0999999999699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1848.0537512399701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1267.3999999999801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1217.8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1987.7999999999799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1294.7537512399799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1211.8999999999801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1296.3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2066.2999999999802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1373.2537512399799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1294.79999999999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1591.20000000001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2361.1999999999898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1668.15375123999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2478.7999999999902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2775.2000000000098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3545.1999999999898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2852.15375123999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2061.8999999999901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2358.3000000000102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3178.50000000001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2485.4537512400102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1367.0999999999799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378.70000000002102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2066.2999999999802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1239.2537512399799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1449.99999999999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673.60000000003095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2361.1999999999898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1534.15375123999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2633.99999999999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1857.6000000000299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3545.1999999999898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2718.15375123999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2217.0999999999899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2224.3000000000102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3178.50000000001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2351.4537512400102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2258.5032430799902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2265.70324308001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2981.8967569200099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2392.85699432001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2296.2231243800002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1600.2296105400001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3019.6166382200199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2430.57687562002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1648.3999999999901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952.406486159991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2371.7935138400098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2475.8000000000102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2217.0999999999899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2224.3000000000102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3178.50000000001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2317.4537512400102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2258.5032430799902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2265.70324308001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2981.8967569200099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2120.8505081600101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2296.2231243800002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1600.2296105400001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3019.6166382200199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2158.5703894600201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1648.3999999999901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952.406486159991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2371.7935138400098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2203.7935138400098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1632.49999999999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936.50648615999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2355.8935138400102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2187.8935138400102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508.39999999997798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-187.59351384001999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1231.7935138400001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1063.7935138400001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356.79999999996699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-339.19351384002999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1080.1935138399899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912.19351383998901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1648.3999999999901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952.406486159991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2371.7935138400098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1668.5999999999899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1632.49999999999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936.50648615999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2690.4935138400101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1652.69999999999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508.39999999997798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-187.59351384001999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1566.39351384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528.59999999997899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356.79999999996699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-339.19351384002999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1414.7935138399901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376.999999999968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1034.19999999996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338.20648615995998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2092.1935138399799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1054.3999999999601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972.49999999997794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276.50648615998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2030.4935138400001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992.69999999997901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614.69999999996901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392.10648615997098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1672.6935138399899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634.89999999996996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-116.600000000032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-339.19351384002999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1080.1935138399899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-314.00000000001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560.799999999958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338.20648615995998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1757.59351383998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363.39999999998099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499.09999999997899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276.50648615998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1695.89351384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519.29999999997904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614.69999999996901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392.10648615997098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1338.09351383999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634.89999999996996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113.799999999959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-108.793513840039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837.19351383998003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133.99999999996001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1440.19999999995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1217.60648615995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2163.59351383997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1460.3999999999501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645.59999999996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457.00648615996198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1368.9935138399801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665.79999999996096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614.69999999996901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180.10648615997101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1338.09351383999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1304.09351383999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113.799999999959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-320.793513840039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837.19351383998003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803.19351383998003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1440.19999999995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1005.60648615995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2163.59351383997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2129.59351383997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645.59999999996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245.00648615996201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1368.9935138399801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1368.9935138399801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887.29999999995005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486.70648615995202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809.29351383999199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1610.6935138399699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1519.69999999994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553.90648615994201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876.49351383998101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1677.89351383996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1813.99999999995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259.60648615993102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1170.7935138399901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1120.9935138399701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-768.00000000002001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245.00648615996201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1368.9935138399801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1234.9935138399801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-1327.70000000001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486.70648615995202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809.29351383999199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675.29351383999199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-695.30000000001905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553.90648615994201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876.49351383998101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742.49351383998101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-401.00000000000801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259.60648615993102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1170.7935138399901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185.593513839992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-201.50000000001799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567.706486159919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1370.2935138399801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385.09351383998199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-293.900000000018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475.30648615991998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1143.89351383998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292.69351383998202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-15.500000000018201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753.706486159919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1210.2935138399801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359.09351383998199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400.39999999997099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471.60648615993102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1170.7935138399901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986.993513839971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599.89999999996098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779.706486159919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1370.2935138399801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1295.09351383996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507.49999999996197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687.30648615992004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1143.89351383998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1202.6935138399599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785.89999999996098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753.706486159919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1210.2935138399801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1269.09351383996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-351.20000000002801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-383.39351384007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73.193513839993102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131.993513839971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-848.70000000002699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-880.89351384006898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-474.50648616002701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-415.706486160049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-1023.70324308003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-1055.8967569200699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-411.503243080027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-352.70324308004899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785.89999999996098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753.706486159919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1961.4935138399401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1269.09351383996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-351.20000000002801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-383.39351384007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824.39351383995199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131.993513839971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-848.70000000002699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-880.89351384006898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326.89351383995302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-415.706486160049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-1023.70324308003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-1055.8967569200699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389.89675691995302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-352.70324308004899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-1217.1000000000399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-546.10000000005903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196.49999999994401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-546.10000000005903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-1118.30000000003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-42.300000000048399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700.29999999995403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-42.300000000048399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-1239.7000000000301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413.69999999995298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1156.2999999999499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413.69999999995298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-1023.70324308003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-1055.8967569200699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389.89675691995302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-352.70324308004899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-1217.1000000000399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-546.10000000005903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196.49999999994401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-546.10000000005903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-1118.30000000003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-42.300000000048399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700.29999999995403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-42.300000000048399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-1239.7000000000301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413.69999999995298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1156.2999999999499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413.69999999995298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-772.30000000001701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510.49999999996402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1623.69999999996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510.49999999996402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-1007.80000000002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541.99999999996396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1388.19999999996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274.99999999996402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-1300.00000000001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249.79999999997401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1095.99999999997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-17.200000000026201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-1239.7000000000301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413.69999999995298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354.89999999997502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413.69999999995298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-772.30000000001701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510.49999999996402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822.29999999998495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510.49999999996402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-1007.80000000002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541.99999999996396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586.79999999998495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274.99999999996402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-1300.00000000001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249.79999999997401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294.59999999999502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-17.200000000026201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-741.50000000000705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808.29999999997403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853.09999999999502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541.29999999997403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-678.799999999997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870.99999999998397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915.80000000000496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603.99999999998397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-742.99999999999795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806.79999999998302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851.600000000004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539.79999999998302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-1300.00000000001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-327.60000000002799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294.59999999999502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249.79999999997401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-741.50000000000705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230.89999999997201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853.09999999999502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808.29999999997403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-678.799999999997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293.599999999982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915.80000000000496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870.99999999998397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-742.99999999999795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229.39999999998099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851.600000000004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806.79999999998302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-49.000000000018197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-464.599999999999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132.00000000000401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87.199999999982495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525.29999999998097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516.29999999998097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706.30000000000302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661.49999999998204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255.99999999999099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246.99999999999099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1238.3999999999901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392.19999999999197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-742.99999999999795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229.39999999998099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851.600000000004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806.79999999998302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-49.000000000018197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-490.20000000001897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132.00000000000401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87.199999999982495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525.29999999998097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490.69999999996099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706.30000000000302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661.49999999998204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255.99999999999099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221.39999999997099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1238.3999999999901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392.19999999999197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188.00000000000099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153.39999999998099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1170.4000000000001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324.20000000000198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-422.19999999998998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394.399999999991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560.20000000001198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565.20000000001198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-360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332.20000000000101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622.400000000001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503.000000000022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255.99999999999099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246.99999999999099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1238.3999999999901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392.19999999999197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188.00000000000099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179.00000000000099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1170.4000000000001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324.20000000000198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-422.19999999998998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420.00000000001103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560.20000000001198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565.20000000001198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-360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357.80000000002099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622.400000000001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503.000000000022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92.100000000000406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809.90000000002101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1074.5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955.10000000002196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-204.4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761.60000000002196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778.00000000000205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906.80000000002303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-457.94995539002002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1351.5499553900199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524.45004460998098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653.25004461000196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-360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357.80000000002099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622.400000000001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503.000000000022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92.100000000000406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809.90000000002101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1074.5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955.10000000002196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-204.4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761.60000000002196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778.00000000000205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906.80000000002303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-457.94995539002002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1351.5499553900199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524.45004460998098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653.25004461000196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547.70008921997896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2357.2000000000198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1530.10008921998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1658.9000892199999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521.80008921998899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2331.3000000000302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1504.2000892199901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1633.0000892200101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483.60008921998798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2053.1000000000299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1466.0000892199901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1354.80008922001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-457.94995539002002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1351.5499553900199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524.45004460998098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652.34995539002205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547.70008921997896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2357.2000000000198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1530.10008921998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1658.00000000002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521.80008921998899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2331.3000000000302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1504.2000892199901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1632.1000000000299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483.60008921998798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2053.1000000000299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1466.0000892199901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1353.9000000000301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815.10008921998804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1721.6000000000299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1134.5000892199901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1022.40000000003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1091.80008921999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1998.30000000003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833.80008921998899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1299.1000000000299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1148.30008921999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2425.4000000000301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890.30008921999001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1726.2000000000301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483.60008921998798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2027.50000000001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1466.0000892199901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1620.9000000000301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815.10008921998804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1696.00000000001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1134.5000892199901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1289.4000000000301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1091.80008921999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1972.70000000001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833.80008921998899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1566.1000000000299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1148.30008921999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2399.8000000000102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890.30008921999001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1993.2000000000301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914.50008921998995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1899.00000000001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656.50008921998995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1492.4000000000301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524.22094228998901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1688.8791469300099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266.22094228998901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1282.27914693003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29.3000892199898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972.59999999999002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-228.69991078000999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566.00000000001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1148.30008921999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2399.8000000000102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890.30008921999001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1993.2000000000301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914.50008921998995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1899.00000000001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656.50008921998995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1492.4000000000301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524.22094228998901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1688.8791469300099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266.22094228998901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1282.27914693003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29.3000892199898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972.59999999999002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-228.69991078000999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566.00000000001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52.500089219989597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995.79999999998995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-135.09991078001099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589.20000000001005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382.40008921999998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1091.5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194.80008921999999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684.90000000001999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475.10008922000998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1184.20000000001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287.50008922001001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777.60000000002901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8C0E-7ED4-49A2-A8B7-ECEF9EB170CA}">
  <dimension ref="A1:K169"/>
  <sheetViews>
    <sheetView workbookViewId="0">
      <selection activeCell="D171" sqref="D171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18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1</v>
      </c>
      <c r="B2" s="3">
        <v>2593.3000000000002</v>
      </c>
      <c r="C2" s="3">
        <v>30</v>
      </c>
      <c r="D2" s="3">
        <f>SUMIF(C2:C8, C2, B2:B8)</f>
        <v>11440.717324029922</v>
      </c>
      <c r="E2" s="3">
        <f>D2/7</f>
        <v>1634.3881891471317</v>
      </c>
      <c r="F2" s="3">
        <v>20</v>
      </c>
      <c r="G2" s="3">
        <v>1</v>
      </c>
      <c r="H2" s="4">
        <v>43160</v>
      </c>
      <c r="I2" s="4">
        <v>43179</v>
      </c>
      <c r="J2" s="3" t="b">
        <v>0</v>
      </c>
      <c r="K2" s="3" t="b">
        <v>0</v>
      </c>
    </row>
    <row r="3" spans="1:11" hidden="1" x14ac:dyDescent="0.25">
      <c r="A3" s="5">
        <v>5</v>
      </c>
      <c r="B3" s="5">
        <v>1988.8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0</v>
      </c>
      <c r="K3" s="5" t="b">
        <v>0</v>
      </c>
    </row>
    <row r="4" spans="1:11" hidden="1" x14ac:dyDescent="0.25">
      <c r="A4" s="3">
        <v>9</v>
      </c>
      <c r="B4" s="3">
        <v>1683.8999999999901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0</v>
      </c>
      <c r="K4" s="3" t="b">
        <v>0</v>
      </c>
    </row>
    <row r="5" spans="1:11" hidden="1" x14ac:dyDescent="0.25">
      <c r="A5" s="5">
        <v>13</v>
      </c>
      <c r="B5" s="5">
        <v>1037.8404484099899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0</v>
      </c>
      <c r="K5" s="5" t="b">
        <v>0</v>
      </c>
    </row>
    <row r="6" spans="1:11" hidden="1" x14ac:dyDescent="0.25">
      <c r="A6" s="3">
        <v>17</v>
      </c>
      <c r="B6" s="3">
        <v>1384.5999999999799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0</v>
      </c>
      <c r="K6" s="3" t="b">
        <v>0</v>
      </c>
    </row>
    <row r="7" spans="1:11" hidden="1" x14ac:dyDescent="0.25">
      <c r="A7" s="5">
        <v>21</v>
      </c>
      <c r="B7" s="5">
        <v>1560.19999999998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0</v>
      </c>
      <c r="K7" s="5" t="b">
        <v>0</v>
      </c>
    </row>
    <row r="8" spans="1:11" hidden="1" x14ac:dyDescent="0.25">
      <c r="A8" s="3">
        <v>25</v>
      </c>
      <c r="B8" s="3">
        <v>1192.07687561998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0</v>
      </c>
      <c r="K8" s="3" t="b">
        <v>0</v>
      </c>
    </row>
    <row r="9" spans="1:11" x14ac:dyDescent="0.25">
      <c r="A9" s="5">
        <v>29</v>
      </c>
      <c r="B9" s="5">
        <v>1037.8404484099899</v>
      </c>
      <c r="C9" s="5">
        <v>33</v>
      </c>
      <c r="D9" s="3">
        <f>SUMIF(C9:C15, C9, B9:B15)</f>
        <v>1894.9173240299815</v>
      </c>
      <c r="E9" s="3">
        <f>D9/7</f>
        <v>270.70247486142591</v>
      </c>
      <c r="F9" s="5">
        <v>20</v>
      </c>
      <c r="G9" s="5">
        <v>1</v>
      </c>
      <c r="H9" s="6">
        <v>43163</v>
      </c>
      <c r="I9" s="6">
        <v>43182</v>
      </c>
      <c r="J9" s="5" t="b">
        <v>0</v>
      </c>
      <c r="K9" s="5" t="b">
        <v>0</v>
      </c>
    </row>
    <row r="10" spans="1:11" hidden="1" x14ac:dyDescent="0.25">
      <c r="A10" s="3">
        <v>33</v>
      </c>
      <c r="B10" s="3">
        <v>600.99999999999795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0</v>
      </c>
      <c r="K10" s="3" t="b">
        <v>0</v>
      </c>
    </row>
    <row r="11" spans="1:11" hidden="1" x14ac:dyDescent="0.25">
      <c r="A11" s="5">
        <v>37</v>
      </c>
      <c r="B11" s="5">
        <v>776.599999999999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0</v>
      </c>
      <c r="K11" s="5" t="b">
        <v>0</v>
      </c>
    </row>
    <row r="12" spans="1:11" hidden="1" x14ac:dyDescent="0.25">
      <c r="A12" s="3">
        <v>41</v>
      </c>
      <c r="B12" s="3">
        <v>408.476875619998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0</v>
      </c>
      <c r="K12" s="3" t="b">
        <v>0</v>
      </c>
    </row>
    <row r="13" spans="1:11" hidden="1" x14ac:dyDescent="0.25">
      <c r="A13" s="5">
        <v>45</v>
      </c>
      <c r="B13" s="5">
        <v>-54.400000000001498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0</v>
      </c>
      <c r="K13" s="5" t="b">
        <v>0</v>
      </c>
    </row>
    <row r="14" spans="1:11" hidden="1" x14ac:dyDescent="0.25">
      <c r="A14" s="3">
        <v>49</v>
      </c>
      <c r="B14" s="3">
        <v>-816.400000000001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0</v>
      </c>
      <c r="K14" s="3" t="b">
        <v>0</v>
      </c>
    </row>
    <row r="15" spans="1:11" hidden="1" x14ac:dyDescent="0.25">
      <c r="A15" s="5">
        <v>53</v>
      </c>
      <c r="B15" s="5">
        <v>-58.200000000000699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0</v>
      </c>
      <c r="K15" s="5" t="b">
        <v>0</v>
      </c>
    </row>
    <row r="16" spans="1:11" x14ac:dyDescent="0.25">
      <c r="A16" s="3">
        <v>57</v>
      </c>
      <c r="B16" s="3">
        <v>1192.07687561998</v>
      </c>
      <c r="C16" s="3">
        <v>36</v>
      </c>
      <c r="D16" s="3">
        <f>SUMIF(C16:C22, C16, B16:B22)</f>
        <v>6063.8768756198679</v>
      </c>
      <c r="E16" s="3">
        <f>D16/7</f>
        <v>866.26812508855255</v>
      </c>
      <c r="F16" s="3">
        <v>20</v>
      </c>
      <c r="G16" s="3">
        <v>1</v>
      </c>
      <c r="H16" s="4">
        <v>43166</v>
      </c>
      <c r="I16" s="4">
        <v>43185</v>
      </c>
      <c r="J16" s="3" t="b">
        <v>0</v>
      </c>
      <c r="K16" s="3" t="b">
        <v>0</v>
      </c>
    </row>
    <row r="17" spans="1:11" hidden="1" x14ac:dyDescent="0.25">
      <c r="A17" s="5">
        <v>61</v>
      </c>
      <c r="B17" s="5">
        <v>729.19999999997901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0</v>
      </c>
      <c r="K17" s="5" t="b">
        <v>0</v>
      </c>
    </row>
    <row r="18" spans="1:11" hidden="1" x14ac:dyDescent="0.25">
      <c r="A18" s="3">
        <v>65</v>
      </c>
      <c r="B18" s="3">
        <v>-32.8000000000211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0</v>
      </c>
      <c r="K18" s="3" t="b">
        <v>0</v>
      </c>
    </row>
    <row r="19" spans="1:11" hidden="1" x14ac:dyDescent="0.25">
      <c r="A19" s="5">
        <v>69</v>
      </c>
      <c r="B19" s="5">
        <v>725.39999999997997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0</v>
      </c>
      <c r="K19" s="5" t="b">
        <v>0</v>
      </c>
    </row>
    <row r="20" spans="1:11" hidden="1" x14ac:dyDescent="0.25">
      <c r="A20" s="3">
        <v>73</v>
      </c>
      <c r="B20" s="3">
        <v>532.69999999998004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0</v>
      </c>
      <c r="K20" s="3" t="b">
        <v>0</v>
      </c>
    </row>
    <row r="21" spans="1:11" hidden="1" x14ac:dyDescent="0.25">
      <c r="A21" s="5">
        <v>77</v>
      </c>
      <c r="B21" s="5">
        <v>1205.49999999999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0</v>
      </c>
      <c r="K21" s="5" t="b">
        <v>0</v>
      </c>
    </row>
    <row r="22" spans="1:11" hidden="1" x14ac:dyDescent="0.25">
      <c r="A22" s="3">
        <v>81</v>
      </c>
      <c r="B22" s="3">
        <v>1711.7999999999799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0</v>
      </c>
      <c r="K22" s="3" t="b">
        <v>0</v>
      </c>
    </row>
    <row r="23" spans="1:11" x14ac:dyDescent="0.25">
      <c r="A23" s="5">
        <v>85</v>
      </c>
      <c r="B23" s="5">
        <v>725.39999999997997</v>
      </c>
      <c r="C23" s="5">
        <v>39</v>
      </c>
      <c r="D23" s="3">
        <f>SUMIF(C23:C29, C23, B23:B29)</f>
        <v>8246.5999999998676</v>
      </c>
      <c r="E23" s="3">
        <f>D23/7</f>
        <v>1178.0857142856953</v>
      </c>
      <c r="F23" s="5">
        <v>20</v>
      </c>
      <c r="G23" s="5">
        <v>1</v>
      </c>
      <c r="H23" s="6">
        <v>43169</v>
      </c>
      <c r="I23" s="6">
        <v>43188</v>
      </c>
      <c r="J23" s="5" t="b">
        <v>0</v>
      </c>
      <c r="K23" s="5" t="b">
        <v>0</v>
      </c>
    </row>
    <row r="24" spans="1:11" hidden="1" x14ac:dyDescent="0.25">
      <c r="A24" s="3">
        <v>89</v>
      </c>
      <c r="B24" s="3">
        <v>532.69999999998004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0</v>
      </c>
      <c r="K24" s="3" t="b">
        <v>0</v>
      </c>
    </row>
    <row r="25" spans="1:11" hidden="1" x14ac:dyDescent="0.25">
      <c r="A25" s="5">
        <v>93</v>
      </c>
      <c r="B25" s="5">
        <v>1205.49999999999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0</v>
      </c>
      <c r="K25" s="5" t="b">
        <v>0</v>
      </c>
    </row>
    <row r="26" spans="1:11" hidden="1" x14ac:dyDescent="0.25">
      <c r="A26" s="3">
        <v>97</v>
      </c>
      <c r="B26" s="3">
        <v>1711.7999999999799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0</v>
      </c>
      <c r="K26" s="3" t="b">
        <v>0</v>
      </c>
    </row>
    <row r="27" spans="1:11" hidden="1" x14ac:dyDescent="0.25">
      <c r="A27" s="5">
        <v>101</v>
      </c>
      <c r="B27" s="5">
        <v>1943.49999999998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0</v>
      </c>
      <c r="K27" s="5" t="b">
        <v>0</v>
      </c>
    </row>
    <row r="28" spans="1:11" hidden="1" x14ac:dyDescent="0.25">
      <c r="A28" s="3">
        <v>105</v>
      </c>
      <c r="B28" s="3">
        <v>1336.5999999999799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0</v>
      </c>
      <c r="K28" s="3" t="b">
        <v>0</v>
      </c>
    </row>
    <row r="29" spans="1:11" hidden="1" x14ac:dyDescent="0.25">
      <c r="A29" s="5">
        <v>109</v>
      </c>
      <c r="B29" s="5">
        <v>791.09999999997899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0</v>
      </c>
      <c r="K29" s="5" t="b">
        <v>0</v>
      </c>
    </row>
    <row r="30" spans="1:11" x14ac:dyDescent="0.25">
      <c r="A30" s="3">
        <v>113</v>
      </c>
      <c r="B30" s="3">
        <v>1556.5999999999799</v>
      </c>
      <c r="C30" s="3">
        <v>42</v>
      </c>
      <c r="D30" s="3">
        <f>SUMIF(C30:C36, C30, B30:B36)</f>
        <v>5480.8999999998396</v>
      </c>
      <c r="E30" s="3">
        <f>D30/7</f>
        <v>782.98571428569142</v>
      </c>
      <c r="F30" s="3">
        <v>20</v>
      </c>
      <c r="G30" s="3">
        <v>1</v>
      </c>
      <c r="H30" s="4">
        <v>43172</v>
      </c>
      <c r="I30" s="4">
        <v>43191</v>
      </c>
      <c r="J30" s="3" t="b">
        <v>0</v>
      </c>
      <c r="K30" s="3" t="b">
        <v>0</v>
      </c>
    </row>
    <row r="31" spans="1:11" hidden="1" x14ac:dyDescent="0.25">
      <c r="A31" s="5">
        <v>117</v>
      </c>
      <c r="B31" s="5">
        <v>1314.8999999999801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0</v>
      </c>
      <c r="K31" s="5" t="b">
        <v>0</v>
      </c>
    </row>
    <row r="32" spans="1:11" hidden="1" x14ac:dyDescent="0.25">
      <c r="A32" s="3">
        <v>121</v>
      </c>
      <c r="B32" s="3">
        <v>707.99999999997794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0</v>
      </c>
      <c r="K32" s="3" t="b">
        <v>0</v>
      </c>
    </row>
    <row r="33" spans="1:11" hidden="1" x14ac:dyDescent="0.25">
      <c r="A33" s="5">
        <v>125</v>
      </c>
      <c r="B33" s="5">
        <v>162.499999999978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0</v>
      </c>
      <c r="K33" s="5" t="b">
        <v>0</v>
      </c>
    </row>
    <row r="34" spans="1:11" hidden="1" x14ac:dyDescent="0.25">
      <c r="A34" s="3">
        <v>129</v>
      </c>
      <c r="B34" s="3">
        <v>179.39999999997801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0</v>
      </c>
      <c r="K34" s="3" t="b">
        <v>0</v>
      </c>
    </row>
    <row r="35" spans="1:11" hidden="1" x14ac:dyDescent="0.25">
      <c r="A35" s="5">
        <v>133</v>
      </c>
      <c r="B35" s="5">
        <v>743.39999999997804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0</v>
      </c>
      <c r="K35" s="5" t="b">
        <v>0</v>
      </c>
    </row>
    <row r="36" spans="1:11" hidden="1" x14ac:dyDescent="0.25">
      <c r="A36" s="3">
        <v>137</v>
      </c>
      <c r="B36" s="3">
        <v>816.09999999996796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0</v>
      </c>
      <c r="K36" s="3" t="b">
        <v>0</v>
      </c>
    </row>
    <row r="37" spans="1:11" x14ac:dyDescent="0.25">
      <c r="A37" s="5">
        <v>141</v>
      </c>
      <c r="B37" s="5">
        <v>791.09999999997899</v>
      </c>
      <c r="C37" s="5">
        <v>45</v>
      </c>
      <c r="D37" s="3">
        <f>SUMIF(C37:C43, C37, B37:B43)</f>
        <v>9181.3999999998377</v>
      </c>
      <c r="E37" s="3">
        <f>D37/7</f>
        <v>1311.6285714285482</v>
      </c>
      <c r="F37" s="5">
        <v>20</v>
      </c>
      <c r="G37" s="5">
        <v>1</v>
      </c>
      <c r="H37" s="6">
        <v>43175</v>
      </c>
      <c r="I37" s="6">
        <v>43194</v>
      </c>
      <c r="J37" s="5" t="b">
        <v>0</v>
      </c>
      <c r="K37" s="5" t="b">
        <v>0</v>
      </c>
    </row>
    <row r="38" spans="1:11" hidden="1" x14ac:dyDescent="0.25">
      <c r="A38" s="3">
        <v>145</v>
      </c>
      <c r="B38" s="3">
        <v>807.99999999997794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0</v>
      </c>
      <c r="K38" s="3" t="b">
        <v>0</v>
      </c>
    </row>
    <row r="39" spans="1:11" hidden="1" x14ac:dyDescent="0.25">
      <c r="A39" s="5">
        <v>149</v>
      </c>
      <c r="B39" s="5">
        <v>1371.99999999998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0</v>
      </c>
      <c r="K39" s="5" t="b">
        <v>0</v>
      </c>
    </row>
    <row r="40" spans="1:11" hidden="1" x14ac:dyDescent="0.25">
      <c r="A40" s="3">
        <v>153</v>
      </c>
      <c r="B40" s="3">
        <v>1444.69999999997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0</v>
      </c>
      <c r="K40" s="3" t="b">
        <v>0</v>
      </c>
    </row>
    <row r="41" spans="1:11" hidden="1" x14ac:dyDescent="0.25">
      <c r="A41" s="5">
        <v>157</v>
      </c>
      <c r="B41" s="5">
        <v>1975.8999999999701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0</v>
      </c>
      <c r="K41" s="5" t="b">
        <v>0</v>
      </c>
    </row>
    <row r="42" spans="1:11" hidden="1" x14ac:dyDescent="0.25">
      <c r="A42" s="3">
        <v>161</v>
      </c>
      <c r="B42" s="3">
        <v>1422.5999999999799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0</v>
      </c>
      <c r="K42" s="3" t="b">
        <v>0</v>
      </c>
    </row>
    <row r="43" spans="1:11" hidden="1" x14ac:dyDescent="0.25">
      <c r="A43" s="5">
        <v>165</v>
      </c>
      <c r="B43" s="5">
        <v>1367.0999999999799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0</v>
      </c>
      <c r="K43" s="5" t="b">
        <v>0</v>
      </c>
    </row>
    <row r="44" spans="1:11" x14ac:dyDescent="0.25">
      <c r="A44" s="3">
        <v>169</v>
      </c>
      <c r="B44" s="3">
        <v>1289.49999999997</v>
      </c>
      <c r="C44" s="3">
        <v>48</v>
      </c>
      <c r="D44" s="3">
        <f>SUMIF(C44:C50, C44, B44:B50)</f>
        <v>11424.999999999871</v>
      </c>
      <c r="E44" s="3">
        <f>D44/7</f>
        <v>1632.1428571428387</v>
      </c>
      <c r="F44" s="3">
        <v>20</v>
      </c>
      <c r="G44" s="3">
        <v>1</v>
      </c>
      <c r="H44" s="4">
        <v>43178</v>
      </c>
      <c r="I44" s="4">
        <v>43197</v>
      </c>
      <c r="J44" s="3" t="b">
        <v>0</v>
      </c>
      <c r="K44" s="3" t="b">
        <v>0</v>
      </c>
    </row>
    <row r="45" spans="1:11" hidden="1" x14ac:dyDescent="0.25">
      <c r="A45" s="5">
        <v>173</v>
      </c>
      <c r="B45" s="5">
        <v>1820.69999999997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0</v>
      </c>
      <c r="K45" s="5" t="b">
        <v>0</v>
      </c>
    </row>
    <row r="46" spans="1:11" hidden="1" x14ac:dyDescent="0.25">
      <c r="A46" s="3">
        <v>177</v>
      </c>
      <c r="B46" s="3">
        <v>1267.3999999999801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0</v>
      </c>
      <c r="K46" s="3" t="b">
        <v>0</v>
      </c>
    </row>
    <row r="47" spans="1:11" hidden="1" x14ac:dyDescent="0.25">
      <c r="A47" s="5">
        <v>181</v>
      </c>
      <c r="B47" s="5">
        <v>1211.8999999999801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0</v>
      </c>
      <c r="K47" s="5" t="b">
        <v>0</v>
      </c>
    </row>
    <row r="48" spans="1:11" hidden="1" x14ac:dyDescent="0.25">
      <c r="A48" s="3">
        <v>185</v>
      </c>
      <c r="B48" s="3">
        <v>1294.79999999999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0</v>
      </c>
      <c r="K48" s="3" t="b">
        <v>0</v>
      </c>
    </row>
    <row r="49" spans="1:11" hidden="1" x14ac:dyDescent="0.25">
      <c r="A49" s="5">
        <v>189</v>
      </c>
      <c r="B49" s="5">
        <v>2478.7999999999902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0</v>
      </c>
      <c r="K49" s="5" t="b">
        <v>0</v>
      </c>
    </row>
    <row r="50" spans="1:11" hidden="1" x14ac:dyDescent="0.25">
      <c r="A50" s="3">
        <v>193</v>
      </c>
      <c r="B50" s="3">
        <v>2061.8999999999901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0</v>
      </c>
      <c r="K50" s="3" t="b">
        <v>0</v>
      </c>
    </row>
    <row r="51" spans="1:11" x14ac:dyDescent="0.25">
      <c r="A51" s="5">
        <v>197</v>
      </c>
      <c r="B51" s="5">
        <v>1367.0999999999799</v>
      </c>
      <c r="C51" s="5">
        <v>51</v>
      </c>
      <c r="D51" s="3">
        <f>SUMIF(C51:C57, C51, B51:B57)</f>
        <v>13871.326367459931</v>
      </c>
      <c r="E51" s="3">
        <f>D51/7</f>
        <v>1981.6180524942758</v>
      </c>
      <c r="F51" s="5">
        <v>20</v>
      </c>
      <c r="G51" s="5">
        <v>1</v>
      </c>
      <c r="H51" s="6">
        <v>43181</v>
      </c>
      <c r="I51" s="6">
        <v>43200</v>
      </c>
      <c r="J51" s="5" t="b">
        <v>0</v>
      </c>
      <c r="K51" s="5" t="b">
        <v>0</v>
      </c>
    </row>
    <row r="52" spans="1:11" hidden="1" x14ac:dyDescent="0.25">
      <c r="A52" s="3">
        <v>201</v>
      </c>
      <c r="B52" s="3">
        <v>1449.99999999999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0</v>
      </c>
      <c r="K52" s="3" t="b">
        <v>0</v>
      </c>
    </row>
    <row r="53" spans="1:11" hidden="1" x14ac:dyDescent="0.25">
      <c r="A53" s="5">
        <v>205</v>
      </c>
      <c r="B53" s="5">
        <v>2633.99999999999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0</v>
      </c>
      <c r="K53" s="5" t="b">
        <v>0</v>
      </c>
    </row>
    <row r="54" spans="1:11" hidden="1" x14ac:dyDescent="0.25">
      <c r="A54" s="3">
        <v>209</v>
      </c>
      <c r="B54" s="3">
        <v>2217.0999999999899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0</v>
      </c>
      <c r="K54" s="3" t="b">
        <v>0</v>
      </c>
    </row>
    <row r="55" spans="1:11" hidden="1" x14ac:dyDescent="0.25">
      <c r="A55" s="5">
        <v>213</v>
      </c>
      <c r="B55" s="5">
        <v>2258.5032430799902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0</v>
      </c>
      <c r="K55" s="5" t="b">
        <v>0</v>
      </c>
    </row>
    <row r="56" spans="1:11" hidden="1" x14ac:dyDescent="0.25">
      <c r="A56" s="3">
        <v>217</v>
      </c>
      <c r="B56" s="3">
        <v>2296.2231243800002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0</v>
      </c>
      <c r="K56" s="3" t="b">
        <v>0</v>
      </c>
    </row>
    <row r="57" spans="1:11" hidden="1" x14ac:dyDescent="0.25">
      <c r="A57" s="5">
        <v>221</v>
      </c>
      <c r="B57" s="5">
        <v>1648.3999999999901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0</v>
      </c>
      <c r="K57" s="5" t="b">
        <v>0</v>
      </c>
    </row>
    <row r="58" spans="1:11" x14ac:dyDescent="0.25">
      <c r="A58" s="3">
        <v>225</v>
      </c>
      <c r="B58" s="3">
        <v>2217.0999999999899</v>
      </c>
      <c r="C58" s="3">
        <v>54</v>
      </c>
      <c r="D58" s="3">
        <f>SUMIF(C58:C64, C58, B58:B64)</f>
        <v>10917.926367459904</v>
      </c>
      <c r="E58" s="3">
        <f>D58/7</f>
        <v>1559.7037667799864</v>
      </c>
      <c r="F58" s="3">
        <v>20</v>
      </c>
      <c r="G58" s="3">
        <v>1</v>
      </c>
      <c r="H58" s="4">
        <v>43184</v>
      </c>
      <c r="I58" s="4">
        <v>43203</v>
      </c>
      <c r="J58" s="3" t="b">
        <v>0</v>
      </c>
      <c r="K58" s="3" t="b">
        <v>0</v>
      </c>
    </row>
    <row r="59" spans="1:11" hidden="1" x14ac:dyDescent="0.25">
      <c r="A59" s="5">
        <v>229</v>
      </c>
      <c r="B59" s="5">
        <v>2258.5032430799902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0</v>
      </c>
      <c r="K59" s="5" t="b">
        <v>0</v>
      </c>
    </row>
    <row r="60" spans="1:11" hidden="1" x14ac:dyDescent="0.25">
      <c r="A60" s="3">
        <v>233</v>
      </c>
      <c r="B60" s="3">
        <v>2296.2231243800002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0</v>
      </c>
      <c r="K60" s="3" t="b">
        <v>0</v>
      </c>
    </row>
    <row r="61" spans="1:11" hidden="1" x14ac:dyDescent="0.25">
      <c r="A61" s="5">
        <v>237</v>
      </c>
      <c r="B61" s="5">
        <v>1648.3999999999901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0</v>
      </c>
      <c r="K61" s="5" t="b">
        <v>0</v>
      </c>
    </row>
    <row r="62" spans="1:11" hidden="1" x14ac:dyDescent="0.25">
      <c r="A62" s="3">
        <v>241</v>
      </c>
      <c r="B62" s="3">
        <v>1632.49999999999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0</v>
      </c>
      <c r="K62" s="3" t="b">
        <v>0</v>
      </c>
    </row>
    <row r="63" spans="1:11" hidden="1" x14ac:dyDescent="0.25">
      <c r="A63" s="5">
        <v>245</v>
      </c>
      <c r="B63" s="5">
        <v>508.39999999997798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0</v>
      </c>
      <c r="K63" s="5" t="b">
        <v>0</v>
      </c>
    </row>
    <row r="64" spans="1:11" hidden="1" x14ac:dyDescent="0.25">
      <c r="A64" s="3">
        <v>249</v>
      </c>
      <c r="B64" s="3">
        <v>356.79999999996699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0</v>
      </c>
      <c r="K64" s="3" t="b">
        <v>0</v>
      </c>
    </row>
    <row r="65" spans="1:11" x14ac:dyDescent="0.25">
      <c r="A65" s="5">
        <v>253</v>
      </c>
      <c r="B65" s="5">
        <v>1648.3999999999901</v>
      </c>
      <c r="C65" s="5">
        <v>57</v>
      </c>
      <c r="D65" s="3">
        <f>SUMIF(C65:C71, C65, B65:B71)</f>
        <v>6767.4999999998317</v>
      </c>
      <c r="E65" s="3">
        <f>D65/7</f>
        <v>966.78571428569023</v>
      </c>
      <c r="F65" s="5">
        <v>20</v>
      </c>
      <c r="G65" s="5">
        <v>1</v>
      </c>
      <c r="H65" s="6">
        <v>43187</v>
      </c>
      <c r="I65" s="6">
        <v>43206</v>
      </c>
      <c r="J65" s="5" t="b">
        <v>0</v>
      </c>
      <c r="K65" s="5" t="b">
        <v>0</v>
      </c>
    </row>
    <row r="66" spans="1:11" hidden="1" x14ac:dyDescent="0.25">
      <c r="A66" s="3">
        <v>257</v>
      </c>
      <c r="B66" s="3">
        <v>1632.49999999999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0</v>
      </c>
      <c r="K66" s="3" t="b">
        <v>0</v>
      </c>
    </row>
    <row r="67" spans="1:11" hidden="1" x14ac:dyDescent="0.25">
      <c r="A67" s="5">
        <v>261</v>
      </c>
      <c r="B67" s="5">
        <v>508.39999999997798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0</v>
      </c>
      <c r="K67" s="5" t="b">
        <v>0</v>
      </c>
    </row>
    <row r="68" spans="1:11" hidden="1" x14ac:dyDescent="0.25">
      <c r="A68" s="3">
        <v>265</v>
      </c>
      <c r="B68" s="3">
        <v>356.79999999996699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0</v>
      </c>
      <c r="K68" s="3" t="b">
        <v>0</v>
      </c>
    </row>
    <row r="69" spans="1:11" hidden="1" x14ac:dyDescent="0.25">
      <c r="A69" s="5">
        <v>269</v>
      </c>
      <c r="B69" s="5">
        <v>1034.19999999996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0</v>
      </c>
      <c r="K69" s="5" t="b">
        <v>0</v>
      </c>
    </row>
    <row r="70" spans="1:11" hidden="1" x14ac:dyDescent="0.25">
      <c r="A70" s="3">
        <v>273</v>
      </c>
      <c r="B70" s="3">
        <v>972.49999999997794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0</v>
      </c>
      <c r="K70" s="3" t="b">
        <v>0</v>
      </c>
    </row>
    <row r="71" spans="1:11" hidden="1" x14ac:dyDescent="0.25">
      <c r="A71" s="5">
        <v>277</v>
      </c>
      <c r="B71" s="5">
        <v>614.69999999996901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0</v>
      </c>
      <c r="K71" s="5" t="b">
        <v>0</v>
      </c>
    </row>
    <row r="72" spans="1:11" x14ac:dyDescent="0.25">
      <c r="A72" s="3">
        <v>281</v>
      </c>
      <c r="B72" s="3">
        <v>-116.600000000032</v>
      </c>
      <c r="C72" s="3">
        <v>60</v>
      </c>
      <c r="D72" s="3">
        <f>SUMIF(C72:C78, C72, B72:B78)</f>
        <v>3757.599999999743</v>
      </c>
      <c r="E72" s="3">
        <f>D72/7</f>
        <v>536.79999999996323</v>
      </c>
      <c r="F72" s="3">
        <v>20</v>
      </c>
      <c r="G72" s="3">
        <v>1</v>
      </c>
      <c r="H72" s="4">
        <v>43190</v>
      </c>
      <c r="I72" s="4">
        <v>43209</v>
      </c>
      <c r="J72" s="3" t="b">
        <v>0</v>
      </c>
      <c r="K72" s="3" t="b">
        <v>0</v>
      </c>
    </row>
    <row r="73" spans="1:11" hidden="1" x14ac:dyDescent="0.25">
      <c r="A73" s="5">
        <v>285</v>
      </c>
      <c r="B73" s="5">
        <v>560.799999999958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0</v>
      </c>
      <c r="K73" s="5" t="b">
        <v>0</v>
      </c>
    </row>
    <row r="74" spans="1:11" hidden="1" x14ac:dyDescent="0.25">
      <c r="A74" s="3">
        <v>289</v>
      </c>
      <c r="B74" s="3">
        <v>499.09999999997899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0</v>
      </c>
      <c r="K74" s="3" t="b">
        <v>0</v>
      </c>
    </row>
    <row r="75" spans="1:11" hidden="1" x14ac:dyDescent="0.25">
      <c r="A75" s="5">
        <v>293</v>
      </c>
      <c r="B75" s="5">
        <v>614.69999999996901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0</v>
      </c>
      <c r="K75" s="5" t="b">
        <v>0</v>
      </c>
    </row>
    <row r="76" spans="1:11" hidden="1" x14ac:dyDescent="0.25">
      <c r="A76" s="3">
        <v>297</v>
      </c>
      <c r="B76" s="3">
        <v>113.799999999959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0</v>
      </c>
      <c r="K76" s="3" t="b">
        <v>0</v>
      </c>
    </row>
    <row r="77" spans="1:11" hidden="1" x14ac:dyDescent="0.25">
      <c r="A77" s="5">
        <v>301</v>
      </c>
      <c r="B77" s="5">
        <v>1440.19999999995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0</v>
      </c>
      <c r="K77" s="5" t="b">
        <v>0</v>
      </c>
    </row>
    <row r="78" spans="1:11" hidden="1" x14ac:dyDescent="0.25">
      <c r="A78" s="3">
        <v>305</v>
      </c>
      <c r="B78" s="3">
        <v>645.59999999996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0</v>
      </c>
      <c r="K78" s="3" t="b">
        <v>0</v>
      </c>
    </row>
    <row r="79" spans="1:11" x14ac:dyDescent="0.25">
      <c r="A79" s="5">
        <v>309</v>
      </c>
      <c r="B79" s="5">
        <v>614.69999999996901</v>
      </c>
      <c r="C79" s="5">
        <v>63</v>
      </c>
      <c r="D79" s="3">
        <f>SUMIF(C79:C85, C79, B79:B85)</f>
        <v>7035.2999999996782</v>
      </c>
      <c r="E79" s="3">
        <f>D79/7</f>
        <v>1005.0428571428112</v>
      </c>
      <c r="F79" s="5">
        <v>20</v>
      </c>
      <c r="G79" s="5">
        <v>1</v>
      </c>
      <c r="H79" s="6">
        <v>43193</v>
      </c>
      <c r="I79" s="6">
        <v>43212</v>
      </c>
      <c r="J79" s="5" t="b">
        <v>0</v>
      </c>
      <c r="K79" s="5" t="b">
        <v>0</v>
      </c>
    </row>
    <row r="80" spans="1:11" hidden="1" x14ac:dyDescent="0.25">
      <c r="A80" s="3">
        <v>313</v>
      </c>
      <c r="B80" s="3">
        <v>113.799999999959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0</v>
      </c>
      <c r="K80" s="3" t="b">
        <v>0</v>
      </c>
    </row>
    <row r="81" spans="1:11" hidden="1" x14ac:dyDescent="0.25">
      <c r="A81" s="5">
        <v>317</v>
      </c>
      <c r="B81" s="5">
        <v>1440.19999999995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0</v>
      </c>
      <c r="K81" s="5" t="b">
        <v>0</v>
      </c>
    </row>
    <row r="82" spans="1:11" hidden="1" x14ac:dyDescent="0.25">
      <c r="A82" s="3">
        <v>321</v>
      </c>
      <c r="B82" s="3">
        <v>645.59999999996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0</v>
      </c>
      <c r="K82" s="3" t="b">
        <v>0</v>
      </c>
    </row>
    <row r="83" spans="1:11" hidden="1" x14ac:dyDescent="0.25">
      <c r="A83" s="5">
        <v>325</v>
      </c>
      <c r="B83" s="5">
        <v>887.29999999995005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0</v>
      </c>
      <c r="K83" s="5" t="b">
        <v>0</v>
      </c>
    </row>
    <row r="84" spans="1:11" hidden="1" x14ac:dyDescent="0.25">
      <c r="A84" s="3">
        <v>329</v>
      </c>
      <c r="B84" s="3">
        <v>1519.69999999994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0</v>
      </c>
      <c r="K84" s="3" t="b">
        <v>0</v>
      </c>
    </row>
    <row r="85" spans="1:11" hidden="1" x14ac:dyDescent="0.25">
      <c r="A85" s="5">
        <v>333</v>
      </c>
      <c r="B85" s="5">
        <v>1813.99999999995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0</v>
      </c>
      <c r="K85" s="5" t="b">
        <v>0</v>
      </c>
    </row>
    <row r="86" spans="1:11" x14ac:dyDescent="0.25">
      <c r="A86" s="3">
        <v>337</v>
      </c>
      <c r="B86" s="3">
        <v>-768.00000000002001</v>
      </c>
      <c r="C86" s="3">
        <v>66</v>
      </c>
      <c r="D86" s="3">
        <f>SUMIF(C86:C92, C86, B86:B92)</f>
        <v>-3702.9000000001115</v>
      </c>
      <c r="E86" s="3">
        <f>D86/7</f>
        <v>-528.98571428573018</v>
      </c>
      <c r="F86" s="3">
        <v>20</v>
      </c>
      <c r="G86" s="3">
        <v>1</v>
      </c>
      <c r="H86" s="4">
        <v>43196</v>
      </c>
      <c r="I86" s="4">
        <v>43215</v>
      </c>
      <c r="J86" s="3" t="b">
        <v>0</v>
      </c>
      <c r="K86" s="3" t="b">
        <v>0</v>
      </c>
    </row>
    <row r="87" spans="1:11" hidden="1" x14ac:dyDescent="0.25">
      <c r="A87" s="5">
        <v>341</v>
      </c>
      <c r="B87" s="5">
        <v>-1327.70000000001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0</v>
      </c>
      <c r="K87" s="5" t="b">
        <v>0</v>
      </c>
    </row>
    <row r="88" spans="1:11" hidden="1" x14ac:dyDescent="0.25">
      <c r="A88" s="3">
        <v>345</v>
      </c>
      <c r="B88" s="3">
        <v>-695.30000000001905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0</v>
      </c>
      <c r="K88" s="3" t="b">
        <v>0</v>
      </c>
    </row>
    <row r="89" spans="1:11" hidden="1" x14ac:dyDescent="0.25">
      <c r="A89" s="5">
        <v>349</v>
      </c>
      <c r="B89" s="5">
        <v>-401.00000000000801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0</v>
      </c>
      <c r="K89" s="5" t="b">
        <v>0</v>
      </c>
    </row>
    <row r="90" spans="1:11" hidden="1" x14ac:dyDescent="0.25">
      <c r="A90" s="3">
        <v>353</v>
      </c>
      <c r="B90" s="3">
        <v>-201.50000000001799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0</v>
      </c>
      <c r="K90" s="3" t="b">
        <v>0</v>
      </c>
    </row>
    <row r="91" spans="1:11" hidden="1" x14ac:dyDescent="0.25">
      <c r="A91" s="5">
        <v>357</v>
      </c>
      <c r="B91" s="5">
        <v>-293.900000000018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0</v>
      </c>
      <c r="K91" s="5" t="b">
        <v>0</v>
      </c>
    </row>
    <row r="92" spans="1:11" hidden="1" x14ac:dyDescent="0.25">
      <c r="A92" s="3">
        <v>361</v>
      </c>
      <c r="B92" s="3">
        <v>-15.500000000018201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0</v>
      </c>
      <c r="K92" s="3" t="b">
        <v>0</v>
      </c>
    </row>
    <row r="93" spans="1:11" x14ac:dyDescent="0.25">
      <c r="A93" s="5">
        <v>365</v>
      </c>
      <c r="B93" s="5">
        <v>400.39999999997099</v>
      </c>
      <c r="C93" s="5">
        <v>69</v>
      </c>
      <c r="D93" s="3">
        <f>SUMIF(C93:C99, C93, B93:B99)</f>
        <v>70.096756919770087</v>
      </c>
      <c r="E93" s="3">
        <f>D93/7</f>
        <v>10.013822417110012</v>
      </c>
      <c r="F93" s="5">
        <v>20</v>
      </c>
      <c r="G93" s="5">
        <v>1</v>
      </c>
      <c r="H93" s="6">
        <v>43199</v>
      </c>
      <c r="I93" s="6">
        <v>43218</v>
      </c>
      <c r="J93" s="5" t="b">
        <v>0</v>
      </c>
      <c r="K93" s="5" t="b">
        <v>0</v>
      </c>
    </row>
    <row r="94" spans="1:11" hidden="1" x14ac:dyDescent="0.25">
      <c r="A94" s="3">
        <v>369</v>
      </c>
      <c r="B94" s="3">
        <v>599.89999999996098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0</v>
      </c>
      <c r="K94" s="3" t="b">
        <v>0</v>
      </c>
    </row>
    <row r="95" spans="1:11" hidden="1" x14ac:dyDescent="0.25">
      <c r="A95" s="5">
        <v>373</v>
      </c>
      <c r="B95" s="5">
        <v>507.49999999996197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0</v>
      </c>
      <c r="K95" s="5" t="b">
        <v>0</v>
      </c>
    </row>
    <row r="96" spans="1:11" hidden="1" x14ac:dyDescent="0.25">
      <c r="A96" s="3">
        <v>377</v>
      </c>
      <c r="B96" s="3">
        <v>785.89999999996098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0</v>
      </c>
      <c r="K96" s="3" t="b">
        <v>0</v>
      </c>
    </row>
    <row r="97" spans="1:11" hidden="1" x14ac:dyDescent="0.25">
      <c r="A97" s="5">
        <v>381</v>
      </c>
      <c r="B97" s="5">
        <v>-351.20000000002801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0</v>
      </c>
      <c r="K97" s="5" t="b">
        <v>0</v>
      </c>
    </row>
    <row r="98" spans="1:11" hidden="1" x14ac:dyDescent="0.25">
      <c r="A98" s="3">
        <v>385</v>
      </c>
      <c r="B98" s="3">
        <v>-848.70000000002699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0</v>
      </c>
      <c r="K98" s="3" t="b">
        <v>0</v>
      </c>
    </row>
    <row r="99" spans="1:11" hidden="1" x14ac:dyDescent="0.25">
      <c r="A99" s="5">
        <v>389</v>
      </c>
      <c r="B99" s="5">
        <v>-1023.70324308003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0</v>
      </c>
      <c r="K99" s="5" t="b">
        <v>0</v>
      </c>
    </row>
    <row r="100" spans="1:11" x14ac:dyDescent="0.25">
      <c r="A100" s="3">
        <v>393</v>
      </c>
      <c r="B100" s="3">
        <v>785.89999999996098</v>
      </c>
      <c r="C100" s="3">
        <v>72</v>
      </c>
      <c r="D100" s="3">
        <f>SUMIF(C100:C106, C100, B100:B106)</f>
        <v>-5012.8032430802241</v>
      </c>
      <c r="E100" s="3">
        <f>D100/7</f>
        <v>-716.11474901146062</v>
      </c>
      <c r="F100" s="3">
        <v>20</v>
      </c>
      <c r="G100" s="3">
        <v>1</v>
      </c>
      <c r="H100" s="4">
        <v>43202</v>
      </c>
      <c r="I100" s="4">
        <v>43221</v>
      </c>
      <c r="J100" s="3" t="b">
        <v>0</v>
      </c>
      <c r="K100" s="3" t="b">
        <v>0</v>
      </c>
    </row>
    <row r="101" spans="1:11" hidden="1" x14ac:dyDescent="0.25">
      <c r="A101" s="5">
        <v>397</v>
      </c>
      <c r="B101" s="5">
        <v>-351.20000000002801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0</v>
      </c>
      <c r="K101" s="5" t="b">
        <v>0</v>
      </c>
    </row>
    <row r="102" spans="1:11" hidden="1" x14ac:dyDescent="0.25">
      <c r="A102" s="3">
        <v>401</v>
      </c>
      <c r="B102" s="3">
        <v>-848.70000000002699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0</v>
      </c>
      <c r="K102" s="3" t="b">
        <v>0</v>
      </c>
    </row>
    <row r="103" spans="1:11" hidden="1" x14ac:dyDescent="0.25">
      <c r="A103" s="5">
        <v>405</v>
      </c>
      <c r="B103" s="5">
        <v>-1023.70324308003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0</v>
      </c>
      <c r="K103" s="5" t="b">
        <v>0</v>
      </c>
    </row>
    <row r="104" spans="1:11" hidden="1" x14ac:dyDescent="0.25">
      <c r="A104" s="3">
        <v>409</v>
      </c>
      <c r="B104" s="3">
        <v>-1217.1000000000399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0</v>
      </c>
      <c r="K104" s="3" t="b">
        <v>0</v>
      </c>
    </row>
    <row r="105" spans="1:11" hidden="1" x14ac:dyDescent="0.25">
      <c r="A105" s="5">
        <v>413</v>
      </c>
      <c r="B105" s="5">
        <v>-1118.30000000003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0</v>
      </c>
      <c r="K105" s="5" t="b">
        <v>0</v>
      </c>
    </row>
    <row r="106" spans="1:11" hidden="1" x14ac:dyDescent="0.25">
      <c r="A106" s="3">
        <v>417</v>
      </c>
      <c r="B106" s="3">
        <v>-1239.7000000000301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0</v>
      </c>
      <c r="K106" s="3" t="b">
        <v>0</v>
      </c>
    </row>
    <row r="107" spans="1:11" x14ac:dyDescent="0.25">
      <c r="A107" s="5">
        <v>421</v>
      </c>
      <c r="B107" s="5">
        <v>-1023.70324308003</v>
      </c>
      <c r="C107" s="5">
        <v>75</v>
      </c>
      <c r="D107" s="3">
        <f>SUMIF(C107:C113, C107, B107:B113)</f>
        <v>-7678.9032430801763</v>
      </c>
      <c r="E107" s="3">
        <f>D107/7</f>
        <v>-1096.9861775828824</v>
      </c>
      <c r="F107" s="5">
        <v>20</v>
      </c>
      <c r="G107" s="5">
        <v>1</v>
      </c>
      <c r="H107" s="6">
        <v>43205</v>
      </c>
      <c r="I107" s="6">
        <v>43224</v>
      </c>
      <c r="J107" s="5" t="b">
        <v>0</v>
      </c>
      <c r="K107" s="5" t="b">
        <v>0</v>
      </c>
    </row>
    <row r="108" spans="1:11" hidden="1" x14ac:dyDescent="0.25">
      <c r="A108" s="3">
        <v>425</v>
      </c>
      <c r="B108" s="3">
        <v>-1217.1000000000399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0</v>
      </c>
      <c r="K108" s="3" t="b">
        <v>0</v>
      </c>
    </row>
    <row r="109" spans="1:11" hidden="1" x14ac:dyDescent="0.25">
      <c r="A109" s="5">
        <v>429</v>
      </c>
      <c r="B109" s="5">
        <v>-1118.30000000003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0</v>
      </c>
      <c r="K109" s="5" t="b">
        <v>0</v>
      </c>
    </row>
    <row r="110" spans="1:11" hidden="1" x14ac:dyDescent="0.25">
      <c r="A110" s="3">
        <v>433</v>
      </c>
      <c r="B110" s="3">
        <v>-1239.7000000000301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0</v>
      </c>
      <c r="K110" s="3" t="b">
        <v>0</v>
      </c>
    </row>
    <row r="111" spans="1:11" hidden="1" x14ac:dyDescent="0.25">
      <c r="A111" s="5">
        <v>437</v>
      </c>
      <c r="B111" s="5">
        <v>-772.30000000001701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0</v>
      </c>
      <c r="K111" s="5" t="b">
        <v>0</v>
      </c>
    </row>
    <row r="112" spans="1:11" hidden="1" x14ac:dyDescent="0.25">
      <c r="A112" s="3">
        <v>441</v>
      </c>
      <c r="B112" s="3">
        <v>-1007.80000000002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0</v>
      </c>
      <c r="K112" s="3" t="b">
        <v>0</v>
      </c>
    </row>
    <row r="113" spans="1:11" hidden="1" x14ac:dyDescent="0.25">
      <c r="A113" s="5">
        <v>445</v>
      </c>
      <c r="B113" s="5">
        <v>-1300.00000000001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0</v>
      </c>
      <c r="K113" s="5" t="b">
        <v>0</v>
      </c>
    </row>
    <row r="114" spans="1:11" x14ac:dyDescent="0.25">
      <c r="A114" s="3">
        <v>449</v>
      </c>
      <c r="B114" s="3">
        <v>-1239.7000000000301</v>
      </c>
      <c r="C114" s="3">
        <v>78</v>
      </c>
      <c r="D114" s="3">
        <f>SUMIF(C114:C120, C114, B114:B120)</f>
        <v>-6483.1000000000804</v>
      </c>
      <c r="E114" s="3">
        <f>D114/7</f>
        <v>-926.15714285715433</v>
      </c>
      <c r="F114" s="3">
        <v>20</v>
      </c>
      <c r="G114" s="3">
        <v>1</v>
      </c>
      <c r="H114" s="4">
        <v>43208</v>
      </c>
      <c r="I114" s="4">
        <v>43227</v>
      </c>
      <c r="J114" s="3" t="b">
        <v>0</v>
      </c>
      <c r="K114" s="3" t="b">
        <v>0</v>
      </c>
    </row>
    <row r="115" spans="1:11" hidden="1" x14ac:dyDescent="0.25">
      <c r="A115" s="5">
        <v>453</v>
      </c>
      <c r="B115" s="5">
        <v>-772.30000000001701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0</v>
      </c>
      <c r="K115" s="5" t="b">
        <v>0</v>
      </c>
    </row>
    <row r="116" spans="1:11" hidden="1" x14ac:dyDescent="0.25">
      <c r="A116" s="3">
        <v>457</v>
      </c>
      <c r="B116" s="3">
        <v>-1007.80000000002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0</v>
      </c>
      <c r="K116" s="3" t="b">
        <v>0</v>
      </c>
    </row>
    <row r="117" spans="1:11" hidden="1" x14ac:dyDescent="0.25">
      <c r="A117" s="5">
        <v>461</v>
      </c>
      <c r="B117" s="5">
        <v>-1300.00000000001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0</v>
      </c>
      <c r="K117" s="5" t="b">
        <v>0</v>
      </c>
    </row>
    <row r="118" spans="1:11" hidden="1" x14ac:dyDescent="0.25">
      <c r="A118" s="3">
        <v>465</v>
      </c>
      <c r="B118" s="3">
        <v>-741.50000000000705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0</v>
      </c>
      <c r="K118" s="3" t="b">
        <v>0</v>
      </c>
    </row>
    <row r="119" spans="1:11" hidden="1" x14ac:dyDescent="0.25">
      <c r="A119" s="5">
        <v>469</v>
      </c>
      <c r="B119" s="5">
        <v>-678.799999999997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0</v>
      </c>
      <c r="K119" s="5" t="b">
        <v>0</v>
      </c>
    </row>
    <row r="120" spans="1:11" hidden="1" x14ac:dyDescent="0.25">
      <c r="A120" s="3">
        <v>473</v>
      </c>
      <c r="B120" s="3">
        <v>-742.99999999999795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0</v>
      </c>
      <c r="K120" s="3" t="b">
        <v>0</v>
      </c>
    </row>
    <row r="121" spans="1:11" x14ac:dyDescent="0.25">
      <c r="A121" s="5">
        <v>477</v>
      </c>
      <c r="B121" s="5">
        <v>-1300.00000000001</v>
      </c>
      <c r="C121" s="5">
        <v>81</v>
      </c>
      <c r="D121" s="3">
        <f>SUMIF(C121:C127, C121, B121:B127)</f>
        <v>-2731.0000000000582</v>
      </c>
      <c r="E121" s="3">
        <f>D121/7</f>
        <v>-390.14285714286547</v>
      </c>
      <c r="F121" s="5">
        <v>20</v>
      </c>
      <c r="G121" s="5">
        <v>1</v>
      </c>
      <c r="H121" s="6">
        <v>43211</v>
      </c>
      <c r="I121" s="6">
        <v>43230</v>
      </c>
      <c r="J121" s="5" t="b">
        <v>0</v>
      </c>
      <c r="K121" s="5" t="b">
        <v>0</v>
      </c>
    </row>
    <row r="122" spans="1:11" hidden="1" x14ac:dyDescent="0.25">
      <c r="A122" s="3">
        <v>481</v>
      </c>
      <c r="B122" s="3">
        <v>-741.50000000000705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0</v>
      </c>
      <c r="K122" s="3" t="b">
        <v>0</v>
      </c>
    </row>
    <row r="123" spans="1:11" hidden="1" x14ac:dyDescent="0.25">
      <c r="A123" s="5">
        <v>485</v>
      </c>
      <c r="B123" s="5">
        <v>-678.799999999997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0</v>
      </c>
      <c r="K123" s="5" t="b">
        <v>0</v>
      </c>
    </row>
    <row r="124" spans="1:11" hidden="1" x14ac:dyDescent="0.25">
      <c r="A124" s="3">
        <v>489</v>
      </c>
      <c r="B124" s="3">
        <v>-742.99999999999795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0</v>
      </c>
      <c r="K124" s="3" t="b">
        <v>0</v>
      </c>
    </row>
    <row r="125" spans="1:11" hidden="1" x14ac:dyDescent="0.25">
      <c r="A125" s="5">
        <v>493</v>
      </c>
      <c r="B125" s="5">
        <v>-49.000000000018197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0</v>
      </c>
      <c r="K125" s="5" t="b">
        <v>0</v>
      </c>
    </row>
    <row r="126" spans="1:11" hidden="1" x14ac:dyDescent="0.25">
      <c r="A126" s="3">
        <v>497</v>
      </c>
      <c r="B126" s="3">
        <v>525.29999999998097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0</v>
      </c>
      <c r="K126" s="3" t="b">
        <v>0</v>
      </c>
    </row>
    <row r="127" spans="1:11" hidden="1" x14ac:dyDescent="0.25">
      <c r="A127" s="5">
        <v>501</v>
      </c>
      <c r="B127" s="5">
        <v>255.99999999999099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0</v>
      </c>
      <c r="K127" s="5" t="b">
        <v>0</v>
      </c>
    </row>
    <row r="128" spans="1:11" x14ac:dyDescent="0.25">
      <c r="A128" s="3">
        <v>505</v>
      </c>
      <c r="B128" s="3">
        <v>-742.99999999999795</v>
      </c>
      <c r="C128" s="3">
        <v>84</v>
      </c>
      <c r="D128" s="3">
        <f>SUMIF(C128:C134, C128, B128:B134)</f>
        <v>-604.90000000003317</v>
      </c>
      <c r="E128" s="3">
        <f>D128/7</f>
        <v>-86.414285714290457</v>
      </c>
      <c r="F128" s="3">
        <v>20</v>
      </c>
      <c r="G128" s="3">
        <v>1</v>
      </c>
      <c r="H128" s="4">
        <v>43214</v>
      </c>
      <c r="I128" s="4">
        <v>43233</v>
      </c>
      <c r="J128" s="3" t="b">
        <v>0</v>
      </c>
      <c r="K128" s="3" t="b">
        <v>0</v>
      </c>
    </row>
    <row r="129" spans="1:11" hidden="1" x14ac:dyDescent="0.25">
      <c r="A129" s="5">
        <v>509</v>
      </c>
      <c r="B129" s="5">
        <v>-49.000000000018197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0</v>
      </c>
      <c r="K129" s="5" t="b">
        <v>0</v>
      </c>
    </row>
    <row r="130" spans="1:11" hidden="1" x14ac:dyDescent="0.25">
      <c r="A130" s="3">
        <v>513</v>
      </c>
      <c r="B130" s="3">
        <v>525.29999999998097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0</v>
      </c>
      <c r="K130" s="3" t="b">
        <v>0</v>
      </c>
    </row>
    <row r="131" spans="1:11" hidden="1" x14ac:dyDescent="0.25">
      <c r="A131" s="5">
        <v>517</v>
      </c>
      <c r="B131" s="5">
        <v>255.99999999999099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0</v>
      </c>
      <c r="K131" s="5" t="b">
        <v>0</v>
      </c>
    </row>
    <row r="132" spans="1:11" hidden="1" x14ac:dyDescent="0.25">
      <c r="A132" s="3">
        <v>521</v>
      </c>
      <c r="B132" s="3">
        <v>188.00000000000099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0</v>
      </c>
      <c r="K132" s="3" t="b">
        <v>0</v>
      </c>
    </row>
    <row r="133" spans="1:11" hidden="1" x14ac:dyDescent="0.25">
      <c r="A133" s="5">
        <v>525</v>
      </c>
      <c r="B133" s="5">
        <v>-422.19999999998998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0</v>
      </c>
      <c r="K133" s="5" t="b">
        <v>0</v>
      </c>
    </row>
    <row r="134" spans="1:11" hidden="1" x14ac:dyDescent="0.25">
      <c r="A134" s="3">
        <v>529</v>
      </c>
      <c r="B134" s="3">
        <v>-360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0</v>
      </c>
      <c r="K134" s="3" t="b">
        <v>0</v>
      </c>
    </row>
    <row r="135" spans="1:11" x14ac:dyDescent="0.25">
      <c r="A135" s="5">
        <v>533</v>
      </c>
      <c r="B135" s="5">
        <v>255.99999999999099</v>
      </c>
      <c r="C135" s="5">
        <v>87</v>
      </c>
      <c r="D135" s="3">
        <f>SUMIF(C135:C141, C135, B135:B141)</f>
        <v>-908.44995539001764</v>
      </c>
      <c r="E135" s="3">
        <f>D135/7</f>
        <v>-129.7785650557168</v>
      </c>
      <c r="F135" s="5">
        <v>20</v>
      </c>
      <c r="G135" s="5">
        <v>1</v>
      </c>
      <c r="H135" s="6">
        <v>43217</v>
      </c>
      <c r="I135" s="6">
        <v>43236</v>
      </c>
      <c r="J135" s="5" t="b">
        <v>0</v>
      </c>
      <c r="K135" s="5" t="b">
        <v>0</v>
      </c>
    </row>
    <row r="136" spans="1:11" hidden="1" x14ac:dyDescent="0.25">
      <c r="A136" s="3">
        <v>537</v>
      </c>
      <c r="B136" s="3">
        <v>188.00000000000099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0</v>
      </c>
      <c r="K136" s="3" t="b">
        <v>0</v>
      </c>
    </row>
    <row r="137" spans="1:11" hidden="1" x14ac:dyDescent="0.25">
      <c r="A137" s="5">
        <v>541</v>
      </c>
      <c r="B137" s="5">
        <v>-422.19999999998998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0</v>
      </c>
      <c r="K137" s="5" t="b">
        <v>0</v>
      </c>
    </row>
    <row r="138" spans="1:11" hidden="1" x14ac:dyDescent="0.25">
      <c r="A138" s="3">
        <v>545</v>
      </c>
      <c r="B138" s="3">
        <v>-360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0</v>
      </c>
      <c r="K138" s="3" t="b">
        <v>0</v>
      </c>
    </row>
    <row r="139" spans="1:11" hidden="1" x14ac:dyDescent="0.25">
      <c r="A139" s="5">
        <v>549</v>
      </c>
      <c r="B139" s="5">
        <v>92.100000000000406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0</v>
      </c>
      <c r="K139" s="5" t="b">
        <v>0</v>
      </c>
    </row>
    <row r="140" spans="1:11" hidden="1" x14ac:dyDescent="0.25">
      <c r="A140" s="3">
        <v>553</v>
      </c>
      <c r="B140" s="3">
        <v>-204.4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0</v>
      </c>
      <c r="K140" s="3" t="b">
        <v>0</v>
      </c>
    </row>
    <row r="141" spans="1:11" hidden="1" x14ac:dyDescent="0.25">
      <c r="A141" s="5">
        <v>557</v>
      </c>
      <c r="B141" s="5">
        <v>-457.94995539002002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0</v>
      </c>
      <c r="K141" s="5" t="b">
        <v>0</v>
      </c>
    </row>
    <row r="142" spans="1:11" x14ac:dyDescent="0.25">
      <c r="A142" s="3">
        <v>561</v>
      </c>
      <c r="B142" s="3">
        <v>-360</v>
      </c>
      <c r="C142" s="3">
        <v>90</v>
      </c>
      <c r="D142" s="3">
        <f>SUMIF(C142:C148, C142, B142:B148)</f>
        <v>622.85031226993624</v>
      </c>
      <c r="E142" s="3">
        <f>D142/7</f>
        <v>88.978616038562322</v>
      </c>
      <c r="F142" s="3">
        <v>20</v>
      </c>
      <c r="G142" s="3">
        <v>1</v>
      </c>
      <c r="H142" s="4">
        <v>43220</v>
      </c>
      <c r="I142" s="4">
        <v>43239</v>
      </c>
      <c r="J142" s="3" t="b">
        <v>0</v>
      </c>
      <c r="K142" s="3" t="b">
        <v>0</v>
      </c>
    </row>
    <row r="143" spans="1:11" hidden="1" x14ac:dyDescent="0.25">
      <c r="A143" s="5">
        <v>565</v>
      </c>
      <c r="B143" s="5">
        <v>92.100000000000406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0</v>
      </c>
      <c r="K143" s="5" t="b">
        <v>0</v>
      </c>
    </row>
    <row r="144" spans="1:11" hidden="1" x14ac:dyDescent="0.25">
      <c r="A144" s="3">
        <v>569</v>
      </c>
      <c r="B144" s="3">
        <v>-204.4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0</v>
      </c>
      <c r="K144" s="3" t="b">
        <v>0</v>
      </c>
    </row>
    <row r="145" spans="1:11" hidden="1" x14ac:dyDescent="0.25">
      <c r="A145" s="5">
        <v>573</v>
      </c>
      <c r="B145" s="5">
        <v>-457.94995539002002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0</v>
      </c>
      <c r="K145" s="5" t="b">
        <v>0</v>
      </c>
    </row>
    <row r="146" spans="1:11" hidden="1" x14ac:dyDescent="0.25">
      <c r="A146" s="3">
        <v>577</v>
      </c>
      <c r="B146" s="3">
        <v>547.70008921997896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0</v>
      </c>
      <c r="K146" s="3" t="b">
        <v>0</v>
      </c>
    </row>
    <row r="147" spans="1:11" hidden="1" x14ac:dyDescent="0.25">
      <c r="A147" s="5">
        <v>581</v>
      </c>
      <c r="B147" s="5">
        <v>521.80008921998899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0</v>
      </c>
      <c r="K147" s="5" t="b">
        <v>0</v>
      </c>
    </row>
    <row r="148" spans="1:11" hidden="1" x14ac:dyDescent="0.25">
      <c r="A148" s="3">
        <v>585</v>
      </c>
      <c r="B148" s="3">
        <v>483.60008921998798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0</v>
      </c>
      <c r="K148" s="3" t="b">
        <v>0</v>
      </c>
    </row>
    <row r="149" spans="1:11" x14ac:dyDescent="0.25">
      <c r="A149" s="5">
        <v>589</v>
      </c>
      <c r="B149" s="5">
        <v>-457.94995539002002</v>
      </c>
      <c r="C149" s="5">
        <v>93</v>
      </c>
      <c r="D149" s="3">
        <f>SUMIF(C149:C155, C149, B149:B155)</f>
        <v>4150.3505799299037</v>
      </c>
      <c r="E149" s="3">
        <f>D149/7</f>
        <v>592.90722570427192</v>
      </c>
      <c r="F149" s="5">
        <v>20</v>
      </c>
      <c r="G149" s="5">
        <v>1</v>
      </c>
      <c r="H149" s="6">
        <v>43223</v>
      </c>
      <c r="I149" s="6">
        <v>43242</v>
      </c>
      <c r="J149" s="5" t="b">
        <v>0</v>
      </c>
      <c r="K149" s="5" t="b">
        <v>0</v>
      </c>
    </row>
    <row r="150" spans="1:11" hidden="1" x14ac:dyDescent="0.25">
      <c r="A150" s="3">
        <v>593</v>
      </c>
      <c r="B150" s="3">
        <v>547.70008921997896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0</v>
      </c>
      <c r="K150" s="3" t="b">
        <v>0</v>
      </c>
    </row>
    <row r="151" spans="1:11" hidden="1" x14ac:dyDescent="0.25">
      <c r="A151" s="5">
        <v>597</v>
      </c>
      <c r="B151" s="5">
        <v>521.80008921998899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0</v>
      </c>
      <c r="K151" s="5" t="b">
        <v>0</v>
      </c>
    </row>
    <row r="152" spans="1:11" hidden="1" x14ac:dyDescent="0.25">
      <c r="A152" s="3">
        <v>601</v>
      </c>
      <c r="B152" s="3">
        <v>483.60008921998798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0</v>
      </c>
      <c r="K152" s="3" t="b">
        <v>0</v>
      </c>
    </row>
    <row r="153" spans="1:11" hidden="1" x14ac:dyDescent="0.25">
      <c r="A153" s="5">
        <v>605</v>
      </c>
      <c r="B153" s="5">
        <v>815.10008921998804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0</v>
      </c>
      <c r="K153" s="5" t="b">
        <v>0</v>
      </c>
    </row>
    <row r="154" spans="1:11" hidden="1" x14ac:dyDescent="0.25">
      <c r="A154" s="3">
        <v>609</v>
      </c>
      <c r="B154" s="3">
        <v>1091.80008921999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0</v>
      </c>
      <c r="K154" s="3" t="b">
        <v>0</v>
      </c>
    </row>
    <row r="155" spans="1:11" hidden="1" x14ac:dyDescent="0.25">
      <c r="A155" s="5">
        <v>613</v>
      </c>
      <c r="B155" s="5">
        <v>1148.30008921999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0</v>
      </c>
      <c r="K155" s="5" t="b">
        <v>0</v>
      </c>
    </row>
    <row r="156" spans="1:11" x14ac:dyDescent="0.25">
      <c r="A156" s="3">
        <v>617</v>
      </c>
      <c r="B156" s="3">
        <v>483.60008921998798</v>
      </c>
      <c r="C156" s="3">
        <v>96</v>
      </c>
      <c r="D156" s="3">
        <f>SUMIF(C156:C162, C156, B156:B162)</f>
        <v>5006.8214776099239</v>
      </c>
      <c r="E156" s="3">
        <f>D156/7</f>
        <v>715.26021108713201</v>
      </c>
      <c r="F156" s="3">
        <v>20</v>
      </c>
      <c r="G156" s="3">
        <v>1</v>
      </c>
      <c r="H156" s="4">
        <v>43226</v>
      </c>
      <c r="I156" s="4">
        <v>43245</v>
      </c>
      <c r="J156" s="3" t="b">
        <v>0</v>
      </c>
      <c r="K156" s="3" t="b">
        <v>0</v>
      </c>
    </row>
    <row r="157" spans="1:11" hidden="1" x14ac:dyDescent="0.25">
      <c r="A157" s="5">
        <v>621</v>
      </c>
      <c r="B157" s="5">
        <v>815.10008921998804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0</v>
      </c>
      <c r="K157" s="5" t="b">
        <v>0</v>
      </c>
    </row>
    <row r="158" spans="1:11" hidden="1" x14ac:dyDescent="0.25">
      <c r="A158" s="3">
        <v>625</v>
      </c>
      <c r="B158" s="3">
        <v>1091.80008921999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0</v>
      </c>
      <c r="K158" s="3" t="b">
        <v>0</v>
      </c>
    </row>
    <row r="159" spans="1:11" hidden="1" x14ac:dyDescent="0.25">
      <c r="A159" s="5">
        <v>629</v>
      </c>
      <c r="B159" s="5">
        <v>1148.30008921999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0</v>
      </c>
      <c r="K159" s="5" t="b">
        <v>0</v>
      </c>
    </row>
    <row r="160" spans="1:11" hidden="1" x14ac:dyDescent="0.25">
      <c r="A160" s="3">
        <v>633</v>
      </c>
      <c r="B160" s="3">
        <v>914.50008921998995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0</v>
      </c>
      <c r="K160" s="3" t="b">
        <v>0</v>
      </c>
    </row>
    <row r="161" spans="1:11" hidden="1" x14ac:dyDescent="0.25">
      <c r="A161" s="5">
        <v>637</v>
      </c>
      <c r="B161" s="5">
        <v>524.22094228998901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0</v>
      </c>
      <c r="K161" s="5" t="b">
        <v>0</v>
      </c>
    </row>
    <row r="162" spans="1:11" hidden="1" x14ac:dyDescent="0.25">
      <c r="A162" s="3">
        <v>641</v>
      </c>
      <c r="B162" s="3">
        <v>29.3000892199898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0</v>
      </c>
      <c r="K162" s="3" t="b">
        <v>0</v>
      </c>
    </row>
    <row r="163" spans="1:11" x14ac:dyDescent="0.25">
      <c r="A163" s="5">
        <v>645</v>
      </c>
      <c r="B163" s="5">
        <v>1148.30008921999</v>
      </c>
      <c r="C163" s="5">
        <v>99</v>
      </c>
      <c r="D163" s="3">
        <f>SUMIF(C163:C169, C163, B163:B169)</f>
        <v>3526.3214776099585</v>
      </c>
      <c r="E163" s="3">
        <f>D163/7</f>
        <v>503.76021108713695</v>
      </c>
      <c r="F163" s="5">
        <v>20</v>
      </c>
      <c r="G163" s="5">
        <v>1</v>
      </c>
      <c r="H163" s="6">
        <v>43229</v>
      </c>
      <c r="I163" s="6">
        <v>43248</v>
      </c>
      <c r="J163" s="5" t="b">
        <v>0</v>
      </c>
      <c r="K163" s="5" t="b">
        <v>0</v>
      </c>
    </row>
    <row r="164" spans="1:11" hidden="1" x14ac:dyDescent="0.25">
      <c r="A164" s="3">
        <v>649</v>
      </c>
      <c r="B164" s="3">
        <v>914.50008921998995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0</v>
      </c>
      <c r="K164" s="3" t="b">
        <v>0</v>
      </c>
    </row>
    <row r="165" spans="1:11" hidden="1" x14ac:dyDescent="0.25">
      <c r="A165" s="5">
        <v>653</v>
      </c>
      <c r="B165" s="5">
        <v>524.22094228998901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0</v>
      </c>
      <c r="K165" s="5" t="b">
        <v>0</v>
      </c>
    </row>
    <row r="166" spans="1:11" hidden="1" x14ac:dyDescent="0.25">
      <c r="A166" s="3">
        <v>657</v>
      </c>
      <c r="B166" s="3">
        <v>29.3000892199898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0</v>
      </c>
      <c r="K166" s="3" t="b">
        <v>0</v>
      </c>
    </row>
    <row r="167" spans="1:11" hidden="1" x14ac:dyDescent="0.25">
      <c r="A167" s="5">
        <v>661</v>
      </c>
      <c r="B167" s="5">
        <v>52.500089219989597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0</v>
      </c>
      <c r="K167" s="5" t="b">
        <v>0</v>
      </c>
    </row>
    <row r="168" spans="1:11" hidden="1" x14ac:dyDescent="0.25">
      <c r="A168" s="3">
        <v>665</v>
      </c>
      <c r="B168" s="3">
        <v>382.40008921999998</v>
      </c>
      <c r="C168" s="3">
        <v>99</v>
      </c>
      <c r="D168" s="3"/>
      <c r="E168" s="3"/>
      <c r="F168" s="3">
        <v>20</v>
      </c>
      <c r="G168" s="3">
        <v>6</v>
      </c>
      <c r="H168" s="4">
        <v>43234</v>
      </c>
      <c r="I168" s="4">
        <v>43253</v>
      </c>
      <c r="J168" s="3" t="b">
        <v>0</v>
      </c>
      <c r="K168" s="3" t="b">
        <v>0</v>
      </c>
    </row>
    <row r="169" spans="1:11" hidden="1" x14ac:dyDescent="0.25">
      <c r="A169" s="8">
        <v>669</v>
      </c>
      <c r="B169" s="8">
        <v>475.10008922000998</v>
      </c>
      <c r="C169" s="8">
        <v>99</v>
      </c>
      <c r="D169" s="8"/>
      <c r="E169" s="8"/>
      <c r="F169" s="8">
        <v>20</v>
      </c>
      <c r="G169" s="8">
        <v>7</v>
      </c>
      <c r="H169" s="9">
        <v>43235</v>
      </c>
      <c r="I169" s="9">
        <v>43254</v>
      </c>
      <c r="J169" s="8" t="b">
        <v>0</v>
      </c>
      <c r="K169" s="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3285-2B59-456C-97BA-9D68BEF2F5A8}">
  <dimension ref="A1:K169"/>
  <sheetViews>
    <sheetView topLeftCell="A30" workbookViewId="0">
      <selection activeCell="N170" sqref="N170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19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2</v>
      </c>
      <c r="B2" s="3">
        <v>2740.3000000000202</v>
      </c>
      <c r="C2" s="3">
        <v>30</v>
      </c>
      <c r="D2" s="3">
        <f>SUMIF(C2:C8, C2, B2:B8)</f>
        <v>14993.717324030062</v>
      </c>
      <c r="E2" s="3">
        <f>D2/7</f>
        <v>2141.9596177185804</v>
      </c>
      <c r="F2" s="3">
        <v>20</v>
      </c>
      <c r="G2" s="3">
        <v>1</v>
      </c>
      <c r="H2" s="4">
        <v>43160</v>
      </c>
      <c r="I2" s="4">
        <v>43179</v>
      </c>
      <c r="J2" s="3" t="b">
        <v>1</v>
      </c>
      <c r="K2" s="3" t="b">
        <v>0</v>
      </c>
    </row>
    <row r="3" spans="1:11" hidden="1" x14ac:dyDescent="0.25">
      <c r="A3" s="5">
        <v>6</v>
      </c>
      <c r="B3" s="5">
        <v>2135.8000000000202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1</v>
      </c>
      <c r="K3" s="5" t="b">
        <v>0</v>
      </c>
    </row>
    <row r="4" spans="1:11" hidden="1" x14ac:dyDescent="0.25">
      <c r="A4" s="3">
        <v>10</v>
      </c>
      <c r="B4" s="3">
        <v>2062.9000000000101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1</v>
      </c>
      <c r="K4" s="3" t="b">
        <v>0</v>
      </c>
    </row>
    <row r="5" spans="1:11" hidden="1" x14ac:dyDescent="0.25">
      <c r="A5" s="5">
        <v>14</v>
      </c>
      <c r="B5" s="5">
        <v>1416.8404484100099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1</v>
      </c>
      <c r="K5" s="5" t="b">
        <v>0</v>
      </c>
    </row>
    <row r="6" spans="1:11" hidden="1" x14ac:dyDescent="0.25">
      <c r="A6" s="3">
        <v>18</v>
      </c>
      <c r="B6" s="3">
        <v>1763.6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1</v>
      </c>
      <c r="K6" s="3" t="b">
        <v>0</v>
      </c>
    </row>
    <row r="7" spans="1:11" hidden="1" x14ac:dyDescent="0.25">
      <c r="A7" s="5">
        <v>22</v>
      </c>
      <c r="B7" s="5">
        <v>1939.2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1</v>
      </c>
      <c r="K7" s="5" t="b">
        <v>0</v>
      </c>
    </row>
    <row r="8" spans="1:11" hidden="1" x14ac:dyDescent="0.25">
      <c r="A8" s="3">
        <v>26</v>
      </c>
      <c r="B8" s="3">
        <v>2935.07687562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1</v>
      </c>
      <c r="K8" s="3" t="b">
        <v>0</v>
      </c>
    </row>
    <row r="9" spans="1:11" x14ac:dyDescent="0.25">
      <c r="A9" s="5">
        <v>30</v>
      </c>
      <c r="B9" s="5">
        <v>2078.6404484100099</v>
      </c>
      <c r="C9" s="5">
        <v>33</v>
      </c>
      <c r="D9" s="3">
        <f>SUMIF(C9:C15, C9, B9:B15)</f>
        <v>14636.51732403013</v>
      </c>
      <c r="E9" s="3">
        <f>D9/7</f>
        <v>2090.9310462900185</v>
      </c>
      <c r="F9" s="5">
        <v>20</v>
      </c>
      <c r="G9" s="5">
        <v>1</v>
      </c>
      <c r="H9" s="6">
        <v>43163</v>
      </c>
      <c r="I9" s="6">
        <v>43182</v>
      </c>
      <c r="J9" s="5" t="b">
        <v>1</v>
      </c>
      <c r="K9" s="5" t="b">
        <v>0</v>
      </c>
    </row>
    <row r="10" spans="1:11" hidden="1" x14ac:dyDescent="0.25">
      <c r="A10" s="3">
        <v>34</v>
      </c>
      <c r="B10" s="3">
        <v>1641.80000000002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1</v>
      </c>
      <c r="K10" s="3" t="b">
        <v>0</v>
      </c>
    </row>
    <row r="11" spans="1:11" hidden="1" x14ac:dyDescent="0.25">
      <c r="A11" s="5">
        <v>38</v>
      </c>
      <c r="B11" s="5">
        <v>1817.4000000000201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1</v>
      </c>
      <c r="K11" s="5" t="b">
        <v>0</v>
      </c>
    </row>
    <row r="12" spans="1:11" hidden="1" x14ac:dyDescent="0.25">
      <c r="A12" s="3">
        <v>42</v>
      </c>
      <c r="B12" s="3">
        <v>2813.2768756200198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1</v>
      </c>
      <c r="K12" s="3" t="b">
        <v>0</v>
      </c>
    </row>
    <row r="13" spans="1:11" hidden="1" x14ac:dyDescent="0.25">
      <c r="A13" s="5">
        <v>46</v>
      </c>
      <c r="B13" s="5">
        <v>2350.4000000000201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1</v>
      </c>
      <c r="K13" s="5" t="b">
        <v>0</v>
      </c>
    </row>
    <row r="14" spans="1:11" hidden="1" x14ac:dyDescent="0.25">
      <c r="A14" s="3">
        <v>50</v>
      </c>
      <c r="B14" s="3">
        <v>1588.4000000000201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1</v>
      </c>
      <c r="K14" s="3" t="b">
        <v>0</v>
      </c>
    </row>
    <row r="15" spans="1:11" hidden="1" x14ac:dyDescent="0.25">
      <c r="A15" s="5">
        <v>54</v>
      </c>
      <c r="B15" s="5">
        <v>2346.6000000000199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1</v>
      </c>
      <c r="K15" s="5" t="b">
        <v>0</v>
      </c>
    </row>
    <row r="16" spans="1:11" x14ac:dyDescent="0.25">
      <c r="A16" s="3">
        <v>58</v>
      </c>
      <c r="B16" s="3">
        <v>2797.07687561998</v>
      </c>
      <c r="C16" s="3">
        <v>36</v>
      </c>
      <c r="D16" s="3">
        <f>SUMIF(C16:C22, C16, B16:B22)</f>
        <v>16503.87687561987</v>
      </c>
      <c r="E16" s="3">
        <f>D16/7</f>
        <v>2357.6966965171241</v>
      </c>
      <c r="F16" s="3">
        <v>20</v>
      </c>
      <c r="G16" s="3">
        <v>1</v>
      </c>
      <c r="H16" s="4">
        <v>43166</v>
      </c>
      <c r="I16" s="4">
        <v>43185</v>
      </c>
      <c r="J16" s="3" t="b">
        <v>1</v>
      </c>
      <c r="K16" s="3" t="b">
        <v>0</v>
      </c>
    </row>
    <row r="17" spans="1:11" hidden="1" x14ac:dyDescent="0.25">
      <c r="A17" s="5">
        <v>62</v>
      </c>
      <c r="B17" s="5">
        <v>2334.1999999999798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1</v>
      </c>
      <c r="K17" s="5" t="b">
        <v>0</v>
      </c>
    </row>
    <row r="18" spans="1:11" hidden="1" x14ac:dyDescent="0.25">
      <c r="A18" s="3">
        <v>66</v>
      </c>
      <c r="B18" s="3">
        <v>1572.19999999998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1</v>
      </c>
      <c r="K18" s="3" t="b">
        <v>0</v>
      </c>
    </row>
    <row r="19" spans="1:11" hidden="1" x14ac:dyDescent="0.25">
      <c r="A19" s="5">
        <v>70</v>
      </c>
      <c r="B19" s="5">
        <v>2330.3999999999801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1</v>
      </c>
      <c r="K19" s="5" t="b">
        <v>0</v>
      </c>
    </row>
    <row r="20" spans="1:11" hidden="1" x14ac:dyDescent="0.25">
      <c r="A20" s="3">
        <v>74</v>
      </c>
      <c r="B20" s="3">
        <v>2137.6999999999798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1</v>
      </c>
      <c r="K20" s="3" t="b">
        <v>0</v>
      </c>
    </row>
    <row r="21" spans="1:11" hidden="1" x14ac:dyDescent="0.25">
      <c r="A21" s="5">
        <v>78</v>
      </c>
      <c r="B21" s="5">
        <v>2810.49999999999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1</v>
      </c>
      <c r="K21" s="5" t="b">
        <v>0</v>
      </c>
    </row>
    <row r="22" spans="1:11" hidden="1" x14ac:dyDescent="0.25">
      <c r="A22" s="3">
        <v>82</v>
      </c>
      <c r="B22" s="3">
        <v>2521.7999999999802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1</v>
      </c>
      <c r="K22" s="3" t="b">
        <v>0</v>
      </c>
    </row>
    <row r="23" spans="1:11" x14ac:dyDescent="0.25">
      <c r="A23" s="5">
        <v>86</v>
      </c>
      <c r="B23" s="5">
        <v>3130.2</v>
      </c>
      <c r="C23" s="5">
        <v>39</v>
      </c>
      <c r="D23" s="3">
        <f>SUMIF(C23:C29, C23, B23:B29)</f>
        <v>20480.000000000011</v>
      </c>
      <c r="E23" s="3">
        <f>D23/7</f>
        <v>2925.7142857142871</v>
      </c>
      <c r="F23" s="5">
        <v>20</v>
      </c>
      <c r="G23" s="5">
        <v>1</v>
      </c>
      <c r="H23" s="6">
        <v>43169</v>
      </c>
      <c r="I23" s="6">
        <v>43188</v>
      </c>
      <c r="J23" s="5" t="b">
        <v>1</v>
      </c>
      <c r="K23" s="5" t="b">
        <v>0</v>
      </c>
    </row>
    <row r="24" spans="1:11" hidden="1" x14ac:dyDescent="0.25">
      <c r="A24" s="3">
        <v>90</v>
      </c>
      <c r="B24" s="3">
        <v>2937.5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1</v>
      </c>
      <c r="K24" s="3" t="b">
        <v>0</v>
      </c>
    </row>
    <row r="25" spans="1:11" hidden="1" x14ac:dyDescent="0.25">
      <c r="A25" s="5">
        <v>94</v>
      </c>
      <c r="B25" s="5">
        <v>3610.3000000000102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1</v>
      </c>
      <c r="K25" s="5" t="b">
        <v>0</v>
      </c>
    </row>
    <row r="26" spans="1:11" hidden="1" x14ac:dyDescent="0.25">
      <c r="A26" s="3">
        <v>98</v>
      </c>
      <c r="B26" s="3">
        <v>3321.6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1</v>
      </c>
      <c r="K26" s="3" t="b">
        <v>0</v>
      </c>
    </row>
    <row r="27" spans="1:11" hidden="1" x14ac:dyDescent="0.25">
      <c r="A27" s="5">
        <v>102</v>
      </c>
      <c r="B27" s="5">
        <v>3079.9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1</v>
      </c>
      <c r="K27" s="5" t="b">
        <v>0</v>
      </c>
    </row>
    <row r="28" spans="1:11" hidden="1" x14ac:dyDescent="0.25">
      <c r="A28" s="3">
        <v>106</v>
      </c>
      <c r="B28" s="3">
        <v>2473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1</v>
      </c>
      <c r="K28" s="3" t="b">
        <v>0</v>
      </c>
    </row>
    <row r="29" spans="1:11" hidden="1" x14ac:dyDescent="0.25">
      <c r="A29" s="5">
        <v>110</v>
      </c>
      <c r="B29" s="5">
        <v>1927.5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1</v>
      </c>
      <c r="K29" s="5" t="b">
        <v>0</v>
      </c>
    </row>
    <row r="30" spans="1:11" x14ac:dyDescent="0.25">
      <c r="A30" s="3">
        <v>114</v>
      </c>
      <c r="B30" s="3">
        <v>2521.7999999999802</v>
      </c>
      <c r="C30" s="3">
        <v>42</v>
      </c>
      <c r="D30" s="3">
        <f>SUMIF(C30:C36, C30, B30:B36)</f>
        <v>11080.499999999847</v>
      </c>
      <c r="E30" s="3">
        <f>D30/7</f>
        <v>1582.9285714285495</v>
      </c>
      <c r="F30" s="3">
        <v>20</v>
      </c>
      <c r="G30" s="3">
        <v>1</v>
      </c>
      <c r="H30" s="4">
        <v>43172</v>
      </c>
      <c r="I30" s="4">
        <v>43191</v>
      </c>
      <c r="J30" s="3" t="b">
        <v>1</v>
      </c>
      <c r="K30" s="3" t="b">
        <v>0</v>
      </c>
    </row>
    <row r="31" spans="1:11" hidden="1" x14ac:dyDescent="0.25">
      <c r="A31" s="5">
        <v>118</v>
      </c>
      <c r="B31" s="5">
        <v>2280.0999999999799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1</v>
      </c>
      <c r="K31" s="5" t="b">
        <v>0</v>
      </c>
    </row>
    <row r="32" spans="1:11" hidden="1" x14ac:dyDescent="0.25">
      <c r="A32" s="3">
        <v>122</v>
      </c>
      <c r="B32" s="3">
        <v>1673.19999999998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1</v>
      </c>
      <c r="K32" s="3" t="b">
        <v>0</v>
      </c>
    </row>
    <row r="33" spans="1:11" hidden="1" x14ac:dyDescent="0.25">
      <c r="A33" s="5">
        <v>126</v>
      </c>
      <c r="B33" s="5">
        <v>1127.69999999998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1</v>
      </c>
      <c r="K33" s="5" t="b">
        <v>0</v>
      </c>
    </row>
    <row r="34" spans="1:11" hidden="1" x14ac:dyDescent="0.25">
      <c r="A34" s="3">
        <v>130</v>
      </c>
      <c r="B34" s="3">
        <v>1110.5999999999799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1</v>
      </c>
      <c r="K34" s="3" t="b">
        <v>0</v>
      </c>
    </row>
    <row r="35" spans="1:11" hidden="1" x14ac:dyDescent="0.25">
      <c r="A35" s="5">
        <v>134</v>
      </c>
      <c r="B35" s="5">
        <v>864.59999999997899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1</v>
      </c>
      <c r="K35" s="5" t="b">
        <v>0</v>
      </c>
    </row>
    <row r="36" spans="1:11" hidden="1" x14ac:dyDescent="0.25">
      <c r="A36" s="3">
        <v>138</v>
      </c>
      <c r="B36" s="3">
        <v>1502.49999999997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1</v>
      </c>
      <c r="K36" s="3" t="b">
        <v>0</v>
      </c>
    </row>
    <row r="37" spans="1:11" x14ac:dyDescent="0.25">
      <c r="A37" s="5">
        <v>142</v>
      </c>
      <c r="B37" s="5">
        <v>1927.5</v>
      </c>
      <c r="C37" s="5">
        <v>45</v>
      </c>
      <c r="D37" s="3">
        <f>SUMIF(C37:C43, C37, B37:B43)</f>
        <v>9694.9999999999818</v>
      </c>
      <c r="E37" s="3">
        <f>D37/7</f>
        <v>1384.9999999999975</v>
      </c>
      <c r="F37" s="5">
        <v>20</v>
      </c>
      <c r="G37" s="5">
        <v>1</v>
      </c>
      <c r="H37" s="6">
        <v>43175</v>
      </c>
      <c r="I37" s="6">
        <v>43194</v>
      </c>
      <c r="J37" s="5" t="b">
        <v>1</v>
      </c>
      <c r="K37" s="5" t="b">
        <v>0</v>
      </c>
    </row>
    <row r="38" spans="1:11" hidden="1" x14ac:dyDescent="0.25">
      <c r="A38" s="3">
        <v>146</v>
      </c>
      <c r="B38" s="3">
        <v>1910.4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1</v>
      </c>
      <c r="K38" s="3" t="b">
        <v>0</v>
      </c>
    </row>
    <row r="39" spans="1:11" hidden="1" x14ac:dyDescent="0.25">
      <c r="A39" s="5">
        <v>150</v>
      </c>
      <c r="B39" s="5">
        <v>1664.4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1</v>
      </c>
      <c r="K39" s="5" t="b">
        <v>0</v>
      </c>
    </row>
    <row r="40" spans="1:11" hidden="1" x14ac:dyDescent="0.25">
      <c r="A40" s="3">
        <v>154</v>
      </c>
      <c r="B40" s="3">
        <v>1737.0999999999899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1</v>
      </c>
      <c r="K40" s="3" t="b">
        <v>0</v>
      </c>
    </row>
    <row r="41" spans="1:11" hidden="1" x14ac:dyDescent="0.25">
      <c r="A41" s="5">
        <v>158</v>
      </c>
      <c r="B41" s="5">
        <v>1205.8999999999901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1</v>
      </c>
      <c r="K41" s="5" t="b">
        <v>0</v>
      </c>
    </row>
    <row r="42" spans="1:11" hidden="1" x14ac:dyDescent="0.25">
      <c r="A42" s="3">
        <v>162</v>
      </c>
      <c r="B42" s="3">
        <v>652.6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1</v>
      </c>
      <c r="K42" s="3" t="b">
        <v>0</v>
      </c>
    </row>
    <row r="43" spans="1:11" hidden="1" x14ac:dyDescent="0.25">
      <c r="A43" s="5">
        <v>166</v>
      </c>
      <c r="B43" s="5">
        <v>597.1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1</v>
      </c>
      <c r="K43" s="5" t="b">
        <v>0</v>
      </c>
    </row>
    <row r="44" spans="1:11" x14ac:dyDescent="0.25">
      <c r="A44" s="3">
        <v>170</v>
      </c>
      <c r="B44" s="3">
        <v>2302.2999999999902</v>
      </c>
      <c r="C44" s="3">
        <v>48</v>
      </c>
      <c r="D44" s="3">
        <f>SUMIF(C44:C50, C44, B44:B50)</f>
        <v>13312.20000000001</v>
      </c>
      <c r="E44" s="3">
        <f>D44/7</f>
        <v>1901.7428571428586</v>
      </c>
      <c r="F44" s="3">
        <v>20</v>
      </c>
      <c r="G44" s="3">
        <v>1</v>
      </c>
      <c r="H44" s="4">
        <v>43178</v>
      </c>
      <c r="I44" s="4">
        <v>43197</v>
      </c>
      <c r="J44" s="3" t="b">
        <v>1</v>
      </c>
      <c r="K44" s="3" t="b">
        <v>0</v>
      </c>
    </row>
    <row r="45" spans="1:11" hidden="1" x14ac:dyDescent="0.25">
      <c r="A45" s="5">
        <v>174</v>
      </c>
      <c r="B45" s="5">
        <v>1771.0999999999899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1</v>
      </c>
      <c r="K45" s="5" t="b">
        <v>0</v>
      </c>
    </row>
    <row r="46" spans="1:11" hidden="1" x14ac:dyDescent="0.25">
      <c r="A46" s="3">
        <v>178</v>
      </c>
      <c r="B46" s="3">
        <v>1217.8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1</v>
      </c>
      <c r="K46" s="3" t="b">
        <v>0</v>
      </c>
    </row>
    <row r="47" spans="1:11" hidden="1" x14ac:dyDescent="0.25">
      <c r="A47" s="5">
        <v>182</v>
      </c>
      <c r="B47" s="5">
        <v>1296.3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1</v>
      </c>
      <c r="K47" s="5" t="b">
        <v>0</v>
      </c>
    </row>
    <row r="48" spans="1:11" hidden="1" x14ac:dyDescent="0.25">
      <c r="A48" s="3">
        <v>186</v>
      </c>
      <c r="B48" s="3">
        <v>1591.20000000001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1</v>
      </c>
      <c r="K48" s="3" t="b">
        <v>0</v>
      </c>
    </row>
    <row r="49" spans="1:11" hidden="1" x14ac:dyDescent="0.25">
      <c r="A49" s="5">
        <v>190</v>
      </c>
      <c r="B49" s="5">
        <v>2775.2000000000098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1</v>
      </c>
      <c r="K49" s="5" t="b">
        <v>0</v>
      </c>
    </row>
    <row r="50" spans="1:11" hidden="1" x14ac:dyDescent="0.25">
      <c r="A50" s="3">
        <v>194</v>
      </c>
      <c r="B50" s="3">
        <v>2358.3000000000102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1</v>
      </c>
      <c r="K50" s="3" t="b">
        <v>0</v>
      </c>
    </row>
    <row r="51" spans="1:11" x14ac:dyDescent="0.25">
      <c r="A51" s="5">
        <v>198</v>
      </c>
      <c r="B51" s="5">
        <v>378.70000000002102</v>
      </c>
      <c r="C51" s="5">
        <v>51</v>
      </c>
      <c r="D51" s="3">
        <f>SUMIF(C51:C57, C51, B51:B57)</f>
        <v>9952.5393397800926</v>
      </c>
      <c r="E51" s="3">
        <f>D51/7</f>
        <v>1421.791334254299</v>
      </c>
      <c r="F51" s="5">
        <v>20</v>
      </c>
      <c r="G51" s="5">
        <v>1</v>
      </c>
      <c r="H51" s="6">
        <v>43181</v>
      </c>
      <c r="I51" s="6">
        <v>43200</v>
      </c>
      <c r="J51" s="5" t="b">
        <v>1</v>
      </c>
      <c r="K51" s="5" t="b">
        <v>0</v>
      </c>
    </row>
    <row r="52" spans="1:11" hidden="1" x14ac:dyDescent="0.25">
      <c r="A52" s="3">
        <v>202</v>
      </c>
      <c r="B52" s="3">
        <v>673.60000000003095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1</v>
      </c>
      <c r="K52" s="3" t="b">
        <v>0</v>
      </c>
    </row>
    <row r="53" spans="1:11" hidden="1" x14ac:dyDescent="0.25">
      <c r="A53" s="5">
        <v>206</v>
      </c>
      <c r="B53" s="5">
        <v>1857.6000000000299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1</v>
      </c>
      <c r="K53" s="5" t="b">
        <v>0</v>
      </c>
    </row>
    <row r="54" spans="1:11" hidden="1" x14ac:dyDescent="0.25">
      <c r="A54" s="3">
        <v>210</v>
      </c>
      <c r="B54" s="3">
        <v>2224.3000000000102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1</v>
      </c>
      <c r="K54" s="3" t="b">
        <v>0</v>
      </c>
    </row>
    <row r="55" spans="1:11" hidden="1" x14ac:dyDescent="0.25">
      <c r="A55" s="5">
        <v>214</v>
      </c>
      <c r="B55" s="5">
        <v>2265.70324308001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1</v>
      </c>
      <c r="K55" s="5" t="b">
        <v>0</v>
      </c>
    </row>
    <row r="56" spans="1:11" hidden="1" x14ac:dyDescent="0.25">
      <c r="A56" s="3">
        <v>218</v>
      </c>
      <c r="B56" s="3">
        <v>1600.2296105400001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1</v>
      </c>
      <c r="K56" s="3" t="b">
        <v>0</v>
      </c>
    </row>
    <row r="57" spans="1:11" hidden="1" x14ac:dyDescent="0.25">
      <c r="A57" s="5">
        <v>222</v>
      </c>
      <c r="B57" s="5">
        <v>952.406486159991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1</v>
      </c>
      <c r="K57" s="5" t="b">
        <v>0</v>
      </c>
    </row>
    <row r="58" spans="1:11" x14ac:dyDescent="0.25">
      <c r="A58" s="3">
        <v>226</v>
      </c>
      <c r="B58" s="3">
        <v>2224.3000000000102</v>
      </c>
      <c r="C58" s="3">
        <v>54</v>
      </c>
      <c r="D58" s="3">
        <f>SUMIF(C58:C64, C58, B58:B64)</f>
        <v>7452.3587982599511</v>
      </c>
      <c r="E58" s="3">
        <f>D58/7</f>
        <v>1064.6226854657073</v>
      </c>
      <c r="F58" s="3">
        <v>20</v>
      </c>
      <c r="G58" s="3">
        <v>1</v>
      </c>
      <c r="H58" s="4">
        <v>43184</v>
      </c>
      <c r="I58" s="4">
        <v>43203</v>
      </c>
      <c r="J58" s="3" t="b">
        <v>1</v>
      </c>
      <c r="K58" s="3" t="b">
        <v>0</v>
      </c>
    </row>
    <row r="59" spans="1:11" hidden="1" x14ac:dyDescent="0.25">
      <c r="A59" s="5">
        <v>230</v>
      </c>
      <c r="B59" s="5">
        <v>2265.70324308001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1</v>
      </c>
      <c r="K59" s="5" t="b">
        <v>0</v>
      </c>
    </row>
    <row r="60" spans="1:11" hidden="1" x14ac:dyDescent="0.25">
      <c r="A60" s="3">
        <v>234</v>
      </c>
      <c r="B60" s="3">
        <v>1600.2296105400001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1</v>
      </c>
      <c r="K60" s="3" t="b">
        <v>0</v>
      </c>
    </row>
    <row r="61" spans="1:11" hidden="1" x14ac:dyDescent="0.25">
      <c r="A61" s="5">
        <v>238</v>
      </c>
      <c r="B61" s="5">
        <v>952.406486159991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1</v>
      </c>
      <c r="K61" s="5" t="b">
        <v>0</v>
      </c>
    </row>
    <row r="62" spans="1:11" hidden="1" x14ac:dyDescent="0.25">
      <c r="A62" s="3">
        <v>242</v>
      </c>
      <c r="B62" s="3">
        <v>936.50648615999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1</v>
      </c>
      <c r="K62" s="3" t="b">
        <v>0</v>
      </c>
    </row>
    <row r="63" spans="1:11" hidden="1" x14ac:dyDescent="0.25">
      <c r="A63" s="5">
        <v>246</v>
      </c>
      <c r="B63" s="5">
        <v>-187.59351384001999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1</v>
      </c>
      <c r="K63" s="5" t="b">
        <v>0</v>
      </c>
    </row>
    <row r="64" spans="1:11" hidden="1" x14ac:dyDescent="0.25">
      <c r="A64" s="3">
        <v>250</v>
      </c>
      <c r="B64" s="3">
        <v>-339.19351384002999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1</v>
      </c>
      <c r="K64" s="3" t="b">
        <v>0</v>
      </c>
    </row>
    <row r="65" spans="1:11" x14ac:dyDescent="0.25">
      <c r="A65" s="5">
        <v>254</v>
      </c>
      <c r="B65" s="5">
        <v>952.406486159991</v>
      </c>
      <c r="C65" s="5">
        <v>57</v>
      </c>
      <c r="D65" s="3">
        <f>SUMIF(C65:C71, C65, B65:B71)</f>
        <v>2368.945403119842</v>
      </c>
      <c r="E65" s="3">
        <f>D65/7</f>
        <v>338.42077187426315</v>
      </c>
      <c r="F65" s="5">
        <v>20</v>
      </c>
      <c r="G65" s="5">
        <v>1</v>
      </c>
      <c r="H65" s="6">
        <v>43187</v>
      </c>
      <c r="I65" s="6">
        <v>43206</v>
      </c>
      <c r="J65" s="5" t="b">
        <v>1</v>
      </c>
      <c r="K65" s="5" t="b">
        <v>0</v>
      </c>
    </row>
    <row r="66" spans="1:11" hidden="1" x14ac:dyDescent="0.25">
      <c r="A66" s="3">
        <v>258</v>
      </c>
      <c r="B66" s="3">
        <v>936.50648615999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1</v>
      </c>
      <c r="K66" s="3" t="b">
        <v>0</v>
      </c>
    </row>
    <row r="67" spans="1:11" hidden="1" x14ac:dyDescent="0.25">
      <c r="A67" s="5">
        <v>262</v>
      </c>
      <c r="B67" s="5">
        <v>-187.59351384001999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1</v>
      </c>
      <c r="K67" s="5" t="b">
        <v>0</v>
      </c>
    </row>
    <row r="68" spans="1:11" hidden="1" x14ac:dyDescent="0.25">
      <c r="A68" s="3">
        <v>266</v>
      </c>
      <c r="B68" s="3">
        <v>-339.19351384002999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1</v>
      </c>
      <c r="K68" s="3" t="b">
        <v>0</v>
      </c>
    </row>
    <row r="69" spans="1:11" hidden="1" x14ac:dyDescent="0.25">
      <c r="A69" s="5">
        <v>270</v>
      </c>
      <c r="B69" s="5">
        <v>338.20648615995998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1</v>
      </c>
      <c r="K69" s="5" t="b">
        <v>0</v>
      </c>
    </row>
    <row r="70" spans="1:11" hidden="1" x14ac:dyDescent="0.25">
      <c r="A70" s="3">
        <v>274</v>
      </c>
      <c r="B70" s="3">
        <v>276.50648615998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1</v>
      </c>
      <c r="K70" s="3" t="b">
        <v>0</v>
      </c>
    </row>
    <row r="71" spans="1:11" hidden="1" x14ac:dyDescent="0.25">
      <c r="A71" s="5">
        <v>278</v>
      </c>
      <c r="B71" s="5">
        <v>392.10648615997098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1</v>
      </c>
      <c r="K71" s="5" t="b">
        <v>0</v>
      </c>
    </row>
    <row r="72" spans="1:11" x14ac:dyDescent="0.25">
      <c r="A72" s="3">
        <v>282</v>
      </c>
      <c r="B72" s="3">
        <v>-339.19351384002999</v>
      </c>
      <c r="C72" s="3">
        <v>60</v>
      </c>
      <c r="D72" s="3">
        <f>SUMIF(C72:C78, C72, B72:B78)</f>
        <v>2233.4454031197542</v>
      </c>
      <c r="E72" s="3">
        <f>D72/7</f>
        <v>319.06362901710776</v>
      </c>
      <c r="F72" s="3">
        <v>20</v>
      </c>
      <c r="G72" s="3">
        <v>1</v>
      </c>
      <c r="H72" s="4">
        <v>43190</v>
      </c>
      <c r="I72" s="4">
        <v>43209</v>
      </c>
      <c r="J72" s="3" t="b">
        <v>1</v>
      </c>
      <c r="K72" s="3" t="b">
        <v>0</v>
      </c>
    </row>
    <row r="73" spans="1:11" hidden="1" x14ac:dyDescent="0.25">
      <c r="A73" s="5">
        <v>286</v>
      </c>
      <c r="B73" s="5">
        <v>338.20648615995998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1</v>
      </c>
      <c r="K73" s="5" t="b">
        <v>0</v>
      </c>
    </row>
    <row r="74" spans="1:11" hidden="1" x14ac:dyDescent="0.25">
      <c r="A74" s="3">
        <v>290</v>
      </c>
      <c r="B74" s="3">
        <v>276.50648615998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1</v>
      </c>
      <c r="K74" s="3" t="b">
        <v>0</v>
      </c>
    </row>
    <row r="75" spans="1:11" hidden="1" x14ac:dyDescent="0.25">
      <c r="A75" s="5">
        <v>294</v>
      </c>
      <c r="B75" s="5">
        <v>392.10648615997098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1</v>
      </c>
      <c r="K75" s="5" t="b">
        <v>0</v>
      </c>
    </row>
    <row r="76" spans="1:11" hidden="1" x14ac:dyDescent="0.25">
      <c r="A76" s="3">
        <v>298</v>
      </c>
      <c r="B76" s="3">
        <v>-108.793513840039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1</v>
      </c>
      <c r="K76" s="3" t="b">
        <v>0</v>
      </c>
    </row>
    <row r="77" spans="1:11" hidden="1" x14ac:dyDescent="0.25">
      <c r="A77" s="5">
        <v>302</v>
      </c>
      <c r="B77" s="5">
        <v>1217.60648615995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1</v>
      </c>
      <c r="K77" s="5" t="b">
        <v>0</v>
      </c>
    </row>
    <row r="78" spans="1:11" hidden="1" x14ac:dyDescent="0.25">
      <c r="A78" s="3">
        <v>306</v>
      </c>
      <c r="B78" s="3">
        <v>457.00648615996198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1</v>
      </c>
      <c r="K78" s="3" t="b">
        <v>0</v>
      </c>
    </row>
    <row r="79" spans="1:11" x14ac:dyDescent="0.25">
      <c r="A79" s="5">
        <v>310</v>
      </c>
      <c r="B79" s="5">
        <v>180.10648615997101</v>
      </c>
      <c r="C79" s="5">
        <v>63</v>
      </c>
      <c r="D79" s="3">
        <f>SUMIF(C79:C85, C79, B79:B85)</f>
        <v>2410.145403119669</v>
      </c>
      <c r="E79" s="3">
        <f>D79/7</f>
        <v>344.30648615995273</v>
      </c>
      <c r="F79" s="5">
        <v>20</v>
      </c>
      <c r="G79" s="5">
        <v>1</v>
      </c>
      <c r="H79" s="6">
        <v>43193</v>
      </c>
      <c r="I79" s="6">
        <v>43212</v>
      </c>
      <c r="J79" s="5" t="b">
        <v>1</v>
      </c>
      <c r="K79" s="5" t="b">
        <v>0</v>
      </c>
    </row>
    <row r="80" spans="1:11" hidden="1" x14ac:dyDescent="0.25">
      <c r="A80" s="3">
        <v>314</v>
      </c>
      <c r="B80" s="3">
        <v>-320.793513840039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1</v>
      </c>
      <c r="K80" s="3" t="b">
        <v>0</v>
      </c>
    </row>
    <row r="81" spans="1:11" hidden="1" x14ac:dyDescent="0.25">
      <c r="A81" s="5">
        <v>318</v>
      </c>
      <c r="B81" s="5">
        <v>1005.60648615995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1</v>
      </c>
      <c r="K81" s="5" t="b">
        <v>0</v>
      </c>
    </row>
    <row r="82" spans="1:11" hidden="1" x14ac:dyDescent="0.25">
      <c r="A82" s="3">
        <v>322</v>
      </c>
      <c r="B82" s="3">
        <v>245.00648615996201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1</v>
      </c>
      <c r="K82" s="3" t="b">
        <v>0</v>
      </c>
    </row>
    <row r="83" spans="1:11" hidden="1" x14ac:dyDescent="0.25">
      <c r="A83" s="5">
        <v>326</v>
      </c>
      <c r="B83" s="5">
        <v>486.70648615995202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1</v>
      </c>
      <c r="K83" s="5" t="b">
        <v>0</v>
      </c>
    </row>
    <row r="84" spans="1:11" hidden="1" x14ac:dyDescent="0.25">
      <c r="A84" s="3">
        <v>330</v>
      </c>
      <c r="B84" s="3">
        <v>553.90648615994201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1</v>
      </c>
      <c r="K84" s="3" t="b">
        <v>0</v>
      </c>
    </row>
    <row r="85" spans="1:11" hidden="1" x14ac:dyDescent="0.25">
      <c r="A85" s="5">
        <v>334</v>
      </c>
      <c r="B85" s="5">
        <v>259.60648615993102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1</v>
      </c>
      <c r="K85" s="5" t="b">
        <v>0</v>
      </c>
    </row>
    <row r="86" spans="1:11" x14ac:dyDescent="0.25">
      <c r="A86" s="3">
        <v>338</v>
      </c>
      <c r="B86" s="3">
        <v>245.00648615996201</v>
      </c>
      <c r="C86" s="3">
        <v>66</v>
      </c>
      <c r="D86" s="3">
        <f>SUMIF(C86:C92, C86, B86:B92)</f>
        <v>3341.9454031195446</v>
      </c>
      <c r="E86" s="3">
        <f>D86/7</f>
        <v>477.42077187422063</v>
      </c>
      <c r="F86" s="3">
        <v>20</v>
      </c>
      <c r="G86" s="3">
        <v>1</v>
      </c>
      <c r="H86" s="4">
        <v>43196</v>
      </c>
      <c r="I86" s="4">
        <v>43215</v>
      </c>
      <c r="J86" s="3" t="b">
        <v>1</v>
      </c>
      <c r="K86" s="3" t="b">
        <v>0</v>
      </c>
    </row>
    <row r="87" spans="1:11" hidden="1" x14ac:dyDescent="0.25">
      <c r="A87" s="5">
        <v>342</v>
      </c>
      <c r="B87" s="5">
        <v>486.70648615995202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1</v>
      </c>
      <c r="K87" s="5" t="b">
        <v>0</v>
      </c>
    </row>
    <row r="88" spans="1:11" hidden="1" x14ac:dyDescent="0.25">
      <c r="A88" s="3">
        <v>346</v>
      </c>
      <c r="B88" s="3">
        <v>553.90648615994201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1</v>
      </c>
      <c r="K88" s="3" t="b">
        <v>0</v>
      </c>
    </row>
    <row r="89" spans="1:11" hidden="1" x14ac:dyDescent="0.25">
      <c r="A89" s="5">
        <v>350</v>
      </c>
      <c r="B89" s="5">
        <v>259.60648615993102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1</v>
      </c>
      <c r="K89" s="5" t="b">
        <v>0</v>
      </c>
    </row>
    <row r="90" spans="1:11" hidden="1" x14ac:dyDescent="0.25">
      <c r="A90" s="3">
        <v>354</v>
      </c>
      <c r="B90" s="3">
        <v>567.706486159919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1</v>
      </c>
      <c r="K90" s="3" t="b">
        <v>0</v>
      </c>
    </row>
    <row r="91" spans="1:11" hidden="1" x14ac:dyDescent="0.25">
      <c r="A91" s="5">
        <v>358</v>
      </c>
      <c r="B91" s="5">
        <v>475.30648615991998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1</v>
      </c>
      <c r="K91" s="5" t="b">
        <v>0</v>
      </c>
    </row>
    <row r="92" spans="1:11" hidden="1" x14ac:dyDescent="0.25">
      <c r="A92" s="3">
        <v>362</v>
      </c>
      <c r="B92" s="3">
        <v>753.706486159919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1</v>
      </c>
      <c r="K92" s="3" t="b">
        <v>0</v>
      </c>
    </row>
    <row r="93" spans="1:11" x14ac:dyDescent="0.25">
      <c r="A93" s="5">
        <v>366</v>
      </c>
      <c r="B93" s="5">
        <v>471.60648615993102</v>
      </c>
      <c r="C93" s="5">
        <v>69</v>
      </c>
      <c r="D93" s="3">
        <f>SUMIF(C93:C99, C93, B93:B99)</f>
        <v>372.14216003947968</v>
      </c>
      <c r="E93" s="3">
        <f>D93/7</f>
        <v>53.163165719925665</v>
      </c>
      <c r="F93" s="5">
        <v>20</v>
      </c>
      <c r="G93" s="5">
        <v>1</v>
      </c>
      <c r="H93" s="6">
        <v>43199</v>
      </c>
      <c r="I93" s="6">
        <v>43218</v>
      </c>
      <c r="J93" s="5" t="b">
        <v>1</v>
      </c>
      <c r="K93" s="5" t="b">
        <v>0</v>
      </c>
    </row>
    <row r="94" spans="1:11" hidden="1" x14ac:dyDescent="0.25">
      <c r="A94" s="3">
        <v>370</v>
      </c>
      <c r="B94" s="3">
        <v>779.706486159919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1</v>
      </c>
      <c r="K94" s="3" t="b">
        <v>0</v>
      </c>
    </row>
    <row r="95" spans="1:11" hidden="1" x14ac:dyDescent="0.25">
      <c r="A95" s="5">
        <v>374</v>
      </c>
      <c r="B95" s="5">
        <v>687.30648615992004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1</v>
      </c>
      <c r="K95" s="5" t="b">
        <v>0</v>
      </c>
    </row>
    <row r="96" spans="1:11" hidden="1" x14ac:dyDescent="0.25">
      <c r="A96" s="3">
        <v>378</v>
      </c>
      <c r="B96" s="3">
        <v>753.706486159919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1</v>
      </c>
      <c r="K96" s="3" t="b">
        <v>0</v>
      </c>
    </row>
    <row r="97" spans="1:11" hidden="1" x14ac:dyDescent="0.25">
      <c r="A97" s="5">
        <v>382</v>
      </c>
      <c r="B97" s="5">
        <v>-383.39351384007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1</v>
      </c>
      <c r="K97" s="5" t="b">
        <v>0</v>
      </c>
    </row>
    <row r="98" spans="1:11" hidden="1" x14ac:dyDescent="0.25">
      <c r="A98" s="3">
        <v>386</v>
      </c>
      <c r="B98" s="3">
        <v>-880.89351384006898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1</v>
      </c>
      <c r="K98" s="3" t="b">
        <v>0</v>
      </c>
    </row>
    <row r="99" spans="1:11" hidden="1" x14ac:dyDescent="0.25">
      <c r="A99" s="5">
        <v>390</v>
      </c>
      <c r="B99" s="5">
        <v>-1055.8967569200699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1</v>
      </c>
      <c r="K99" s="5" t="b">
        <v>0</v>
      </c>
    </row>
    <row r="100" spans="1:11" x14ac:dyDescent="0.25">
      <c r="A100" s="3">
        <v>394</v>
      </c>
      <c r="B100" s="3">
        <v>753.706486159919</v>
      </c>
      <c r="C100" s="3">
        <v>72</v>
      </c>
      <c r="D100" s="3">
        <f>SUMIF(C100:C106, C100, B100:B106)</f>
        <v>-1741.1772984404442</v>
      </c>
      <c r="E100" s="3">
        <f>D100/7</f>
        <v>-248.73961406292059</v>
      </c>
      <c r="F100" s="3">
        <v>20</v>
      </c>
      <c r="G100" s="3">
        <v>1</v>
      </c>
      <c r="H100" s="4">
        <v>43202</v>
      </c>
      <c r="I100" s="4">
        <v>43221</v>
      </c>
      <c r="J100" s="3" t="b">
        <v>1</v>
      </c>
      <c r="K100" s="3" t="b">
        <v>0</v>
      </c>
    </row>
    <row r="101" spans="1:11" hidden="1" x14ac:dyDescent="0.25">
      <c r="A101" s="5">
        <v>398</v>
      </c>
      <c r="B101" s="5">
        <v>-383.39351384007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1</v>
      </c>
      <c r="K101" s="5" t="b">
        <v>0</v>
      </c>
    </row>
    <row r="102" spans="1:11" hidden="1" x14ac:dyDescent="0.25">
      <c r="A102" s="3">
        <v>402</v>
      </c>
      <c r="B102" s="3">
        <v>-880.89351384006898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1</v>
      </c>
      <c r="K102" s="3" t="b">
        <v>0</v>
      </c>
    </row>
    <row r="103" spans="1:11" hidden="1" x14ac:dyDescent="0.25">
      <c r="A103" s="5">
        <v>406</v>
      </c>
      <c r="B103" s="5">
        <v>-1055.8967569200699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1</v>
      </c>
      <c r="K103" s="5" t="b">
        <v>0</v>
      </c>
    </row>
    <row r="104" spans="1:11" hidden="1" x14ac:dyDescent="0.25">
      <c r="A104" s="3">
        <v>410</v>
      </c>
      <c r="B104" s="3">
        <v>-546.10000000005903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1</v>
      </c>
      <c r="K104" s="3" t="b">
        <v>0</v>
      </c>
    </row>
    <row r="105" spans="1:11" hidden="1" x14ac:dyDescent="0.25">
      <c r="A105" s="5">
        <v>414</v>
      </c>
      <c r="B105" s="5">
        <v>-42.300000000048399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1</v>
      </c>
      <c r="K105" s="5" t="b">
        <v>0</v>
      </c>
    </row>
    <row r="106" spans="1:11" hidden="1" x14ac:dyDescent="0.25">
      <c r="A106" s="3">
        <v>418</v>
      </c>
      <c r="B106" s="3">
        <v>413.69999999995298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1</v>
      </c>
      <c r="K106" s="3" t="b">
        <v>0</v>
      </c>
    </row>
    <row r="107" spans="1:11" x14ac:dyDescent="0.25">
      <c r="A107" s="5">
        <v>422</v>
      </c>
      <c r="B107" s="5">
        <v>-1055.8967569200699</v>
      </c>
      <c r="C107" s="5">
        <v>75</v>
      </c>
      <c r="D107" s="3">
        <f>SUMIF(C107:C113, C107, B107:B113)</f>
        <v>71.703243079677662</v>
      </c>
      <c r="E107" s="3">
        <f>D107/7</f>
        <v>10.243320439953951</v>
      </c>
      <c r="F107" s="5">
        <v>20</v>
      </c>
      <c r="G107" s="5">
        <v>1</v>
      </c>
      <c r="H107" s="6">
        <v>43205</v>
      </c>
      <c r="I107" s="6">
        <v>43224</v>
      </c>
      <c r="J107" s="5" t="b">
        <v>1</v>
      </c>
      <c r="K107" s="5" t="b">
        <v>0</v>
      </c>
    </row>
    <row r="108" spans="1:11" hidden="1" x14ac:dyDescent="0.25">
      <c r="A108" s="3">
        <v>426</v>
      </c>
      <c r="B108" s="3">
        <v>-546.10000000005903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1</v>
      </c>
      <c r="K108" s="3" t="b">
        <v>0</v>
      </c>
    </row>
    <row r="109" spans="1:11" hidden="1" x14ac:dyDescent="0.25">
      <c r="A109" s="5">
        <v>430</v>
      </c>
      <c r="B109" s="5">
        <v>-42.300000000048399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1</v>
      </c>
      <c r="K109" s="5" t="b">
        <v>0</v>
      </c>
    </row>
    <row r="110" spans="1:11" hidden="1" x14ac:dyDescent="0.25">
      <c r="A110" s="3">
        <v>434</v>
      </c>
      <c r="B110" s="3">
        <v>413.69999999995298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1</v>
      </c>
      <c r="K110" s="3" t="b">
        <v>0</v>
      </c>
    </row>
    <row r="111" spans="1:11" hidden="1" x14ac:dyDescent="0.25">
      <c r="A111" s="5">
        <v>438</v>
      </c>
      <c r="B111" s="5">
        <v>510.49999999996402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1</v>
      </c>
      <c r="K111" s="5" t="b">
        <v>0</v>
      </c>
    </row>
    <row r="112" spans="1:11" hidden="1" x14ac:dyDescent="0.25">
      <c r="A112" s="3">
        <v>442</v>
      </c>
      <c r="B112" s="3">
        <v>541.99999999996396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1</v>
      </c>
      <c r="K112" s="3" t="b">
        <v>0</v>
      </c>
    </row>
    <row r="113" spans="1:11" hidden="1" x14ac:dyDescent="0.25">
      <c r="A113" s="5">
        <v>446</v>
      </c>
      <c r="B113" s="5">
        <v>249.79999999997401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1</v>
      </c>
      <c r="K113" s="5" t="b">
        <v>0</v>
      </c>
    </row>
    <row r="114" spans="1:11" x14ac:dyDescent="0.25">
      <c r="A114" s="3">
        <v>450</v>
      </c>
      <c r="B114" s="3">
        <v>413.69999999995298</v>
      </c>
      <c r="C114" s="3">
        <v>78</v>
      </c>
      <c r="D114" s="3">
        <f>SUMIF(C114:C120, C114, B114:B120)</f>
        <v>4202.0999999997966</v>
      </c>
      <c r="E114" s="3">
        <f>D114/7</f>
        <v>600.29999999997096</v>
      </c>
      <c r="F114" s="3">
        <v>20</v>
      </c>
      <c r="G114" s="3">
        <v>1</v>
      </c>
      <c r="H114" s="4">
        <v>43208</v>
      </c>
      <c r="I114" s="4">
        <v>43227</v>
      </c>
      <c r="J114" s="3" t="b">
        <v>1</v>
      </c>
      <c r="K114" s="3" t="b">
        <v>0</v>
      </c>
    </row>
    <row r="115" spans="1:11" hidden="1" x14ac:dyDescent="0.25">
      <c r="A115" s="5">
        <v>454</v>
      </c>
      <c r="B115" s="5">
        <v>510.49999999996402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1</v>
      </c>
      <c r="K115" s="5" t="b">
        <v>0</v>
      </c>
    </row>
    <row r="116" spans="1:11" hidden="1" x14ac:dyDescent="0.25">
      <c r="A116" s="3">
        <v>458</v>
      </c>
      <c r="B116" s="3">
        <v>541.99999999996396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1</v>
      </c>
      <c r="K116" s="3" t="b">
        <v>0</v>
      </c>
    </row>
    <row r="117" spans="1:11" hidden="1" x14ac:dyDescent="0.25">
      <c r="A117" s="5">
        <v>462</v>
      </c>
      <c r="B117" s="5">
        <v>249.79999999997401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1</v>
      </c>
      <c r="K117" s="5" t="b">
        <v>0</v>
      </c>
    </row>
    <row r="118" spans="1:11" hidden="1" x14ac:dyDescent="0.25">
      <c r="A118" s="3">
        <v>466</v>
      </c>
      <c r="B118" s="3">
        <v>808.29999999997403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1</v>
      </c>
      <c r="K118" s="3" t="b">
        <v>0</v>
      </c>
    </row>
    <row r="119" spans="1:11" hidden="1" x14ac:dyDescent="0.25">
      <c r="A119" s="5">
        <v>470</v>
      </c>
      <c r="B119" s="5">
        <v>870.99999999998397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1</v>
      </c>
      <c r="K119" s="5" t="b">
        <v>0</v>
      </c>
    </row>
    <row r="120" spans="1:11" hidden="1" x14ac:dyDescent="0.25">
      <c r="A120" s="3">
        <v>474</v>
      </c>
      <c r="B120" s="3">
        <v>806.79999999998302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1</v>
      </c>
      <c r="K120" s="3" t="b">
        <v>0</v>
      </c>
    </row>
    <row r="121" spans="1:11" x14ac:dyDescent="0.25">
      <c r="A121" s="5">
        <v>478</v>
      </c>
      <c r="B121" s="5">
        <v>-327.60000000002799</v>
      </c>
      <c r="C121" s="5">
        <v>81</v>
      </c>
      <c r="D121" s="3">
        <f>SUMIF(C121:C127, C121, B121:B127)</f>
        <v>724.99999999987995</v>
      </c>
      <c r="E121" s="3">
        <f>D121/7</f>
        <v>103.57142857141142</v>
      </c>
      <c r="F121" s="5">
        <v>20</v>
      </c>
      <c r="G121" s="5">
        <v>1</v>
      </c>
      <c r="H121" s="6">
        <v>43211</v>
      </c>
      <c r="I121" s="6">
        <v>43230</v>
      </c>
      <c r="J121" s="5" t="b">
        <v>1</v>
      </c>
      <c r="K121" s="5" t="b">
        <v>0</v>
      </c>
    </row>
    <row r="122" spans="1:11" hidden="1" x14ac:dyDescent="0.25">
      <c r="A122" s="3">
        <v>482</v>
      </c>
      <c r="B122" s="3">
        <v>230.89999999997201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1</v>
      </c>
      <c r="K122" s="3" t="b">
        <v>0</v>
      </c>
    </row>
    <row r="123" spans="1:11" hidden="1" x14ac:dyDescent="0.25">
      <c r="A123" s="5">
        <v>486</v>
      </c>
      <c r="B123" s="5">
        <v>293.599999999982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1</v>
      </c>
      <c r="K123" s="5" t="b">
        <v>0</v>
      </c>
    </row>
    <row r="124" spans="1:11" hidden="1" x14ac:dyDescent="0.25">
      <c r="A124" s="3">
        <v>490</v>
      </c>
      <c r="B124" s="3">
        <v>229.39999999998099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1</v>
      </c>
      <c r="K124" s="3" t="b">
        <v>0</v>
      </c>
    </row>
    <row r="125" spans="1:11" hidden="1" x14ac:dyDescent="0.25">
      <c r="A125" s="5">
        <v>494</v>
      </c>
      <c r="B125" s="5">
        <v>-464.599999999999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1</v>
      </c>
      <c r="K125" s="5" t="b">
        <v>0</v>
      </c>
    </row>
    <row r="126" spans="1:11" hidden="1" x14ac:dyDescent="0.25">
      <c r="A126" s="3">
        <v>498</v>
      </c>
      <c r="B126" s="3">
        <v>516.29999999998097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1</v>
      </c>
      <c r="K126" s="3" t="b">
        <v>0</v>
      </c>
    </row>
    <row r="127" spans="1:11" hidden="1" x14ac:dyDescent="0.25">
      <c r="A127" s="5">
        <v>502</v>
      </c>
      <c r="B127" s="5">
        <v>246.99999999999099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1</v>
      </c>
      <c r="K127" s="5" t="b">
        <v>0</v>
      </c>
    </row>
    <row r="128" spans="1:11" x14ac:dyDescent="0.25">
      <c r="A128" s="3">
        <v>506</v>
      </c>
      <c r="B128" s="3">
        <v>229.39999999998099</v>
      </c>
      <c r="C128" s="3">
        <v>84</v>
      </c>
      <c r="D128" s="3">
        <f>SUMIF(C128:C134, C128, B128:B134)</f>
        <v>1331.2999999998669</v>
      </c>
      <c r="E128" s="3">
        <f>D128/7</f>
        <v>190.18571428569527</v>
      </c>
      <c r="F128" s="3">
        <v>20</v>
      </c>
      <c r="G128" s="3">
        <v>1</v>
      </c>
      <c r="H128" s="4">
        <v>43214</v>
      </c>
      <c r="I128" s="4">
        <v>43233</v>
      </c>
      <c r="J128" s="3" t="b">
        <v>1</v>
      </c>
      <c r="K128" s="3" t="b">
        <v>0</v>
      </c>
    </row>
    <row r="129" spans="1:11" hidden="1" x14ac:dyDescent="0.25">
      <c r="A129" s="5">
        <v>510</v>
      </c>
      <c r="B129" s="5">
        <v>-490.20000000001897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1</v>
      </c>
      <c r="K129" s="5" t="b">
        <v>0</v>
      </c>
    </row>
    <row r="130" spans="1:11" hidden="1" x14ac:dyDescent="0.25">
      <c r="A130" s="3">
        <v>514</v>
      </c>
      <c r="B130" s="3">
        <v>490.69999999996099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1</v>
      </c>
      <c r="K130" s="3" t="b">
        <v>0</v>
      </c>
    </row>
    <row r="131" spans="1:11" hidden="1" x14ac:dyDescent="0.25">
      <c r="A131" s="5">
        <v>518</v>
      </c>
      <c r="B131" s="5">
        <v>221.39999999997099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1</v>
      </c>
      <c r="K131" s="5" t="b">
        <v>0</v>
      </c>
    </row>
    <row r="132" spans="1:11" hidden="1" x14ac:dyDescent="0.25">
      <c r="A132" s="3">
        <v>522</v>
      </c>
      <c r="B132" s="3">
        <v>153.39999999998099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1</v>
      </c>
      <c r="K132" s="3" t="b">
        <v>0</v>
      </c>
    </row>
    <row r="133" spans="1:11" hidden="1" x14ac:dyDescent="0.25">
      <c r="A133" s="5">
        <v>526</v>
      </c>
      <c r="B133" s="5">
        <v>394.399999999991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1</v>
      </c>
      <c r="K133" s="5" t="b">
        <v>0</v>
      </c>
    </row>
    <row r="134" spans="1:11" hidden="1" x14ac:dyDescent="0.25">
      <c r="A134" s="3">
        <v>530</v>
      </c>
      <c r="B134" s="3">
        <v>332.20000000000101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1</v>
      </c>
      <c r="K134" s="3" t="b">
        <v>0</v>
      </c>
    </row>
    <row r="135" spans="1:11" x14ac:dyDescent="0.25">
      <c r="A135" s="5">
        <v>534</v>
      </c>
      <c r="B135" s="5">
        <v>246.99999999999099</v>
      </c>
      <c r="C135" s="5">
        <v>87</v>
      </c>
      <c r="D135" s="3">
        <f>SUMIF(C135:C141, C135, B135:B141)</f>
        <v>4126.8499553900865</v>
      </c>
      <c r="E135" s="3">
        <f>D135/7</f>
        <v>589.54999362715523</v>
      </c>
      <c r="F135" s="5">
        <v>20</v>
      </c>
      <c r="G135" s="5">
        <v>1</v>
      </c>
      <c r="H135" s="6">
        <v>43217</v>
      </c>
      <c r="I135" s="6">
        <v>43236</v>
      </c>
      <c r="J135" s="5" t="b">
        <v>1</v>
      </c>
      <c r="K135" s="5" t="b">
        <v>0</v>
      </c>
    </row>
    <row r="136" spans="1:11" hidden="1" x14ac:dyDescent="0.25">
      <c r="A136" s="3">
        <v>538</v>
      </c>
      <c r="B136" s="3">
        <v>179.00000000000099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1</v>
      </c>
      <c r="K136" s="3" t="b">
        <v>0</v>
      </c>
    </row>
    <row r="137" spans="1:11" hidden="1" x14ac:dyDescent="0.25">
      <c r="A137" s="5">
        <v>542</v>
      </c>
      <c r="B137" s="5">
        <v>420.00000000001103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1</v>
      </c>
      <c r="K137" s="5" t="b">
        <v>0</v>
      </c>
    </row>
    <row r="138" spans="1:11" hidden="1" x14ac:dyDescent="0.25">
      <c r="A138" s="3">
        <v>546</v>
      </c>
      <c r="B138" s="3">
        <v>357.80000000002099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1</v>
      </c>
      <c r="K138" s="3" t="b">
        <v>0</v>
      </c>
    </row>
    <row r="139" spans="1:11" hidden="1" x14ac:dyDescent="0.25">
      <c r="A139" s="5">
        <v>550</v>
      </c>
      <c r="B139" s="5">
        <v>809.90000000002101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1</v>
      </c>
      <c r="K139" s="5" t="b">
        <v>0</v>
      </c>
    </row>
    <row r="140" spans="1:11" hidden="1" x14ac:dyDescent="0.25">
      <c r="A140" s="3">
        <v>554</v>
      </c>
      <c r="B140" s="3">
        <v>761.60000000002196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1</v>
      </c>
      <c r="K140" s="3" t="b">
        <v>0</v>
      </c>
    </row>
    <row r="141" spans="1:11" hidden="1" x14ac:dyDescent="0.25">
      <c r="A141" s="5">
        <v>558</v>
      </c>
      <c r="B141" s="5">
        <v>1351.5499553900199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1</v>
      </c>
      <c r="K141" s="5" t="b">
        <v>0</v>
      </c>
    </row>
    <row r="142" spans="1:11" x14ac:dyDescent="0.25">
      <c r="A142" s="3">
        <v>562</v>
      </c>
      <c r="B142" s="3">
        <v>357.80000000002099</v>
      </c>
      <c r="C142" s="3">
        <v>90</v>
      </c>
      <c r="D142" s="3">
        <f>SUMIF(C142:C148, C142, B142:B148)</f>
        <v>10022.449955390164</v>
      </c>
      <c r="E142" s="3">
        <f>D142/7</f>
        <v>1431.7785650557378</v>
      </c>
      <c r="F142" s="3">
        <v>20</v>
      </c>
      <c r="G142" s="3">
        <v>1</v>
      </c>
      <c r="H142" s="4">
        <v>43220</v>
      </c>
      <c r="I142" s="4">
        <v>43239</v>
      </c>
      <c r="J142" s="3" t="b">
        <v>1</v>
      </c>
      <c r="K142" s="3" t="b">
        <v>0</v>
      </c>
    </row>
    <row r="143" spans="1:11" hidden="1" x14ac:dyDescent="0.25">
      <c r="A143" s="5">
        <v>566</v>
      </c>
      <c r="B143" s="5">
        <v>809.90000000002101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1</v>
      </c>
      <c r="K143" s="5" t="b">
        <v>0</v>
      </c>
    </row>
    <row r="144" spans="1:11" hidden="1" x14ac:dyDescent="0.25">
      <c r="A144" s="3">
        <v>570</v>
      </c>
      <c r="B144" s="3">
        <v>761.60000000002196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1</v>
      </c>
      <c r="K144" s="3" t="b">
        <v>0</v>
      </c>
    </row>
    <row r="145" spans="1:11" hidden="1" x14ac:dyDescent="0.25">
      <c r="A145" s="5">
        <v>574</v>
      </c>
      <c r="B145" s="5">
        <v>1351.5499553900199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1</v>
      </c>
      <c r="K145" s="5" t="b">
        <v>0</v>
      </c>
    </row>
    <row r="146" spans="1:11" hidden="1" x14ac:dyDescent="0.25">
      <c r="A146" s="3">
        <v>578</v>
      </c>
      <c r="B146" s="3">
        <v>2357.2000000000198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1</v>
      </c>
      <c r="K146" s="3" t="b">
        <v>0</v>
      </c>
    </row>
    <row r="147" spans="1:11" hidden="1" x14ac:dyDescent="0.25">
      <c r="A147" s="5">
        <v>582</v>
      </c>
      <c r="B147" s="5">
        <v>2331.3000000000302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1</v>
      </c>
      <c r="K147" s="5" t="b">
        <v>0</v>
      </c>
    </row>
    <row r="148" spans="1:11" hidden="1" x14ac:dyDescent="0.25">
      <c r="A148" s="3">
        <v>586</v>
      </c>
      <c r="B148" s="3">
        <v>2053.1000000000299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1</v>
      </c>
      <c r="K148" s="3" t="b">
        <v>0</v>
      </c>
    </row>
    <row r="149" spans="1:11" x14ac:dyDescent="0.25">
      <c r="A149" s="5">
        <v>590</v>
      </c>
      <c r="B149" s="5">
        <v>1351.5499553900199</v>
      </c>
      <c r="C149" s="5">
        <v>93</v>
      </c>
      <c r="D149" s="3">
        <f>SUMIF(C149:C155, C149, B149:B155)</f>
        <v>14238.44995539019</v>
      </c>
      <c r="E149" s="3">
        <f>D149/7</f>
        <v>2034.0642793414556</v>
      </c>
      <c r="F149" s="5">
        <v>20</v>
      </c>
      <c r="G149" s="5">
        <v>1</v>
      </c>
      <c r="H149" s="6">
        <v>43223</v>
      </c>
      <c r="I149" s="6">
        <v>43242</v>
      </c>
      <c r="J149" s="5" t="b">
        <v>1</v>
      </c>
      <c r="K149" s="5" t="b">
        <v>0</v>
      </c>
    </row>
    <row r="150" spans="1:11" hidden="1" x14ac:dyDescent="0.25">
      <c r="A150" s="3">
        <v>594</v>
      </c>
      <c r="B150" s="3">
        <v>2357.2000000000198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1</v>
      </c>
      <c r="K150" s="3" t="b">
        <v>0</v>
      </c>
    </row>
    <row r="151" spans="1:11" hidden="1" x14ac:dyDescent="0.25">
      <c r="A151" s="5">
        <v>598</v>
      </c>
      <c r="B151" s="5">
        <v>2331.3000000000302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1</v>
      </c>
      <c r="K151" s="5" t="b">
        <v>0</v>
      </c>
    </row>
    <row r="152" spans="1:11" hidden="1" x14ac:dyDescent="0.25">
      <c r="A152" s="3">
        <v>602</v>
      </c>
      <c r="B152" s="3">
        <v>2053.1000000000299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1</v>
      </c>
      <c r="K152" s="3" t="b">
        <v>0</v>
      </c>
    </row>
    <row r="153" spans="1:11" hidden="1" x14ac:dyDescent="0.25">
      <c r="A153" s="5">
        <v>606</v>
      </c>
      <c r="B153" s="5">
        <v>1721.6000000000299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1</v>
      </c>
      <c r="K153" s="5" t="b">
        <v>0</v>
      </c>
    </row>
    <row r="154" spans="1:11" hidden="1" x14ac:dyDescent="0.25">
      <c r="A154" s="3">
        <v>610</v>
      </c>
      <c r="B154" s="3">
        <v>1998.30000000003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1</v>
      </c>
      <c r="K154" s="3" t="b">
        <v>0</v>
      </c>
    </row>
    <row r="155" spans="1:11" hidden="1" x14ac:dyDescent="0.25">
      <c r="A155" s="5">
        <v>614</v>
      </c>
      <c r="B155" s="5">
        <v>2425.4000000000301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1</v>
      </c>
      <c r="K155" s="5" t="b">
        <v>0</v>
      </c>
    </row>
    <row r="156" spans="1:11" x14ac:dyDescent="0.25">
      <c r="A156" s="3">
        <v>618</v>
      </c>
      <c r="B156" s="3">
        <v>2027.50000000001</v>
      </c>
      <c r="C156" s="3">
        <v>96</v>
      </c>
      <c r="D156" s="3">
        <f>SUMIF(C156:C162, C156, B156:B162)</f>
        <v>12656.479146930051</v>
      </c>
      <c r="E156" s="3">
        <f>D156/7</f>
        <v>1808.0684495614357</v>
      </c>
      <c r="F156" s="3">
        <v>20</v>
      </c>
      <c r="G156" s="3">
        <v>1</v>
      </c>
      <c r="H156" s="4">
        <v>43226</v>
      </c>
      <c r="I156" s="4">
        <v>43245</v>
      </c>
      <c r="J156" s="3" t="b">
        <v>1</v>
      </c>
      <c r="K156" s="3" t="b">
        <v>0</v>
      </c>
    </row>
    <row r="157" spans="1:11" hidden="1" x14ac:dyDescent="0.25">
      <c r="A157" s="5">
        <v>622</v>
      </c>
      <c r="B157" s="5">
        <v>1696.00000000001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1</v>
      </c>
      <c r="K157" s="5" t="b">
        <v>0</v>
      </c>
    </row>
    <row r="158" spans="1:11" hidden="1" x14ac:dyDescent="0.25">
      <c r="A158" s="3">
        <v>626</v>
      </c>
      <c r="B158" s="3">
        <v>1972.70000000001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1</v>
      </c>
      <c r="K158" s="3" t="b">
        <v>0</v>
      </c>
    </row>
    <row r="159" spans="1:11" hidden="1" x14ac:dyDescent="0.25">
      <c r="A159" s="5">
        <v>630</v>
      </c>
      <c r="B159" s="5">
        <v>2399.8000000000102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1</v>
      </c>
      <c r="K159" s="5" t="b">
        <v>0</v>
      </c>
    </row>
    <row r="160" spans="1:11" hidden="1" x14ac:dyDescent="0.25">
      <c r="A160" s="3">
        <v>634</v>
      </c>
      <c r="B160" s="3">
        <v>1899.00000000001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1</v>
      </c>
      <c r="K160" s="3" t="b">
        <v>0</v>
      </c>
    </row>
    <row r="161" spans="1:11" hidden="1" x14ac:dyDescent="0.25">
      <c r="A161" s="5">
        <v>638</v>
      </c>
      <c r="B161" s="5">
        <v>1688.8791469300099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1</v>
      </c>
      <c r="K161" s="5" t="b">
        <v>0</v>
      </c>
    </row>
    <row r="162" spans="1:11" hidden="1" x14ac:dyDescent="0.25">
      <c r="A162" s="3">
        <v>642</v>
      </c>
      <c r="B162" s="3">
        <v>972.59999999999002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1</v>
      </c>
      <c r="K162" s="3" t="b">
        <v>0</v>
      </c>
    </row>
    <row r="163" spans="1:11" x14ac:dyDescent="0.25">
      <c r="A163" s="5">
        <v>646</v>
      </c>
      <c r="B163" s="5">
        <v>2399.8000000000102</v>
      </c>
      <c r="C163" s="5">
        <v>99</v>
      </c>
      <c r="D163" s="3">
        <f>SUMIF(C163:C169, C163, B163:B169)</f>
        <v>10231.779146930019</v>
      </c>
      <c r="E163" s="3">
        <f>D163/7</f>
        <v>1461.6827352757171</v>
      </c>
      <c r="F163" s="5">
        <v>20</v>
      </c>
      <c r="G163" s="5">
        <v>1</v>
      </c>
      <c r="H163" s="6">
        <v>43229</v>
      </c>
      <c r="I163" s="6">
        <v>43248</v>
      </c>
      <c r="J163" s="5" t="b">
        <v>1</v>
      </c>
      <c r="K163" s="5" t="b">
        <v>0</v>
      </c>
    </row>
    <row r="164" spans="1:11" hidden="1" x14ac:dyDescent="0.25">
      <c r="A164" s="3">
        <v>650</v>
      </c>
      <c r="B164" s="3">
        <v>1899.00000000001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1</v>
      </c>
      <c r="K164" s="3" t="b">
        <v>0</v>
      </c>
    </row>
    <row r="165" spans="1:11" hidden="1" x14ac:dyDescent="0.25">
      <c r="A165" s="5">
        <v>654</v>
      </c>
      <c r="B165" s="5">
        <v>1688.8791469300099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1</v>
      </c>
      <c r="K165" s="5" t="b">
        <v>0</v>
      </c>
    </row>
    <row r="166" spans="1:11" hidden="1" x14ac:dyDescent="0.25">
      <c r="A166" s="3">
        <v>658</v>
      </c>
      <c r="B166" s="3">
        <v>972.59999999999002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1</v>
      </c>
      <c r="K166" s="3" t="b">
        <v>0</v>
      </c>
    </row>
    <row r="167" spans="1:11" hidden="1" x14ac:dyDescent="0.25">
      <c r="A167" s="5">
        <v>662</v>
      </c>
      <c r="B167" s="5">
        <v>995.79999999998995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1</v>
      </c>
      <c r="K167" s="5" t="b">
        <v>0</v>
      </c>
    </row>
    <row r="168" spans="1:11" hidden="1" x14ac:dyDescent="0.25">
      <c r="A168" s="3">
        <v>666</v>
      </c>
      <c r="B168" s="3">
        <v>1091.5</v>
      </c>
      <c r="C168" s="3">
        <v>99</v>
      </c>
      <c r="D168" s="3"/>
      <c r="E168" s="3"/>
      <c r="F168" s="3">
        <v>20</v>
      </c>
      <c r="G168" s="3">
        <v>6</v>
      </c>
      <c r="H168" s="4">
        <v>43234</v>
      </c>
      <c r="I168" s="4">
        <v>43253</v>
      </c>
      <c r="J168" s="3" t="b">
        <v>1</v>
      </c>
      <c r="K168" s="3" t="b">
        <v>0</v>
      </c>
    </row>
    <row r="169" spans="1:11" hidden="1" x14ac:dyDescent="0.25">
      <c r="A169" s="8">
        <v>670</v>
      </c>
      <c r="B169" s="8">
        <v>1184.20000000001</v>
      </c>
      <c r="C169" s="8">
        <v>99</v>
      </c>
      <c r="D169" s="8"/>
      <c r="E169" s="8"/>
      <c r="F169" s="8">
        <v>20</v>
      </c>
      <c r="G169" s="8">
        <v>7</v>
      </c>
      <c r="H169" s="9">
        <v>43235</v>
      </c>
      <c r="I169" s="9">
        <v>43254</v>
      </c>
      <c r="J169" s="8" t="b">
        <v>1</v>
      </c>
      <c r="K169" s="8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C7E-99D5-4A94-9A6D-0C2E982AAF91}">
  <dimension ref="A1:K169"/>
  <sheetViews>
    <sheetView workbookViewId="0">
      <selection activeCell="O171" sqref="O171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10" t="s">
        <v>17</v>
      </c>
      <c r="E1" s="10" t="s">
        <v>20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3</v>
      </c>
      <c r="B2" s="3">
        <v>1484.9</v>
      </c>
      <c r="C2" s="3">
        <v>30</v>
      </c>
      <c r="D2" s="3">
        <f>SUMIF(C2:C8, C2, B2:B8)</f>
        <v>1331.1173240299638</v>
      </c>
      <c r="E2" s="3">
        <f>D2/7</f>
        <v>190.15961771856627</v>
      </c>
      <c r="F2" s="3">
        <v>20</v>
      </c>
      <c r="G2" s="3">
        <v>1</v>
      </c>
      <c r="H2" s="4">
        <v>43160</v>
      </c>
      <c r="I2" s="4">
        <v>43179</v>
      </c>
      <c r="J2" s="3" t="b">
        <v>0</v>
      </c>
      <c r="K2" s="3" t="b">
        <v>1</v>
      </c>
    </row>
    <row r="3" spans="1:11" hidden="1" x14ac:dyDescent="0.25">
      <c r="A3" s="5">
        <v>7</v>
      </c>
      <c r="B3" s="5">
        <v>880.39999999999804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0</v>
      </c>
      <c r="K3" s="5" t="b">
        <v>1</v>
      </c>
    </row>
    <row r="4" spans="1:11" hidden="1" x14ac:dyDescent="0.25">
      <c r="A4" s="3">
        <v>11</v>
      </c>
      <c r="B4" s="3">
        <v>575.49999999998704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0</v>
      </c>
      <c r="K4" s="3" t="b">
        <v>1</v>
      </c>
    </row>
    <row r="5" spans="1:11" hidden="1" x14ac:dyDescent="0.25">
      <c r="A5" s="5">
        <v>15</v>
      </c>
      <c r="B5" s="5">
        <v>-70.559551590013101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0</v>
      </c>
      <c r="K5" s="5" t="b">
        <v>1</v>
      </c>
    </row>
    <row r="6" spans="1:11" hidden="1" x14ac:dyDescent="0.25">
      <c r="A6" s="3">
        <v>19</v>
      </c>
      <c r="B6" s="3">
        <v>-507.40000000000299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0</v>
      </c>
      <c r="K6" s="3" t="b">
        <v>1</v>
      </c>
    </row>
    <row r="7" spans="1:11" hidden="1" x14ac:dyDescent="0.25">
      <c r="A7" s="5">
        <v>23</v>
      </c>
      <c r="B7" s="5">
        <v>-331.80000000000302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0</v>
      </c>
      <c r="K7" s="5" t="b">
        <v>1</v>
      </c>
    </row>
    <row r="8" spans="1:11" hidden="1" x14ac:dyDescent="0.25">
      <c r="A8" s="3">
        <v>27</v>
      </c>
      <c r="B8" s="3">
        <v>-699.92312438000295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0</v>
      </c>
      <c r="K8" s="3" t="b">
        <v>1</v>
      </c>
    </row>
    <row r="9" spans="1:11" x14ac:dyDescent="0.25">
      <c r="A9" s="5">
        <v>31</v>
      </c>
      <c r="B9" s="5">
        <v>-70.559551590013101</v>
      </c>
      <c r="C9" s="5">
        <v>33</v>
      </c>
      <c r="D9" s="3">
        <f>SUMIF(C9:C15, C9, B9:B15)</f>
        <v>-5863.8826759700223</v>
      </c>
      <c r="E9" s="3">
        <f>D9/7</f>
        <v>-837.69752513857463</v>
      </c>
      <c r="F9" s="5">
        <v>20</v>
      </c>
      <c r="G9" s="5">
        <v>1</v>
      </c>
      <c r="H9" s="6">
        <v>43163</v>
      </c>
      <c r="I9" s="6">
        <v>43182</v>
      </c>
      <c r="J9" s="5" t="b">
        <v>0</v>
      </c>
      <c r="K9" s="5" t="b">
        <v>1</v>
      </c>
    </row>
    <row r="10" spans="1:11" hidden="1" x14ac:dyDescent="0.25">
      <c r="A10" s="3">
        <v>35</v>
      </c>
      <c r="B10" s="3">
        <v>-507.40000000000299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0</v>
      </c>
      <c r="K10" s="3" t="b">
        <v>1</v>
      </c>
    </row>
    <row r="11" spans="1:11" hidden="1" x14ac:dyDescent="0.25">
      <c r="A11" s="5">
        <v>39</v>
      </c>
      <c r="B11" s="5">
        <v>-331.80000000000302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0</v>
      </c>
      <c r="K11" s="5" t="b">
        <v>1</v>
      </c>
    </row>
    <row r="12" spans="1:11" hidden="1" x14ac:dyDescent="0.25">
      <c r="A12" s="3">
        <v>43</v>
      </c>
      <c r="B12" s="3">
        <v>-699.92312438000295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0</v>
      </c>
      <c r="K12" s="3" t="b">
        <v>1</v>
      </c>
    </row>
    <row r="13" spans="1:11" hidden="1" x14ac:dyDescent="0.25">
      <c r="A13" s="5">
        <v>47</v>
      </c>
      <c r="B13" s="5">
        <v>-1162.8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0</v>
      </c>
      <c r="K13" s="5" t="b">
        <v>1</v>
      </c>
    </row>
    <row r="14" spans="1:11" hidden="1" x14ac:dyDescent="0.25">
      <c r="A14" s="3">
        <v>51</v>
      </c>
      <c r="B14" s="3">
        <v>-1924.8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0</v>
      </c>
      <c r="K14" s="3" t="b">
        <v>1</v>
      </c>
    </row>
    <row r="15" spans="1:11" hidden="1" x14ac:dyDescent="0.25">
      <c r="A15" s="5">
        <v>55</v>
      </c>
      <c r="B15" s="5">
        <v>-1166.5999999999999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0</v>
      </c>
      <c r="K15" s="5" t="b">
        <v>1</v>
      </c>
    </row>
    <row r="16" spans="1:11" x14ac:dyDescent="0.25">
      <c r="A16" s="3">
        <v>59</v>
      </c>
      <c r="B16" s="3">
        <v>83.676875619977196</v>
      </c>
      <c r="C16" s="3">
        <v>36</v>
      </c>
      <c r="D16" s="3">
        <f>SUMIF(C16:C22, C16, B16:B22)</f>
        <v>-1694.9231243801435</v>
      </c>
      <c r="E16" s="3">
        <f>D16/7</f>
        <v>-242.13187491144907</v>
      </c>
      <c r="F16" s="3">
        <v>20</v>
      </c>
      <c r="G16" s="3">
        <v>1</v>
      </c>
      <c r="H16" s="4">
        <v>43166</v>
      </c>
      <c r="I16" s="4">
        <v>43185</v>
      </c>
      <c r="J16" s="3" t="b">
        <v>0</v>
      </c>
      <c r="K16" s="3" t="b">
        <v>1</v>
      </c>
    </row>
    <row r="17" spans="1:11" hidden="1" x14ac:dyDescent="0.25">
      <c r="A17" s="5">
        <v>63</v>
      </c>
      <c r="B17" s="5">
        <v>-379.20000000002301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0</v>
      </c>
      <c r="K17" s="5" t="b">
        <v>1</v>
      </c>
    </row>
    <row r="18" spans="1:11" hidden="1" x14ac:dyDescent="0.25">
      <c r="A18" s="3">
        <v>67</v>
      </c>
      <c r="B18" s="3">
        <v>-1141.2000000000201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0</v>
      </c>
      <c r="K18" s="3" t="b">
        <v>1</v>
      </c>
    </row>
    <row r="19" spans="1:11" hidden="1" x14ac:dyDescent="0.25">
      <c r="A19" s="5">
        <v>71</v>
      </c>
      <c r="B19" s="5">
        <v>-383.000000000022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0</v>
      </c>
      <c r="K19" s="5" t="b">
        <v>1</v>
      </c>
    </row>
    <row r="20" spans="1:11" hidden="1" x14ac:dyDescent="0.25">
      <c r="A20" s="3">
        <v>75</v>
      </c>
      <c r="B20" s="3">
        <v>-575.70000000002199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0</v>
      </c>
      <c r="K20" s="3" t="b">
        <v>1</v>
      </c>
    </row>
    <row r="21" spans="1:11" hidden="1" x14ac:dyDescent="0.25">
      <c r="A21" s="5">
        <v>79</v>
      </c>
      <c r="B21" s="5">
        <v>97.099999999988498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0</v>
      </c>
      <c r="K21" s="5" t="b">
        <v>1</v>
      </c>
    </row>
    <row r="22" spans="1:11" hidden="1" x14ac:dyDescent="0.25">
      <c r="A22" s="3">
        <v>83</v>
      </c>
      <c r="B22" s="3">
        <v>603.39999999997804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0</v>
      </c>
      <c r="K22" s="3" t="b">
        <v>1</v>
      </c>
    </row>
    <row r="23" spans="1:11" x14ac:dyDescent="0.25">
      <c r="A23" s="5">
        <v>87</v>
      </c>
      <c r="B23" s="5">
        <v>-383.000000000022</v>
      </c>
      <c r="C23" s="5">
        <v>39</v>
      </c>
      <c r="D23" s="3">
        <f>SUMIF(C23:C29, C23, B23:B29)</f>
        <v>4324.5999999998603</v>
      </c>
      <c r="E23" s="3">
        <f>D23/7</f>
        <v>617.79999999998006</v>
      </c>
      <c r="F23" s="5">
        <v>20</v>
      </c>
      <c r="G23" s="5">
        <v>1</v>
      </c>
      <c r="H23" s="6">
        <v>43169</v>
      </c>
      <c r="I23" s="6">
        <v>43188</v>
      </c>
      <c r="J23" s="5" t="b">
        <v>0</v>
      </c>
      <c r="K23" s="5" t="b">
        <v>1</v>
      </c>
    </row>
    <row r="24" spans="1:11" hidden="1" x14ac:dyDescent="0.25">
      <c r="A24" s="3">
        <v>91</v>
      </c>
      <c r="B24" s="3">
        <v>-575.70000000002199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0</v>
      </c>
      <c r="K24" s="3" t="b">
        <v>1</v>
      </c>
    </row>
    <row r="25" spans="1:11" hidden="1" x14ac:dyDescent="0.25">
      <c r="A25" s="5">
        <v>95</v>
      </c>
      <c r="B25" s="5">
        <v>97.099999999988498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0</v>
      </c>
      <c r="K25" s="5" t="b">
        <v>1</v>
      </c>
    </row>
    <row r="26" spans="1:11" hidden="1" x14ac:dyDescent="0.25">
      <c r="A26" s="3">
        <v>99</v>
      </c>
      <c r="B26" s="3">
        <v>603.39999999997804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0</v>
      </c>
      <c r="K26" s="3" t="b">
        <v>1</v>
      </c>
    </row>
    <row r="27" spans="1:11" hidden="1" x14ac:dyDescent="0.25">
      <c r="A27" s="5">
        <v>103</v>
      </c>
      <c r="B27" s="5">
        <v>835.09999999997797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0</v>
      </c>
      <c r="K27" s="5" t="b">
        <v>1</v>
      </c>
    </row>
    <row r="28" spans="1:11" hidden="1" x14ac:dyDescent="0.25">
      <c r="A28" s="3">
        <v>107</v>
      </c>
      <c r="B28" s="3">
        <v>2146.5999999999799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0</v>
      </c>
      <c r="K28" s="3" t="b">
        <v>1</v>
      </c>
    </row>
    <row r="29" spans="1:11" hidden="1" x14ac:dyDescent="0.25">
      <c r="A29" s="5">
        <v>111</v>
      </c>
      <c r="B29" s="5">
        <v>1601.0999999999799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0</v>
      </c>
      <c r="K29" s="5" t="b">
        <v>1</v>
      </c>
    </row>
    <row r="30" spans="1:11" x14ac:dyDescent="0.25">
      <c r="A30" s="3">
        <v>115</v>
      </c>
      <c r="B30" s="3">
        <v>2521.7999999999802</v>
      </c>
      <c r="C30" s="3">
        <v>42</v>
      </c>
      <c r="D30" s="3">
        <f>SUMIF(C30:C36, C30, B30:B36)</f>
        <v>14022.89999999985</v>
      </c>
      <c r="E30" s="3">
        <f>D30/7</f>
        <v>2003.2714285714071</v>
      </c>
      <c r="F30" s="3">
        <v>20</v>
      </c>
      <c r="G30" s="3">
        <v>1</v>
      </c>
      <c r="H30" s="4">
        <v>43172</v>
      </c>
      <c r="I30" s="4">
        <v>43191</v>
      </c>
      <c r="J30" s="3" t="b">
        <v>0</v>
      </c>
      <c r="K30" s="3" t="b">
        <v>1</v>
      </c>
    </row>
    <row r="31" spans="1:11" hidden="1" x14ac:dyDescent="0.25">
      <c r="A31" s="5">
        <v>119</v>
      </c>
      <c r="B31" s="5">
        <v>2753.49999999998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0</v>
      </c>
      <c r="K31" s="5" t="b">
        <v>1</v>
      </c>
    </row>
    <row r="32" spans="1:11" hidden="1" x14ac:dyDescent="0.25">
      <c r="A32" s="3">
        <v>123</v>
      </c>
      <c r="B32" s="3">
        <v>2146.5999999999799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0</v>
      </c>
      <c r="K32" s="3" t="b">
        <v>1</v>
      </c>
    </row>
    <row r="33" spans="1:11" hidden="1" x14ac:dyDescent="0.25">
      <c r="A33" s="5">
        <v>127</v>
      </c>
      <c r="B33" s="5">
        <v>1601.0999999999799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0</v>
      </c>
      <c r="K33" s="5" t="b">
        <v>1</v>
      </c>
    </row>
    <row r="34" spans="1:11" hidden="1" x14ac:dyDescent="0.25">
      <c r="A34" s="3">
        <v>131</v>
      </c>
      <c r="B34" s="3">
        <v>1617.99999999998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0</v>
      </c>
      <c r="K34" s="3" t="b">
        <v>1</v>
      </c>
    </row>
    <row r="35" spans="1:11" hidden="1" x14ac:dyDescent="0.25">
      <c r="A35" s="5">
        <v>135</v>
      </c>
      <c r="B35" s="5">
        <v>1371.99999999998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0</v>
      </c>
      <c r="K35" s="5" t="b">
        <v>1</v>
      </c>
    </row>
    <row r="36" spans="1:11" hidden="1" x14ac:dyDescent="0.25">
      <c r="A36" s="3">
        <v>139</v>
      </c>
      <c r="B36" s="3">
        <v>2009.8999999999701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0</v>
      </c>
      <c r="K36" s="3" t="b">
        <v>1</v>
      </c>
    </row>
    <row r="37" spans="1:11" x14ac:dyDescent="0.25">
      <c r="A37" s="5">
        <v>143</v>
      </c>
      <c r="B37" s="5">
        <v>791.09999999997899</v>
      </c>
      <c r="C37" s="5">
        <v>45</v>
      </c>
      <c r="D37" s="3">
        <f>SUMIF(C37:C43, C37, B37:B43)</f>
        <v>11576.199999999837</v>
      </c>
      <c r="E37" s="3">
        <f>D37/7</f>
        <v>1653.7428571428338</v>
      </c>
      <c r="F37" s="5">
        <v>20</v>
      </c>
      <c r="G37" s="5">
        <v>1</v>
      </c>
      <c r="H37" s="6">
        <v>43175</v>
      </c>
      <c r="I37" s="6">
        <v>43194</v>
      </c>
      <c r="J37" s="5" t="b">
        <v>0</v>
      </c>
      <c r="K37" s="5" t="b">
        <v>1</v>
      </c>
    </row>
    <row r="38" spans="1:11" hidden="1" x14ac:dyDescent="0.25">
      <c r="A38" s="3">
        <v>147</v>
      </c>
      <c r="B38" s="3">
        <v>807.99999999997794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0</v>
      </c>
      <c r="K38" s="3" t="b">
        <v>1</v>
      </c>
    </row>
    <row r="39" spans="1:11" hidden="1" x14ac:dyDescent="0.25">
      <c r="A39" s="5">
        <v>151</v>
      </c>
      <c r="B39" s="5">
        <v>1371.99999999998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0</v>
      </c>
      <c r="K39" s="5" t="b">
        <v>1</v>
      </c>
    </row>
    <row r="40" spans="1:11" hidden="1" x14ac:dyDescent="0.25">
      <c r="A40" s="3">
        <v>155</v>
      </c>
      <c r="B40" s="3">
        <v>2009.8999999999701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0</v>
      </c>
      <c r="K40" s="3" t="b">
        <v>1</v>
      </c>
    </row>
    <row r="41" spans="1:11" hidden="1" x14ac:dyDescent="0.25">
      <c r="A41" s="5">
        <v>159</v>
      </c>
      <c r="B41" s="5">
        <v>2541.0999999999699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0</v>
      </c>
      <c r="K41" s="5" t="b">
        <v>1</v>
      </c>
    </row>
    <row r="42" spans="1:11" hidden="1" x14ac:dyDescent="0.25">
      <c r="A42" s="3">
        <v>163</v>
      </c>
      <c r="B42" s="3">
        <v>1987.7999999999799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0</v>
      </c>
      <c r="K42" s="3" t="b">
        <v>1</v>
      </c>
    </row>
    <row r="43" spans="1:11" hidden="1" x14ac:dyDescent="0.25">
      <c r="A43" s="5">
        <v>167</v>
      </c>
      <c r="B43" s="5">
        <v>2066.2999999999802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0</v>
      </c>
      <c r="K43" s="5" t="b">
        <v>1</v>
      </c>
    </row>
    <row r="44" spans="1:11" x14ac:dyDescent="0.25">
      <c r="A44" s="3">
        <v>171</v>
      </c>
      <c r="B44" s="3">
        <v>2009.8999999999701</v>
      </c>
      <c r="C44" s="3">
        <v>48</v>
      </c>
      <c r="D44" s="3">
        <f>SUMIF(C44:C50, C44, B44:B50)</f>
        <v>17689.999999999891</v>
      </c>
      <c r="E44" s="3">
        <f>D44/7</f>
        <v>2527.1428571428414</v>
      </c>
      <c r="F44" s="3">
        <v>20</v>
      </c>
      <c r="G44" s="3">
        <v>1</v>
      </c>
      <c r="H44" s="4">
        <v>43178</v>
      </c>
      <c r="I44" s="4">
        <v>43197</v>
      </c>
      <c r="J44" s="3" t="b">
        <v>0</v>
      </c>
      <c r="K44" s="3" t="b">
        <v>1</v>
      </c>
    </row>
    <row r="45" spans="1:11" hidden="1" x14ac:dyDescent="0.25">
      <c r="A45" s="5">
        <v>175</v>
      </c>
      <c r="B45" s="5">
        <v>2541.0999999999699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0</v>
      </c>
      <c r="K45" s="5" t="b">
        <v>1</v>
      </c>
    </row>
    <row r="46" spans="1:11" hidden="1" x14ac:dyDescent="0.25">
      <c r="A46" s="3">
        <v>179</v>
      </c>
      <c r="B46" s="3">
        <v>1987.7999999999799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0</v>
      </c>
      <c r="K46" s="3" t="b">
        <v>1</v>
      </c>
    </row>
    <row r="47" spans="1:11" hidden="1" x14ac:dyDescent="0.25">
      <c r="A47" s="5">
        <v>183</v>
      </c>
      <c r="B47" s="5">
        <v>2066.2999999999802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0</v>
      </c>
      <c r="K47" s="5" t="b">
        <v>1</v>
      </c>
    </row>
    <row r="48" spans="1:11" hidden="1" x14ac:dyDescent="0.25">
      <c r="A48" s="3">
        <v>187</v>
      </c>
      <c r="B48" s="3">
        <v>2361.1999999999898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0</v>
      </c>
      <c r="K48" s="3" t="b">
        <v>1</v>
      </c>
    </row>
    <row r="49" spans="1:11" hidden="1" x14ac:dyDescent="0.25">
      <c r="A49" s="5">
        <v>191</v>
      </c>
      <c r="B49" s="5">
        <v>3545.1999999999898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0</v>
      </c>
      <c r="K49" s="5" t="b">
        <v>1</v>
      </c>
    </row>
    <row r="50" spans="1:11" hidden="1" x14ac:dyDescent="0.25">
      <c r="A50" s="3">
        <v>195</v>
      </c>
      <c r="B50" s="3">
        <v>3178.50000000001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0</v>
      </c>
      <c r="K50" s="3" t="b">
        <v>1</v>
      </c>
    </row>
    <row r="51" spans="1:11" x14ac:dyDescent="0.25">
      <c r="A51" s="5">
        <v>199</v>
      </c>
      <c r="B51" s="5">
        <v>2066.2999999999802</v>
      </c>
      <c r="C51" s="5">
        <v>51</v>
      </c>
      <c r="D51" s="3">
        <f>SUMIF(C51:C57, C51, B51:B57)</f>
        <v>19524.506908980009</v>
      </c>
      <c r="E51" s="3">
        <f>D51/7</f>
        <v>2789.2152727114299</v>
      </c>
      <c r="F51" s="5">
        <v>20</v>
      </c>
      <c r="G51" s="5">
        <v>1</v>
      </c>
      <c r="H51" s="6">
        <v>43181</v>
      </c>
      <c r="I51" s="6">
        <v>43200</v>
      </c>
      <c r="J51" s="5" t="b">
        <v>0</v>
      </c>
      <c r="K51" s="5" t="b">
        <v>1</v>
      </c>
    </row>
    <row r="52" spans="1:11" hidden="1" x14ac:dyDescent="0.25">
      <c r="A52" s="3">
        <v>203</v>
      </c>
      <c r="B52" s="3">
        <v>2361.1999999999898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0</v>
      </c>
      <c r="K52" s="3" t="b">
        <v>1</v>
      </c>
    </row>
    <row r="53" spans="1:11" hidden="1" x14ac:dyDescent="0.25">
      <c r="A53" s="5">
        <v>207</v>
      </c>
      <c r="B53" s="5">
        <v>3545.1999999999898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0</v>
      </c>
      <c r="K53" s="5" t="b">
        <v>1</v>
      </c>
    </row>
    <row r="54" spans="1:11" hidden="1" x14ac:dyDescent="0.25">
      <c r="A54" s="3">
        <v>211</v>
      </c>
      <c r="B54" s="3">
        <v>3178.50000000001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0</v>
      </c>
      <c r="K54" s="3" t="b">
        <v>1</v>
      </c>
    </row>
    <row r="55" spans="1:11" hidden="1" x14ac:dyDescent="0.25">
      <c r="A55" s="5">
        <v>215</v>
      </c>
      <c r="B55" s="5">
        <v>2981.8967569200099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0</v>
      </c>
      <c r="K55" s="5" t="b">
        <v>1</v>
      </c>
    </row>
    <row r="56" spans="1:11" hidden="1" x14ac:dyDescent="0.25">
      <c r="A56" s="3">
        <v>219</v>
      </c>
      <c r="B56" s="3">
        <v>3019.6166382200199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0</v>
      </c>
      <c r="K56" s="3" t="b">
        <v>1</v>
      </c>
    </row>
    <row r="57" spans="1:11" hidden="1" x14ac:dyDescent="0.25">
      <c r="A57" s="5">
        <v>223</v>
      </c>
      <c r="B57" s="5">
        <v>2371.7935138400098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0</v>
      </c>
      <c r="K57" s="5" t="b">
        <v>1</v>
      </c>
    </row>
    <row r="58" spans="1:11" x14ac:dyDescent="0.25">
      <c r="A58" s="3">
        <v>227</v>
      </c>
      <c r="B58" s="3">
        <v>3178.50000000001</v>
      </c>
      <c r="C58" s="3">
        <v>54</v>
      </c>
      <c r="D58" s="3">
        <f>SUMIF(C58:C64, C58, B58:B64)</f>
        <v>16219.687450500049</v>
      </c>
      <c r="E58" s="3">
        <f>D58/7</f>
        <v>2317.0982072142929</v>
      </c>
      <c r="F58" s="3">
        <v>20</v>
      </c>
      <c r="G58" s="3">
        <v>1</v>
      </c>
      <c r="H58" s="4">
        <v>43184</v>
      </c>
      <c r="I58" s="4">
        <v>43203</v>
      </c>
      <c r="J58" s="3" t="b">
        <v>0</v>
      </c>
      <c r="K58" s="3" t="b">
        <v>1</v>
      </c>
    </row>
    <row r="59" spans="1:11" hidden="1" x14ac:dyDescent="0.25">
      <c r="A59" s="5">
        <v>231</v>
      </c>
      <c r="B59" s="5">
        <v>2981.8967569200099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0</v>
      </c>
      <c r="K59" s="5" t="b">
        <v>1</v>
      </c>
    </row>
    <row r="60" spans="1:11" hidden="1" x14ac:dyDescent="0.25">
      <c r="A60" s="3">
        <v>235</v>
      </c>
      <c r="B60" s="3">
        <v>3019.6166382200199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0</v>
      </c>
      <c r="K60" s="3" t="b">
        <v>1</v>
      </c>
    </row>
    <row r="61" spans="1:11" hidden="1" x14ac:dyDescent="0.25">
      <c r="A61" s="5">
        <v>239</v>
      </c>
      <c r="B61" s="5">
        <v>2371.7935138400098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0</v>
      </c>
      <c r="K61" s="5" t="b">
        <v>1</v>
      </c>
    </row>
    <row r="62" spans="1:11" hidden="1" x14ac:dyDescent="0.25">
      <c r="A62" s="3">
        <v>243</v>
      </c>
      <c r="B62" s="3">
        <v>2355.8935138400102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0</v>
      </c>
      <c r="K62" s="3" t="b">
        <v>1</v>
      </c>
    </row>
    <row r="63" spans="1:11" hidden="1" x14ac:dyDescent="0.25">
      <c r="A63" s="5">
        <v>247</v>
      </c>
      <c r="B63" s="5">
        <v>1231.7935138400001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0</v>
      </c>
      <c r="K63" s="5" t="b">
        <v>1</v>
      </c>
    </row>
    <row r="64" spans="1:11" hidden="1" x14ac:dyDescent="0.25">
      <c r="A64" s="3">
        <v>251</v>
      </c>
      <c r="B64" s="3">
        <v>1080.1935138399899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0</v>
      </c>
      <c r="K64" s="3" t="b">
        <v>1</v>
      </c>
    </row>
    <row r="65" spans="1:11" x14ac:dyDescent="0.25">
      <c r="A65" s="5">
        <v>255</v>
      </c>
      <c r="B65" s="5">
        <v>2371.7935138400098</v>
      </c>
      <c r="C65" s="5">
        <v>57</v>
      </c>
      <c r="D65" s="3">
        <f>SUMIF(C65:C71, C65, B65:B71)</f>
        <v>13838.854596879979</v>
      </c>
      <c r="E65" s="3">
        <f>D65/7</f>
        <v>1976.9792281257112</v>
      </c>
      <c r="F65" s="5">
        <v>20</v>
      </c>
      <c r="G65" s="5">
        <v>1</v>
      </c>
      <c r="H65" s="6">
        <v>43187</v>
      </c>
      <c r="I65" s="6">
        <v>43206</v>
      </c>
      <c r="J65" s="5" t="b">
        <v>0</v>
      </c>
      <c r="K65" s="5" t="b">
        <v>1</v>
      </c>
    </row>
    <row r="66" spans="1:11" hidden="1" x14ac:dyDescent="0.25">
      <c r="A66" s="3">
        <v>259</v>
      </c>
      <c r="B66" s="3">
        <v>2690.4935138400101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0</v>
      </c>
      <c r="K66" s="3" t="b">
        <v>1</v>
      </c>
    </row>
    <row r="67" spans="1:11" hidden="1" x14ac:dyDescent="0.25">
      <c r="A67" s="5">
        <v>263</v>
      </c>
      <c r="B67" s="5">
        <v>1566.39351384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0</v>
      </c>
      <c r="K67" s="5" t="b">
        <v>1</v>
      </c>
    </row>
    <row r="68" spans="1:11" hidden="1" x14ac:dyDescent="0.25">
      <c r="A68" s="3">
        <v>267</v>
      </c>
      <c r="B68" s="3">
        <v>1414.7935138399901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0</v>
      </c>
      <c r="K68" s="3" t="b">
        <v>1</v>
      </c>
    </row>
    <row r="69" spans="1:11" hidden="1" x14ac:dyDescent="0.25">
      <c r="A69" s="5">
        <v>271</v>
      </c>
      <c r="B69" s="5">
        <v>2092.1935138399799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0</v>
      </c>
      <c r="K69" s="5" t="b">
        <v>1</v>
      </c>
    </row>
    <row r="70" spans="1:11" hidden="1" x14ac:dyDescent="0.25">
      <c r="A70" s="3">
        <v>275</v>
      </c>
      <c r="B70" s="3">
        <v>2030.4935138400001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0</v>
      </c>
      <c r="K70" s="3" t="b">
        <v>1</v>
      </c>
    </row>
    <row r="71" spans="1:11" hidden="1" x14ac:dyDescent="0.25">
      <c r="A71" s="5">
        <v>279</v>
      </c>
      <c r="B71" s="5">
        <v>1672.6935138399899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0</v>
      </c>
      <c r="K71" s="5" t="b">
        <v>1</v>
      </c>
    </row>
    <row r="72" spans="1:11" x14ac:dyDescent="0.25">
      <c r="A72" s="3">
        <v>283</v>
      </c>
      <c r="B72" s="3">
        <v>1080.1935138399899</v>
      </c>
      <c r="C72" s="3">
        <v>60</v>
      </c>
      <c r="D72" s="3">
        <f>SUMIF(C72:C78, C72, B72:B78)</f>
        <v>10241.554596879889</v>
      </c>
      <c r="E72" s="3">
        <f>D72/7</f>
        <v>1463.0792281256984</v>
      </c>
      <c r="F72" s="3">
        <v>20</v>
      </c>
      <c r="G72" s="3">
        <v>1</v>
      </c>
      <c r="H72" s="4">
        <v>43190</v>
      </c>
      <c r="I72" s="4">
        <v>43209</v>
      </c>
      <c r="J72" s="3" t="b">
        <v>0</v>
      </c>
      <c r="K72" s="3" t="b">
        <v>1</v>
      </c>
    </row>
    <row r="73" spans="1:11" hidden="1" x14ac:dyDescent="0.25">
      <c r="A73" s="5">
        <v>287</v>
      </c>
      <c r="B73" s="5">
        <v>1757.59351383998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0</v>
      </c>
      <c r="K73" s="5" t="b">
        <v>1</v>
      </c>
    </row>
    <row r="74" spans="1:11" hidden="1" x14ac:dyDescent="0.25">
      <c r="A74" s="3">
        <v>291</v>
      </c>
      <c r="B74" s="3">
        <v>1695.89351384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0</v>
      </c>
      <c r="K74" s="3" t="b">
        <v>1</v>
      </c>
    </row>
    <row r="75" spans="1:11" hidden="1" x14ac:dyDescent="0.25">
      <c r="A75" s="5">
        <v>295</v>
      </c>
      <c r="B75" s="5">
        <v>1338.09351383999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0</v>
      </c>
      <c r="K75" s="5" t="b">
        <v>1</v>
      </c>
    </row>
    <row r="76" spans="1:11" hidden="1" x14ac:dyDescent="0.25">
      <c r="A76" s="3">
        <v>299</v>
      </c>
      <c r="B76" s="3">
        <v>837.19351383998003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0</v>
      </c>
      <c r="K76" s="3" t="b">
        <v>1</v>
      </c>
    </row>
    <row r="77" spans="1:11" hidden="1" x14ac:dyDescent="0.25">
      <c r="A77" s="5">
        <v>303</v>
      </c>
      <c r="B77" s="5">
        <v>2163.59351383997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0</v>
      </c>
      <c r="K77" s="5" t="b">
        <v>1</v>
      </c>
    </row>
    <row r="78" spans="1:11" hidden="1" x14ac:dyDescent="0.25">
      <c r="A78" s="3">
        <v>307</v>
      </c>
      <c r="B78" s="3">
        <v>1368.9935138399801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0</v>
      </c>
      <c r="K78" s="3" t="b">
        <v>1</v>
      </c>
    </row>
    <row r="79" spans="1:11" x14ac:dyDescent="0.25">
      <c r="A79" s="5">
        <v>311</v>
      </c>
      <c r="B79" s="5">
        <v>1338.09351383999</v>
      </c>
      <c r="C79" s="5">
        <v>63</v>
      </c>
      <c r="D79" s="3">
        <f>SUMIF(C79:C85, C79, B79:B85)</f>
        <v>8564.454596879883</v>
      </c>
      <c r="E79" s="3">
        <f>D79/7</f>
        <v>1223.4935138399833</v>
      </c>
      <c r="F79" s="5">
        <v>20</v>
      </c>
      <c r="G79" s="5">
        <v>1</v>
      </c>
      <c r="H79" s="6">
        <v>43193</v>
      </c>
      <c r="I79" s="6">
        <v>43212</v>
      </c>
      <c r="J79" s="5" t="b">
        <v>0</v>
      </c>
      <c r="K79" s="5" t="b">
        <v>1</v>
      </c>
    </row>
    <row r="80" spans="1:11" hidden="1" x14ac:dyDescent="0.25">
      <c r="A80" s="3">
        <v>315</v>
      </c>
      <c r="B80" s="3">
        <v>837.19351383998003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0</v>
      </c>
      <c r="K80" s="3" t="b">
        <v>1</v>
      </c>
    </row>
    <row r="81" spans="1:11" hidden="1" x14ac:dyDescent="0.25">
      <c r="A81" s="5">
        <v>319</v>
      </c>
      <c r="B81" s="5">
        <v>2163.59351383997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0</v>
      </c>
      <c r="K81" s="5" t="b">
        <v>1</v>
      </c>
    </row>
    <row r="82" spans="1:11" hidden="1" x14ac:dyDescent="0.25">
      <c r="A82" s="3">
        <v>323</v>
      </c>
      <c r="B82" s="3">
        <v>1368.9935138399801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0</v>
      </c>
      <c r="K82" s="3" t="b">
        <v>1</v>
      </c>
    </row>
    <row r="83" spans="1:11" hidden="1" x14ac:dyDescent="0.25">
      <c r="A83" s="5">
        <v>327</v>
      </c>
      <c r="B83" s="5">
        <v>809.29351383999199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0</v>
      </c>
      <c r="K83" s="5" t="b">
        <v>1</v>
      </c>
    </row>
    <row r="84" spans="1:11" hidden="1" x14ac:dyDescent="0.25">
      <c r="A84" s="3">
        <v>331</v>
      </c>
      <c r="B84" s="3">
        <v>876.49351383998101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0</v>
      </c>
      <c r="K84" s="3" t="b">
        <v>1</v>
      </c>
    </row>
    <row r="85" spans="1:11" hidden="1" x14ac:dyDescent="0.25">
      <c r="A85" s="5">
        <v>335</v>
      </c>
      <c r="B85" s="5">
        <v>1170.7935138399901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0</v>
      </c>
      <c r="K85" s="5" t="b">
        <v>1</v>
      </c>
    </row>
    <row r="86" spans="1:11" x14ac:dyDescent="0.25">
      <c r="A86" s="3">
        <v>339</v>
      </c>
      <c r="B86" s="3">
        <v>1368.9935138399801</v>
      </c>
      <c r="C86" s="3">
        <v>66</v>
      </c>
      <c r="D86" s="3">
        <f>SUMIF(C86:C92, C86, B86:B92)</f>
        <v>7950.0545968798833</v>
      </c>
      <c r="E86" s="3">
        <f>D86/7</f>
        <v>1135.7220852685548</v>
      </c>
      <c r="F86" s="3">
        <v>20</v>
      </c>
      <c r="G86" s="3">
        <v>1</v>
      </c>
      <c r="H86" s="4">
        <v>43196</v>
      </c>
      <c r="I86" s="4">
        <v>43215</v>
      </c>
      <c r="J86" s="3" t="b">
        <v>0</v>
      </c>
      <c r="K86" s="3" t="b">
        <v>1</v>
      </c>
    </row>
    <row r="87" spans="1:11" hidden="1" x14ac:dyDescent="0.25">
      <c r="A87" s="5">
        <v>343</v>
      </c>
      <c r="B87" s="5">
        <v>809.29351383999199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0</v>
      </c>
      <c r="K87" s="5" t="b">
        <v>1</v>
      </c>
    </row>
    <row r="88" spans="1:11" hidden="1" x14ac:dyDescent="0.25">
      <c r="A88" s="3">
        <v>347</v>
      </c>
      <c r="B88" s="3">
        <v>876.49351383998101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0</v>
      </c>
      <c r="K88" s="3" t="b">
        <v>1</v>
      </c>
    </row>
    <row r="89" spans="1:11" hidden="1" x14ac:dyDescent="0.25">
      <c r="A89" s="5">
        <v>351</v>
      </c>
      <c r="B89" s="5">
        <v>1170.7935138399901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0</v>
      </c>
      <c r="K89" s="5" t="b">
        <v>1</v>
      </c>
    </row>
    <row r="90" spans="1:11" hidden="1" x14ac:dyDescent="0.25">
      <c r="A90" s="3">
        <v>355</v>
      </c>
      <c r="B90" s="3">
        <v>1370.2935138399801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0</v>
      </c>
      <c r="K90" s="3" t="b">
        <v>1</v>
      </c>
    </row>
    <row r="91" spans="1:11" hidden="1" x14ac:dyDescent="0.25">
      <c r="A91" s="5">
        <v>359</v>
      </c>
      <c r="B91" s="5">
        <v>1143.89351383998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0</v>
      </c>
      <c r="K91" s="5" t="b">
        <v>1</v>
      </c>
    </row>
    <row r="92" spans="1:11" hidden="1" x14ac:dyDescent="0.25">
      <c r="A92" s="3">
        <v>363</v>
      </c>
      <c r="B92" s="3">
        <v>1210.2935138399801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0</v>
      </c>
      <c r="K92" s="3" t="b">
        <v>1</v>
      </c>
    </row>
    <row r="93" spans="1:11" x14ac:dyDescent="0.25">
      <c r="A93" s="5">
        <v>367</v>
      </c>
      <c r="B93" s="5">
        <v>1170.7935138399901</v>
      </c>
      <c r="C93" s="5">
        <v>69</v>
      </c>
      <c r="D93" s="3">
        <f>SUMIF(C93:C99, C93, B93:B99)</f>
        <v>4082.457839959869</v>
      </c>
      <c r="E93" s="3">
        <f>D93/7</f>
        <v>583.20826285140981</v>
      </c>
      <c r="F93" s="5">
        <v>20</v>
      </c>
      <c r="G93" s="5">
        <v>1</v>
      </c>
      <c r="H93" s="6">
        <v>43199</v>
      </c>
      <c r="I93" s="6">
        <v>43218</v>
      </c>
      <c r="J93" s="5" t="b">
        <v>0</v>
      </c>
      <c r="K93" s="5" t="b">
        <v>1</v>
      </c>
    </row>
    <row r="94" spans="1:11" hidden="1" x14ac:dyDescent="0.25">
      <c r="A94" s="3">
        <v>371</v>
      </c>
      <c r="B94" s="3">
        <v>1370.2935138399801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0</v>
      </c>
      <c r="K94" s="3" t="b">
        <v>1</v>
      </c>
    </row>
    <row r="95" spans="1:11" hidden="1" x14ac:dyDescent="0.25">
      <c r="A95" s="5">
        <v>375</v>
      </c>
      <c r="B95" s="5">
        <v>1143.89351383998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0</v>
      </c>
      <c r="K95" s="5" t="b">
        <v>1</v>
      </c>
    </row>
    <row r="96" spans="1:11" hidden="1" x14ac:dyDescent="0.25">
      <c r="A96" s="3">
        <v>379</v>
      </c>
      <c r="B96" s="3">
        <v>1210.2935138399801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0</v>
      </c>
      <c r="K96" s="3" t="b">
        <v>1</v>
      </c>
    </row>
    <row r="97" spans="1:11" hidden="1" x14ac:dyDescent="0.25">
      <c r="A97" s="5">
        <v>383</v>
      </c>
      <c r="B97" s="5">
        <v>73.193513839993102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0</v>
      </c>
      <c r="K97" s="5" t="b">
        <v>1</v>
      </c>
    </row>
    <row r="98" spans="1:11" hidden="1" x14ac:dyDescent="0.25">
      <c r="A98" s="3">
        <v>387</v>
      </c>
      <c r="B98" s="3">
        <v>-474.50648616002701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0</v>
      </c>
      <c r="K98" s="3" t="b">
        <v>1</v>
      </c>
    </row>
    <row r="99" spans="1:11" hidden="1" x14ac:dyDescent="0.25">
      <c r="A99" s="5">
        <v>391</v>
      </c>
      <c r="B99" s="5">
        <v>-411.503243080027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0</v>
      </c>
      <c r="K99" s="5" t="b">
        <v>1</v>
      </c>
    </row>
    <row r="100" spans="1:11" x14ac:dyDescent="0.25">
      <c r="A100" s="3">
        <v>395</v>
      </c>
      <c r="B100" s="3">
        <v>1961.4935138399401</v>
      </c>
      <c r="C100" s="3">
        <v>72</v>
      </c>
      <c r="D100" s="3">
        <f>SUMIF(C100:C106, C100, B100:B106)</f>
        <v>5555.7772984396461</v>
      </c>
      <c r="E100" s="3">
        <f>D100/7</f>
        <v>793.68247120566377</v>
      </c>
      <c r="F100" s="3">
        <v>20</v>
      </c>
      <c r="G100" s="3">
        <v>1</v>
      </c>
      <c r="H100" s="4">
        <v>43202</v>
      </c>
      <c r="I100" s="4">
        <v>43221</v>
      </c>
      <c r="J100" s="3" t="b">
        <v>0</v>
      </c>
      <c r="K100" s="3" t="b">
        <v>1</v>
      </c>
    </row>
    <row r="101" spans="1:11" hidden="1" x14ac:dyDescent="0.25">
      <c r="A101" s="5">
        <v>399</v>
      </c>
      <c r="B101" s="5">
        <v>824.39351383995199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0</v>
      </c>
      <c r="K101" s="5" t="b">
        <v>1</v>
      </c>
    </row>
    <row r="102" spans="1:11" hidden="1" x14ac:dyDescent="0.25">
      <c r="A102" s="3">
        <v>403</v>
      </c>
      <c r="B102" s="3">
        <v>326.89351383995302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0</v>
      </c>
      <c r="K102" s="3" t="b">
        <v>1</v>
      </c>
    </row>
    <row r="103" spans="1:11" hidden="1" x14ac:dyDescent="0.25">
      <c r="A103" s="5">
        <v>407</v>
      </c>
      <c r="B103" s="5">
        <v>389.89675691995302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0</v>
      </c>
      <c r="K103" s="5" t="b">
        <v>1</v>
      </c>
    </row>
    <row r="104" spans="1:11" hidden="1" x14ac:dyDescent="0.25">
      <c r="A104" s="3">
        <v>411</v>
      </c>
      <c r="B104" s="3">
        <v>196.49999999994401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0</v>
      </c>
      <c r="K104" s="3" t="b">
        <v>1</v>
      </c>
    </row>
    <row r="105" spans="1:11" hidden="1" x14ac:dyDescent="0.25">
      <c r="A105" s="5">
        <v>415</v>
      </c>
      <c r="B105" s="5">
        <v>700.29999999995403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0</v>
      </c>
      <c r="K105" s="5" t="b">
        <v>1</v>
      </c>
    </row>
    <row r="106" spans="1:11" hidden="1" x14ac:dyDescent="0.25">
      <c r="A106" s="3">
        <v>419</v>
      </c>
      <c r="B106" s="3">
        <v>1156.2999999999499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0</v>
      </c>
      <c r="K106" s="3" t="b">
        <v>1</v>
      </c>
    </row>
    <row r="107" spans="1:11" x14ac:dyDescent="0.25">
      <c r="A107" s="5">
        <v>423</v>
      </c>
      <c r="B107" s="5">
        <v>389.89675691995302</v>
      </c>
      <c r="C107" s="5">
        <v>75</v>
      </c>
      <c r="D107" s="3">
        <f>SUMIF(C107:C113, C107, B107:B113)</f>
        <v>6550.8967569196902</v>
      </c>
      <c r="E107" s="3">
        <f>D107/7</f>
        <v>935.84239384567002</v>
      </c>
      <c r="F107" s="5">
        <v>20</v>
      </c>
      <c r="G107" s="5">
        <v>1</v>
      </c>
      <c r="H107" s="6">
        <v>43205</v>
      </c>
      <c r="I107" s="6">
        <v>43224</v>
      </c>
      <c r="J107" s="5" t="b">
        <v>0</v>
      </c>
      <c r="K107" s="5" t="b">
        <v>1</v>
      </c>
    </row>
    <row r="108" spans="1:11" hidden="1" x14ac:dyDescent="0.25">
      <c r="A108" s="3">
        <v>427</v>
      </c>
      <c r="B108" s="3">
        <v>196.49999999994401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0</v>
      </c>
      <c r="K108" s="3" t="b">
        <v>1</v>
      </c>
    </row>
    <row r="109" spans="1:11" hidden="1" x14ac:dyDescent="0.25">
      <c r="A109" s="5">
        <v>431</v>
      </c>
      <c r="B109" s="5">
        <v>700.29999999995403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0</v>
      </c>
      <c r="K109" s="5" t="b">
        <v>1</v>
      </c>
    </row>
    <row r="110" spans="1:11" hidden="1" x14ac:dyDescent="0.25">
      <c r="A110" s="3">
        <v>435</v>
      </c>
      <c r="B110" s="3">
        <v>1156.2999999999499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0</v>
      </c>
      <c r="K110" s="3" t="b">
        <v>1</v>
      </c>
    </row>
    <row r="111" spans="1:11" hidden="1" x14ac:dyDescent="0.25">
      <c r="A111" s="5">
        <v>439</v>
      </c>
      <c r="B111" s="5">
        <v>1623.69999999996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0</v>
      </c>
      <c r="K111" s="5" t="b">
        <v>1</v>
      </c>
    </row>
    <row r="112" spans="1:11" hidden="1" x14ac:dyDescent="0.25">
      <c r="A112" s="3">
        <v>443</v>
      </c>
      <c r="B112" s="3">
        <v>1388.19999999996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0</v>
      </c>
      <c r="K112" s="3" t="b">
        <v>1</v>
      </c>
    </row>
    <row r="113" spans="1:11" hidden="1" x14ac:dyDescent="0.25">
      <c r="A113" s="5">
        <v>447</v>
      </c>
      <c r="B113" s="5">
        <v>1095.99999999997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0</v>
      </c>
      <c r="K113" s="5" t="b">
        <v>1</v>
      </c>
    </row>
    <row r="114" spans="1:11" x14ac:dyDescent="0.25">
      <c r="A114" s="3">
        <v>451</v>
      </c>
      <c r="B114" s="3">
        <v>354.89999999997502</v>
      </c>
      <c r="C114" s="3">
        <v>78</v>
      </c>
      <c r="D114" s="3">
        <f>SUMIF(C114:C120, C114, B114:B120)</f>
        <v>4679.099999999944</v>
      </c>
      <c r="E114" s="3">
        <f>D114/7</f>
        <v>668.44285714284911</v>
      </c>
      <c r="F114" s="3">
        <v>20</v>
      </c>
      <c r="G114" s="3">
        <v>1</v>
      </c>
      <c r="H114" s="4">
        <v>43208</v>
      </c>
      <c r="I114" s="4">
        <v>43227</v>
      </c>
      <c r="J114" s="3" t="b">
        <v>0</v>
      </c>
      <c r="K114" s="3" t="b">
        <v>1</v>
      </c>
    </row>
    <row r="115" spans="1:11" hidden="1" x14ac:dyDescent="0.25">
      <c r="A115" s="5">
        <v>455</v>
      </c>
      <c r="B115" s="5">
        <v>822.29999999998495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0</v>
      </c>
      <c r="K115" s="5" t="b">
        <v>1</v>
      </c>
    </row>
    <row r="116" spans="1:11" hidden="1" x14ac:dyDescent="0.25">
      <c r="A116" s="3">
        <v>459</v>
      </c>
      <c r="B116" s="3">
        <v>586.79999999998495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0</v>
      </c>
      <c r="K116" s="3" t="b">
        <v>1</v>
      </c>
    </row>
    <row r="117" spans="1:11" hidden="1" x14ac:dyDescent="0.25">
      <c r="A117" s="5">
        <v>463</v>
      </c>
      <c r="B117" s="5">
        <v>294.59999999999502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0</v>
      </c>
      <c r="K117" s="5" t="b">
        <v>1</v>
      </c>
    </row>
    <row r="118" spans="1:11" hidden="1" x14ac:dyDescent="0.25">
      <c r="A118" s="3">
        <v>467</v>
      </c>
      <c r="B118" s="3">
        <v>853.09999999999502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0</v>
      </c>
      <c r="K118" s="3" t="b">
        <v>1</v>
      </c>
    </row>
    <row r="119" spans="1:11" hidden="1" x14ac:dyDescent="0.25">
      <c r="A119" s="5">
        <v>471</v>
      </c>
      <c r="B119" s="5">
        <v>915.80000000000496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0</v>
      </c>
      <c r="K119" s="5" t="b">
        <v>1</v>
      </c>
    </row>
    <row r="120" spans="1:11" hidden="1" x14ac:dyDescent="0.25">
      <c r="A120" s="3">
        <v>475</v>
      </c>
      <c r="B120" s="3">
        <v>851.600000000004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0</v>
      </c>
      <c r="K120" s="3" t="b">
        <v>1</v>
      </c>
    </row>
    <row r="121" spans="1:11" x14ac:dyDescent="0.25">
      <c r="A121" s="5">
        <v>479</v>
      </c>
      <c r="B121" s="5">
        <v>294.59999999999502</v>
      </c>
      <c r="C121" s="5">
        <v>81</v>
      </c>
      <c r="D121" s="3">
        <f>SUMIF(C121:C127, C121, B121:B127)</f>
        <v>4991.7999999999956</v>
      </c>
      <c r="E121" s="3">
        <f>D121/7</f>
        <v>713.11428571428507</v>
      </c>
      <c r="F121" s="5">
        <v>20</v>
      </c>
      <c r="G121" s="5">
        <v>1</v>
      </c>
      <c r="H121" s="6">
        <v>43211</v>
      </c>
      <c r="I121" s="6">
        <v>43230</v>
      </c>
      <c r="J121" s="5" t="b">
        <v>0</v>
      </c>
      <c r="K121" s="5" t="b">
        <v>1</v>
      </c>
    </row>
    <row r="122" spans="1:11" hidden="1" x14ac:dyDescent="0.25">
      <c r="A122" s="3">
        <v>483</v>
      </c>
      <c r="B122" s="3">
        <v>853.09999999999502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0</v>
      </c>
      <c r="K122" s="3" t="b">
        <v>1</v>
      </c>
    </row>
    <row r="123" spans="1:11" hidden="1" x14ac:dyDescent="0.25">
      <c r="A123" s="5">
        <v>487</v>
      </c>
      <c r="B123" s="5">
        <v>915.80000000000496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0</v>
      </c>
      <c r="K123" s="5" t="b">
        <v>1</v>
      </c>
    </row>
    <row r="124" spans="1:11" hidden="1" x14ac:dyDescent="0.25">
      <c r="A124" s="3">
        <v>491</v>
      </c>
      <c r="B124" s="3">
        <v>851.600000000004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0</v>
      </c>
      <c r="K124" s="3" t="b">
        <v>1</v>
      </c>
    </row>
    <row r="125" spans="1:11" hidden="1" x14ac:dyDescent="0.25">
      <c r="A125" s="5">
        <v>495</v>
      </c>
      <c r="B125" s="5">
        <v>132.00000000000401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0</v>
      </c>
      <c r="K125" s="5" t="b">
        <v>1</v>
      </c>
    </row>
    <row r="126" spans="1:11" hidden="1" x14ac:dyDescent="0.25">
      <c r="A126" s="3">
        <v>499</v>
      </c>
      <c r="B126" s="3">
        <v>706.30000000000302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0</v>
      </c>
      <c r="K126" s="3" t="b">
        <v>1</v>
      </c>
    </row>
    <row r="127" spans="1:11" hidden="1" x14ac:dyDescent="0.25">
      <c r="A127" s="5">
        <v>503</v>
      </c>
      <c r="B127" s="5">
        <v>1238.3999999999901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0</v>
      </c>
      <c r="K127" s="5" t="b">
        <v>1</v>
      </c>
    </row>
    <row r="128" spans="1:11" x14ac:dyDescent="0.25">
      <c r="A128" s="3">
        <v>507</v>
      </c>
      <c r="B128" s="3">
        <v>851.600000000004</v>
      </c>
      <c r="C128" s="3">
        <v>84</v>
      </c>
      <c r="D128" s="3">
        <f>SUMIF(C128:C134, C128, B128:B134)</f>
        <v>5281.3000000000138</v>
      </c>
      <c r="E128" s="3">
        <f>D128/7</f>
        <v>754.47142857143058</v>
      </c>
      <c r="F128" s="3">
        <v>20</v>
      </c>
      <c r="G128" s="3">
        <v>1</v>
      </c>
      <c r="H128" s="4">
        <v>43214</v>
      </c>
      <c r="I128" s="4">
        <v>43233</v>
      </c>
      <c r="J128" s="3" t="b">
        <v>0</v>
      </c>
      <c r="K128" s="3" t="b">
        <v>1</v>
      </c>
    </row>
    <row r="129" spans="1:11" hidden="1" x14ac:dyDescent="0.25">
      <c r="A129" s="5">
        <v>511</v>
      </c>
      <c r="B129" s="5">
        <v>132.00000000000401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0</v>
      </c>
      <c r="K129" s="5" t="b">
        <v>1</v>
      </c>
    </row>
    <row r="130" spans="1:11" hidden="1" x14ac:dyDescent="0.25">
      <c r="A130" s="3">
        <v>515</v>
      </c>
      <c r="B130" s="3">
        <v>706.30000000000302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0</v>
      </c>
      <c r="K130" s="3" t="b">
        <v>1</v>
      </c>
    </row>
    <row r="131" spans="1:11" hidden="1" x14ac:dyDescent="0.25">
      <c r="A131" s="5">
        <v>519</v>
      </c>
      <c r="B131" s="5">
        <v>1238.3999999999901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0</v>
      </c>
      <c r="K131" s="5" t="b">
        <v>1</v>
      </c>
    </row>
    <row r="132" spans="1:11" hidden="1" x14ac:dyDescent="0.25">
      <c r="A132" s="3">
        <v>523</v>
      </c>
      <c r="B132" s="3">
        <v>1170.4000000000001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0</v>
      </c>
      <c r="K132" s="3" t="b">
        <v>1</v>
      </c>
    </row>
    <row r="133" spans="1:11" hidden="1" x14ac:dyDescent="0.25">
      <c r="A133" s="5">
        <v>527</v>
      </c>
      <c r="B133" s="5">
        <v>560.20000000001198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0</v>
      </c>
      <c r="K133" s="5" t="b">
        <v>1</v>
      </c>
    </row>
    <row r="134" spans="1:11" hidden="1" x14ac:dyDescent="0.25">
      <c r="A134" s="3">
        <v>531</v>
      </c>
      <c r="B134" s="3">
        <v>622.400000000001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0</v>
      </c>
      <c r="K134" s="3" t="b">
        <v>1</v>
      </c>
    </row>
    <row r="135" spans="1:11" x14ac:dyDescent="0.25">
      <c r="A135" s="5">
        <v>535</v>
      </c>
      <c r="B135" s="5">
        <v>1238.3999999999901</v>
      </c>
      <c r="C135" s="5">
        <v>87</v>
      </c>
      <c r="D135" s="3">
        <f>SUMIF(C135:C141, C135, B135:B141)</f>
        <v>5968.3500446099861</v>
      </c>
      <c r="E135" s="3">
        <f>D135/7</f>
        <v>852.62143494428369</v>
      </c>
      <c r="F135" s="5">
        <v>20</v>
      </c>
      <c r="G135" s="5">
        <v>1</v>
      </c>
      <c r="H135" s="6">
        <v>43217</v>
      </c>
      <c r="I135" s="6">
        <v>43236</v>
      </c>
      <c r="J135" s="5" t="b">
        <v>0</v>
      </c>
      <c r="K135" s="5" t="b">
        <v>1</v>
      </c>
    </row>
    <row r="136" spans="1:11" hidden="1" x14ac:dyDescent="0.25">
      <c r="A136" s="3">
        <v>539</v>
      </c>
      <c r="B136" s="3">
        <v>1170.4000000000001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0</v>
      </c>
      <c r="K136" s="3" t="b">
        <v>1</v>
      </c>
    </row>
    <row r="137" spans="1:11" hidden="1" x14ac:dyDescent="0.25">
      <c r="A137" s="5">
        <v>543</v>
      </c>
      <c r="B137" s="5">
        <v>560.20000000001198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0</v>
      </c>
      <c r="K137" s="5" t="b">
        <v>1</v>
      </c>
    </row>
    <row r="138" spans="1:11" hidden="1" x14ac:dyDescent="0.25">
      <c r="A138" s="3">
        <v>547</v>
      </c>
      <c r="B138" s="3">
        <v>622.400000000001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0</v>
      </c>
      <c r="K138" s="3" t="b">
        <v>1</v>
      </c>
    </row>
    <row r="139" spans="1:11" hidden="1" x14ac:dyDescent="0.25">
      <c r="A139" s="5">
        <v>551</v>
      </c>
      <c r="B139" s="5">
        <v>1074.5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0</v>
      </c>
      <c r="K139" s="5" t="b">
        <v>1</v>
      </c>
    </row>
    <row r="140" spans="1:11" hidden="1" x14ac:dyDescent="0.25">
      <c r="A140" s="3">
        <v>555</v>
      </c>
      <c r="B140" s="3">
        <v>778.00000000000205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0</v>
      </c>
      <c r="K140" s="3" t="b">
        <v>1</v>
      </c>
    </row>
    <row r="141" spans="1:11" hidden="1" x14ac:dyDescent="0.25">
      <c r="A141" s="5">
        <v>559</v>
      </c>
      <c r="B141" s="5">
        <v>524.45004460998098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0</v>
      </c>
      <c r="K141" s="5" t="b">
        <v>1</v>
      </c>
    </row>
    <row r="142" spans="1:11" x14ac:dyDescent="0.25">
      <c r="A142" s="3">
        <v>563</v>
      </c>
      <c r="B142" s="3">
        <v>622.400000000001</v>
      </c>
      <c r="C142" s="3">
        <v>90</v>
      </c>
      <c r="D142" s="3">
        <f>SUMIF(C142:C148, C142, B142:B148)</f>
        <v>7499.6503122699451</v>
      </c>
      <c r="E142" s="3">
        <f>D142/7</f>
        <v>1071.3786160385637</v>
      </c>
      <c r="F142" s="3">
        <v>20</v>
      </c>
      <c r="G142" s="3">
        <v>1</v>
      </c>
      <c r="H142" s="4">
        <v>43220</v>
      </c>
      <c r="I142" s="4">
        <v>43239</v>
      </c>
      <c r="J142" s="3" t="b">
        <v>0</v>
      </c>
      <c r="K142" s="3" t="b">
        <v>1</v>
      </c>
    </row>
    <row r="143" spans="1:11" hidden="1" x14ac:dyDescent="0.25">
      <c r="A143" s="5">
        <v>567</v>
      </c>
      <c r="B143" s="5">
        <v>1074.5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0</v>
      </c>
      <c r="K143" s="5" t="b">
        <v>1</v>
      </c>
    </row>
    <row r="144" spans="1:11" hidden="1" x14ac:dyDescent="0.25">
      <c r="A144" s="3">
        <v>571</v>
      </c>
      <c r="B144" s="3">
        <v>778.00000000000205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0</v>
      </c>
      <c r="K144" s="3" t="b">
        <v>1</v>
      </c>
    </row>
    <row r="145" spans="1:11" hidden="1" x14ac:dyDescent="0.25">
      <c r="A145" s="5">
        <v>575</v>
      </c>
      <c r="B145" s="5">
        <v>524.45004460998098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0</v>
      </c>
      <c r="K145" s="5" t="b">
        <v>1</v>
      </c>
    </row>
    <row r="146" spans="1:11" hidden="1" x14ac:dyDescent="0.25">
      <c r="A146" s="3">
        <v>579</v>
      </c>
      <c r="B146" s="3">
        <v>1530.10008921998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0</v>
      </c>
      <c r="K146" s="3" t="b">
        <v>1</v>
      </c>
    </row>
    <row r="147" spans="1:11" hidden="1" x14ac:dyDescent="0.25">
      <c r="A147" s="5">
        <v>583</v>
      </c>
      <c r="B147" s="5">
        <v>1504.2000892199901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0</v>
      </c>
      <c r="K147" s="5" t="b">
        <v>1</v>
      </c>
    </row>
    <row r="148" spans="1:11" hidden="1" x14ac:dyDescent="0.25">
      <c r="A148" s="3">
        <v>587</v>
      </c>
      <c r="B148" s="3">
        <v>1466.0000892199901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0</v>
      </c>
      <c r="K148" s="3" t="b">
        <v>1</v>
      </c>
    </row>
    <row r="149" spans="1:11" x14ac:dyDescent="0.25">
      <c r="A149" s="5">
        <v>591</v>
      </c>
      <c r="B149" s="5">
        <v>524.45004460998098</v>
      </c>
      <c r="C149" s="5">
        <v>93</v>
      </c>
      <c r="D149" s="3">
        <f>SUMIF(C149:C155, C149, B149:B155)</f>
        <v>7883.3505799299101</v>
      </c>
      <c r="E149" s="3">
        <f>D149/7</f>
        <v>1126.1929399899871</v>
      </c>
      <c r="F149" s="5">
        <v>20</v>
      </c>
      <c r="G149" s="5">
        <v>1</v>
      </c>
      <c r="H149" s="6">
        <v>43223</v>
      </c>
      <c r="I149" s="6">
        <v>43242</v>
      </c>
      <c r="J149" s="5" t="b">
        <v>0</v>
      </c>
      <c r="K149" s="5" t="b">
        <v>1</v>
      </c>
    </row>
    <row r="150" spans="1:11" hidden="1" x14ac:dyDescent="0.25">
      <c r="A150" s="3">
        <v>595</v>
      </c>
      <c r="B150" s="3">
        <v>1530.10008921998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0</v>
      </c>
      <c r="K150" s="3" t="b">
        <v>1</v>
      </c>
    </row>
    <row r="151" spans="1:11" hidden="1" x14ac:dyDescent="0.25">
      <c r="A151" s="5">
        <v>599</v>
      </c>
      <c r="B151" s="5">
        <v>1504.2000892199901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0</v>
      </c>
      <c r="K151" s="5" t="b">
        <v>1</v>
      </c>
    </row>
    <row r="152" spans="1:11" hidden="1" x14ac:dyDescent="0.25">
      <c r="A152" s="3">
        <v>603</v>
      </c>
      <c r="B152" s="3">
        <v>1466.0000892199901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0</v>
      </c>
      <c r="K152" s="3" t="b">
        <v>1</v>
      </c>
    </row>
    <row r="153" spans="1:11" hidden="1" x14ac:dyDescent="0.25">
      <c r="A153" s="5">
        <v>607</v>
      </c>
      <c r="B153" s="5">
        <v>1134.5000892199901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0</v>
      </c>
      <c r="K153" s="5" t="b">
        <v>1</v>
      </c>
    </row>
    <row r="154" spans="1:11" hidden="1" x14ac:dyDescent="0.25">
      <c r="A154" s="3">
        <v>611</v>
      </c>
      <c r="B154" s="3">
        <v>833.80008921998899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0</v>
      </c>
      <c r="K154" s="3" t="b">
        <v>1</v>
      </c>
    </row>
    <row r="155" spans="1:11" hidden="1" x14ac:dyDescent="0.25">
      <c r="A155" s="5">
        <v>615</v>
      </c>
      <c r="B155" s="5">
        <v>890.30008921999001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0</v>
      </c>
      <c r="K155" s="5" t="b">
        <v>1</v>
      </c>
    </row>
    <row r="156" spans="1:11" x14ac:dyDescent="0.25">
      <c r="A156" s="3">
        <v>619</v>
      </c>
      <c r="B156" s="3">
        <v>1466.0000892199901</v>
      </c>
      <c r="C156" s="3">
        <v>96</v>
      </c>
      <c r="D156" s="3">
        <f>SUMIF(C156:C162, C156, B156:B162)</f>
        <v>5018.6214776099268</v>
      </c>
      <c r="E156" s="3">
        <f>D156/7</f>
        <v>716.94592537284666</v>
      </c>
      <c r="F156" s="3">
        <v>20</v>
      </c>
      <c r="G156" s="3">
        <v>1</v>
      </c>
      <c r="H156" s="4">
        <v>43226</v>
      </c>
      <c r="I156" s="4">
        <v>43245</v>
      </c>
      <c r="J156" s="3" t="b">
        <v>0</v>
      </c>
      <c r="K156" s="3" t="b">
        <v>1</v>
      </c>
    </row>
    <row r="157" spans="1:11" hidden="1" x14ac:dyDescent="0.25">
      <c r="A157" s="5">
        <v>623</v>
      </c>
      <c r="B157" s="5">
        <v>1134.5000892199901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0</v>
      </c>
      <c r="K157" s="5" t="b">
        <v>1</v>
      </c>
    </row>
    <row r="158" spans="1:11" hidden="1" x14ac:dyDescent="0.25">
      <c r="A158" s="3">
        <v>627</v>
      </c>
      <c r="B158" s="3">
        <v>833.80008921998899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0</v>
      </c>
      <c r="K158" s="3" t="b">
        <v>1</v>
      </c>
    </row>
    <row r="159" spans="1:11" hidden="1" x14ac:dyDescent="0.25">
      <c r="A159" s="5">
        <v>631</v>
      </c>
      <c r="B159" s="5">
        <v>890.30008921999001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0</v>
      </c>
      <c r="K159" s="5" t="b">
        <v>1</v>
      </c>
    </row>
    <row r="160" spans="1:11" hidden="1" x14ac:dyDescent="0.25">
      <c r="A160" s="3">
        <v>635</v>
      </c>
      <c r="B160" s="3">
        <v>656.50008921998995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0</v>
      </c>
      <c r="K160" s="3" t="b">
        <v>1</v>
      </c>
    </row>
    <row r="161" spans="1:11" hidden="1" x14ac:dyDescent="0.25">
      <c r="A161" s="5">
        <v>639</v>
      </c>
      <c r="B161" s="5">
        <v>266.22094228998901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0</v>
      </c>
      <c r="K161" s="5" t="b">
        <v>1</v>
      </c>
    </row>
    <row r="162" spans="1:11" hidden="1" x14ac:dyDescent="0.25">
      <c r="A162" s="3">
        <v>643</v>
      </c>
      <c r="B162" s="3">
        <v>-228.69991078000999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0</v>
      </c>
      <c r="K162" s="3" t="b">
        <v>1</v>
      </c>
    </row>
    <row r="163" spans="1:11" x14ac:dyDescent="0.25">
      <c r="A163" s="5">
        <v>647</v>
      </c>
      <c r="B163" s="5">
        <v>890.30008921999001</v>
      </c>
      <c r="C163" s="5">
        <v>99</v>
      </c>
      <c r="D163" s="3">
        <f>SUMIF(C163:C169, C163, B163:B169)</f>
        <v>1931.5214776099581</v>
      </c>
      <c r="E163" s="3">
        <f>D163/7</f>
        <v>275.93163965856542</v>
      </c>
      <c r="F163" s="5">
        <v>20</v>
      </c>
      <c r="G163" s="5">
        <v>1</v>
      </c>
      <c r="H163" s="6">
        <v>43229</v>
      </c>
      <c r="I163" s="6">
        <v>43248</v>
      </c>
      <c r="J163" s="5" t="b">
        <v>0</v>
      </c>
      <c r="K163" s="5" t="b">
        <v>1</v>
      </c>
    </row>
    <row r="164" spans="1:11" hidden="1" x14ac:dyDescent="0.25">
      <c r="A164" s="3">
        <v>651</v>
      </c>
      <c r="B164" s="3">
        <v>656.50008921998995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0</v>
      </c>
      <c r="K164" s="3" t="b">
        <v>1</v>
      </c>
    </row>
    <row r="165" spans="1:11" hidden="1" x14ac:dyDescent="0.25">
      <c r="A165" s="5">
        <v>655</v>
      </c>
      <c r="B165" s="5">
        <v>266.22094228998901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0</v>
      </c>
      <c r="K165" s="5" t="b">
        <v>1</v>
      </c>
    </row>
    <row r="166" spans="1:11" hidden="1" x14ac:dyDescent="0.25">
      <c r="A166" s="3">
        <v>659</v>
      </c>
      <c r="B166" s="3">
        <v>-228.69991078000999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0</v>
      </c>
      <c r="K166" s="3" t="b">
        <v>1</v>
      </c>
    </row>
    <row r="167" spans="1:11" hidden="1" x14ac:dyDescent="0.25">
      <c r="A167" s="5">
        <v>663</v>
      </c>
      <c r="B167" s="5">
        <v>-135.09991078001099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0</v>
      </c>
      <c r="K167" s="5" t="b">
        <v>1</v>
      </c>
    </row>
    <row r="168" spans="1:11" hidden="1" x14ac:dyDescent="0.25">
      <c r="A168" s="3">
        <v>667</v>
      </c>
      <c r="B168" s="3">
        <v>194.80008921999999</v>
      </c>
      <c r="C168" s="3">
        <v>99</v>
      </c>
      <c r="D168" s="3"/>
      <c r="E168" s="3"/>
      <c r="F168" s="3">
        <v>20</v>
      </c>
      <c r="G168" s="3">
        <v>6</v>
      </c>
      <c r="H168" s="4">
        <v>43234</v>
      </c>
      <c r="I168" s="4">
        <v>43253</v>
      </c>
      <c r="J168" s="3" t="b">
        <v>0</v>
      </c>
      <c r="K168" s="3" t="b">
        <v>1</v>
      </c>
    </row>
    <row r="169" spans="1:11" hidden="1" x14ac:dyDescent="0.25">
      <c r="A169" s="8">
        <v>671</v>
      </c>
      <c r="B169" s="8">
        <v>287.50008922001001</v>
      </c>
      <c r="C169" s="8">
        <v>99</v>
      </c>
      <c r="D169" s="8"/>
      <c r="E169" s="8"/>
      <c r="F169" s="8">
        <v>20</v>
      </c>
      <c r="G169" s="8">
        <v>7</v>
      </c>
      <c r="H169" s="9">
        <v>43235</v>
      </c>
      <c r="I169" s="9">
        <v>43254</v>
      </c>
      <c r="J169" s="8" t="b">
        <v>0</v>
      </c>
      <c r="K169" s="8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Q 5 6 c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D n p x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6 c T r / Z A b + k A Q A A D A M A A B M A H A B G b 3 J t d W x h c y 9 T Z W N 0 a W 9 u M S 5 t I K I Y A C i g F A A A A A A A A A A A A A A A A A A A A A A A A A A A A I 1 S T Y v b M B C 9 B / I f B u 8 l A d c k a V N o F x + C 0 9 I 9 b L + S Q m F d h G K P Y 1 F Z C p p x s u m y / 7 0 T J 2 E X N t D q I u m 9 N 0 / z I c K C j X e w O O 7 j 6 3 6 v 3 6 N a B y z h K h q r i R q p 4 K 0 1 b q 1 2 h m v f s r o P u F a l q S r 1 W l X G a R t B C h a 5 3 w N Z C 9 + G A g X J a J v M f d E 2 6 H j w 0 V h M M u 9 Y L j S I s v f 5 D 8 J A e d 1 u C P M v D u f B b D G / 1 c Q Y g G s k Q / l o O o V X M P t + c z v 7 C Y 0 v 0 e b d B c Y w g V H + n 9 k l B W 2 j Y X w 3 R 2 s a I / Z p F E c x Z N 6 2 j a P 0 X Q w f X O F L 8 U j H k + k k h m + t Z 1 z w 3 m L 6 d E w + e 4 e / h v G x y K v o a / C N c C V 8 Q l 1 K J Y c e L P V K h C f m h A + O / Y j h 7 o T P r F 0 U 2 u p A K Y f 2 u W V W a 7 c W x + V + g 0 9 2 y 6 A d V T 4 0 x 4 Q P J A 0 u v B 8 / P E S b 4 C v D q q x I u S A 1 3 j h + + y Y 5 h D z G c K Y F Z 0 H A t c 0 K Q 0 f o Y B q t y P z B l 0 H y N B Y y F l X q P b 2 k d 8 a V f q d 2 i L 8 V s Q 6 d 7 o K L C W L x z I v x n M f h 3 G m s / q e E Z c o y Q U X y j Z Q M m s 4 K 6 9 d G u t q J V l w o x u I i / z j s 9 4 y 7 2 P H r v 1 B L A Q I t A B Q A A g A I A E O e n E 7 0 E 0 G Y p g A A A P g A A A A S A A A A A A A A A A A A A A A A A A A A A A B D b 2 5 m a W c v U G F j a 2 F n Z S 5 4 b W x Q S w E C L Q A U A A I A C A B D n p x O D 8 r p q 6 Q A A A D p A A A A E w A A A A A A A A A A A A A A A A D y A A A A W 0 N v b n R l b n R f V H l w Z X N d L n h t b F B L A Q I t A B Q A A g A I A E O e n E 6 / 2 Q G / p A E A A A w D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P A A A A A A A A x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J f M F 9 y b 2 x s a W 5 n X 3 d p d G h v d X R f e H J l Z 1 9 k a W Z m X z N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8 y X z B f c m 9 s b G l u Z 1 9 3 a X R o b 3 V 0 X 3 h y Z W d f Z G l m Z l 8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O F Q x O T o 1 M D o w N y 4 2 M T M 3 O D E 1 W i I g L z 4 8 R W 5 0 c n k g V H l w Z T 0 i R m l s b E N v b H V t b l R 5 c G V z I i B W Y W x 1 Z T 0 i c 0 F 3 V U R B d 0 1 K Q 1 F F Q i I g L z 4 8 R W 5 0 c n k g V H l w Z T 0 i R m l s b E N v b H V t b k 5 h b W V z I i B W Y W x 1 Z T 0 i c 1 s m c X V v d D t w c m 9 m a X R f Z G Z z X 2 5 y J n F 1 b 3 Q 7 L C Z x d W 9 0 O 3 B y b 2 Z p d C Z x d W 9 0 O y w m c X V v d D t h c m l t Y V 9 z a X p l J n F 1 b 3 Q 7 L C Z x d W 9 0 O 2 Z v c m V j Y X N 0 X 2 R h e X M m c X V v d D s s J n F 1 b 3 Q 7 d 2 l u Z G 9 3 X 3 d l Z W t f c 3 R h c n R f Z G F 5 J n F 1 b 3 Q 7 L C Z x d W 9 0 O 2 Z p c n N 0 X 2 Z v c m V j Y X N 0 X 2 R h d G U m c X V v d D s s J n F 1 b 3 Q 7 b G F z d F 9 m b 3 J l Y 2 F z d F 9 k Y X R l J n F 1 b 3 Q 7 L C Z x d W 9 0 O 3 R 3 a X R 0 Z X J f c 2 V u d F 9 y Z W d z J n F 1 b 3 Q 7 L C Z x d W 9 0 O 2 J 0 Y 1 9 0 Z W N f c m V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l 8 w X 3 J v b G x p b m d f d 2 l 0 a G 9 1 d F 9 4 c m V n X 2 R p Z m Z f M 1 9 m a W 5 h b C 9 D a G F u Z 2 V k I F R 5 c G U u e 3 B y b 2 Z p d F 9 k Z n N f b n I s M H 0 m c X V v d D s s J n F 1 b 3 Q 7 U 2 V j d G l v b j E v M V 8 y X z B f c m 9 s b G l u Z 1 9 3 a X R o b 3 V 0 X 3 h y Z W d f Z G l m Z l 8 z X 2 Z p b m F s L 0 N o Y W 5 n Z W Q g V H l w Z S 5 7 c H J v Z m l 0 L D F 9 J n F 1 b 3 Q 7 L C Z x d W 9 0 O 1 N l Y 3 R p b 2 4 x L z F f M l 8 w X 3 J v b G x p b m d f d 2 l 0 a G 9 1 d F 9 4 c m V n X 2 R p Z m Z f M 1 9 m a W 5 h b C 9 D a G F u Z 2 V k I F R 5 c G U u e 2 F y a W 1 h X 3 N p e m U s M n 0 m c X V v d D s s J n F 1 b 3 Q 7 U 2 V j d G l v b j E v M V 8 y X z B f c m 9 s b G l u Z 1 9 3 a X R o b 3 V 0 X 3 h y Z W d f Z G l m Z l 8 z X 2 Z p b m F s L 0 N o Y W 5 n Z W Q g V H l w Z S 5 7 Z m 9 y Z W N h c 3 R f Z G F 5 c y w z f S Z x d W 9 0 O y w m c X V v d D t T Z W N 0 a W 9 u M S 8 x X z J f M F 9 y b 2 x s a W 5 n X 3 d p d G h v d X R f e H J l Z 1 9 k a W Z m X z N f Z m l u Y W w v Q 2 h h b m d l Z C B U e X B l L n t 3 a W 5 k b 3 d f d 2 V l a 1 9 z d G F y d F 9 k Y X k s N H 0 m c X V v d D s s J n F 1 b 3 Q 7 U 2 V j d G l v b j E v M V 8 y X z B f c m 9 s b G l u Z 1 9 3 a X R o b 3 V 0 X 3 h y Z W d f Z G l m Z l 8 z X 2 Z p b m F s L 0 N o Y W 5 n Z W Q g V H l w Z S 5 7 Z m l y c 3 R f Z m 9 y Z W N h c 3 R f Z G F 0 Z S w 1 f S Z x d W 9 0 O y w m c X V v d D t T Z W N 0 a W 9 u M S 8 x X z J f M F 9 y b 2 x s a W 5 n X 3 d p d G h v d X R f e H J l Z 1 9 k a W Z m X z N f Z m l u Y W w v Q 2 h h b m d l Z C B U e X B l L n t s Y X N 0 X 2 Z v c m V j Y X N 0 X 2 R h d G U s N n 0 m c X V v d D s s J n F 1 b 3 Q 7 U 2 V j d G l v b j E v M V 8 y X z B f c m 9 s b G l u Z 1 9 3 a X R o b 3 V 0 X 3 h y Z W d f Z G l m Z l 8 z X 2 Z p b m F s L 0 N o Y W 5 n Z W Q g V H l w Z S 5 7 d H d p d H R l c l 9 z Z W 5 0 X 3 J l Z 3 M s N 3 0 m c X V v d D s s J n F 1 b 3 Q 7 U 2 V j d G l v b j E v M V 8 y X z B f c m 9 s b G l u Z 1 9 3 a X R o b 3 V 0 X 3 h y Z W d f Z G l m Z l 8 z X 2 Z p b m F s L 0 N o Y W 5 n Z W Q g V H l w Z S 5 7 Y n R j X 3 R l Y 1 9 y Z W d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F f M l 8 w X 3 J v b G x p b m d f d 2 l 0 a G 9 1 d F 9 4 c m V n X 2 R p Z m Z f M 1 9 m a W 5 h b C 9 D a G F u Z 2 V k I F R 5 c G U u e 3 B y b 2 Z p d F 9 k Z n N f b n I s M H 0 m c X V v d D s s J n F 1 b 3 Q 7 U 2 V j d G l v b j E v M V 8 y X z B f c m 9 s b G l u Z 1 9 3 a X R o b 3 V 0 X 3 h y Z W d f Z G l m Z l 8 z X 2 Z p b m F s L 0 N o Y W 5 n Z W Q g V H l w Z S 5 7 c H J v Z m l 0 L D F 9 J n F 1 b 3 Q 7 L C Z x d W 9 0 O 1 N l Y 3 R p b 2 4 x L z F f M l 8 w X 3 J v b G x p b m d f d 2 l 0 a G 9 1 d F 9 4 c m V n X 2 R p Z m Z f M 1 9 m a W 5 h b C 9 D a G F u Z 2 V k I F R 5 c G U u e 2 F y a W 1 h X 3 N p e m U s M n 0 m c X V v d D s s J n F 1 b 3 Q 7 U 2 V j d G l v b j E v M V 8 y X z B f c m 9 s b G l u Z 1 9 3 a X R o b 3 V 0 X 3 h y Z W d f Z G l m Z l 8 z X 2 Z p b m F s L 0 N o Y W 5 n Z W Q g V H l w Z S 5 7 Z m 9 y Z W N h c 3 R f Z G F 5 c y w z f S Z x d W 9 0 O y w m c X V v d D t T Z W N 0 a W 9 u M S 8 x X z J f M F 9 y b 2 x s a W 5 n X 3 d p d G h v d X R f e H J l Z 1 9 k a W Z m X z N f Z m l u Y W w v Q 2 h h b m d l Z C B U e X B l L n t 3 a W 5 k b 3 d f d 2 V l a 1 9 z d G F y d F 9 k Y X k s N H 0 m c X V v d D s s J n F 1 b 3 Q 7 U 2 V j d G l v b j E v M V 8 y X z B f c m 9 s b G l u Z 1 9 3 a X R o b 3 V 0 X 3 h y Z W d f Z G l m Z l 8 z X 2 Z p b m F s L 0 N o Y W 5 n Z W Q g V H l w Z S 5 7 Z m l y c 3 R f Z m 9 y Z W N h c 3 R f Z G F 0 Z S w 1 f S Z x d W 9 0 O y w m c X V v d D t T Z W N 0 a W 9 u M S 8 x X z J f M F 9 y b 2 x s a W 5 n X 3 d p d G h v d X R f e H J l Z 1 9 k a W Z m X z N f Z m l u Y W w v Q 2 h h b m d l Z C B U e X B l L n t s Y X N 0 X 2 Z v c m V j Y X N 0 X 2 R h d G U s N n 0 m c X V v d D s s J n F 1 b 3 Q 7 U 2 V j d G l v b j E v M V 8 y X z B f c m 9 s b G l u Z 1 9 3 a X R o b 3 V 0 X 3 h y Z W d f Z G l m Z l 8 z X 2 Z p b m F s L 0 N o Y W 5 n Z W Q g V H l w Z S 5 7 d H d p d H R l c l 9 z Z W 5 0 X 3 J l Z 3 M s N 3 0 m c X V v d D s s J n F 1 b 3 Q 7 U 2 V j d G l v b j E v M V 8 y X z B f c m 9 s b G l u Z 1 9 3 a X R o b 3 V 0 X 3 h y Z W d f Z G l m Z l 8 z X 2 Z p b m F s L 0 N o Y W 5 n Z W Q g V H l w Z S 5 7 Y n R j X 3 R l Y 1 9 y Z W d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J f M F 9 y b 2 x s a W 5 n X 3 d p d G h v d X R f e H J l Z 1 9 k a W Z m X z N f Z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y X z B f c m 9 s b G l u Z 1 9 3 a X R o b 3 V 0 X 3 h y Z W d f Z G l m Z l 8 z X 2 Z p b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l 8 w X 3 J v b G x p b m d f d 2 l 0 a G 9 1 d F 9 4 c m V n X 2 R p Z m Z f M 1 9 m a W 5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x v 2 0 i f r 0 T a V T 2 T Y A o h / q A A A A A A I A A A A A A B B m A A A A A Q A A I A A A A O 0 m R E + j b 1 1 B 7 U 7 r k i S B w G K E 2 m d c 6 w + w u 2 L x v D x j / N x s A A A A A A 6 A A A A A A g A A I A A A A I L t u y P 0 7 3 9 5 s g 7 5 u V u D T C W l W / V u f B D 2 Q 9 k 3 Q c l q 8 Y u + U A A A A K p h V g u M 1 u 4 4 2 u J Z + 2 D a 9 O t P Z F A s Z f U m M T R I y U / d I G 1 p c h a Q q u 6 V A v O W C j s j L 0 6 j Q x 9 7 g P 0 s + 8 v 2 b O q N F h N S s Y 4 y / g 4 y y N c q o m y e K F q b l P W 1 Q A A A A L q e 0 w E j F P L 0 E / 1 w D F m i W o B L Y R y 3 5 2 6 r Q 0 7 D j t r 4 U c h 8 x q S n 7 m l q u N M Y q o X o t w z z F B A T P + l 8 Y m 1 5 Y A g N w V m G n 5 c = < / D a t a M a s h u p > 
</file>

<file path=customXml/itemProps1.xml><?xml version="1.0" encoding="utf-8"?>
<ds:datastoreItem xmlns:ds="http://schemas.openxmlformats.org/officeDocument/2006/customXml" ds:itemID="{48F5C397-6186-49FD-939A-63D187898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no_reg</vt:lpstr>
      <vt:lpstr>sent_reg</vt:lpstr>
      <vt:lpstr>shorts_reg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2019-04-28T19:48:35Z</dcterms:created>
  <dcterms:modified xsi:type="dcterms:W3CDTF">2019-04-30T16:48:06Z</dcterms:modified>
</cp:coreProperties>
</file>