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bookViews>
    <workbookView xWindow="0" yWindow="0" windowWidth="20430" windowHeight="6870"/>
  </bookViews>
  <sheets>
    <sheet name="购销信息表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T17" i="1"/>
  <c r="D16" i="1"/>
  <c r="T16" i="1"/>
  <c r="T9" i="1"/>
  <c r="T12" i="1"/>
  <c r="T15" i="1"/>
  <c r="M4" i="1"/>
  <c r="T4" i="1" s="1"/>
  <c r="M5" i="1"/>
  <c r="T5" i="1" s="1"/>
  <c r="M6" i="1"/>
  <c r="T6" i="1" s="1"/>
  <c r="M7" i="1"/>
  <c r="T7" i="1" s="1"/>
  <c r="M8" i="1"/>
  <c r="T8" i="1" s="1"/>
  <c r="M9" i="1"/>
  <c r="M10" i="1"/>
  <c r="T10" i="1" s="1"/>
  <c r="M11" i="1"/>
  <c r="T11" i="1" s="1"/>
  <c r="M13" i="1"/>
  <c r="T13" i="1" s="1"/>
  <c r="M14" i="1"/>
  <c r="T14" i="1" s="1"/>
  <c r="M3" i="1"/>
  <c r="T3" i="1" s="1"/>
  <c r="D4" i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<sst xmlns="http://schemas.openxmlformats.org/spreadsheetml/2006/main" count="76" uniqueCount="48">
  <si>
    <t>执行进度</t>
    <phoneticPr fontId="1" type="noConversion"/>
  </si>
  <si>
    <t>已开发票</t>
    <phoneticPr fontId="1" type="noConversion"/>
  </si>
  <si>
    <t>逾期金额</t>
    <phoneticPr fontId="1" type="noConversion"/>
  </si>
  <si>
    <t>已付金额</t>
    <phoneticPr fontId="1" type="noConversion"/>
  </si>
  <si>
    <t>已交数量</t>
    <phoneticPr fontId="1" type="noConversion"/>
  </si>
  <si>
    <t>交付方式</t>
    <phoneticPr fontId="1" type="noConversion"/>
  </si>
  <si>
    <t>合同价格</t>
    <phoneticPr fontId="1" type="noConversion"/>
  </si>
  <si>
    <t>合同数量</t>
    <phoneticPr fontId="1" type="noConversion"/>
  </si>
  <si>
    <t>合同编号</t>
    <phoneticPr fontId="1" type="noConversion"/>
  </si>
  <si>
    <t>需方客户</t>
    <phoneticPr fontId="1" type="noConversion"/>
  </si>
  <si>
    <t>销售主体</t>
    <phoneticPr fontId="1" type="noConversion"/>
  </si>
  <si>
    <t>总成本</t>
    <phoneticPr fontId="1" type="noConversion"/>
  </si>
  <si>
    <t>物流说明</t>
    <phoneticPr fontId="1" type="noConversion"/>
  </si>
  <si>
    <t>物流成本</t>
    <phoneticPr fontId="1" type="noConversion"/>
  </si>
  <si>
    <t>资金利率</t>
    <phoneticPr fontId="1" type="noConversion"/>
  </si>
  <si>
    <t>使用时间</t>
    <phoneticPr fontId="1" type="noConversion"/>
  </si>
  <si>
    <t>资金来源</t>
    <phoneticPr fontId="1" type="noConversion"/>
  </si>
  <si>
    <t>采购主体</t>
    <phoneticPr fontId="1" type="noConversion"/>
  </si>
  <si>
    <t>备注</t>
    <phoneticPr fontId="1" type="noConversion"/>
  </si>
  <si>
    <t>已交数量</t>
    <phoneticPr fontId="1" type="noConversion"/>
  </si>
  <si>
    <t>交货方式</t>
    <phoneticPr fontId="1" type="noConversion"/>
  </si>
  <si>
    <t>交货时间</t>
    <phoneticPr fontId="1" type="noConversion"/>
  </si>
  <si>
    <t>合同金额</t>
    <phoneticPr fontId="1" type="noConversion"/>
  </si>
  <si>
    <t>供方客户</t>
    <phoneticPr fontId="1" type="noConversion"/>
  </si>
  <si>
    <t>外部销售</t>
    <phoneticPr fontId="1" type="noConversion"/>
  </si>
  <si>
    <t>内部平台流转说明</t>
    <phoneticPr fontId="1" type="noConversion"/>
  </si>
  <si>
    <t>成本核算</t>
    <phoneticPr fontId="1" type="noConversion"/>
  </si>
  <si>
    <t>外部采购</t>
    <phoneticPr fontId="1" type="noConversion"/>
  </si>
  <si>
    <t>集港数量</t>
    <phoneticPr fontId="1" type="noConversion"/>
  </si>
  <si>
    <t>目前港存</t>
    <phoneticPr fontId="1" type="noConversion"/>
  </si>
  <si>
    <t>稷丰</t>
    <phoneticPr fontId="1" type="noConversion"/>
  </si>
  <si>
    <t>天跃</t>
  </si>
  <si>
    <t>龙联</t>
  </si>
  <si>
    <t>亿鼎</t>
  </si>
  <si>
    <t>亿丰源</t>
    <phoneticPr fontId="3" type="noConversion"/>
  </si>
  <si>
    <t>洵佶</t>
  </si>
  <si>
    <t>亿丰源</t>
    <phoneticPr fontId="1" type="noConversion"/>
  </si>
  <si>
    <t>JGWL-NLM-1915</t>
    <phoneticPr fontId="1" type="noConversion"/>
  </si>
  <si>
    <t>产区车板</t>
  </si>
  <si>
    <t>锦港国贸预付款</t>
    <phoneticPr fontId="1" type="noConversion"/>
  </si>
  <si>
    <t>使用资金</t>
    <phoneticPr fontId="1" type="noConversion"/>
  </si>
  <si>
    <t>单吨资金成本</t>
    <phoneticPr fontId="1" type="noConversion"/>
  </si>
  <si>
    <t>锦港物流</t>
    <phoneticPr fontId="1" type="noConversion"/>
  </si>
  <si>
    <t>泰来金谷</t>
    <phoneticPr fontId="1" type="noConversion"/>
  </si>
  <si>
    <t>JGWL-NLM-1919</t>
    <phoneticPr fontId="1" type="noConversion"/>
  </si>
  <si>
    <t>锦港库内</t>
  </si>
  <si>
    <t>泰来丰昌粮贸</t>
    <phoneticPr fontId="1" type="noConversion"/>
  </si>
  <si>
    <t>JGWL-NLM-1918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</si>
</sst>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华文中宋"/>
      <family val="3"/>
      <charset val="134"/>
    </font>
    <font>
      <sz val="11"/>
      <color theme="1"/>
      <name val="华文宋体"/>
      <family val="3"/>
      <charset val="134"/>
    </font>
    <font>
      <sz val="8"/>
      <color theme="1"/>
      <name val="华文宋体"/>
      <family val="3"/>
      <charset val="134"/>
    </font>
    <font>
      <sz val="11"/>
      <color theme="1"/>
      <name val="华文仿宋"/>
      <family val="3"/>
      <charset val="134"/>
    </font>
    <font>
      <sz val="10"/>
      <name val="黑体"/>
      <family val="3"/>
      <charset val="134"/>
    </font>
    <font>
      <sz val="11"/>
      <color theme="1"/>
      <name val="黑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8" fillId="6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7" borderId="1" xfId="0" applyFont="1" applyFill="1" applyBorder="1">
      <alignment vertical="center"/>
    </xf>
    <xf numFmtId="9" fontId="9" fillId="0" borderId="1" xfId="1" applyFont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9" fillId="0" borderId="1" xfId="0" applyNumberFormat="1" applyFont="1" applyBorder="1">
      <alignment vertical="center"/>
    </xf>
    <xf numFmtId="0" fontId="9" fillId="0" borderId="3" xfId="0" applyFont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5" fillId="0" borderId="4" xfId="0" applyFont="1" applyBorder="1">
      <alignment vertical="center"/>
    </xf>
    <xf numFmtId="0" fontId="9" fillId="0" borderId="4" xfId="0" applyFont="1" applyBorder="1">
      <alignment vertical="center"/>
    </xf>
    <xf numFmtId="0" fontId="5" fillId="0" borderId="3" xfId="0" applyFont="1" applyBorder="1">
      <alignment vertical="center"/>
    </xf>
    <xf numFmtId="0" fontId="9" fillId="7" borderId="3" xfId="0" applyFont="1" applyFill="1" applyBorder="1">
      <alignment vertical="center"/>
    </xf>
    <xf numFmtId="0" fontId="5" fillId="0" borderId="2" xfId="0" applyFont="1" applyBorder="1">
      <alignment vertical="center"/>
    </xf>
    <xf numFmtId="0" fontId="9" fillId="0" borderId="2" xfId="0" applyFont="1" applyBorder="1">
      <alignment vertical="center"/>
    </xf>
    <xf numFmtId="0" fontId="4" fillId="3" borderId="5" xfId="0" applyFont="1" applyFill="1" applyBorder="1">
      <alignment vertical="center"/>
    </xf>
    <xf numFmtId="0" fontId="5" fillId="0" borderId="5" xfId="0" applyFont="1" applyBorder="1">
      <alignment vertical="center"/>
    </xf>
    <xf numFmtId="0" fontId="9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9" fillId="7" borderId="2" xfId="0" applyFont="1" applyFill="1" applyBorder="1">
      <alignment vertical="center"/>
    </xf>
    <xf numFmtId="0" fontId="4" fillId="5" borderId="4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21" sqref="L21"/>
    </sheetView>
  </sheetViews>
  <sheetFormatPr defaultRowHeight="13.5" x14ac:dyDescent="0.15"/>
  <cols>
    <col min="1" max="3" width="9" style="1"/>
    <col min="4" max="4" width="11.625" style="1" bestFit="1" customWidth="1"/>
    <col min="5" max="5" width="15" style="1" bestFit="1" customWidth="1"/>
    <col min="6" max="6" width="10.5" style="1" bestFit="1" customWidth="1"/>
    <col min="7" max="7" width="9" style="1"/>
    <col min="8" max="8" width="9" style="1" bestFit="1" customWidth="1"/>
    <col min="9" max="10" width="9" style="1" customWidth="1"/>
    <col min="11" max="11" width="9" style="1"/>
    <col min="12" max="13" width="10.375" style="1" customWidth="1"/>
    <col min="14" max="15" width="7" style="1" bestFit="1" customWidth="1"/>
    <col min="16" max="16" width="10.5" style="1" customWidth="1"/>
    <col min="17" max="17" width="7" style="1" bestFit="1" customWidth="1"/>
    <col min="18" max="20" width="9" style="1"/>
    <col min="21" max="21" width="15.75" style="1" customWidth="1"/>
    <col min="22" max="16384" width="9" style="1"/>
  </cols>
  <sheetData>
    <row r="1" spans="1:32" s="26" customFormat="1" ht="17.25" x14ac:dyDescent="0.15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32"/>
      <c r="M1" s="30" t="s">
        <v>26</v>
      </c>
      <c r="N1" s="13"/>
      <c r="O1" s="13"/>
      <c r="P1" s="13"/>
      <c r="Q1" s="13"/>
      <c r="R1" s="13"/>
      <c r="S1" s="13"/>
      <c r="T1" s="28"/>
      <c r="U1" s="23" t="s">
        <v>25</v>
      </c>
      <c r="V1" s="29" t="s">
        <v>24</v>
      </c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2" s="27" customFormat="1" ht="16.5" x14ac:dyDescent="0.15">
      <c r="A2" s="15" t="s">
        <v>23</v>
      </c>
      <c r="B2" s="15" t="s">
        <v>7</v>
      </c>
      <c r="C2" s="15" t="s">
        <v>6</v>
      </c>
      <c r="D2" s="15" t="s">
        <v>22</v>
      </c>
      <c r="E2" s="15" t="s">
        <v>8</v>
      </c>
      <c r="F2" s="15" t="s">
        <v>21</v>
      </c>
      <c r="G2" s="15" t="s">
        <v>20</v>
      </c>
      <c r="H2" s="15" t="s">
        <v>19</v>
      </c>
      <c r="I2" s="15" t="s">
        <v>28</v>
      </c>
      <c r="J2" s="15" t="s">
        <v>29</v>
      </c>
      <c r="K2" s="15" t="s">
        <v>18</v>
      </c>
      <c r="L2" s="17" t="s">
        <v>17</v>
      </c>
      <c r="M2" s="21" t="s">
        <v>41</v>
      </c>
      <c r="N2" s="16" t="s">
        <v>16</v>
      </c>
      <c r="O2" s="16" t="s">
        <v>15</v>
      </c>
      <c r="P2" s="16" t="s">
        <v>40</v>
      </c>
      <c r="Q2" s="16" t="s">
        <v>14</v>
      </c>
      <c r="R2" s="15" t="s">
        <v>13</v>
      </c>
      <c r="S2" s="16" t="s">
        <v>12</v>
      </c>
      <c r="T2" s="19" t="s">
        <v>11</v>
      </c>
      <c r="U2" s="24"/>
      <c r="V2" s="21" t="s">
        <v>10</v>
      </c>
      <c r="W2" s="15" t="s">
        <v>9</v>
      </c>
      <c r="X2" s="15" t="s">
        <v>8</v>
      </c>
      <c r="Y2" s="15" t="s">
        <v>7</v>
      </c>
      <c r="Z2" s="15" t="s">
        <v>6</v>
      </c>
      <c r="AA2" s="15" t="s">
        <v>5</v>
      </c>
      <c r="AB2" s="15" t="s">
        <v>4</v>
      </c>
      <c r="AC2" s="15" t="s">
        <v>3</v>
      </c>
      <c r="AD2" s="15" t="s">
        <v>2</v>
      </c>
      <c r="AE2" s="15" t="s">
        <v>1</v>
      </c>
      <c r="AF2" s="15" t="s">
        <v>0</v>
      </c>
    </row>
    <row r="3" spans="1:32" s="3" customFormat="1" x14ac:dyDescent="0.15">
      <c r="A3" s="4" t="s">
        <v>30</v>
      </c>
      <c r="B3" s="5">
        <v>9427.1</v>
      </c>
      <c r="C3" s="5">
        <v>1724.8</v>
      </c>
      <c r="D3" s="6">
        <f>B3*C3</f>
        <v>16259862.08</v>
      </c>
      <c r="E3" s="5"/>
      <c r="F3" s="5"/>
      <c r="G3" s="5" t="s">
        <v>38</v>
      </c>
      <c r="H3" s="5"/>
      <c r="I3" s="5">
        <v>9427.1</v>
      </c>
      <c r="J3" s="5"/>
      <c r="K3" s="5"/>
      <c r="L3" s="18"/>
      <c r="M3" s="31">
        <f>P3*Q3*O3/12/B3</f>
        <v>86.24</v>
      </c>
      <c r="N3" s="5" t="s">
        <v>39</v>
      </c>
      <c r="O3" s="5">
        <v>6</v>
      </c>
      <c r="P3" s="5">
        <v>16259862.08</v>
      </c>
      <c r="Q3" s="7">
        <v>0.1</v>
      </c>
      <c r="R3" s="5">
        <v>125</v>
      </c>
      <c r="S3" s="5"/>
      <c r="T3" s="20">
        <f>C3+M3+R3</f>
        <v>1936.04</v>
      </c>
      <c r="U3" s="25"/>
      <c r="V3" s="22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s="3" customFormat="1" x14ac:dyDescent="0.15">
      <c r="A4" s="8" t="s">
        <v>31</v>
      </c>
      <c r="B4" s="5">
        <v>4496.38</v>
      </c>
      <c r="C4" s="5">
        <v>1641.2099999999998</v>
      </c>
      <c r="D4" s="6">
        <f t="shared" ref="D4:D17" si="0">B4*C4</f>
        <v>7379503.8197999997</v>
      </c>
      <c r="E4" s="5"/>
      <c r="F4" s="5"/>
      <c r="G4" s="5" t="s">
        <v>38</v>
      </c>
      <c r="H4" s="5"/>
      <c r="I4" s="5">
        <v>4496.38</v>
      </c>
      <c r="J4" s="5"/>
      <c r="K4" s="5"/>
      <c r="L4" s="18"/>
      <c r="M4" s="31">
        <f>P4*Q4*O4/12/B4</f>
        <v>82.060500000000005</v>
      </c>
      <c r="N4" s="5" t="s">
        <v>39</v>
      </c>
      <c r="O4" s="5">
        <v>6</v>
      </c>
      <c r="P4" s="5">
        <v>7379503.8197999997</v>
      </c>
      <c r="Q4" s="7">
        <v>0.1</v>
      </c>
      <c r="R4" s="5">
        <v>152.19999999999999</v>
      </c>
      <c r="S4" s="5"/>
      <c r="T4" s="20">
        <f t="shared" ref="T4:T17" si="1">C4+M4+R4</f>
        <v>1875.4704999999999</v>
      </c>
      <c r="U4" s="25"/>
      <c r="V4" s="22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s="3" customFormat="1" x14ac:dyDescent="0.15">
      <c r="A5" s="9" t="s">
        <v>32</v>
      </c>
      <c r="B5" s="5">
        <v>17007.98</v>
      </c>
      <c r="C5" s="5">
        <v>1646.31</v>
      </c>
      <c r="D5" s="6">
        <f t="shared" si="0"/>
        <v>28000407.553799998</v>
      </c>
      <c r="E5" s="5"/>
      <c r="F5" s="5"/>
      <c r="G5" s="5" t="s">
        <v>38</v>
      </c>
      <c r="H5" s="5"/>
      <c r="I5" s="5">
        <v>17007.98</v>
      </c>
      <c r="J5" s="5"/>
      <c r="K5" s="5"/>
      <c r="L5" s="18"/>
      <c r="M5" s="31">
        <f>P5*Q5*O5/12/B5</f>
        <v>82.315499999999986</v>
      </c>
      <c r="N5" s="5" t="s">
        <v>39</v>
      </c>
      <c r="O5" s="5">
        <v>6</v>
      </c>
      <c r="P5" s="5">
        <v>28000407.553799998</v>
      </c>
      <c r="Q5" s="7">
        <v>0.1</v>
      </c>
      <c r="R5" s="5">
        <v>162.69999999999999</v>
      </c>
      <c r="S5" s="5"/>
      <c r="T5" s="20">
        <f t="shared" si="1"/>
        <v>1891.3254999999999</v>
      </c>
      <c r="U5" s="25"/>
      <c r="V5" s="22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s="3" customFormat="1" x14ac:dyDescent="0.15">
      <c r="A6" s="9"/>
      <c r="B6" s="5">
        <v>2236.3799999999978</v>
      </c>
      <c r="C6" s="5">
        <v>1646.31</v>
      </c>
      <c r="D6" s="6">
        <f t="shared" si="0"/>
        <v>3681774.7577999965</v>
      </c>
      <c r="E6" s="5"/>
      <c r="F6" s="5"/>
      <c r="G6" s="5" t="s">
        <v>38</v>
      </c>
      <c r="H6" s="5"/>
      <c r="I6" s="5">
        <v>2236.3799999999978</v>
      </c>
      <c r="J6" s="5"/>
      <c r="K6" s="5"/>
      <c r="L6" s="18"/>
      <c r="M6" s="31">
        <f>P6*Q6*O6/12/B6</f>
        <v>82.315500000000014</v>
      </c>
      <c r="N6" s="5" t="s">
        <v>39</v>
      </c>
      <c r="O6" s="5">
        <v>6</v>
      </c>
      <c r="P6" s="5">
        <v>3681774.7577999965</v>
      </c>
      <c r="Q6" s="7">
        <v>0.1</v>
      </c>
      <c r="R6" s="5">
        <v>148</v>
      </c>
      <c r="S6" s="5"/>
      <c r="T6" s="20">
        <f t="shared" si="1"/>
        <v>1876.6254999999999</v>
      </c>
      <c r="U6" s="25"/>
      <c r="V6" s="22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s="3" customFormat="1" x14ac:dyDescent="0.15">
      <c r="A7" s="9"/>
      <c r="B7" s="5">
        <v>39.86</v>
      </c>
      <c r="C7" s="5">
        <v>1710</v>
      </c>
      <c r="D7" s="6">
        <f t="shared" si="0"/>
        <v>68160.600000000006</v>
      </c>
      <c r="E7" s="5"/>
      <c r="F7" s="5"/>
      <c r="G7" s="5" t="s">
        <v>38</v>
      </c>
      <c r="H7" s="5"/>
      <c r="I7" s="5">
        <v>39.86</v>
      </c>
      <c r="J7" s="5"/>
      <c r="K7" s="5"/>
      <c r="L7" s="18"/>
      <c r="M7" s="31">
        <f>P7*Q7*O7/12/B7</f>
        <v>0</v>
      </c>
      <c r="N7" s="5" t="s">
        <v>39</v>
      </c>
      <c r="O7" s="5">
        <v>0</v>
      </c>
      <c r="P7" s="5">
        <v>68160.600000000006</v>
      </c>
      <c r="Q7" s="7">
        <v>0.1</v>
      </c>
      <c r="R7" s="5">
        <v>148</v>
      </c>
      <c r="S7" s="5"/>
      <c r="T7" s="20">
        <f t="shared" si="1"/>
        <v>1858</v>
      </c>
      <c r="U7" s="25"/>
      <c r="V7" s="22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s="3" customFormat="1" x14ac:dyDescent="0.15">
      <c r="A8" s="9" t="s">
        <v>33</v>
      </c>
      <c r="B8" s="5">
        <v>2924.5989603711364</v>
      </c>
      <c r="C8" s="5">
        <v>1777.68</v>
      </c>
      <c r="D8" s="6">
        <f t="shared" si="0"/>
        <v>5199001.0798725616</v>
      </c>
      <c r="E8" s="5"/>
      <c r="F8" s="5"/>
      <c r="G8" s="5" t="s">
        <v>38</v>
      </c>
      <c r="H8" s="5"/>
      <c r="I8" s="5">
        <v>2924.5989603711364</v>
      </c>
      <c r="J8" s="5"/>
      <c r="K8" s="5"/>
      <c r="L8" s="18"/>
      <c r="M8" s="31">
        <f>P8*Q8*O8/12/B8</f>
        <v>85.481805672349211</v>
      </c>
      <c r="N8" s="5" t="s">
        <v>39</v>
      </c>
      <c r="O8" s="5">
        <v>6</v>
      </c>
      <c r="P8" s="5">
        <v>5000000</v>
      </c>
      <c r="Q8" s="7">
        <v>0.1</v>
      </c>
      <c r="R8" s="5">
        <v>144.1</v>
      </c>
      <c r="S8" s="5"/>
      <c r="T8" s="20">
        <f t="shared" si="1"/>
        <v>2007.2618056723493</v>
      </c>
      <c r="U8" s="25"/>
      <c r="V8" s="22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s="3" customFormat="1" x14ac:dyDescent="0.15">
      <c r="A9" s="9"/>
      <c r="B9" s="5">
        <v>940.4</v>
      </c>
      <c r="C9" s="5">
        <v>1777.68</v>
      </c>
      <c r="D9" s="6">
        <f t="shared" si="0"/>
        <v>1671730.2720000001</v>
      </c>
      <c r="E9" s="5"/>
      <c r="F9" s="5"/>
      <c r="G9" s="5" t="s">
        <v>38</v>
      </c>
      <c r="H9" s="5"/>
      <c r="I9" s="5">
        <v>940.4</v>
      </c>
      <c r="J9" s="5"/>
      <c r="K9" s="5"/>
      <c r="L9" s="18"/>
      <c r="M9" s="31">
        <f>P9*Q9*O9/12/B9</f>
        <v>0</v>
      </c>
      <c r="N9" s="5" t="s">
        <v>39</v>
      </c>
      <c r="O9" s="5">
        <v>0</v>
      </c>
      <c r="P9" s="5">
        <v>1671730.2720000001</v>
      </c>
      <c r="Q9" s="7">
        <v>0.1</v>
      </c>
      <c r="R9" s="5">
        <v>144.1</v>
      </c>
      <c r="S9" s="5"/>
      <c r="T9" s="20">
        <f t="shared" si="1"/>
        <v>1921.78</v>
      </c>
      <c r="U9" s="25"/>
      <c r="V9" s="22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s="3" customFormat="1" x14ac:dyDescent="0.15">
      <c r="A10" s="9" t="s">
        <v>34</v>
      </c>
      <c r="B10" s="5">
        <v>5589.82</v>
      </c>
      <c r="C10" s="5">
        <v>1807</v>
      </c>
      <c r="D10" s="6">
        <f t="shared" si="0"/>
        <v>10100804.74</v>
      </c>
      <c r="E10" s="5"/>
      <c r="F10" s="5"/>
      <c r="G10" s="5" t="s">
        <v>38</v>
      </c>
      <c r="H10" s="5"/>
      <c r="I10" s="5">
        <v>5589.82</v>
      </c>
      <c r="J10" s="5"/>
      <c r="K10" s="5"/>
      <c r="L10" s="18"/>
      <c r="M10" s="31">
        <f>P10*Q10*O10/12/B10</f>
        <v>85.691489171386564</v>
      </c>
      <c r="N10" s="5" t="s">
        <v>39</v>
      </c>
      <c r="O10" s="5">
        <v>6</v>
      </c>
      <c r="P10" s="5">
        <v>9580000</v>
      </c>
      <c r="Q10" s="7">
        <v>0.1</v>
      </c>
      <c r="R10" s="5">
        <v>106.3</v>
      </c>
      <c r="S10" s="5"/>
      <c r="T10" s="20">
        <f t="shared" si="1"/>
        <v>1998.9914891713865</v>
      </c>
      <c r="U10" s="25"/>
      <c r="V10" s="22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s="3" customFormat="1" x14ac:dyDescent="0.15">
      <c r="A11" s="9"/>
      <c r="B11" s="5">
        <v>3309.2</v>
      </c>
      <c r="C11" s="5">
        <v>1807</v>
      </c>
      <c r="D11" s="6">
        <f t="shared" si="0"/>
        <v>5979724.3999999994</v>
      </c>
      <c r="E11" s="5"/>
      <c r="F11" s="5"/>
      <c r="G11" s="5" t="s">
        <v>38</v>
      </c>
      <c r="H11" s="5"/>
      <c r="I11" s="5">
        <v>3309.2</v>
      </c>
      <c r="J11" s="5"/>
      <c r="K11" s="5"/>
      <c r="L11" s="18"/>
      <c r="M11" s="31">
        <f>P11*Q11*O11/12/B11</f>
        <v>0</v>
      </c>
      <c r="N11" s="5" t="s">
        <v>39</v>
      </c>
      <c r="O11" s="5">
        <v>0</v>
      </c>
      <c r="P11" s="5">
        <v>5979724.3999999994</v>
      </c>
      <c r="Q11" s="7">
        <v>0.1</v>
      </c>
      <c r="R11" s="5">
        <v>106.3</v>
      </c>
      <c r="S11" s="5"/>
      <c r="T11" s="20">
        <f t="shared" si="1"/>
        <v>1913.3</v>
      </c>
      <c r="U11" s="25"/>
      <c r="V11" s="22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s="3" customFormat="1" x14ac:dyDescent="0.15">
      <c r="A12" s="9"/>
      <c r="B12" s="5"/>
      <c r="C12" s="5">
        <v>1807</v>
      </c>
      <c r="D12" s="6">
        <f t="shared" si="0"/>
        <v>0</v>
      </c>
      <c r="E12" s="5"/>
      <c r="F12" s="5"/>
      <c r="G12" s="5" t="s">
        <v>38</v>
      </c>
      <c r="H12" s="5"/>
      <c r="I12" s="5"/>
      <c r="J12" s="5"/>
      <c r="K12" s="5"/>
      <c r="L12" s="18"/>
      <c r="M12" s="31"/>
      <c r="N12" s="5"/>
      <c r="O12" s="5"/>
      <c r="P12" s="5"/>
      <c r="Q12" s="7"/>
      <c r="R12" s="5"/>
      <c r="S12" s="5"/>
      <c r="T12" s="20">
        <f t="shared" si="1"/>
        <v>1807</v>
      </c>
      <c r="U12" s="25"/>
      <c r="V12" s="22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s="3" customFormat="1" x14ac:dyDescent="0.15">
      <c r="A13" s="9" t="s">
        <v>35</v>
      </c>
      <c r="B13" s="5">
        <v>2881.7220936078984</v>
      </c>
      <c r="C13" s="5">
        <v>1788.89</v>
      </c>
      <c r="D13" s="6">
        <f t="shared" si="0"/>
        <v>5155083.8360342337</v>
      </c>
      <c r="E13" s="5"/>
      <c r="F13" s="5"/>
      <c r="G13" s="5" t="s">
        <v>38</v>
      </c>
      <c r="H13" s="5"/>
      <c r="I13" s="5">
        <v>2881.7220936078984</v>
      </c>
      <c r="J13" s="5"/>
      <c r="K13" s="5"/>
      <c r="L13" s="18"/>
      <c r="M13" s="31">
        <f>P13*Q13*O13/12/B13</f>
        <v>86.753681263900617</v>
      </c>
      <c r="N13" s="5" t="s">
        <v>39</v>
      </c>
      <c r="O13" s="5">
        <v>6</v>
      </c>
      <c r="P13" s="5">
        <v>5000000</v>
      </c>
      <c r="Q13" s="7">
        <v>0.1</v>
      </c>
      <c r="R13" s="5">
        <v>109.3</v>
      </c>
      <c r="S13" s="5"/>
      <c r="T13" s="20">
        <f t="shared" si="1"/>
        <v>1984.9436812639008</v>
      </c>
      <c r="U13" s="25"/>
      <c r="V13" s="22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s="3" customFormat="1" x14ac:dyDescent="0.15">
      <c r="A14" s="9"/>
      <c r="B14" s="5">
        <v>195.95790639210145</v>
      </c>
      <c r="C14" s="5">
        <v>1788.89</v>
      </c>
      <c r="D14" s="6">
        <f t="shared" si="0"/>
        <v>350547.13916576636</v>
      </c>
      <c r="E14" s="5"/>
      <c r="F14" s="5"/>
      <c r="G14" s="5" t="s">
        <v>38</v>
      </c>
      <c r="H14" s="5"/>
      <c r="I14" s="5">
        <v>195.95790639210145</v>
      </c>
      <c r="J14" s="5"/>
      <c r="K14" s="5"/>
      <c r="L14" s="18"/>
      <c r="M14" s="31">
        <f>P14*Q14*O14/12/B14</f>
        <v>0</v>
      </c>
      <c r="N14" s="5" t="s">
        <v>39</v>
      </c>
      <c r="O14" s="5">
        <v>0</v>
      </c>
      <c r="P14" s="5">
        <v>350547.13916576636</v>
      </c>
      <c r="Q14" s="7">
        <v>0.1</v>
      </c>
      <c r="R14" s="5">
        <v>109.3</v>
      </c>
      <c r="S14" s="5"/>
      <c r="T14" s="20">
        <f t="shared" si="1"/>
        <v>1898.19</v>
      </c>
      <c r="U14" s="25"/>
      <c r="V14" s="22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s="3" customFormat="1" x14ac:dyDescent="0.15">
      <c r="A15" s="8" t="s">
        <v>36</v>
      </c>
      <c r="B15" s="5">
        <v>5000</v>
      </c>
      <c r="C15" s="5">
        <v>1890</v>
      </c>
      <c r="D15" s="6">
        <f t="shared" si="0"/>
        <v>9450000</v>
      </c>
      <c r="E15" s="5" t="s">
        <v>37</v>
      </c>
      <c r="F15" s="10">
        <v>43646</v>
      </c>
      <c r="G15" s="5" t="s">
        <v>45</v>
      </c>
      <c r="H15" s="5"/>
      <c r="I15" s="5"/>
      <c r="J15" s="5"/>
      <c r="K15" s="5"/>
      <c r="L15" s="18" t="s">
        <v>42</v>
      </c>
      <c r="M15" s="31"/>
      <c r="N15" s="5"/>
      <c r="O15" s="5"/>
      <c r="P15" s="5"/>
      <c r="Q15" s="5"/>
      <c r="R15" s="5"/>
      <c r="S15" s="5"/>
      <c r="T15" s="20">
        <f t="shared" si="1"/>
        <v>1890</v>
      </c>
      <c r="U15" s="25"/>
      <c r="V15" s="22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s="3" customFormat="1" x14ac:dyDescent="0.15">
      <c r="A16" s="5" t="s">
        <v>43</v>
      </c>
      <c r="B16" s="5">
        <v>2000</v>
      </c>
      <c r="C16" s="5">
        <v>1900</v>
      </c>
      <c r="D16" s="6">
        <f t="shared" si="0"/>
        <v>3800000</v>
      </c>
      <c r="E16" s="5" t="s">
        <v>44</v>
      </c>
      <c r="F16" s="10">
        <v>43621</v>
      </c>
      <c r="G16" s="5" t="s">
        <v>45</v>
      </c>
      <c r="H16" s="5"/>
      <c r="I16" s="5"/>
      <c r="J16" s="5"/>
      <c r="K16" s="5"/>
      <c r="L16" s="18" t="s">
        <v>42</v>
      </c>
      <c r="M16" s="31"/>
      <c r="N16" s="5"/>
      <c r="O16" s="5"/>
      <c r="P16" s="5"/>
      <c r="Q16" s="5"/>
      <c r="R16" s="5"/>
      <c r="S16" s="5"/>
      <c r="T16" s="20">
        <f t="shared" si="1"/>
        <v>1900</v>
      </c>
      <c r="U16" s="25"/>
      <c r="V16" s="22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s="3" customFormat="1" x14ac:dyDescent="0.15">
      <c r="A17" s="5" t="s">
        <v>46</v>
      </c>
      <c r="B17" s="5">
        <v>2000</v>
      </c>
      <c r="C17" s="5">
        <v>1900</v>
      </c>
      <c r="D17" s="6">
        <f t="shared" si="0"/>
        <v>3800000</v>
      </c>
      <c r="E17" s="5" t="s">
        <v>47</v>
      </c>
      <c r="F17" s="10">
        <v>43621</v>
      </c>
      <c r="G17" s="5" t="s">
        <v>45</v>
      </c>
      <c r="H17" s="5"/>
      <c r="I17" s="5"/>
      <c r="J17" s="5"/>
      <c r="K17" s="5"/>
      <c r="L17" s="18" t="s">
        <v>42</v>
      </c>
      <c r="M17" s="22"/>
      <c r="N17" s="5"/>
      <c r="O17" s="5"/>
      <c r="P17" s="5"/>
      <c r="Q17" s="5"/>
      <c r="R17" s="5"/>
      <c r="S17" s="5"/>
      <c r="T17" s="11">
        <f t="shared" si="1"/>
        <v>1900</v>
      </c>
      <c r="U17" s="25"/>
      <c r="V17" s="22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s="3" customForma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18"/>
      <c r="M18" s="22"/>
      <c r="N18" s="5"/>
      <c r="O18" s="5"/>
      <c r="P18" s="5"/>
      <c r="Q18" s="5"/>
      <c r="R18" s="5"/>
      <c r="S18" s="5"/>
      <c r="T18" s="11"/>
      <c r="U18" s="25"/>
      <c r="V18" s="22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s="3" customForma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18"/>
      <c r="M19" s="22"/>
      <c r="N19" s="5"/>
      <c r="O19" s="5"/>
      <c r="P19" s="5"/>
      <c r="Q19" s="5"/>
      <c r="R19" s="5"/>
      <c r="S19" s="5"/>
      <c r="T19" s="11"/>
      <c r="U19" s="25"/>
      <c r="V19" s="22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s="3" customForma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18"/>
      <c r="M20" s="22"/>
      <c r="N20" s="5"/>
      <c r="O20" s="5"/>
      <c r="P20" s="5"/>
      <c r="Q20" s="5"/>
      <c r="R20" s="5"/>
      <c r="S20" s="5"/>
      <c r="T20" s="11"/>
      <c r="U20" s="25"/>
      <c r="V20" s="22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s="3" customForma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18"/>
      <c r="M21" s="22"/>
      <c r="N21" s="5"/>
      <c r="O21" s="5"/>
      <c r="P21" s="5"/>
      <c r="Q21" s="5"/>
      <c r="R21" s="5"/>
      <c r="S21" s="5"/>
      <c r="T21" s="11"/>
      <c r="U21" s="25"/>
      <c r="V21" s="22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s="3" customForma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18"/>
      <c r="M22" s="22"/>
      <c r="N22" s="5"/>
      <c r="O22" s="5"/>
      <c r="P22" s="5"/>
      <c r="Q22" s="5"/>
      <c r="R22" s="5"/>
      <c r="S22" s="5"/>
      <c r="T22" s="11"/>
      <c r="U22" s="25"/>
      <c r="V22" s="22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s="3" customForma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18"/>
      <c r="M23" s="22"/>
      <c r="N23" s="5"/>
      <c r="O23" s="5"/>
      <c r="P23" s="5"/>
      <c r="Q23" s="5"/>
      <c r="R23" s="5"/>
      <c r="S23" s="5"/>
      <c r="T23" s="11"/>
      <c r="U23" s="25"/>
      <c r="V23" s="22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s="3" customForma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18"/>
      <c r="M24" s="22"/>
      <c r="N24" s="5"/>
      <c r="O24" s="5"/>
      <c r="P24" s="5"/>
      <c r="Q24" s="5"/>
      <c r="R24" s="5"/>
      <c r="S24" s="5"/>
      <c r="T24" s="11"/>
      <c r="U24" s="25"/>
      <c r="V24" s="22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s="3" customForma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18"/>
      <c r="M25" s="22"/>
      <c r="N25" s="5"/>
      <c r="O25" s="5"/>
      <c r="P25" s="5"/>
      <c r="Q25" s="5"/>
      <c r="R25" s="5"/>
      <c r="S25" s="5"/>
      <c r="T25" s="11"/>
      <c r="U25" s="25"/>
      <c r="V25" s="22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s="3" customFormat="1" x14ac:dyDescent="0.15"/>
    <row r="27" spans="1:32" s="3" customFormat="1" x14ac:dyDescent="0.15"/>
    <row r="28" spans="1:32" s="3" customFormat="1" x14ac:dyDescent="0.15"/>
    <row r="29" spans="1:32" s="3" customFormat="1" x14ac:dyDescent="0.15"/>
    <row r="30" spans="1:32" s="3" customFormat="1" x14ac:dyDescent="0.15"/>
    <row r="31" spans="1:32" s="3" customFormat="1" x14ac:dyDescent="0.15"/>
    <row r="32" spans="1:32" s="3" customFormat="1" x14ac:dyDescent="0.15"/>
    <row r="33" s="3" customFormat="1" x14ac:dyDescent="0.15"/>
    <row r="34" s="3" customFormat="1" x14ac:dyDescent="0.15"/>
    <row r="35" s="3" customFormat="1" x14ac:dyDescent="0.15"/>
    <row r="36" s="3" customFormat="1" x14ac:dyDescent="0.15"/>
    <row r="37" s="3" customFormat="1" x14ac:dyDescent="0.15"/>
    <row r="38" s="3" customFormat="1" x14ac:dyDescent="0.15"/>
    <row r="39" s="3" customFormat="1" x14ac:dyDescent="0.15"/>
    <row r="40" s="3" customFormat="1" x14ac:dyDescent="0.15"/>
    <row r="41" s="2" customFormat="1" ht="16.5" x14ac:dyDescent="0.15"/>
    <row r="42" s="2" customFormat="1" ht="16.5" x14ac:dyDescent="0.15"/>
    <row r="43" s="2" customFormat="1" ht="16.5" x14ac:dyDescent="0.15"/>
    <row r="44" s="2" customFormat="1" ht="16.5" x14ac:dyDescent="0.15"/>
    <row r="45" s="2" customFormat="1" ht="16.5" x14ac:dyDescent="0.15"/>
    <row r="46" s="2" customFormat="1" ht="16.5" x14ac:dyDescent="0.15"/>
    <row r="47" s="2" customFormat="1" ht="16.5" x14ac:dyDescent="0.15"/>
    <row r="48" s="2" customFormat="1" ht="16.5" x14ac:dyDescent="0.15"/>
  </sheetData>
  <mergeCells count="7">
    <mergeCell ref="A10:A12"/>
    <mergeCell ref="A13:A14"/>
    <mergeCell ref="A8:A9"/>
    <mergeCell ref="A5:A7"/>
    <mergeCell ref="A1:L1"/>
    <mergeCell ref="M1:T1"/>
    <mergeCell ref="V1:A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购销信息表</vt:lpstr>
    </vt:vector>
  </TitlesOfParts>
  <Company>Win10NeT.COM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XiaZaiMa.COM</dc:creator>
  <cp:lastModifiedBy>XiaZaiMa.COM</cp:lastModifiedBy>
  <dcterms:created xsi:type="dcterms:W3CDTF">2019-05-31T02:06:27Z</dcterms:created>
  <dcterms:modified xsi:type="dcterms:W3CDTF">2019-05-31T03:09:21Z</dcterms:modified>
</cp:coreProperties>
</file>