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<sst xmlns="http://schemas.openxmlformats.org/spreadsheetml/2006/main" count="26" uniqueCount="26">
  <si>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Калькулятор создания капитала и пассивного дохода от Николая Мрочковского</t>
  </si>
  <si>
    <t>Для участников клуба инвесторов Finance1</t>
  </si>
  <si>
    <t>https://finance1.club</t>
  </si>
  <si>
    <t>Стартовые параметры</t>
  </si>
  <si>
    <t>Стартовый капитал</t>
  </si>
  <si>
    <t>Доходы / мес сейчас</t>
  </si>
  <si>
    <t>Расходы мес / сейчас</t>
  </si>
  <si>
    <t>Ожидаемый прирост доходов / год</t>
  </si>
  <si>
    <t>Ставка % ваших инвестиций</t>
  </si>
  <si>
    <t>Инфляция</t>
  </si>
  <si>
    <t>Год</t>
  </si>
  <si>
    <t>Доходы в месяц</t>
  </si>
  <si>
    <t>Расходы</t>
  </si>
  <si>
    <t>Дельта (мес)</t>
  </si>
  <si>
    <t>Накопленный капитал текущий год</t>
  </si>
  <si>
    <t>Капитал прошлого года</t>
  </si>
  <si>
    <t>% на капитал прошлого года</t>
  </si>
  <si>
    <t>% на капитал текущего года</t>
  </si>
  <si>
    <t>Итоговый капитал</t>
  </si>
  <si>
    <t>Потенциальный пассивный доход</t>
  </si>
  <si>
    <t>Ставка работы капитала на ПД</t>
  </si>
  <si>
    <t>ПД в год</t>
  </si>
  <si>
    <t>ПД в месяц</t>
  </si>
  <si>
    <t>Комментарии Николая к таблице расчетов</t>
  </si>
  <si>
    <t>Инфляция в данной модели каждый год увеличивает ваши расходы на ее размер (то есть если расходы были 50 тыс и инфляция 5%, в следующем году расходы будут 50+50*5%=52,5)</t>
  </si>
  <si>
    <t>Как это можно уйти в минус? - Если ваши доходны не растут , а расходы растут стабильно (инфляция их повышает каждый год) - в какой-то момент расходов может стать больше доходов, начнете уходить в минус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</si>
</sst>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9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/>
    </xf>
    <xf borderId="1" fillId="2" fontId="2" numFmtId="3" xfId="0" applyAlignment="1" applyBorder="1" applyFill="1" applyFont="1" applyNumberFormat="1">
      <alignment horizontal="center"/>
    </xf>
    <xf borderId="0" fillId="3" fontId="2" numFmtId="0" xfId="0" applyAlignment="1" applyFill="1" applyFont="1">
      <alignment readingOrder="0"/>
    </xf>
    <xf borderId="1" fillId="3" fontId="2" numFmtId="3" xfId="0" applyAlignment="1" applyBorder="1" applyFont="1" applyNumberFormat="1">
      <alignment horizontal="center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/>
    </xf>
    <xf borderId="0" fillId="4" fontId="2" numFmtId="0" xfId="0" applyFont="1"/>
    <xf borderId="0" fillId="0" fontId="2" numFmtId="0" xfId="0" applyAlignment="1" applyFont="1">
      <alignment readingOrder="0"/>
    </xf>
    <xf borderId="0" fillId="2" fontId="2" numFmtId="9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Итоговый капитал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'Лист1'!$B$24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'Лист1'!$C$16:$P$16</c:f>
            </c:strRef>
          </c:cat>
          <c:val>
            <c:numRef>
              <c:f>'Лист1'!$C$24:$P$24</c:f>
              <c:numCache/>
            </c:numRef>
          </c:val>
          <c:smooth val="0"/>
        </c:ser>
        <c:axId val="122476079"/>
        <c:axId val="1758094990"/>
      </c:lineChart>
      <c:catAx>
        <c:axId val="12247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8094990"/>
      </c:catAx>
      <c:valAx>
        <c:axId val="1758094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760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0</xdr:rowOff>
    </xdr:from>
    <xdr:ext cx="6381750" cy="27146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1.clu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6" width="8.13"/>
    <col customWidth="1" min="7" max="9" width="8.75"/>
    <col customWidth="1" min="10" max="10" width="8.88"/>
    <col customWidth="1" min="11" max="12" width="9.88"/>
    <col customWidth="1" min="13" max="13" width="9.13"/>
    <col customWidth="1" min="14" max="14" width="10.13"/>
    <col customWidth="1" min="15" max="15" width="9.0"/>
    <col customWidth="1" min="16" max="16" width="10.5"/>
    <col customWidth="1" min="17" max="26" width="11.1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6" t="s">
        <v>4</v>
      </c>
      <c r="B6" s="7">
        <v>3500000.0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6" t="s">
        <v>5</v>
      </c>
      <c r="B7" s="7">
        <v>350000.0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6" t="s">
        <v>6</v>
      </c>
      <c r="B8" s="7">
        <v>55000.0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6" t="s">
        <v>7</v>
      </c>
      <c r="B9" s="8">
        <v>0.1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6" t="s">
        <v>8</v>
      </c>
      <c r="B10" s="8">
        <v>0.12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6" t="s">
        <v>9</v>
      </c>
      <c r="B11" s="8">
        <v>0.05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5" t="s">
        <v>10</v>
      </c>
      <c r="B16" s="9">
        <v>1.0</v>
      </c>
      <c r="C16" s="9">
        <v>2.0</v>
      </c>
      <c r="D16" s="9">
        <v>3.0</v>
      </c>
      <c r="E16" s="9">
        <v>4.0</v>
      </c>
      <c r="F16" s="9">
        <v>5.0</v>
      </c>
      <c r="G16" s="9">
        <v>6.0</v>
      </c>
      <c r="H16" s="9">
        <v>7.0</v>
      </c>
      <c r="I16" s="9">
        <v>8.0</v>
      </c>
      <c r="J16" s="9">
        <v>9.0</v>
      </c>
      <c r="K16" s="9">
        <v>10.0</v>
      </c>
      <c r="L16" s="9">
        <v>11.0</v>
      </c>
      <c r="M16" s="9">
        <v>12.0</v>
      </c>
      <c r="N16" s="9">
        <v>13.0</v>
      </c>
      <c r="O16" s="9">
        <v>14.0</v>
      </c>
      <c r="P16" s="9">
        <v>15.0</v>
      </c>
      <c r="Q16" s="9">
        <v>16.0</v>
      </c>
      <c r="R16" s="9">
        <v>17.0</v>
      </c>
      <c r="S16" s="9">
        <v>18.0</v>
      </c>
      <c r="T16" s="9">
        <v>19.0</v>
      </c>
      <c r="U16" s="9">
        <v>20.0</v>
      </c>
      <c r="V16" s="9">
        <v>21.0</v>
      </c>
      <c r="W16" s="9">
        <v>22.0</v>
      </c>
      <c r="X16" s="9">
        <v>23.0</v>
      </c>
      <c r="Y16" s="9">
        <v>24.0</v>
      </c>
      <c r="Z16" s="9">
        <v>25.0</v>
      </c>
    </row>
    <row r="17">
      <c r="A17" s="3" t="s">
        <v>11</v>
      </c>
      <c r="B17" s="10">
        <f t="shared" ref="B17:B18" si="2">B7</f>
        <v>350000</v>
      </c>
      <c r="C17" s="10">
        <f t="shared" ref="C17:Z17" si="1">B17+B17*$B9</f>
        <v>385000</v>
      </c>
      <c r="D17" s="10">
        <f t="shared" si="1"/>
        <v>423500</v>
      </c>
      <c r="E17" s="10">
        <f t="shared" si="1"/>
        <v>465850</v>
      </c>
      <c r="F17" s="10">
        <f t="shared" si="1"/>
        <v>512435</v>
      </c>
      <c r="G17" s="10">
        <f t="shared" si="1"/>
        <v>563678.5</v>
      </c>
      <c r="H17" s="10">
        <f t="shared" si="1"/>
        <v>620046.35</v>
      </c>
      <c r="I17" s="10">
        <f t="shared" si="1"/>
        <v>682050.985</v>
      </c>
      <c r="J17" s="10">
        <f t="shared" si="1"/>
        <v>750256.0835</v>
      </c>
      <c r="K17" s="10">
        <f t="shared" si="1"/>
        <v>825281.6919</v>
      </c>
      <c r="L17" s="10">
        <f t="shared" si="1"/>
        <v>907809.861</v>
      </c>
      <c r="M17" s="10">
        <f t="shared" si="1"/>
        <v>998590.8471</v>
      </c>
      <c r="N17" s="10">
        <f t="shared" si="1"/>
        <v>1098449.932</v>
      </c>
      <c r="O17" s="10">
        <f t="shared" si="1"/>
        <v>1208294.925</v>
      </c>
      <c r="P17" s="10">
        <f t="shared" si="1"/>
        <v>1329124.418</v>
      </c>
      <c r="Q17" s="10">
        <f t="shared" si="1"/>
        <v>1462036.859</v>
      </c>
      <c r="R17" s="10">
        <f t="shared" si="1"/>
        <v>1608240.545</v>
      </c>
      <c r="S17" s="10">
        <f t="shared" si="1"/>
        <v>1769064.6</v>
      </c>
      <c r="T17" s="10">
        <f t="shared" si="1"/>
        <v>1945971.06</v>
      </c>
      <c r="U17" s="10">
        <f t="shared" si="1"/>
        <v>2140568.166</v>
      </c>
      <c r="V17" s="10">
        <f t="shared" si="1"/>
        <v>2354624.982</v>
      </c>
      <c r="W17" s="10">
        <f t="shared" si="1"/>
        <v>2590087.48</v>
      </c>
      <c r="X17" s="10">
        <f t="shared" si="1"/>
        <v>2849096.229</v>
      </c>
      <c r="Y17" s="10">
        <f t="shared" si="1"/>
        <v>3134005.851</v>
      </c>
      <c r="Z17" s="10">
        <f t="shared" si="1"/>
        <v>3447406.437</v>
      </c>
    </row>
    <row r="18">
      <c r="A18" s="3" t="s">
        <v>12</v>
      </c>
      <c r="B18" s="10">
        <f t="shared" si="2"/>
        <v>55000</v>
      </c>
      <c r="C18" s="10">
        <f t="shared" ref="C18:Z18" si="3">B18*(1+$B11)</f>
        <v>57750</v>
      </c>
      <c r="D18" s="10">
        <f t="shared" si="3"/>
        <v>60637.5</v>
      </c>
      <c r="E18" s="10">
        <f t="shared" si="3"/>
        <v>63669.375</v>
      </c>
      <c r="F18" s="10">
        <f t="shared" si="3"/>
        <v>66852.84375</v>
      </c>
      <c r="G18" s="10">
        <f t="shared" si="3"/>
        <v>70195.48594</v>
      </c>
      <c r="H18" s="10">
        <f t="shared" si="3"/>
        <v>73705.26023</v>
      </c>
      <c r="I18" s="10">
        <f t="shared" si="3"/>
        <v>77390.52325</v>
      </c>
      <c r="J18" s="10">
        <f t="shared" si="3"/>
        <v>81260.04941</v>
      </c>
      <c r="K18" s="10">
        <f t="shared" si="3"/>
        <v>85323.05188</v>
      </c>
      <c r="L18" s="10">
        <f t="shared" si="3"/>
        <v>89589.20447</v>
      </c>
      <c r="M18" s="10">
        <f t="shared" si="3"/>
        <v>94068.6647</v>
      </c>
      <c r="N18" s="10">
        <f t="shared" si="3"/>
        <v>98772.09793</v>
      </c>
      <c r="O18" s="10">
        <f t="shared" si="3"/>
        <v>103710.7028</v>
      </c>
      <c r="P18" s="10">
        <f t="shared" si="3"/>
        <v>108896.238</v>
      </c>
      <c r="Q18" s="10">
        <f t="shared" si="3"/>
        <v>114341.0499</v>
      </c>
      <c r="R18" s="10">
        <f t="shared" si="3"/>
        <v>120058.1024</v>
      </c>
      <c r="S18" s="10">
        <f t="shared" si="3"/>
        <v>126061.0075</v>
      </c>
      <c r="T18" s="10">
        <f t="shared" si="3"/>
        <v>132364.0579</v>
      </c>
      <c r="U18" s="10">
        <f t="shared" si="3"/>
        <v>138982.2607</v>
      </c>
      <c r="V18" s="10">
        <f t="shared" si="3"/>
        <v>145931.3738</v>
      </c>
      <c r="W18" s="10">
        <f t="shared" si="3"/>
        <v>153227.9425</v>
      </c>
      <c r="X18" s="10">
        <f t="shared" si="3"/>
        <v>160889.3396</v>
      </c>
      <c r="Y18" s="10">
        <f t="shared" si="3"/>
        <v>168933.8066</v>
      </c>
      <c r="Z18" s="10">
        <f t="shared" si="3"/>
        <v>177380.4969</v>
      </c>
    </row>
    <row r="19">
      <c r="A19" s="3" t="s">
        <v>13</v>
      </c>
      <c r="B19" s="11">
        <f t="shared" ref="B19:Z19" si="4">B17-B18</f>
        <v>295000</v>
      </c>
      <c r="C19" s="11">
        <f t="shared" si="4"/>
        <v>327250</v>
      </c>
      <c r="D19" s="11">
        <f t="shared" si="4"/>
        <v>362862.5</v>
      </c>
      <c r="E19" s="11">
        <f t="shared" si="4"/>
        <v>402180.625</v>
      </c>
      <c r="F19" s="11">
        <f t="shared" si="4"/>
        <v>445582.1563</v>
      </c>
      <c r="G19" s="11">
        <f t="shared" si="4"/>
        <v>493483.0141</v>
      </c>
      <c r="H19" s="11">
        <f t="shared" si="4"/>
        <v>546341.0898</v>
      </c>
      <c r="I19" s="11">
        <f t="shared" si="4"/>
        <v>604660.4618</v>
      </c>
      <c r="J19" s="11">
        <f t="shared" si="4"/>
        <v>668996.0341</v>
      </c>
      <c r="K19" s="11">
        <f t="shared" si="4"/>
        <v>739958.64</v>
      </c>
      <c r="L19" s="11">
        <f t="shared" si="4"/>
        <v>818220.6566</v>
      </c>
      <c r="M19" s="11">
        <f t="shared" si="4"/>
        <v>904522.1824</v>
      </c>
      <c r="N19" s="11">
        <f t="shared" si="4"/>
        <v>999677.8339</v>
      </c>
      <c r="O19" s="11">
        <f t="shared" si="4"/>
        <v>1104584.222</v>
      </c>
      <c r="P19" s="10">
        <f t="shared" si="4"/>
        <v>1220228.18</v>
      </c>
      <c r="Q19" s="10">
        <f t="shared" si="4"/>
        <v>1347695.809</v>
      </c>
      <c r="R19" s="10">
        <f t="shared" si="4"/>
        <v>1488182.443</v>
      </c>
      <c r="S19" s="10">
        <f t="shared" si="4"/>
        <v>1643003.592</v>
      </c>
      <c r="T19" s="10">
        <f t="shared" si="4"/>
        <v>1813607.002</v>
      </c>
      <c r="U19" s="10">
        <f t="shared" si="4"/>
        <v>2001585.905</v>
      </c>
      <c r="V19" s="10">
        <f t="shared" si="4"/>
        <v>2208693.608</v>
      </c>
      <c r="W19" s="10">
        <f t="shared" si="4"/>
        <v>2436859.538</v>
      </c>
      <c r="X19" s="10">
        <f t="shared" si="4"/>
        <v>2688206.889</v>
      </c>
      <c r="Y19" s="10">
        <f t="shared" si="4"/>
        <v>2965072.045</v>
      </c>
      <c r="Z19" s="10">
        <f t="shared" si="4"/>
        <v>3270025.94</v>
      </c>
    </row>
    <row r="20">
      <c r="A20" s="3" t="s">
        <v>14</v>
      </c>
      <c r="B20" s="10">
        <f t="shared" ref="B20:Z20" si="5">B19*12</f>
        <v>3540000</v>
      </c>
      <c r="C20" s="10">
        <f t="shared" si="5"/>
        <v>3927000</v>
      </c>
      <c r="D20" s="10">
        <f t="shared" si="5"/>
        <v>4354350</v>
      </c>
      <c r="E20" s="10">
        <f t="shared" si="5"/>
        <v>4826167.5</v>
      </c>
      <c r="F20" s="10">
        <f t="shared" si="5"/>
        <v>5346985.875</v>
      </c>
      <c r="G20" s="10">
        <f t="shared" si="5"/>
        <v>5921796.169</v>
      </c>
      <c r="H20" s="10">
        <f t="shared" si="5"/>
        <v>6556093.077</v>
      </c>
      <c r="I20" s="10">
        <f t="shared" si="5"/>
        <v>7255925.541</v>
      </c>
      <c r="J20" s="10">
        <f t="shared" si="5"/>
        <v>8027952.409</v>
      </c>
      <c r="K20" s="10">
        <f t="shared" si="5"/>
        <v>8879503.68</v>
      </c>
      <c r="L20" s="10">
        <f t="shared" si="5"/>
        <v>9818647.879</v>
      </c>
      <c r="M20" s="10">
        <f t="shared" si="5"/>
        <v>10854266.19</v>
      </c>
      <c r="N20" s="10">
        <f t="shared" si="5"/>
        <v>11996134.01</v>
      </c>
      <c r="O20" s="10">
        <f t="shared" si="5"/>
        <v>13255010.67</v>
      </c>
      <c r="P20" s="10">
        <f t="shared" si="5"/>
        <v>14642738.15</v>
      </c>
      <c r="Q20" s="10">
        <f t="shared" si="5"/>
        <v>16172349.71</v>
      </c>
      <c r="R20" s="10">
        <f t="shared" si="5"/>
        <v>17858189.31</v>
      </c>
      <c r="S20" s="10">
        <f t="shared" si="5"/>
        <v>19716043.11</v>
      </c>
      <c r="T20" s="10">
        <f t="shared" si="5"/>
        <v>21763284.02</v>
      </c>
      <c r="U20" s="10">
        <f t="shared" si="5"/>
        <v>24019030.86</v>
      </c>
      <c r="V20" s="10">
        <f t="shared" si="5"/>
        <v>26504323.3</v>
      </c>
      <c r="W20" s="10">
        <f t="shared" si="5"/>
        <v>29242314.46</v>
      </c>
      <c r="X20" s="10">
        <f t="shared" si="5"/>
        <v>32258482.67</v>
      </c>
      <c r="Y20" s="10">
        <f t="shared" si="5"/>
        <v>35580864.54</v>
      </c>
      <c r="Z20" s="10">
        <f t="shared" si="5"/>
        <v>39240311.28</v>
      </c>
    </row>
    <row r="21">
      <c r="A21" s="3" t="s">
        <v>15</v>
      </c>
      <c r="B21" s="7">
        <f>B6</f>
        <v>3500000</v>
      </c>
      <c r="C21" s="10">
        <f t="shared" ref="C21:Z21" si="6">B24</f>
        <v>7672400</v>
      </c>
      <c r="D21" s="10">
        <f t="shared" si="6"/>
        <v>12755708</v>
      </c>
      <c r="E21" s="10">
        <f t="shared" si="6"/>
        <v>18902003.96</v>
      </c>
      <c r="F21" s="10">
        <f t="shared" si="6"/>
        <v>26285981.99</v>
      </c>
      <c r="G21" s="10">
        <f t="shared" si="6"/>
        <v>35108104.85</v>
      </c>
      <c r="H21" s="10">
        <f t="shared" si="6"/>
        <v>45598181.37</v>
      </c>
      <c r="I21" s="10">
        <f t="shared" si="6"/>
        <v>58019421.8</v>
      </c>
      <c r="J21" s="10">
        <f t="shared" si="6"/>
        <v>72673033.49</v>
      </c>
      <c r="K21" s="10">
        <f t="shared" si="6"/>
        <v>89903427.06</v>
      </c>
      <c r="L21" s="10">
        <f t="shared" si="6"/>
        <v>110104112.2</v>
      </c>
      <c r="M21" s="10">
        <f t="shared" si="6"/>
        <v>133724372.4</v>
      </c>
      <c r="N21" s="10">
        <f t="shared" si="6"/>
        <v>161276819.3</v>
      </c>
      <c r="O21" s="10">
        <f t="shared" si="6"/>
        <v>193345939.6</v>
      </c>
      <c r="P21" s="10">
        <f t="shared" si="6"/>
        <v>230597763.7</v>
      </c>
      <c r="Q21" s="10">
        <f t="shared" si="6"/>
        <v>273790797.8</v>
      </c>
      <c r="R21" s="10">
        <f t="shared" si="6"/>
        <v>323788384.2</v>
      </c>
      <c r="S21" s="10">
        <f t="shared" si="6"/>
        <v>381572671</v>
      </c>
      <c r="T21" s="10">
        <f t="shared" si="6"/>
        <v>448260397.2</v>
      </c>
      <c r="U21" s="10">
        <f t="shared" si="6"/>
        <v>525120725.9</v>
      </c>
      <c r="V21" s="10">
        <f t="shared" si="6"/>
        <v>613595385.8</v>
      </c>
      <c r="W21" s="10">
        <f t="shared" si="6"/>
        <v>715321414.8</v>
      </c>
      <c r="X21" s="10">
        <f t="shared" si="6"/>
        <v>832156837.8</v>
      </c>
      <c r="Y21" s="10">
        <f t="shared" si="6"/>
        <v>966209650</v>
      </c>
      <c r="Z21" s="10">
        <f t="shared" si="6"/>
        <v>1119870524</v>
      </c>
    </row>
    <row r="22">
      <c r="A22" s="3" t="s">
        <v>16</v>
      </c>
      <c r="B22" s="10">
        <f>B10*B21</f>
        <v>420000</v>
      </c>
      <c r="C22" s="10">
        <f t="shared" ref="C22:Z22" si="7">C21*$B10</f>
        <v>920688</v>
      </c>
      <c r="D22" s="10">
        <f t="shared" si="7"/>
        <v>1530684.96</v>
      </c>
      <c r="E22" s="10">
        <f t="shared" si="7"/>
        <v>2268240.475</v>
      </c>
      <c r="F22" s="10">
        <f t="shared" si="7"/>
        <v>3154317.838</v>
      </c>
      <c r="G22" s="10">
        <f t="shared" si="7"/>
        <v>4212972.582</v>
      </c>
      <c r="H22" s="10">
        <f t="shared" si="7"/>
        <v>5471781.765</v>
      </c>
      <c r="I22" s="10">
        <f t="shared" si="7"/>
        <v>6962330.616</v>
      </c>
      <c r="J22" s="10">
        <f t="shared" si="7"/>
        <v>8720764.019</v>
      </c>
      <c r="K22" s="10">
        <f t="shared" si="7"/>
        <v>10788411.25</v>
      </c>
      <c r="L22" s="10">
        <f t="shared" si="7"/>
        <v>13212493.46</v>
      </c>
      <c r="M22" s="10">
        <f t="shared" si="7"/>
        <v>16046924.69</v>
      </c>
      <c r="N22" s="10">
        <f t="shared" si="7"/>
        <v>19353218.31</v>
      </c>
      <c r="O22" s="10">
        <f t="shared" si="7"/>
        <v>23201512.76</v>
      </c>
      <c r="P22" s="10">
        <f t="shared" si="7"/>
        <v>27671731.64</v>
      </c>
      <c r="Q22" s="10">
        <f t="shared" si="7"/>
        <v>32854895.73</v>
      </c>
      <c r="R22" s="10">
        <f t="shared" si="7"/>
        <v>38854606.11</v>
      </c>
      <c r="S22" s="10">
        <f t="shared" si="7"/>
        <v>45788720.52</v>
      </c>
      <c r="T22" s="10">
        <f t="shared" si="7"/>
        <v>53791247.67</v>
      </c>
      <c r="U22" s="10">
        <f t="shared" si="7"/>
        <v>63014487.11</v>
      </c>
      <c r="V22" s="10">
        <f t="shared" si="7"/>
        <v>73631446.29</v>
      </c>
      <c r="W22" s="10">
        <f t="shared" si="7"/>
        <v>85838569.77</v>
      </c>
      <c r="X22" s="10">
        <f t="shared" si="7"/>
        <v>99858820.54</v>
      </c>
      <c r="Y22" s="10">
        <f t="shared" si="7"/>
        <v>115945158</v>
      </c>
      <c r="Z22" s="10">
        <f t="shared" si="7"/>
        <v>134384462.9</v>
      </c>
    </row>
    <row r="23">
      <c r="A23" s="3" t="s">
        <v>17</v>
      </c>
      <c r="B23" s="10">
        <f>B20*B10/2</f>
        <v>212400</v>
      </c>
      <c r="C23" s="10">
        <f t="shared" ref="C23:Z23" si="8">C20*$B10/2</f>
        <v>235620</v>
      </c>
      <c r="D23" s="10">
        <f t="shared" si="8"/>
        <v>261261</v>
      </c>
      <c r="E23" s="10">
        <f t="shared" si="8"/>
        <v>289570.05</v>
      </c>
      <c r="F23" s="10">
        <f t="shared" si="8"/>
        <v>320819.1525</v>
      </c>
      <c r="G23" s="10">
        <f t="shared" si="8"/>
        <v>355307.7701</v>
      </c>
      <c r="H23" s="10">
        <f t="shared" si="8"/>
        <v>393365.5846</v>
      </c>
      <c r="I23" s="10">
        <f t="shared" si="8"/>
        <v>435355.5325</v>
      </c>
      <c r="J23" s="10">
        <f t="shared" si="8"/>
        <v>481677.1445</v>
      </c>
      <c r="K23" s="10">
        <f t="shared" si="8"/>
        <v>532770.2208</v>
      </c>
      <c r="L23" s="10">
        <f t="shared" si="8"/>
        <v>589118.8727</v>
      </c>
      <c r="M23" s="10">
        <f t="shared" si="8"/>
        <v>651255.9714</v>
      </c>
      <c r="N23" s="10">
        <f t="shared" si="8"/>
        <v>719768.0404</v>
      </c>
      <c r="O23" s="10">
        <f t="shared" si="8"/>
        <v>795300.64</v>
      </c>
      <c r="P23" s="10">
        <f t="shared" si="8"/>
        <v>878564.2893</v>
      </c>
      <c r="Q23" s="10">
        <f t="shared" si="8"/>
        <v>970340.9828</v>
      </c>
      <c r="R23" s="10">
        <f t="shared" si="8"/>
        <v>1071491.359</v>
      </c>
      <c r="S23" s="10">
        <f t="shared" si="8"/>
        <v>1182962.586</v>
      </c>
      <c r="T23" s="10">
        <f t="shared" si="8"/>
        <v>1305797.041</v>
      </c>
      <c r="U23" s="10">
        <f t="shared" si="8"/>
        <v>1441141.852</v>
      </c>
      <c r="V23" s="10">
        <f t="shared" si="8"/>
        <v>1590259.398</v>
      </c>
      <c r="W23" s="10">
        <f t="shared" si="8"/>
        <v>1754538.867</v>
      </c>
      <c r="X23" s="10">
        <f t="shared" si="8"/>
        <v>1935508.96</v>
      </c>
      <c r="Y23" s="10">
        <f t="shared" si="8"/>
        <v>2134851.872</v>
      </c>
      <c r="Z23" s="10">
        <f t="shared" si="8"/>
        <v>2354418.677</v>
      </c>
    </row>
    <row r="24">
      <c r="A24" s="12" t="s">
        <v>18</v>
      </c>
      <c r="B24" s="13">
        <f t="shared" ref="B24:Z24" si="9">SUM(B20:B23)</f>
        <v>7672400</v>
      </c>
      <c r="C24" s="13">
        <f t="shared" si="9"/>
        <v>12755708</v>
      </c>
      <c r="D24" s="13">
        <f t="shared" si="9"/>
        <v>18902003.96</v>
      </c>
      <c r="E24" s="13">
        <f t="shared" si="9"/>
        <v>26285981.99</v>
      </c>
      <c r="F24" s="13">
        <f t="shared" si="9"/>
        <v>35108104.85</v>
      </c>
      <c r="G24" s="13">
        <f t="shared" si="9"/>
        <v>45598181.37</v>
      </c>
      <c r="H24" s="13">
        <f t="shared" si="9"/>
        <v>58019421.8</v>
      </c>
      <c r="I24" s="13">
        <f t="shared" si="9"/>
        <v>72673033.49</v>
      </c>
      <c r="J24" s="13">
        <f t="shared" si="9"/>
        <v>89903427.06</v>
      </c>
      <c r="K24" s="13">
        <f t="shared" si="9"/>
        <v>110104112.2</v>
      </c>
      <c r="L24" s="13">
        <f t="shared" si="9"/>
        <v>133724372.4</v>
      </c>
      <c r="M24" s="13">
        <f t="shared" si="9"/>
        <v>161276819.3</v>
      </c>
      <c r="N24" s="13">
        <f t="shared" si="9"/>
        <v>193345939.6</v>
      </c>
      <c r="O24" s="13">
        <f t="shared" si="9"/>
        <v>230597763.7</v>
      </c>
      <c r="P24" s="13">
        <f t="shared" si="9"/>
        <v>273790797.8</v>
      </c>
      <c r="Q24" s="13">
        <f t="shared" si="9"/>
        <v>323788384.2</v>
      </c>
      <c r="R24" s="13">
        <f t="shared" si="9"/>
        <v>381572671</v>
      </c>
      <c r="S24" s="13">
        <f t="shared" si="9"/>
        <v>448260397.2</v>
      </c>
      <c r="T24" s="13">
        <f t="shared" si="9"/>
        <v>525120725.9</v>
      </c>
      <c r="U24" s="13">
        <f t="shared" si="9"/>
        <v>613595385.8</v>
      </c>
      <c r="V24" s="13">
        <f t="shared" si="9"/>
        <v>715321414.8</v>
      </c>
      <c r="W24" s="13">
        <f t="shared" si="9"/>
        <v>832156837.8</v>
      </c>
      <c r="X24" s="13">
        <f t="shared" si="9"/>
        <v>966209650</v>
      </c>
      <c r="Y24" s="13">
        <f t="shared" si="9"/>
        <v>1119870524</v>
      </c>
      <c r="Z24" s="13">
        <f t="shared" si="9"/>
        <v>1295849717</v>
      </c>
    </row>
    <row r="25">
      <c r="A25" s="14" t="s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20</v>
      </c>
      <c r="B26" s="18">
        <v>0.1</v>
      </c>
      <c r="C26" s="19">
        <f t="shared" ref="C26:Z26" si="10">B26</f>
        <v>0.1</v>
      </c>
      <c r="D26" s="19">
        <f t="shared" si="10"/>
        <v>0.1</v>
      </c>
      <c r="E26" s="19">
        <f t="shared" si="10"/>
        <v>0.1</v>
      </c>
      <c r="F26" s="19">
        <f t="shared" si="10"/>
        <v>0.1</v>
      </c>
      <c r="G26" s="19">
        <f t="shared" si="10"/>
        <v>0.1</v>
      </c>
      <c r="H26" s="19">
        <f t="shared" si="10"/>
        <v>0.1</v>
      </c>
      <c r="I26" s="19">
        <f t="shared" si="10"/>
        <v>0.1</v>
      </c>
      <c r="J26" s="19">
        <f t="shared" si="10"/>
        <v>0.1</v>
      </c>
      <c r="K26" s="19">
        <f t="shared" si="10"/>
        <v>0.1</v>
      </c>
      <c r="L26" s="19">
        <f t="shared" si="10"/>
        <v>0.1</v>
      </c>
      <c r="M26" s="19">
        <f t="shared" si="10"/>
        <v>0.1</v>
      </c>
      <c r="N26" s="19">
        <f t="shared" si="10"/>
        <v>0.1</v>
      </c>
      <c r="O26" s="19">
        <f t="shared" si="10"/>
        <v>0.1</v>
      </c>
      <c r="P26" s="19">
        <f t="shared" si="10"/>
        <v>0.1</v>
      </c>
      <c r="Q26" s="19">
        <f t="shared" si="10"/>
        <v>0.1</v>
      </c>
      <c r="R26" s="19">
        <f t="shared" si="10"/>
        <v>0.1</v>
      </c>
      <c r="S26" s="19">
        <f t="shared" si="10"/>
        <v>0.1</v>
      </c>
      <c r="T26" s="19">
        <f t="shared" si="10"/>
        <v>0.1</v>
      </c>
      <c r="U26" s="19">
        <f t="shared" si="10"/>
        <v>0.1</v>
      </c>
      <c r="V26" s="19">
        <f t="shared" si="10"/>
        <v>0.1</v>
      </c>
      <c r="W26" s="19">
        <f t="shared" si="10"/>
        <v>0.1</v>
      </c>
      <c r="X26" s="19">
        <f t="shared" si="10"/>
        <v>0.1</v>
      </c>
      <c r="Y26" s="19">
        <f t="shared" si="10"/>
        <v>0.1</v>
      </c>
      <c r="Z26" s="19">
        <f t="shared" si="10"/>
        <v>0.1</v>
      </c>
    </row>
    <row r="27">
      <c r="A27" s="5" t="s">
        <v>21</v>
      </c>
      <c r="B27" s="20">
        <f t="shared" ref="B27:Z27" si="11">B24*B26</f>
        <v>767240</v>
      </c>
      <c r="C27" s="20">
        <f t="shared" si="11"/>
        <v>1275570.8</v>
      </c>
      <c r="D27" s="20">
        <f t="shared" si="11"/>
        <v>1890200.396</v>
      </c>
      <c r="E27" s="20">
        <f t="shared" si="11"/>
        <v>2628598.199</v>
      </c>
      <c r="F27" s="20">
        <f t="shared" si="11"/>
        <v>3510810.485</v>
      </c>
      <c r="G27" s="20">
        <f t="shared" si="11"/>
        <v>4559818.137</v>
      </c>
      <c r="H27" s="20">
        <f t="shared" si="11"/>
        <v>5801942.18</v>
      </c>
      <c r="I27" s="20">
        <f t="shared" si="11"/>
        <v>7267303.349</v>
      </c>
      <c r="J27" s="20">
        <f t="shared" si="11"/>
        <v>8990342.706</v>
      </c>
      <c r="K27" s="20">
        <f t="shared" si="11"/>
        <v>11010411.22</v>
      </c>
      <c r="L27" s="20">
        <f t="shared" si="11"/>
        <v>13372437.24</v>
      </c>
      <c r="M27" s="20">
        <f t="shared" si="11"/>
        <v>16127681.93</v>
      </c>
      <c r="N27" s="20">
        <f t="shared" si="11"/>
        <v>19334593.96</v>
      </c>
      <c r="O27" s="20">
        <f t="shared" si="11"/>
        <v>23059776.37</v>
      </c>
      <c r="P27" s="20">
        <f t="shared" si="11"/>
        <v>27379079.78</v>
      </c>
      <c r="Q27" s="20">
        <f t="shared" si="11"/>
        <v>32378838.42</v>
      </c>
      <c r="R27" s="20">
        <f t="shared" si="11"/>
        <v>38157267.1</v>
      </c>
      <c r="S27" s="20">
        <f t="shared" si="11"/>
        <v>44826039.72</v>
      </c>
      <c r="T27" s="20">
        <f t="shared" si="11"/>
        <v>52512072.59</v>
      </c>
      <c r="U27" s="20">
        <f t="shared" si="11"/>
        <v>61359538.58</v>
      </c>
      <c r="V27" s="20">
        <f t="shared" si="11"/>
        <v>71532141.48</v>
      </c>
      <c r="W27" s="20">
        <f t="shared" si="11"/>
        <v>83215683.78</v>
      </c>
      <c r="X27" s="20">
        <f t="shared" si="11"/>
        <v>96620965</v>
      </c>
      <c r="Y27" s="20">
        <f t="shared" si="11"/>
        <v>111987052.4</v>
      </c>
      <c r="Z27" s="20">
        <f t="shared" si="11"/>
        <v>129584971.7</v>
      </c>
    </row>
    <row r="28">
      <c r="A28" s="5" t="s">
        <v>22</v>
      </c>
      <c r="B28" s="20">
        <f t="shared" ref="B28:Z28" si="12">B27/12</f>
        <v>63936.66667</v>
      </c>
      <c r="C28" s="20">
        <f t="shared" si="12"/>
        <v>106297.5667</v>
      </c>
      <c r="D28" s="20">
        <f t="shared" si="12"/>
        <v>157516.6997</v>
      </c>
      <c r="E28" s="20">
        <f t="shared" si="12"/>
        <v>219049.8499</v>
      </c>
      <c r="F28" s="20">
        <f t="shared" si="12"/>
        <v>292567.5404</v>
      </c>
      <c r="G28" s="20">
        <f t="shared" si="12"/>
        <v>379984.8448</v>
      </c>
      <c r="H28" s="20">
        <f t="shared" si="12"/>
        <v>483495.1817</v>
      </c>
      <c r="I28" s="20">
        <f t="shared" si="12"/>
        <v>605608.6124</v>
      </c>
      <c r="J28" s="20">
        <f t="shared" si="12"/>
        <v>749195.2255</v>
      </c>
      <c r="K28" s="20">
        <f t="shared" si="12"/>
        <v>917534.2684</v>
      </c>
      <c r="L28" s="20">
        <f t="shared" si="12"/>
        <v>1114369.77</v>
      </c>
      <c r="M28" s="20">
        <f t="shared" si="12"/>
        <v>1343973.494</v>
      </c>
      <c r="N28" s="20">
        <f t="shared" si="12"/>
        <v>1611216.164</v>
      </c>
      <c r="O28" s="20">
        <f t="shared" si="12"/>
        <v>1921648.031</v>
      </c>
      <c r="P28" s="20">
        <f t="shared" si="12"/>
        <v>2281589.982</v>
      </c>
      <c r="Q28" s="20">
        <f t="shared" si="12"/>
        <v>2698236.535</v>
      </c>
      <c r="R28" s="20">
        <f t="shared" si="12"/>
        <v>3179772.258</v>
      </c>
      <c r="S28" s="20">
        <f t="shared" si="12"/>
        <v>3735503.31</v>
      </c>
      <c r="T28" s="20">
        <f t="shared" si="12"/>
        <v>4376006.049</v>
      </c>
      <c r="U28" s="20">
        <f t="shared" si="12"/>
        <v>5113294.881</v>
      </c>
      <c r="V28" s="20">
        <f t="shared" si="12"/>
        <v>5961011.79</v>
      </c>
      <c r="W28" s="20">
        <f t="shared" si="12"/>
        <v>6934640.315</v>
      </c>
      <c r="X28" s="20">
        <f t="shared" si="12"/>
        <v>8051747.083</v>
      </c>
      <c r="Y28" s="20">
        <f t="shared" si="12"/>
        <v>9332254.37</v>
      </c>
      <c r="Z28" s="20">
        <f t="shared" si="12"/>
        <v>10798747.64</v>
      </c>
    </row>
    <row r="29">
      <c r="A29" s="5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>
      <c r="A30" s="5" t="s">
        <v>23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>
      <c r="A31" s="3" t="s">
        <v>24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>
      <c r="A32" s="3" t="s">
        <v>25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  <row r="1001"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</row>
    <row r="1002"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</row>
    <row r="1003"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</row>
    <row r="1004"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</row>
    <row r="1005"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</row>
    <row r="1006"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</row>
    <row r="1007"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</row>
    <row r="1008"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</row>
    <row r="1009"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</row>
    <row r="1010"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</row>
    <row r="1011"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</row>
    <row r="1012"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</row>
    <row r="1013"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</row>
    <row r="1014"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</row>
    <row r="1015"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</row>
    <row r="1016"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</row>
    <row r="1017"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</row>
    <row r="1018"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</row>
  </sheetData>
  <mergeCells count="1">
    <mergeCell ref="A2:C2"/>
  </mergeCells>
  <hyperlinks>
    <hyperlink r:id="rId1" ref="A3"/>
  </hyperlinks>
  <drawing r:id="rId2"/>
</worksheet>
</file>