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mo\Documents\git\nc-butterfly-phenology\data\"/>
    </mc:Choice>
  </mc:AlternateContent>
  <xr:revisionPtr revIDLastSave="0" documentId="13_ncr:1_{3D358B31-370C-451E-BF8B-A28A7D304576}" xr6:coauthVersionLast="47" xr6:coauthVersionMax="47" xr10:uidLastSave="{00000000-0000-0000-0000-000000000000}"/>
  <bookViews>
    <workbookView xWindow="-110" yWindow="-110" windowWidth="19420" windowHeight="10420" tabRatio="417" activeTab="1" xr2:uid="{AFBB4C1E-9820-474D-A61E-6E962BF62D18}"/>
  </bookViews>
  <sheets>
    <sheet name="notes by species" sheetId="2" r:id="rId1"/>
    <sheet name="general notes" sheetId="3" r:id="rId2"/>
    <sheet name="notes by ye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F4" i="2"/>
  <c r="F5" i="2"/>
  <c r="F6" i="2"/>
  <c r="F7" i="2"/>
  <c r="F8" i="2"/>
  <c r="F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3" i="2"/>
  <c r="P4" i="2"/>
  <c r="I2" i="2"/>
  <c r="F2" i="2"/>
  <c r="R2" i="2"/>
  <c r="P2" i="2"/>
</calcChain>
</file>

<file path=xl/sharedStrings.xml><?xml version="1.0" encoding="utf-8"?>
<sst xmlns="http://schemas.openxmlformats.org/spreadsheetml/2006/main" count="564" uniqueCount="184">
  <si>
    <t>Species</t>
  </si>
  <si>
    <t xml:space="preserve">Year </t>
  </si>
  <si>
    <t>Abaeis nicippe</t>
  </si>
  <si>
    <t>Total abundance</t>
  </si>
  <si>
    <t>Notes</t>
  </si>
  <si>
    <t>First date</t>
  </si>
  <si>
    <t>Last Date</t>
  </si>
  <si>
    <t>Abundance range is 13 - 126. Could cutoff at 42, but for at least one it may have to do with when the observations start for that year</t>
  </si>
  <si>
    <t>Junonia coenia</t>
  </si>
  <si>
    <t>To me, this looks relatively consistent, with maybe one potential outlier date</t>
  </si>
  <si>
    <t>Ancyloxypha numitor</t>
  </si>
  <si>
    <t xml:space="preserve">To me, this looks relatively consistent, with maybe 3 potential years that are noticeably a bit later. </t>
  </si>
  <si>
    <t>Libytheana carinenta</t>
  </si>
  <si>
    <t xml:space="preserve">Potentially a bit early? </t>
  </si>
  <si>
    <t>potentially a bit late</t>
  </si>
  <si>
    <t>Cupido comyntas</t>
  </si>
  <si>
    <t>Papilio glaucus</t>
  </si>
  <si>
    <t>Appears relatively consistent</t>
  </si>
  <si>
    <t>Phoebis sennae</t>
  </si>
  <si>
    <t>Far later, dates start late</t>
  </si>
  <si>
    <t>Pieris rapae</t>
  </si>
  <si>
    <t>potentially a bit earlier. Otherwise appears relatively consistent</t>
  </si>
  <si>
    <t>Eurytides marcellus</t>
  </si>
  <si>
    <t>Limenitis arthemis astyanax</t>
  </si>
  <si>
    <t>a little bit later</t>
  </si>
  <si>
    <t>quite a bit later</t>
  </si>
  <si>
    <t>Vanessa virginiensis</t>
  </si>
  <si>
    <t>Pyrgus communis</t>
  </si>
  <si>
    <t>fluctuates pretty dramatically between 100s and 200s. Settles into early to mid 100s by the 2010s. Depends on how early the first observations start</t>
  </si>
  <si>
    <t>Erynnis juvenalis</t>
  </si>
  <si>
    <t>appears relatively consistent</t>
  </si>
  <si>
    <t>Hylephila phyleus</t>
  </si>
  <si>
    <t>Erynnis horatius</t>
  </si>
  <si>
    <t>fluctuates between 100 and 200, but largely around 150. Where first date is later, tends to be towards 200</t>
  </si>
  <si>
    <t>Pompeius verna</t>
  </si>
  <si>
    <t xml:space="preserve">this time is later, maybe due to a concentration of observations approaching the 300 mark. </t>
  </si>
  <si>
    <t>Atalopedes campestris</t>
  </si>
  <si>
    <t>a bit later</t>
  </si>
  <si>
    <t>Colias eurytheme</t>
  </si>
  <si>
    <t>Papilio troilus</t>
  </si>
  <si>
    <t>appears relatively consistent but 2020 is a bit later</t>
  </si>
  <si>
    <t>Cyllopsis gemma</t>
  </si>
  <si>
    <t>Papilio polyxenes</t>
  </si>
  <si>
    <t>Celastrina neglecta</t>
  </si>
  <si>
    <t>appears a bit early (spring azure mis-id?)</t>
  </si>
  <si>
    <t>Panoquina ocola</t>
  </si>
  <si>
    <t>quite a bit later. There's a concentration of observations around the 300 mark.</t>
  </si>
  <si>
    <t>Chlosyne nycteis</t>
  </si>
  <si>
    <t xml:space="preserve">There are only 2 years. I suggest removing this one. </t>
  </si>
  <si>
    <t>Abundance Range</t>
  </si>
  <si>
    <t>13-126</t>
  </si>
  <si>
    <t>20-153</t>
  </si>
  <si>
    <t>11 to 50</t>
  </si>
  <si>
    <t>12 to 64</t>
  </si>
  <si>
    <t>24 to 150</t>
  </si>
  <si>
    <t>21 to 156</t>
  </si>
  <si>
    <t>16 to 133</t>
  </si>
  <si>
    <t>15 to 64</t>
  </si>
  <si>
    <t>10 to 29</t>
  </si>
  <si>
    <t>10 to 72</t>
  </si>
  <si>
    <t>22 to 94</t>
  </si>
  <si>
    <t>10 to 82</t>
  </si>
  <si>
    <t>10 to 43</t>
  </si>
  <si>
    <t>14 to 125</t>
  </si>
  <si>
    <t>11 to 53</t>
  </si>
  <si>
    <t>10 to 38</t>
  </si>
  <si>
    <t>15 to 72</t>
  </si>
  <si>
    <t>19 to 62</t>
  </si>
  <si>
    <t>16 to 52</t>
  </si>
  <si>
    <t>10 to 46</t>
  </si>
  <si>
    <t>Lowest Abundance</t>
  </si>
  <si>
    <t>Highest Abundance</t>
  </si>
  <si>
    <t>Mean Abundance</t>
  </si>
  <si>
    <t>two SDs below mean abundance</t>
  </si>
  <si>
    <t>SD Abundance</t>
  </si>
  <si>
    <t>two SDs above abundance</t>
  </si>
  <si>
    <t>First earlydate</t>
  </si>
  <si>
    <t>Last earlydate</t>
  </si>
  <si>
    <t>Mean earlydate</t>
  </si>
  <si>
    <t>SD earlydate</t>
  </si>
  <si>
    <t>two SDs below mean earlydate</t>
  </si>
  <si>
    <t>two SDs above mean earlydate</t>
  </si>
  <si>
    <t>years that are unusually early</t>
  </si>
  <si>
    <t>years that are unusually late</t>
  </si>
  <si>
    <t>n/a</t>
  </si>
  <si>
    <t>1996, 2005</t>
  </si>
  <si>
    <t>1997, 2000</t>
  </si>
  <si>
    <t>2014, 2019, 2020</t>
  </si>
  <si>
    <t>2019, 2020</t>
  </si>
  <si>
    <t>years with unusually low abundance</t>
  </si>
  <si>
    <t>years with unusually high abundance</t>
  </si>
  <si>
    <t>2017, 2018, 2020</t>
  </si>
  <si>
    <t>2000, 2017, 2020</t>
  </si>
  <si>
    <t>2000, 2017</t>
  </si>
  <si>
    <t>2014, 2020</t>
  </si>
  <si>
    <t>1996, 2005, 2011, 2019</t>
  </si>
  <si>
    <t>earlydates visually identified as being early in an abundance vs. jd graph</t>
  </si>
  <si>
    <t>earlydates visually identified as being late in an abundance vs. jd graph</t>
  </si>
  <si>
    <t>1997, 2003, 2005, 2020</t>
  </si>
  <si>
    <t>2011, 2016, 2017, 2019</t>
  </si>
  <si>
    <t>late notes</t>
  </si>
  <si>
    <t>early notes</t>
  </si>
  <si>
    <t>1996 dates start late; 2005, 2011, 2019 have a lack of abundant counts until later in the year</t>
  </si>
  <si>
    <t>2005 - seems to be driven by the fact that the earliest sighting this year is relatively late, with a concentration of abundant sighting-days later in the year as a contributing factor (but this is not exclusive to 2005)</t>
  </si>
  <si>
    <t xml:space="preserve">2019 - sightings during this year start very late. 2020 - has a concentration of abundant sighting-days later in the year (and by the same token, a lack of them earlier in the year), but that isn't exclusive to this year. </t>
  </si>
  <si>
    <t>2000, 2003, 2015, 2018</t>
  </si>
  <si>
    <t>2013 - there are a couple of sightings very, very early in the year</t>
  </si>
  <si>
    <t>2000 - no sightings around the 100 jd mark, a concentration of sightings later in the year; 2003, 2015, and 2018 have sightings that start relatively late in the year</t>
  </si>
  <si>
    <t>2012 - no obvious aberration?</t>
  </si>
  <si>
    <t>2020 - a concentration of high abundance sighting days later in the year</t>
  </si>
  <si>
    <t>2017 - a concentration of abundant sighting days early in the year</t>
  </si>
  <si>
    <t>2019 - sightings start early, coupled with a noticeable lack of abundant sighting days later in the year</t>
  </si>
  <si>
    <t>2011 - lack of abundant sighting days later in the year, no sightings past 200 jd (not exclusive to this year)</t>
  </si>
  <si>
    <t>2014 - a concentration of high abundance sighting days later in the year, and a lack of them early in the year</t>
  </si>
  <si>
    <t>general notes</t>
  </si>
  <si>
    <t>2013 - not hugely later, but all sightings are concentrated around the same point</t>
  </si>
  <si>
    <t>1997, 2000 - relatively more sightings concentrated earlier in the year</t>
  </si>
  <si>
    <t>2014, 2019, 2020 - fewer observations concentrated around the 120 mark</t>
  </si>
  <si>
    <t>1997, 2003, 2005, 2020 - relatively fewer observations concentrated towards the 100 mark</t>
  </si>
  <si>
    <t>2019 - relatively fewer observations around the 100 mark; 2020 - lack of high abundance sighting days later in the year</t>
  </si>
  <si>
    <t>2007 - quite a bit later. There's relatively fewer concentrations closer to the 200 mark</t>
  </si>
  <si>
    <t>2011 - fewer sightings concentrated between the 200 and 300 mark; 2016, 2017, 2019 - concentration of sightings earlier in the year</t>
  </si>
  <si>
    <t>2020 - abundance of sightings between the 100 and 200 mark</t>
  </si>
  <si>
    <t>2017 and 2020 were years that frequently had unusually high cumulative abundance across species. Was there a crop of bioblitzes that happened later in the year or something?</t>
  </si>
  <si>
    <t>Anthocharis midea</t>
  </si>
  <si>
    <t>Asterocampa celtis</t>
  </si>
  <si>
    <t>Battus philenor</t>
  </si>
  <si>
    <t>Calycopis cecrops</t>
  </si>
  <si>
    <t>Celastrina ladon</t>
  </si>
  <si>
    <t>Danaus plexippus</t>
  </si>
  <si>
    <t>Epargyreus clarus</t>
  </si>
  <si>
    <t>Euphyes vestris</t>
  </si>
  <si>
    <t>Euptoieta claudia</t>
  </si>
  <si>
    <t>Hermeuptychia sosybius</t>
  </si>
  <si>
    <t>Lerema accius</t>
  </si>
  <si>
    <t>Lethe anthedon</t>
  </si>
  <si>
    <t>Lethe appalachia</t>
  </si>
  <si>
    <t>Limenitis archippus</t>
  </si>
  <si>
    <t>Megisto cymela</t>
  </si>
  <si>
    <t>Phyciodes tharos</t>
  </si>
  <si>
    <t>Polites origenes</t>
  </si>
  <si>
    <t>Polygonia comma</t>
  </si>
  <si>
    <t>Polygonia interrogationis</t>
  </si>
  <si>
    <t>Speyeria cybele</t>
  </si>
  <si>
    <t>Strymon melinus</t>
  </si>
  <si>
    <t>Thorybes bathyllus</t>
  </si>
  <si>
    <t>Vanessa atalantis</t>
  </si>
  <si>
    <t>Wallengrenia otho</t>
  </si>
  <si>
    <t>2018, 2020</t>
  </si>
  <si>
    <t>2017, 2018</t>
  </si>
  <si>
    <t>1998, 2000, 2010</t>
  </si>
  <si>
    <t>1997, 2015</t>
  </si>
  <si>
    <t>2012, 2015</t>
  </si>
  <si>
    <t>2013, 2015</t>
  </si>
  <si>
    <t>abundance of early years</t>
  </si>
  <si>
    <t>21, 32</t>
  </si>
  <si>
    <t>abundance of late years</t>
  </si>
  <si>
    <t>17, 31</t>
  </si>
  <si>
    <t>18, 62</t>
  </si>
  <si>
    <t>12, 12</t>
  </si>
  <si>
    <t>13, 10</t>
  </si>
  <si>
    <t>27, 15</t>
  </si>
  <si>
    <t>18, 14, 24</t>
  </si>
  <si>
    <t>2017 - sightings start a little earlier, but it's overall not dramatically earlier compared to other years</t>
  </si>
  <si>
    <t>2012 - there's generally fewer concentrated sightings later in the year</t>
  </si>
  <si>
    <t>1994 - sightings start later in the year, with relatively few sightings overall</t>
  </si>
  <si>
    <t>2007 - general lack of sightings around the 300 mark? But that is not exclusive to this year</t>
  </si>
  <si>
    <t>2012 - sightings start early</t>
  </si>
  <si>
    <t>2000 - observations generally start early, but not dramatically sow</t>
  </si>
  <si>
    <t xml:space="preserve">2017 - generally fewer sightings later in the year, but not dramatically so. </t>
  </si>
  <si>
    <t>2009 - a general lack of observations clustered around the 100 mark, but it's not dramatic</t>
  </si>
  <si>
    <t>2006 - a concentration of high abundance sighting days later in the year</t>
  </si>
  <si>
    <t>2005 - a general lack of a concentration of sightings earlier in the year</t>
  </si>
  <si>
    <t>I use the term "sightings" to refer to each point. A single point is an outing, with the size representing the number of outings on that day</t>
  </si>
  <si>
    <t>1997, 2015 - broadly fewer sightings concentrated earlier in the year, but not dramatically so</t>
  </si>
  <si>
    <t>2000 - sightings end later</t>
  </si>
  <si>
    <t>2001 - fewer sightings concentrated closer to the 100 jd mark</t>
  </si>
  <si>
    <t>2019 - generally fewer sightings concentrated towards the 100 mark</t>
  </si>
  <si>
    <t>2012, 2015 - general lack of sightings concentrated earlier in the year</t>
  </si>
  <si>
    <t>2013, 2015 - general lack of sightings concentrated earlier in the year</t>
  </si>
  <si>
    <t>1993 - a concentration of sightings late in the year, but it's not especially dramatic</t>
  </si>
  <si>
    <t>there are instances where there are simply unusually early or late sightings that year (&gt;5 species years)</t>
  </si>
  <si>
    <t>more likely to be unusually late (28 species-years) than unusually early (14 species-years)</t>
  </si>
  <si>
    <t>6 species-years have some iteration of the following as a hypothesized cause - "2020 - a concentration of high abundance sighting days later in the year"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</si>
</sst>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FF3C-CDDE-41B0-A824-6179CE9B7230}">
  <dimension ref="A1:X48"/>
  <sheetViews>
    <sheetView zoomScale="80" zoomScaleNormal="80" workbookViewId="0">
      <pane xSplit="1" ySplit="1" topLeftCell="E32" activePane="bottomRight" state="frozen"/>
      <selection pane="topRight" activeCell="B1" sqref="B1"/>
      <selection pane="bottomLeft" activeCell="A2" sqref="A2"/>
      <selection pane="bottomRight" activeCell="G52" sqref="G52"/>
    </sheetView>
  </sheetViews>
  <sheetFormatPr defaultRowHeight="14.5" x14ac:dyDescent="0.35"/>
  <cols>
    <col min="1" max="1" width="13.54296875" customWidth="1"/>
    <col min="2" max="2" width="12.90625" customWidth="1"/>
    <col min="3" max="3" width="12.26953125" customWidth="1"/>
    <col min="4" max="4" width="14.54296875" customWidth="1"/>
    <col min="5" max="5" width="11.7265625" customWidth="1"/>
    <col min="6" max="6" width="16.90625" customWidth="1"/>
    <col min="7" max="7" width="13" style="4" customWidth="1"/>
    <col min="8" max="9" width="13" customWidth="1"/>
    <col min="10" max="10" width="21.90625" style="6" customWidth="1"/>
    <col min="11" max="11" width="17.81640625" customWidth="1"/>
    <col min="12" max="12" width="17.81640625" hidden="1" customWidth="1"/>
    <col min="13" max="13" width="17.36328125" hidden="1" customWidth="1"/>
    <col min="14" max="14" width="16.08984375" hidden="1" customWidth="1"/>
    <col min="15" max="15" width="17.1796875" hidden="1" customWidth="1"/>
    <col min="16" max="17" width="25.1796875" hidden="1" customWidth="1"/>
    <col min="18" max="19" width="8.7265625" hidden="1" customWidth="1"/>
    <col min="20" max="20" width="20.81640625" hidden="1" customWidth="1"/>
    <col min="21" max="21" width="11.453125" style="4" customWidth="1"/>
    <col min="22" max="22" width="25.6328125" customWidth="1"/>
    <col min="23" max="23" width="8.7265625" style="6"/>
  </cols>
  <sheetData>
    <row r="1" spans="1:24" x14ac:dyDescent="0.35">
      <c r="A1" s="1" t="s">
        <v>0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3" t="s">
        <v>82</v>
      </c>
      <c r="H1" s="1" t="s">
        <v>154</v>
      </c>
      <c r="I1" s="1" t="s">
        <v>81</v>
      </c>
      <c r="J1" s="5" t="s">
        <v>83</v>
      </c>
      <c r="K1" s="1" t="s">
        <v>156</v>
      </c>
      <c r="L1" s="1" t="s">
        <v>70</v>
      </c>
      <c r="M1" s="1" t="s">
        <v>71</v>
      </c>
      <c r="N1" s="1" t="s">
        <v>72</v>
      </c>
      <c r="O1" s="1" t="s">
        <v>74</v>
      </c>
      <c r="P1" s="1" t="s">
        <v>73</v>
      </c>
      <c r="Q1" s="1" t="s">
        <v>89</v>
      </c>
      <c r="R1" s="1" t="s">
        <v>75</v>
      </c>
      <c r="S1" s="1" t="s">
        <v>90</v>
      </c>
      <c r="T1" s="1" t="s">
        <v>96</v>
      </c>
      <c r="U1" s="3" t="s">
        <v>101</v>
      </c>
      <c r="V1" s="1" t="s">
        <v>97</v>
      </c>
      <c r="W1" s="5" t="s">
        <v>100</v>
      </c>
      <c r="X1" s="1" t="s">
        <v>114</v>
      </c>
    </row>
    <row r="2" spans="1:24" x14ac:dyDescent="0.35">
      <c r="A2" t="s">
        <v>2</v>
      </c>
      <c r="B2">
        <v>67</v>
      </c>
      <c r="C2">
        <v>228</v>
      </c>
      <c r="D2">
        <v>114.21</v>
      </c>
      <c r="E2">
        <v>46.72</v>
      </c>
      <c r="F2">
        <f>D2-(2*E2)</f>
        <v>20.769999999999996</v>
      </c>
      <c r="G2" s="4" t="s">
        <v>84</v>
      </c>
      <c r="H2" t="s">
        <v>84</v>
      </c>
      <c r="I2">
        <f>D2+(2*E2)</f>
        <v>207.64999999999998</v>
      </c>
      <c r="J2" s="6" t="s">
        <v>85</v>
      </c>
      <c r="K2" t="s">
        <v>157</v>
      </c>
      <c r="L2">
        <v>13</v>
      </c>
      <c r="M2">
        <v>126</v>
      </c>
      <c r="N2">
        <v>48.64</v>
      </c>
      <c r="O2">
        <v>24.6</v>
      </c>
      <c r="P2">
        <f>N2-(2*O2)</f>
        <v>-0.56000000000000227</v>
      </c>
      <c r="Q2" t="s">
        <v>84</v>
      </c>
      <c r="R2">
        <f>N2+(2*O2)</f>
        <v>97.84</v>
      </c>
      <c r="S2">
        <v>2020</v>
      </c>
      <c r="T2" t="s">
        <v>84</v>
      </c>
      <c r="U2" s="4" t="s">
        <v>84</v>
      </c>
      <c r="V2" t="s">
        <v>95</v>
      </c>
      <c r="W2" s="6" t="s">
        <v>102</v>
      </c>
    </row>
    <row r="3" spans="1:24" x14ac:dyDescent="0.35">
      <c r="A3" t="s">
        <v>10</v>
      </c>
      <c r="B3">
        <v>126</v>
      </c>
      <c r="C3">
        <v>201</v>
      </c>
      <c r="D3">
        <v>150.9</v>
      </c>
      <c r="E3">
        <v>23.46</v>
      </c>
      <c r="F3">
        <f t="shared" ref="F3:F48" si="0">D3-(2*E3)</f>
        <v>103.98</v>
      </c>
      <c r="G3" s="4" t="s">
        <v>84</v>
      </c>
      <c r="H3" t="s">
        <v>84</v>
      </c>
      <c r="I3">
        <f t="shared" ref="I3:I48" si="1">D3+(2*E3)</f>
        <v>197.82</v>
      </c>
      <c r="J3" s="6">
        <v>2019</v>
      </c>
      <c r="K3">
        <v>18</v>
      </c>
      <c r="L3">
        <v>11</v>
      </c>
      <c r="M3">
        <v>50</v>
      </c>
      <c r="N3">
        <v>26.81</v>
      </c>
      <c r="O3">
        <v>12.67</v>
      </c>
      <c r="P3">
        <f t="shared" ref="P3:P48" si="2">N3-(2*O3)</f>
        <v>1.4699999999999989</v>
      </c>
      <c r="Q3" t="s">
        <v>84</v>
      </c>
      <c r="R3">
        <f t="shared" ref="R3:R48" si="3">N3+(2*O3)</f>
        <v>52.15</v>
      </c>
      <c r="S3" t="s">
        <v>84</v>
      </c>
      <c r="T3" t="s">
        <v>84</v>
      </c>
      <c r="U3" s="4" t="s">
        <v>84</v>
      </c>
      <c r="V3" t="s">
        <v>88</v>
      </c>
      <c r="W3" s="6" t="s">
        <v>104</v>
      </c>
    </row>
    <row r="4" spans="1:24" x14ac:dyDescent="0.35">
      <c r="A4" t="s">
        <v>124</v>
      </c>
      <c r="B4">
        <v>55</v>
      </c>
      <c r="C4">
        <v>81</v>
      </c>
      <c r="D4">
        <v>71.84</v>
      </c>
      <c r="E4">
        <v>6.47</v>
      </c>
      <c r="F4">
        <f t="shared" si="0"/>
        <v>58.900000000000006</v>
      </c>
      <c r="G4" s="4">
        <v>2017</v>
      </c>
      <c r="H4">
        <v>26</v>
      </c>
      <c r="I4">
        <f t="shared" si="1"/>
        <v>84.78</v>
      </c>
      <c r="J4" s="6" t="s">
        <v>84</v>
      </c>
      <c r="K4" t="s">
        <v>84</v>
      </c>
      <c r="L4">
        <v>10</v>
      </c>
      <c r="M4">
        <v>26</v>
      </c>
      <c r="N4">
        <v>17.920000000000002</v>
      </c>
      <c r="O4">
        <v>4.6500000000000004</v>
      </c>
      <c r="P4">
        <f t="shared" si="2"/>
        <v>8.620000000000001</v>
      </c>
      <c r="Q4" t="s">
        <v>84</v>
      </c>
      <c r="R4">
        <f t="shared" si="3"/>
        <v>27.220000000000002</v>
      </c>
      <c r="S4" t="s">
        <v>84</v>
      </c>
      <c r="U4" s="4" t="s">
        <v>163</v>
      </c>
      <c r="V4" t="s">
        <v>84</v>
      </c>
      <c r="W4" s="6" t="s">
        <v>84</v>
      </c>
    </row>
    <row r="5" spans="1:24" x14ac:dyDescent="0.35">
      <c r="A5" t="s">
        <v>125</v>
      </c>
      <c r="B5">
        <v>122</v>
      </c>
      <c r="C5">
        <v>194</v>
      </c>
      <c r="D5">
        <v>143</v>
      </c>
      <c r="E5">
        <v>14.76</v>
      </c>
      <c r="F5">
        <f t="shared" si="0"/>
        <v>113.48</v>
      </c>
      <c r="G5" s="4" t="s">
        <v>84</v>
      </c>
      <c r="H5" t="s">
        <v>84</v>
      </c>
      <c r="I5">
        <f t="shared" si="1"/>
        <v>172.52</v>
      </c>
      <c r="J5" s="6">
        <v>2020</v>
      </c>
      <c r="K5">
        <v>39</v>
      </c>
      <c r="L5">
        <v>10</v>
      </c>
      <c r="M5">
        <v>39</v>
      </c>
      <c r="N5">
        <v>18.82</v>
      </c>
      <c r="O5">
        <v>8.6300000000000008</v>
      </c>
      <c r="P5">
        <f t="shared" si="2"/>
        <v>1.5599999999999987</v>
      </c>
      <c r="Q5" t="s">
        <v>84</v>
      </c>
      <c r="R5">
        <f t="shared" si="3"/>
        <v>36.08</v>
      </c>
      <c r="S5">
        <v>2020</v>
      </c>
      <c r="U5" s="4" t="s">
        <v>84</v>
      </c>
      <c r="V5" t="s">
        <v>84</v>
      </c>
      <c r="W5" s="6" t="s">
        <v>109</v>
      </c>
    </row>
    <row r="6" spans="1:24" x14ac:dyDescent="0.35">
      <c r="A6" t="s">
        <v>36</v>
      </c>
      <c r="B6">
        <v>114</v>
      </c>
      <c r="C6">
        <v>211</v>
      </c>
      <c r="D6">
        <v>167.21</v>
      </c>
      <c r="E6">
        <v>29.26</v>
      </c>
      <c r="F6">
        <f t="shared" si="0"/>
        <v>108.69</v>
      </c>
      <c r="G6" s="4" t="s">
        <v>84</v>
      </c>
      <c r="H6" t="s">
        <v>84</v>
      </c>
      <c r="I6">
        <f t="shared" si="1"/>
        <v>225.73000000000002</v>
      </c>
      <c r="J6" s="6" t="s">
        <v>84</v>
      </c>
      <c r="K6" t="s">
        <v>84</v>
      </c>
      <c r="L6">
        <v>15</v>
      </c>
      <c r="M6">
        <v>72</v>
      </c>
      <c r="N6">
        <v>42</v>
      </c>
      <c r="O6">
        <v>13.99</v>
      </c>
      <c r="P6">
        <f t="shared" si="2"/>
        <v>14.02</v>
      </c>
      <c r="Q6" t="s">
        <v>84</v>
      </c>
      <c r="R6">
        <f t="shared" si="3"/>
        <v>69.98</v>
      </c>
      <c r="S6" t="s">
        <v>84</v>
      </c>
      <c r="T6" t="s">
        <v>84</v>
      </c>
      <c r="U6" s="4" t="s">
        <v>84</v>
      </c>
      <c r="V6" t="s">
        <v>98</v>
      </c>
      <c r="W6" s="6" t="s">
        <v>118</v>
      </c>
    </row>
    <row r="7" spans="1:24" x14ac:dyDescent="0.35">
      <c r="A7" t="s">
        <v>126</v>
      </c>
      <c r="B7">
        <v>85</v>
      </c>
      <c r="C7">
        <v>135</v>
      </c>
      <c r="D7">
        <v>107.45</v>
      </c>
      <c r="E7">
        <v>13.2</v>
      </c>
      <c r="F7">
        <f t="shared" si="0"/>
        <v>81.050000000000011</v>
      </c>
      <c r="G7" s="4" t="s">
        <v>84</v>
      </c>
      <c r="H7" t="s">
        <v>84</v>
      </c>
      <c r="I7">
        <f t="shared" si="1"/>
        <v>133.85</v>
      </c>
      <c r="J7" s="6">
        <v>2009</v>
      </c>
      <c r="K7">
        <v>16</v>
      </c>
      <c r="L7">
        <v>11</v>
      </c>
      <c r="M7">
        <v>50</v>
      </c>
      <c r="N7">
        <v>22.9</v>
      </c>
      <c r="O7">
        <v>9.59</v>
      </c>
      <c r="P7">
        <f t="shared" si="2"/>
        <v>3.7199999999999989</v>
      </c>
      <c r="Q7" t="s">
        <v>84</v>
      </c>
      <c r="R7">
        <f t="shared" si="3"/>
        <v>42.08</v>
      </c>
      <c r="S7">
        <v>2017</v>
      </c>
      <c r="U7" s="4" t="s">
        <v>84</v>
      </c>
      <c r="V7" t="s">
        <v>84</v>
      </c>
      <c r="W7" s="6" t="s">
        <v>170</v>
      </c>
    </row>
    <row r="8" spans="1:24" x14ac:dyDescent="0.35">
      <c r="A8" t="s">
        <v>127</v>
      </c>
      <c r="B8">
        <v>89</v>
      </c>
      <c r="C8">
        <v>209</v>
      </c>
      <c r="D8">
        <v>129.30000000000001</v>
      </c>
      <c r="E8">
        <v>38.08</v>
      </c>
      <c r="F8">
        <f t="shared" si="0"/>
        <v>53.140000000000015</v>
      </c>
      <c r="G8" s="4" t="s">
        <v>84</v>
      </c>
      <c r="H8" t="s">
        <v>84</v>
      </c>
      <c r="I8">
        <f t="shared" si="1"/>
        <v>205.46</v>
      </c>
      <c r="J8" s="6">
        <v>2006</v>
      </c>
      <c r="K8">
        <v>22</v>
      </c>
      <c r="L8">
        <v>12</v>
      </c>
      <c r="M8">
        <v>42</v>
      </c>
      <c r="N8">
        <v>25.09</v>
      </c>
      <c r="O8">
        <v>9.42</v>
      </c>
      <c r="P8">
        <f t="shared" si="2"/>
        <v>6.25</v>
      </c>
      <c r="Q8" t="s">
        <v>84</v>
      </c>
      <c r="R8">
        <f t="shared" si="3"/>
        <v>43.93</v>
      </c>
      <c r="S8" t="s">
        <v>84</v>
      </c>
      <c r="U8" s="4" t="s">
        <v>84</v>
      </c>
      <c r="V8" t="s">
        <v>84</v>
      </c>
      <c r="W8" s="6" t="s">
        <v>171</v>
      </c>
    </row>
    <row r="9" spans="1:24" x14ac:dyDescent="0.35">
      <c r="A9" t="s">
        <v>128</v>
      </c>
      <c r="B9">
        <v>43</v>
      </c>
      <c r="C9">
        <v>83</v>
      </c>
      <c r="D9">
        <v>68.33</v>
      </c>
      <c r="E9">
        <v>9.6300000000000008</v>
      </c>
      <c r="F9">
        <f t="shared" si="0"/>
        <v>49.069999999999993</v>
      </c>
      <c r="G9" s="4">
        <v>2017</v>
      </c>
      <c r="H9">
        <v>10</v>
      </c>
      <c r="I9">
        <f t="shared" si="1"/>
        <v>87.59</v>
      </c>
      <c r="J9" s="6" t="s">
        <v>84</v>
      </c>
      <c r="K9" t="s">
        <v>84</v>
      </c>
      <c r="L9">
        <v>10</v>
      </c>
      <c r="M9">
        <v>19</v>
      </c>
      <c r="N9">
        <v>14.33</v>
      </c>
      <c r="O9">
        <v>2.87</v>
      </c>
      <c r="P9">
        <f t="shared" si="2"/>
        <v>8.59</v>
      </c>
      <c r="Q9" t="s">
        <v>84</v>
      </c>
      <c r="R9">
        <f t="shared" si="3"/>
        <v>20.07</v>
      </c>
      <c r="S9" t="s">
        <v>84</v>
      </c>
      <c r="U9" s="4" t="s">
        <v>163</v>
      </c>
      <c r="W9" s="6" t="s">
        <v>84</v>
      </c>
    </row>
    <row r="10" spans="1:24" x14ac:dyDescent="0.35">
      <c r="A10" t="s">
        <v>43</v>
      </c>
      <c r="B10">
        <v>68</v>
      </c>
      <c r="C10">
        <v>148</v>
      </c>
      <c r="D10">
        <v>119.59</v>
      </c>
      <c r="E10">
        <v>22.1</v>
      </c>
      <c r="F10">
        <f t="shared" si="0"/>
        <v>75.39</v>
      </c>
      <c r="G10" s="4">
        <v>2011</v>
      </c>
      <c r="H10">
        <v>16</v>
      </c>
      <c r="I10">
        <f t="shared" si="1"/>
        <v>163.79000000000002</v>
      </c>
      <c r="J10" s="6" t="s">
        <v>84</v>
      </c>
      <c r="K10" t="s">
        <v>84</v>
      </c>
      <c r="L10">
        <v>10</v>
      </c>
      <c r="M10">
        <v>73</v>
      </c>
      <c r="N10">
        <v>31.67</v>
      </c>
      <c r="O10">
        <v>16.100000000000001</v>
      </c>
      <c r="P10">
        <f t="shared" si="2"/>
        <v>-0.53000000000000114</v>
      </c>
      <c r="Q10" t="s">
        <v>84</v>
      </c>
      <c r="R10">
        <f t="shared" si="3"/>
        <v>63.870000000000005</v>
      </c>
      <c r="S10" t="s">
        <v>84</v>
      </c>
      <c r="T10" t="s">
        <v>99</v>
      </c>
      <c r="U10" s="4" t="s">
        <v>121</v>
      </c>
      <c r="V10" t="s">
        <v>84</v>
      </c>
      <c r="W10" s="6" t="s">
        <v>84</v>
      </c>
    </row>
    <row r="11" spans="1:24" x14ac:dyDescent="0.35">
      <c r="A11" t="s">
        <v>38</v>
      </c>
      <c r="B11">
        <v>68</v>
      </c>
      <c r="C11">
        <v>144</v>
      </c>
      <c r="D11">
        <v>100.54</v>
      </c>
      <c r="E11">
        <v>21.37</v>
      </c>
      <c r="F11">
        <f t="shared" si="0"/>
        <v>57.800000000000004</v>
      </c>
      <c r="G11" s="4" t="s">
        <v>84</v>
      </c>
      <c r="H11" t="s">
        <v>84</v>
      </c>
      <c r="I11">
        <f t="shared" si="1"/>
        <v>143.28</v>
      </c>
      <c r="J11" s="6" t="s">
        <v>88</v>
      </c>
      <c r="K11" t="s">
        <v>158</v>
      </c>
      <c r="L11">
        <v>16</v>
      </c>
      <c r="M11">
        <v>62</v>
      </c>
      <c r="N11">
        <v>32.93</v>
      </c>
      <c r="O11">
        <v>13.66</v>
      </c>
      <c r="P11">
        <f t="shared" si="2"/>
        <v>5.6099999999999994</v>
      </c>
      <c r="Q11" t="s">
        <v>84</v>
      </c>
      <c r="R11">
        <f t="shared" si="3"/>
        <v>60.25</v>
      </c>
      <c r="S11" t="s">
        <v>92</v>
      </c>
      <c r="T11" t="s">
        <v>84</v>
      </c>
      <c r="U11" s="4" t="s">
        <v>84</v>
      </c>
      <c r="V11" t="s">
        <v>84</v>
      </c>
      <c r="W11" s="6" t="s">
        <v>119</v>
      </c>
    </row>
    <row r="12" spans="1:24" x14ac:dyDescent="0.35">
      <c r="A12" t="s">
        <v>15</v>
      </c>
      <c r="B12">
        <v>86</v>
      </c>
      <c r="C12">
        <v>128</v>
      </c>
      <c r="D12">
        <v>107.32</v>
      </c>
      <c r="E12">
        <v>10.6</v>
      </c>
      <c r="F12">
        <f t="shared" si="0"/>
        <v>86.11999999999999</v>
      </c>
      <c r="G12" s="4">
        <v>2012</v>
      </c>
      <c r="H12">
        <v>85</v>
      </c>
      <c r="I12">
        <f t="shared" si="1"/>
        <v>128.51999999999998</v>
      </c>
      <c r="J12" s="6" t="s">
        <v>84</v>
      </c>
      <c r="K12" t="s">
        <v>84</v>
      </c>
      <c r="L12">
        <v>24</v>
      </c>
      <c r="M12">
        <v>150</v>
      </c>
      <c r="N12">
        <v>61.71</v>
      </c>
      <c r="O12">
        <v>26.76</v>
      </c>
      <c r="P12">
        <f t="shared" si="2"/>
        <v>8.1899999999999977</v>
      </c>
      <c r="Q12" t="s">
        <v>84</v>
      </c>
      <c r="R12">
        <f t="shared" si="3"/>
        <v>115.23</v>
      </c>
      <c r="S12">
        <v>2020</v>
      </c>
      <c r="T12" t="s">
        <v>84</v>
      </c>
      <c r="U12" s="4" t="s">
        <v>108</v>
      </c>
      <c r="V12" t="s">
        <v>84</v>
      </c>
      <c r="W12" s="6" t="s">
        <v>109</v>
      </c>
    </row>
    <row r="13" spans="1:24" x14ac:dyDescent="0.35">
      <c r="A13" t="s">
        <v>41</v>
      </c>
      <c r="B13">
        <v>81</v>
      </c>
      <c r="C13">
        <v>117</v>
      </c>
      <c r="D13">
        <v>98.75</v>
      </c>
      <c r="E13">
        <v>9.9600000000000009</v>
      </c>
      <c r="F13">
        <f t="shared" si="0"/>
        <v>78.83</v>
      </c>
      <c r="G13" s="4" t="s">
        <v>84</v>
      </c>
      <c r="H13" t="s">
        <v>84</v>
      </c>
      <c r="I13">
        <f t="shared" si="1"/>
        <v>118.67</v>
      </c>
      <c r="J13" s="6" t="s">
        <v>84</v>
      </c>
      <c r="K13" t="s">
        <v>84</v>
      </c>
      <c r="L13">
        <v>10</v>
      </c>
      <c r="M13">
        <v>46</v>
      </c>
      <c r="N13">
        <v>20.25</v>
      </c>
      <c r="O13">
        <v>10.28</v>
      </c>
      <c r="P13">
        <f t="shared" si="2"/>
        <v>-0.30999999999999872</v>
      </c>
      <c r="Q13" t="s">
        <v>84</v>
      </c>
      <c r="R13">
        <f t="shared" si="3"/>
        <v>40.81</v>
      </c>
      <c r="S13" t="s">
        <v>93</v>
      </c>
      <c r="T13" t="s">
        <v>84</v>
      </c>
      <c r="U13" s="4" t="s">
        <v>84</v>
      </c>
      <c r="V13" t="s">
        <v>84</v>
      </c>
      <c r="W13" s="6" t="s">
        <v>84</v>
      </c>
    </row>
    <row r="14" spans="1:24" x14ac:dyDescent="0.35">
      <c r="A14" t="s">
        <v>129</v>
      </c>
      <c r="B14">
        <v>105</v>
      </c>
      <c r="C14">
        <v>228</v>
      </c>
      <c r="D14">
        <v>151.69999999999999</v>
      </c>
      <c r="E14">
        <v>35</v>
      </c>
      <c r="F14">
        <f t="shared" si="0"/>
        <v>81.699999999999989</v>
      </c>
      <c r="G14" s="4" t="s">
        <v>84</v>
      </c>
      <c r="H14" t="s">
        <v>84</v>
      </c>
      <c r="I14">
        <f t="shared" si="1"/>
        <v>221.7</v>
      </c>
      <c r="J14" s="6">
        <v>2005</v>
      </c>
      <c r="K14">
        <v>18</v>
      </c>
      <c r="L14">
        <v>13</v>
      </c>
      <c r="M14">
        <v>92</v>
      </c>
      <c r="N14">
        <v>35.44</v>
      </c>
      <c r="O14">
        <v>17.96</v>
      </c>
      <c r="P14">
        <f t="shared" si="2"/>
        <v>-0.48000000000000398</v>
      </c>
      <c r="Q14" t="s">
        <v>84</v>
      </c>
      <c r="R14">
        <f t="shared" si="3"/>
        <v>71.36</v>
      </c>
      <c r="S14" t="s">
        <v>148</v>
      </c>
      <c r="U14" s="4" t="s">
        <v>84</v>
      </c>
      <c r="V14" t="s">
        <v>84</v>
      </c>
      <c r="W14" s="6" t="s">
        <v>172</v>
      </c>
    </row>
    <row r="15" spans="1:24" x14ac:dyDescent="0.35">
      <c r="A15" t="s">
        <v>130</v>
      </c>
      <c r="B15">
        <v>92</v>
      </c>
      <c r="C15">
        <v>150</v>
      </c>
      <c r="D15">
        <v>123.86</v>
      </c>
      <c r="E15">
        <v>15.12</v>
      </c>
      <c r="F15">
        <f t="shared" si="0"/>
        <v>93.62</v>
      </c>
      <c r="G15" s="4">
        <v>2012</v>
      </c>
      <c r="H15">
        <v>55</v>
      </c>
      <c r="I15">
        <f t="shared" si="1"/>
        <v>154.1</v>
      </c>
      <c r="J15" s="6" t="s">
        <v>84</v>
      </c>
      <c r="K15" t="s">
        <v>84</v>
      </c>
      <c r="L15">
        <v>18</v>
      </c>
      <c r="M15">
        <v>103</v>
      </c>
      <c r="N15">
        <v>51.11</v>
      </c>
      <c r="O15">
        <v>22.17</v>
      </c>
      <c r="P15">
        <f t="shared" si="2"/>
        <v>6.769999999999996</v>
      </c>
      <c r="Q15" t="s">
        <v>84</v>
      </c>
      <c r="R15">
        <f t="shared" si="3"/>
        <v>95.45</v>
      </c>
      <c r="S15" t="s">
        <v>149</v>
      </c>
      <c r="U15" s="4" t="s">
        <v>164</v>
      </c>
      <c r="W15" s="6" t="s">
        <v>84</v>
      </c>
    </row>
    <row r="16" spans="1:24" x14ac:dyDescent="0.35">
      <c r="A16" t="s">
        <v>32</v>
      </c>
      <c r="B16">
        <v>97</v>
      </c>
      <c r="C16">
        <v>196</v>
      </c>
      <c r="D16">
        <v>153.41</v>
      </c>
      <c r="E16">
        <v>27.41</v>
      </c>
      <c r="F16">
        <f t="shared" si="0"/>
        <v>98.59</v>
      </c>
      <c r="G16" s="4" t="s">
        <v>86</v>
      </c>
      <c r="H16" t="s">
        <v>155</v>
      </c>
      <c r="I16">
        <f t="shared" si="1"/>
        <v>208.23</v>
      </c>
      <c r="J16" s="6" t="s">
        <v>84</v>
      </c>
      <c r="K16" t="s">
        <v>84</v>
      </c>
      <c r="L16">
        <v>11</v>
      </c>
      <c r="M16">
        <v>53</v>
      </c>
      <c r="N16">
        <v>26.44</v>
      </c>
      <c r="O16">
        <v>11.49</v>
      </c>
      <c r="P16">
        <f t="shared" si="2"/>
        <v>3.4600000000000009</v>
      </c>
      <c r="Q16" t="s">
        <v>84</v>
      </c>
      <c r="R16">
        <f t="shared" si="3"/>
        <v>49.42</v>
      </c>
      <c r="S16" t="s">
        <v>91</v>
      </c>
      <c r="T16" t="s">
        <v>84</v>
      </c>
      <c r="U16" s="4" t="s">
        <v>116</v>
      </c>
      <c r="V16" t="s">
        <v>84</v>
      </c>
      <c r="W16" s="6" t="s">
        <v>84</v>
      </c>
      <c r="X16" s="6" t="s">
        <v>33</v>
      </c>
    </row>
    <row r="17" spans="1:23" x14ac:dyDescent="0.35">
      <c r="A17" t="s">
        <v>29</v>
      </c>
      <c r="B17">
        <v>67</v>
      </c>
      <c r="C17">
        <v>96</v>
      </c>
      <c r="D17">
        <v>80.08</v>
      </c>
      <c r="E17">
        <v>7.53</v>
      </c>
      <c r="F17">
        <f t="shared" si="0"/>
        <v>65.02</v>
      </c>
      <c r="G17" s="4" t="s">
        <v>84</v>
      </c>
      <c r="H17" t="s">
        <v>84</v>
      </c>
      <c r="I17">
        <f t="shared" si="1"/>
        <v>95.14</v>
      </c>
      <c r="J17" s="6">
        <v>2013</v>
      </c>
      <c r="K17">
        <v>11</v>
      </c>
      <c r="L17">
        <v>10</v>
      </c>
      <c r="M17">
        <v>43</v>
      </c>
      <c r="N17">
        <v>21.16</v>
      </c>
      <c r="O17">
        <v>7.86</v>
      </c>
      <c r="P17">
        <f t="shared" si="2"/>
        <v>5.4399999999999995</v>
      </c>
      <c r="Q17" t="s">
        <v>84</v>
      </c>
      <c r="R17">
        <f t="shared" si="3"/>
        <v>36.880000000000003</v>
      </c>
      <c r="S17" t="s">
        <v>84</v>
      </c>
      <c r="T17" t="s">
        <v>84</v>
      </c>
      <c r="U17" s="4" t="s">
        <v>84</v>
      </c>
      <c r="V17" t="s">
        <v>84</v>
      </c>
      <c r="W17" s="6" t="s">
        <v>115</v>
      </c>
    </row>
    <row r="18" spans="1:23" x14ac:dyDescent="0.35">
      <c r="A18" t="s">
        <v>131</v>
      </c>
      <c r="B18">
        <v>125</v>
      </c>
      <c r="C18">
        <v>217</v>
      </c>
      <c r="D18">
        <v>157.35</v>
      </c>
      <c r="E18">
        <v>23.41</v>
      </c>
      <c r="F18">
        <f t="shared" si="0"/>
        <v>110.53</v>
      </c>
      <c r="G18" s="4" t="s">
        <v>84</v>
      </c>
      <c r="H18" t="s">
        <v>84</v>
      </c>
      <c r="I18">
        <f t="shared" si="1"/>
        <v>204.17</v>
      </c>
      <c r="J18" s="6" t="s">
        <v>151</v>
      </c>
      <c r="K18" t="s">
        <v>159</v>
      </c>
      <c r="L18">
        <v>10</v>
      </c>
      <c r="M18">
        <v>38</v>
      </c>
      <c r="N18">
        <v>17.04</v>
      </c>
      <c r="O18">
        <v>6.94</v>
      </c>
      <c r="P18">
        <f t="shared" si="2"/>
        <v>3.1599999999999984</v>
      </c>
      <c r="Q18" t="s">
        <v>84</v>
      </c>
      <c r="R18">
        <f t="shared" si="3"/>
        <v>30.92</v>
      </c>
      <c r="S18">
        <v>2020</v>
      </c>
      <c r="U18" s="4" t="s">
        <v>84</v>
      </c>
      <c r="V18" t="s">
        <v>84</v>
      </c>
      <c r="W18" s="6" t="s">
        <v>174</v>
      </c>
    </row>
    <row r="19" spans="1:23" x14ac:dyDescent="0.35">
      <c r="A19" t="s">
        <v>132</v>
      </c>
      <c r="B19">
        <v>92</v>
      </c>
      <c r="C19">
        <v>237</v>
      </c>
      <c r="D19">
        <v>149.11000000000001</v>
      </c>
      <c r="E19">
        <v>35.76</v>
      </c>
      <c r="F19">
        <f t="shared" si="0"/>
        <v>77.590000000000018</v>
      </c>
      <c r="G19" s="4" t="s">
        <v>84</v>
      </c>
      <c r="H19" t="s">
        <v>84</v>
      </c>
      <c r="I19">
        <f t="shared" si="1"/>
        <v>220.63</v>
      </c>
      <c r="J19" s="6">
        <v>1994</v>
      </c>
      <c r="K19">
        <v>11</v>
      </c>
      <c r="L19">
        <v>10</v>
      </c>
      <c r="M19">
        <v>89</v>
      </c>
      <c r="N19">
        <v>32.57</v>
      </c>
      <c r="O19">
        <v>20.92</v>
      </c>
      <c r="P19">
        <f t="shared" si="2"/>
        <v>-9.2700000000000031</v>
      </c>
      <c r="Q19" t="s">
        <v>84</v>
      </c>
      <c r="R19">
        <f t="shared" si="3"/>
        <v>74.41</v>
      </c>
      <c r="S19" t="s">
        <v>148</v>
      </c>
      <c r="U19" s="4" t="s">
        <v>84</v>
      </c>
      <c r="V19" t="s">
        <v>84</v>
      </c>
      <c r="W19" s="6" t="s">
        <v>165</v>
      </c>
    </row>
    <row r="20" spans="1:23" x14ac:dyDescent="0.35">
      <c r="A20" t="s">
        <v>22</v>
      </c>
      <c r="B20">
        <v>66</v>
      </c>
      <c r="C20">
        <v>106</v>
      </c>
      <c r="D20">
        <v>90.67</v>
      </c>
      <c r="E20">
        <v>10.15</v>
      </c>
      <c r="F20">
        <f t="shared" si="0"/>
        <v>70.37</v>
      </c>
      <c r="G20" s="4">
        <v>2011</v>
      </c>
      <c r="H20">
        <v>10</v>
      </c>
      <c r="I20">
        <f t="shared" si="1"/>
        <v>110.97</v>
      </c>
      <c r="J20" s="6" t="s">
        <v>84</v>
      </c>
      <c r="K20" t="s">
        <v>84</v>
      </c>
      <c r="L20">
        <v>10</v>
      </c>
      <c r="M20">
        <v>29</v>
      </c>
      <c r="N20">
        <v>15.67</v>
      </c>
      <c r="O20">
        <v>5.51</v>
      </c>
      <c r="P20">
        <f t="shared" si="2"/>
        <v>4.6500000000000004</v>
      </c>
      <c r="Q20" t="s">
        <v>84</v>
      </c>
      <c r="R20">
        <f t="shared" si="3"/>
        <v>26.689999999999998</v>
      </c>
      <c r="S20">
        <v>2017</v>
      </c>
      <c r="T20" t="s">
        <v>84</v>
      </c>
      <c r="U20" s="4" t="s">
        <v>112</v>
      </c>
      <c r="V20" t="s">
        <v>84</v>
      </c>
      <c r="W20" s="6" t="s">
        <v>84</v>
      </c>
    </row>
    <row r="21" spans="1:23" x14ac:dyDescent="0.35">
      <c r="A21" t="s">
        <v>133</v>
      </c>
      <c r="B21">
        <v>94</v>
      </c>
      <c r="C21">
        <v>135</v>
      </c>
      <c r="D21">
        <v>115.18</v>
      </c>
      <c r="E21">
        <v>10.38</v>
      </c>
      <c r="F21">
        <f t="shared" si="0"/>
        <v>94.42</v>
      </c>
      <c r="G21" s="4">
        <v>2007</v>
      </c>
      <c r="H21">
        <v>27</v>
      </c>
      <c r="I21">
        <f t="shared" si="1"/>
        <v>135.94</v>
      </c>
      <c r="J21" s="6" t="s">
        <v>84</v>
      </c>
      <c r="K21" t="s">
        <v>84</v>
      </c>
      <c r="L21">
        <v>11</v>
      </c>
      <c r="M21">
        <v>103</v>
      </c>
      <c r="N21">
        <v>39.96</v>
      </c>
      <c r="O21">
        <v>21.65</v>
      </c>
      <c r="P21">
        <f t="shared" si="2"/>
        <v>-3.3399999999999963</v>
      </c>
      <c r="Q21" t="s">
        <v>84</v>
      </c>
      <c r="R21">
        <f t="shared" si="3"/>
        <v>83.259999999999991</v>
      </c>
      <c r="S21">
        <v>2017</v>
      </c>
      <c r="U21" s="4" t="s">
        <v>166</v>
      </c>
      <c r="W21" s="6" t="s">
        <v>84</v>
      </c>
    </row>
    <row r="22" spans="1:23" x14ac:dyDescent="0.35">
      <c r="A22" t="s">
        <v>31</v>
      </c>
      <c r="B22">
        <v>155</v>
      </c>
      <c r="C22">
        <v>221</v>
      </c>
      <c r="D22">
        <v>188.29</v>
      </c>
      <c r="E22">
        <v>18.059999999999999</v>
      </c>
      <c r="F22">
        <f t="shared" si="0"/>
        <v>152.16999999999999</v>
      </c>
      <c r="G22" s="4" t="s">
        <v>84</v>
      </c>
      <c r="H22" t="s">
        <v>84</v>
      </c>
      <c r="I22">
        <f t="shared" si="1"/>
        <v>224.41</v>
      </c>
      <c r="J22" s="6" t="s">
        <v>84</v>
      </c>
      <c r="K22" t="s">
        <v>84</v>
      </c>
      <c r="L22">
        <v>14</v>
      </c>
      <c r="M22">
        <v>125</v>
      </c>
      <c r="N22">
        <v>42.32</v>
      </c>
      <c r="O22">
        <v>25.84</v>
      </c>
      <c r="P22">
        <f t="shared" si="2"/>
        <v>-9.36</v>
      </c>
      <c r="Q22" t="s">
        <v>84</v>
      </c>
      <c r="R22">
        <f t="shared" si="3"/>
        <v>94</v>
      </c>
      <c r="S22">
        <v>2020</v>
      </c>
      <c r="T22" t="s">
        <v>84</v>
      </c>
      <c r="U22" s="4" t="s">
        <v>84</v>
      </c>
      <c r="V22" t="s">
        <v>84</v>
      </c>
      <c r="W22" s="6" t="s">
        <v>84</v>
      </c>
    </row>
    <row r="23" spans="1:23" x14ac:dyDescent="0.35">
      <c r="A23" t="s">
        <v>8</v>
      </c>
      <c r="B23">
        <v>103</v>
      </c>
      <c r="C23">
        <v>211</v>
      </c>
      <c r="D23">
        <v>148.46</v>
      </c>
      <c r="E23">
        <v>25.78</v>
      </c>
      <c r="F23">
        <f t="shared" si="0"/>
        <v>96.9</v>
      </c>
      <c r="G23" s="4" t="s">
        <v>84</v>
      </c>
      <c r="H23" t="s">
        <v>84</v>
      </c>
      <c r="I23">
        <f t="shared" si="1"/>
        <v>200.02</v>
      </c>
      <c r="J23" s="6">
        <v>2005</v>
      </c>
      <c r="K23">
        <v>31</v>
      </c>
      <c r="L23">
        <v>20</v>
      </c>
      <c r="M23">
        <v>153</v>
      </c>
      <c r="N23">
        <v>58.96</v>
      </c>
      <c r="O23">
        <v>30.58</v>
      </c>
      <c r="P23">
        <f t="shared" si="2"/>
        <v>-2.1999999999999957</v>
      </c>
      <c r="Q23" t="s">
        <v>84</v>
      </c>
      <c r="R23">
        <f t="shared" si="3"/>
        <v>120.12</v>
      </c>
      <c r="S23">
        <v>2020</v>
      </c>
      <c r="T23" t="s">
        <v>84</v>
      </c>
      <c r="U23" s="4" t="s">
        <v>84</v>
      </c>
      <c r="V23">
        <v>2005</v>
      </c>
      <c r="W23" s="6" t="s">
        <v>103</v>
      </c>
    </row>
    <row r="24" spans="1:23" x14ac:dyDescent="0.35">
      <c r="A24" t="s">
        <v>134</v>
      </c>
      <c r="B24">
        <v>131</v>
      </c>
      <c r="C24">
        <v>243</v>
      </c>
      <c r="D24">
        <v>192.5</v>
      </c>
      <c r="E24">
        <v>30.98</v>
      </c>
      <c r="F24">
        <f t="shared" si="0"/>
        <v>130.54</v>
      </c>
      <c r="G24" s="4" t="s">
        <v>84</v>
      </c>
      <c r="H24" t="s">
        <v>84</v>
      </c>
      <c r="I24">
        <f t="shared" si="1"/>
        <v>254.46</v>
      </c>
      <c r="J24" s="6" t="s">
        <v>84</v>
      </c>
      <c r="K24" t="s">
        <v>84</v>
      </c>
      <c r="L24">
        <v>14</v>
      </c>
      <c r="M24">
        <v>104</v>
      </c>
      <c r="N24">
        <v>36.14</v>
      </c>
      <c r="O24">
        <v>18.46</v>
      </c>
      <c r="P24">
        <f t="shared" si="2"/>
        <v>-0.78000000000000114</v>
      </c>
      <c r="Q24" t="s">
        <v>84</v>
      </c>
      <c r="R24">
        <f t="shared" si="3"/>
        <v>73.06</v>
      </c>
      <c r="S24">
        <v>2020</v>
      </c>
      <c r="T24" t="s">
        <v>84</v>
      </c>
      <c r="U24" s="4" t="s">
        <v>84</v>
      </c>
      <c r="V24" t="s">
        <v>84</v>
      </c>
      <c r="W24" s="6" t="s">
        <v>84</v>
      </c>
    </row>
    <row r="25" spans="1:23" x14ac:dyDescent="0.35">
      <c r="A25" t="s">
        <v>135</v>
      </c>
      <c r="B25">
        <v>132</v>
      </c>
      <c r="C25">
        <v>211</v>
      </c>
      <c r="D25">
        <v>153.07</v>
      </c>
      <c r="E25">
        <v>21.17</v>
      </c>
      <c r="F25">
        <f t="shared" si="0"/>
        <v>110.72999999999999</v>
      </c>
      <c r="G25" s="4" t="s">
        <v>84</v>
      </c>
      <c r="H25" t="s">
        <v>84</v>
      </c>
      <c r="I25">
        <f t="shared" si="1"/>
        <v>195.41</v>
      </c>
      <c r="J25" s="6">
        <v>2000</v>
      </c>
      <c r="K25">
        <v>14</v>
      </c>
      <c r="L25">
        <v>10</v>
      </c>
      <c r="M25">
        <v>34</v>
      </c>
      <c r="N25">
        <v>14.79</v>
      </c>
      <c r="O25">
        <v>6.13</v>
      </c>
      <c r="P25">
        <f t="shared" si="2"/>
        <v>2.5299999999999994</v>
      </c>
      <c r="Q25" t="s">
        <v>84</v>
      </c>
      <c r="R25">
        <f t="shared" si="3"/>
        <v>27.049999999999997</v>
      </c>
      <c r="S25">
        <v>2010</v>
      </c>
      <c r="U25" s="4" t="s">
        <v>84</v>
      </c>
      <c r="V25" t="s">
        <v>84</v>
      </c>
      <c r="W25" s="6" t="s">
        <v>175</v>
      </c>
    </row>
    <row r="26" spans="1:23" x14ac:dyDescent="0.35">
      <c r="A26" t="s">
        <v>136</v>
      </c>
      <c r="B26">
        <v>115</v>
      </c>
      <c r="C26">
        <v>167</v>
      </c>
      <c r="D26">
        <v>140.38</v>
      </c>
      <c r="E26">
        <v>14.92</v>
      </c>
      <c r="F26">
        <f t="shared" si="0"/>
        <v>110.53999999999999</v>
      </c>
      <c r="G26" s="4" t="s">
        <v>84</v>
      </c>
      <c r="H26" t="s">
        <v>84</v>
      </c>
      <c r="I26">
        <f t="shared" si="1"/>
        <v>170.22</v>
      </c>
      <c r="J26" s="6" t="s">
        <v>84</v>
      </c>
      <c r="K26" t="s">
        <v>84</v>
      </c>
      <c r="L26">
        <v>10</v>
      </c>
      <c r="M26">
        <v>29</v>
      </c>
      <c r="N26">
        <v>16.5</v>
      </c>
      <c r="O26">
        <v>5.13</v>
      </c>
      <c r="P26">
        <f t="shared" si="2"/>
        <v>6.24</v>
      </c>
      <c r="Q26" t="s">
        <v>84</v>
      </c>
      <c r="R26">
        <f t="shared" si="3"/>
        <v>26.759999999999998</v>
      </c>
      <c r="S26">
        <v>2014</v>
      </c>
      <c r="U26" s="4" t="s">
        <v>84</v>
      </c>
      <c r="V26" t="s">
        <v>84</v>
      </c>
      <c r="W26" s="6" t="s">
        <v>84</v>
      </c>
    </row>
    <row r="27" spans="1:23" x14ac:dyDescent="0.35">
      <c r="A27" t="s">
        <v>12</v>
      </c>
      <c r="B27">
        <v>20</v>
      </c>
      <c r="C27">
        <v>160</v>
      </c>
      <c r="D27">
        <v>85.39</v>
      </c>
      <c r="E27">
        <v>34.96</v>
      </c>
      <c r="F27">
        <f t="shared" si="0"/>
        <v>15.469999999999999</v>
      </c>
      <c r="G27" s="4" t="s">
        <v>84</v>
      </c>
      <c r="H27" t="s">
        <v>84</v>
      </c>
      <c r="I27">
        <f t="shared" si="1"/>
        <v>155.31</v>
      </c>
      <c r="J27" s="6">
        <v>2000</v>
      </c>
      <c r="K27">
        <v>22</v>
      </c>
      <c r="L27">
        <v>12</v>
      </c>
      <c r="M27">
        <v>64</v>
      </c>
      <c r="N27">
        <v>23.91</v>
      </c>
      <c r="O27">
        <v>12.77</v>
      </c>
      <c r="P27">
        <f t="shared" si="2"/>
        <v>-1.629999999999999</v>
      </c>
      <c r="Q27" t="s">
        <v>84</v>
      </c>
      <c r="R27">
        <f t="shared" si="3"/>
        <v>49.45</v>
      </c>
      <c r="S27">
        <v>2020</v>
      </c>
      <c r="T27">
        <v>2013</v>
      </c>
      <c r="U27" s="4" t="s">
        <v>106</v>
      </c>
      <c r="V27" t="s">
        <v>105</v>
      </c>
      <c r="W27" s="6" t="s">
        <v>107</v>
      </c>
    </row>
    <row r="28" spans="1:23" x14ac:dyDescent="0.35">
      <c r="A28" t="s">
        <v>137</v>
      </c>
      <c r="B28">
        <v>122</v>
      </c>
      <c r="C28">
        <v>216</v>
      </c>
      <c r="D28">
        <v>144.74</v>
      </c>
      <c r="E28">
        <v>24.94</v>
      </c>
      <c r="F28">
        <f t="shared" si="0"/>
        <v>94.860000000000014</v>
      </c>
      <c r="G28" s="4" t="s">
        <v>84</v>
      </c>
      <c r="H28" t="s">
        <v>84</v>
      </c>
      <c r="I28">
        <f t="shared" si="1"/>
        <v>194.62</v>
      </c>
      <c r="J28" s="6">
        <v>2001</v>
      </c>
      <c r="K28">
        <v>11</v>
      </c>
      <c r="L28">
        <v>10</v>
      </c>
      <c r="M28">
        <v>32</v>
      </c>
      <c r="N28">
        <v>18.3</v>
      </c>
      <c r="O28">
        <v>6.41</v>
      </c>
      <c r="P28">
        <f t="shared" si="2"/>
        <v>5.48</v>
      </c>
      <c r="Q28" t="s">
        <v>84</v>
      </c>
      <c r="R28">
        <f t="shared" si="3"/>
        <v>31.12</v>
      </c>
      <c r="S28">
        <v>2009</v>
      </c>
      <c r="U28" s="4" t="s">
        <v>84</v>
      </c>
      <c r="V28" t="s">
        <v>84</v>
      </c>
      <c r="W28" s="6" t="s">
        <v>176</v>
      </c>
    </row>
    <row r="29" spans="1:23" x14ac:dyDescent="0.35">
      <c r="A29" t="s">
        <v>23</v>
      </c>
      <c r="B29">
        <v>98</v>
      </c>
      <c r="C29">
        <v>215</v>
      </c>
      <c r="D29">
        <v>133.13999999999999</v>
      </c>
      <c r="E29">
        <v>19.7</v>
      </c>
      <c r="F29">
        <f t="shared" si="0"/>
        <v>93.739999999999981</v>
      </c>
      <c r="G29" s="4" t="s">
        <v>84</v>
      </c>
      <c r="H29" t="s">
        <v>84</v>
      </c>
      <c r="I29">
        <f t="shared" si="1"/>
        <v>172.54</v>
      </c>
      <c r="J29" s="6">
        <v>2020</v>
      </c>
      <c r="K29">
        <v>62</v>
      </c>
      <c r="L29">
        <v>20</v>
      </c>
      <c r="M29">
        <v>72</v>
      </c>
      <c r="N29">
        <v>41.46</v>
      </c>
      <c r="O29">
        <v>16.97</v>
      </c>
      <c r="P29">
        <f t="shared" si="2"/>
        <v>7.5200000000000031</v>
      </c>
      <c r="Q29" t="s">
        <v>84</v>
      </c>
      <c r="R29">
        <f t="shared" si="3"/>
        <v>75.400000000000006</v>
      </c>
      <c r="S29" t="s">
        <v>84</v>
      </c>
      <c r="T29" t="s">
        <v>84</v>
      </c>
      <c r="U29" s="4" t="s">
        <v>84</v>
      </c>
      <c r="V29">
        <v>2020</v>
      </c>
      <c r="W29" s="6" t="s">
        <v>109</v>
      </c>
    </row>
    <row r="30" spans="1:23" x14ac:dyDescent="0.35">
      <c r="A30" t="s">
        <v>138</v>
      </c>
      <c r="B30">
        <v>130</v>
      </c>
      <c r="C30">
        <v>145</v>
      </c>
      <c r="D30">
        <v>137.06</v>
      </c>
      <c r="E30">
        <v>4.1100000000000003</v>
      </c>
      <c r="F30">
        <f t="shared" si="0"/>
        <v>128.84</v>
      </c>
      <c r="G30" s="4" t="s">
        <v>84</v>
      </c>
      <c r="H30" t="s">
        <v>84</v>
      </c>
      <c r="I30">
        <f t="shared" si="1"/>
        <v>145.28</v>
      </c>
      <c r="J30" s="6" t="s">
        <v>84</v>
      </c>
      <c r="K30" t="s">
        <v>84</v>
      </c>
      <c r="L30">
        <v>10</v>
      </c>
      <c r="M30">
        <v>29</v>
      </c>
      <c r="N30">
        <v>15.06</v>
      </c>
      <c r="O30">
        <v>5.41</v>
      </c>
      <c r="P30">
        <f t="shared" si="2"/>
        <v>4.24</v>
      </c>
      <c r="Q30" t="s">
        <v>84</v>
      </c>
      <c r="R30">
        <f t="shared" si="3"/>
        <v>25.880000000000003</v>
      </c>
      <c r="S30">
        <v>2000</v>
      </c>
      <c r="U30" s="4" t="s">
        <v>84</v>
      </c>
      <c r="W30" s="6" t="s">
        <v>84</v>
      </c>
    </row>
    <row r="31" spans="1:23" x14ac:dyDescent="0.35">
      <c r="A31" t="s">
        <v>45</v>
      </c>
      <c r="B31">
        <v>191</v>
      </c>
      <c r="C31">
        <v>273</v>
      </c>
      <c r="D31">
        <v>213.4</v>
      </c>
      <c r="E31">
        <v>15.96</v>
      </c>
      <c r="F31">
        <f t="shared" si="0"/>
        <v>181.48000000000002</v>
      </c>
      <c r="G31" s="4" t="s">
        <v>84</v>
      </c>
      <c r="H31" t="s">
        <v>84</v>
      </c>
      <c r="I31">
        <f t="shared" si="1"/>
        <v>245.32</v>
      </c>
      <c r="J31" s="6">
        <v>2007</v>
      </c>
      <c r="K31">
        <v>17</v>
      </c>
      <c r="L31">
        <v>11</v>
      </c>
      <c r="M31">
        <v>78</v>
      </c>
      <c r="N31">
        <v>27.24</v>
      </c>
      <c r="O31">
        <v>18.170000000000002</v>
      </c>
      <c r="P31">
        <f t="shared" si="2"/>
        <v>-9.100000000000005</v>
      </c>
      <c r="Q31" t="s">
        <v>84</v>
      </c>
      <c r="R31">
        <f t="shared" si="3"/>
        <v>63.58</v>
      </c>
      <c r="S31" t="s">
        <v>94</v>
      </c>
      <c r="T31" t="s">
        <v>84</v>
      </c>
      <c r="U31" s="4" t="s">
        <v>84</v>
      </c>
      <c r="V31">
        <v>2007</v>
      </c>
      <c r="W31" s="6" t="s">
        <v>120</v>
      </c>
    </row>
    <row r="32" spans="1:23" x14ac:dyDescent="0.35">
      <c r="A32" t="s">
        <v>16</v>
      </c>
      <c r="B32">
        <v>69</v>
      </c>
      <c r="C32">
        <v>109</v>
      </c>
      <c r="D32">
        <v>90.86</v>
      </c>
      <c r="E32">
        <v>10.33</v>
      </c>
      <c r="F32">
        <f t="shared" si="0"/>
        <v>70.2</v>
      </c>
      <c r="G32" s="4">
        <v>2017</v>
      </c>
      <c r="H32">
        <v>156</v>
      </c>
      <c r="I32">
        <f t="shared" si="1"/>
        <v>111.52</v>
      </c>
      <c r="J32" s="6" t="s">
        <v>84</v>
      </c>
      <c r="K32" t="s">
        <v>84</v>
      </c>
      <c r="L32">
        <v>21</v>
      </c>
      <c r="M32">
        <v>156</v>
      </c>
      <c r="N32">
        <v>78.75</v>
      </c>
      <c r="O32">
        <v>34.19</v>
      </c>
      <c r="P32">
        <f t="shared" si="2"/>
        <v>10.370000000000005</v>
      </c>
      <c r="Q32" t="s">
        <v>84</v>
      </c>
      <c r="R32">
        <f t="shared" si="3"/>
        <v>147.13</v>
      </c>
      <c r="S32">
        <v>2017</v>
      </c>
      <c r="T32" t="s">
        <v>84</v>
      </c>
      <c r="U32" s="4" t="s">
        <v>110</v>
      </c>
      <c r="V32" t="s">
        <v>84</v>
      </c>
      <c r="W32" s="6" t="s">
        <v>84</v>
      </c>
    </row>
    <row r="33" spans="1:24" x14ac:dyDescent="0.35">
      <c r="A33" t="s">
        <v>42</v>
      </c>
      <c r="B33">
        <v>81</v>
      </c>
      <c r="C33">
        <v>142</v>
      </c>
      <c r="D33">
        <v>102.92</v>
      </c>
      <c r="E33">
        <v>13.71</v>
      </c>
      <c r="F33">
        <f t="shared" si="0"/>
        <v>75.5</v>
      </c>
      <c r="G33" s="4" t="s">
        <v>84</v>
      </c>
      <c r="H33" t="s">
        <v>84</v>
      </c>
      <c r="I33">
        <f t="shared" si="1"/>
        <v>130.34</v>
      </c>
      <c r="J33" s="6" t="s">
        <v>84</v>
      </c>
      <c r="K33" t="s">
        <v>84</v>
      </c>
      <c r="L33">
        <v>10</v>
      </c>
      <c r="M33">
        <v>46</v>
      </c>
      <c r="N33">
        <v>23.2</v>
      </c>
      <c r="O33">
        <v>9.77</v>
      </c>
      <c r="P33">
        <f t="shared" si="2"/>
        <v>3.66</v>
      </c>
      <c r="Q33" t="s">
        <v>84</v>
      </c>
      <c r="R33">
        <f t="shared" si="3"/>
        <v>42.739999999999995</v>
      </c>
      <c r="S33" t="s">
        <v>84</v>
      </c>
      <c r="T33" t="s">
        <v>84</v>
      </c>
      <c r="U33" s="4" t="s">
        <v>84</v>
      </c>
      <c r="V33" t="s">
        <v>84</v>
      </c>
      <c r="W33" s="6" t="s">
        <v>84</v>
      </c>
    </row>
    <row r="34" spans="1:24" x14ac:dyDescent="0.35">
      <c r="A34" t="s">
        <v>39</v>
      </c>
      <c r="B34">
        <v>90</v>
      </c>
      <c r="C34">
        <v>144</v>
      </c>
      <c r="D34">
        <v>112</v>
      </c>
      <c r="E34">
        <v>14.94</v>
      </c>
      <c r="F34">
        <f t="shared" si="0"/>
        <v>82.12</v>
      </c>
      <c r="G34" s="4" t="s">
        <v>84</v>
      </c>
      <c r="H34" t="s">
        <v>84</v>
      </c>
      <c r="I34">
        <f t="shared" si="1"/>
        <v>141.88</v>
      </c>
      <c r="J34" s="6">
        <v>2020</v>
      </c>
      <c r="K34">
        <v>43</v>
      </c>
      <c r="L34">
        <v>16</v>
      </c>
      <c r="M34">
        <v>52</v>
      </c>
      <c r="N34">
        <v>29.43</v>
      </c>
      <c r="O34">
        <v>10.86</v>
      </c>
      <c r="P34">
        <f t="shared" si="2"/>
        <v>7.7100000000000009</v>
      </c>
      <c r="Q34" t="s">
        <v>84</v>
      </c>
      <c r="R34">
        <f t="shared" si="3"/>
        <v>51.15</v>
      </c>
      <c r="S34">
        <v>2017</v>
      </c>
      <c r="T34" t="s">
        <v>84</v>
      </c>
      <c r="U34" s="4" t="s">
        <v>84</v>
      </c>
      <c r="V34">
        <v>2020</v>
      </c>
      <c r="W34" s="6" t="s">
        <v>122</v>
      </c>
    </row>
    <row r="35" spans="1:24" x14ac:dyDescent="0.35">
      <c r="A35" t="s">
        <v>18</v>
      </c>
      <c r="B35">
        <v>89</v>
      </c>
      <c r="C35">
        <v>244</v>
      </c>
      <c r="D35">
        <v>153.19</v>
      </c>
      <c r="E35">
        <v>47.54</v>
      </c>
      <c r="F35">
        <f t="shared" si="0"/>
        <v>58.11</v>
      </c>
      <c r="G35" s="4" t="s">
        <v>84</v>
      </c>
      <c r="H35" t="s">
        <v>84</v>
      </c>
      <c r="I35">
        <f t="shared" si="1"/>
        <v>248.26999999999998</v>
      </c>
      <c r="J35" s="6" t="s">
        <v>84</v>
      </c>
      <c r="K35" t="s">
        <v>84</v>
      </c>
      <c r="L35">
        <v>11</v>
      </c>
      <c r="M35">
        <v>133</v>
      </c>
      <c r="N35">
        <v>42.74</v>
      </c>
      <c r="O35">
        <v>27.15</v>
      </c>
      <c r="P35">
        <f t="shared" si="2"/>
        <v>-11.559999999999995</v>
      </c>
      <c r="Q35" t="s">
        <v>84</v>
      </c>
      <c r="R35">
        <f t="shared" si="3"/>
        <v>97.039999999999992</v>
      </c>
      <c r="S35">
        <v>2020</v>
      </c>
      <c r="T35" t="s">
        <v>84</v>
      </c>
      <c r="U35" s="4" t="s">
        <v>84</v>
      </c>
      <c r="V35" t="s">
        <v>84</v>
      </c>
      <c r="W35" s="6" t="s">
        <v>84</v>
      </c>
    </row>
    <row r="36" spans="1:24" x14ac:dyDescent="0.35">
      <c r="A36" t="s">
        <v>139</v>
      </c>
      <c r="B36">
        <v>89</v>
      </c>
      <c r="C36">
        <v>140</v>
      </c>
      <c r="D36">
        <v>114.25</v>
      </c>
      <c r="E36">
        <v>12.26</v>
      </c>
      <c r="F36">
        <f t="shared" si="0"/>
        <v>89.73</v>
      </c>
      <c r="G36" s="4">
        <v>2012</v>
      </c>
      <c r="H36">
        <v>88</v>
      </c>
      <c r="I36">
        <f t="shared" si="1"/>
        <v>138.77000000000001</v>
      </c>
      <c r="J36" s="6" t="s">
        <v>84</v>
      </c>
      <c r="K36" t="s">
        <v>84</v>
      </c>
      <c r="L36">
        <v>27</v>
      </c>
      <c r="M36">
        <v>149</v>
      </c>
      <c r="N36">
        <v>70.25</v>
      </c>
      <c r="O36">
        <v>30.79</v>
      </c>
      <c r="P36">
        <f t="shared" si="2"/>
        <v>8.6700000000000017</v>
      </c>
      <c r="Q36" t="s">
        <v>84</v>
      </c>
      <c r="R36">
        <f t="shared" si="3"/>
        <v>131.82999999999998</v>
      </c>
      <c r="S36">
        <v>2020</v>
      </c>
      <c r="U36" s="4" t="s">
        <v>167</v>
      </c>
      <c r="W36" s="6" t="s">
        <v>84</v>
      </c>
    </row>
    <row r="37" spans="1:24" x14ac:dyDescent="0.35">
      <c r="A37" t="s">
        <v>20</v>
      </c>
      <c r="B37">
        <v>37</v>
      </c>
      <c r="C37">
        <v>144</v>
      </c>
      <c r="D37">
        <v>95.07</v>
      </c>
      <c r="E37">
        <v>25.35</v>
      </c>
      <c r="F37">
        <f t="shared" si="0"/>
        <v>44.36999999999999</v>
      </c>
      <c r="G37" s="4">
        <v>2019</v>
      </c>
      <c r="H37">
        <v>22</v>
      </c>
      <c r="I37">
        <f t="shared" si="1"/>
        <v>145.76999999999998</v>
      </c>
      <c r="J37" s="6" t="s">
        <v>84</v>
      </c>
      <c r="K37" t="s">
        <v>84</v>
      </c>
      <c r="L37">
        <v>15</v>
      </c>
      <c r="M37">
        <v>71</v>
      </c>
      <c r="N37">
        <v>39</v>
      </c>
      <c r="O37">
        <v>15.91</v>
      </c>
      <c r="P37">
        <f t="shared" si="2"/>
        <v>7.18</v>
      </c>
      <c r="Q37" t="s">
        <v>84</v>
      </c>
      <c r="R37">
        <f t="shared" si="3"/>
        <v>70.819999999999993</v>
      </c>
      <c r="S37">
        <v>2017</v>
      </c>
      <c r="T37">
        <v>2019</v>
      </c>
      <c r="U37" s="4" t="s">
        <v>111</v>
      </c>
      <c r="V37" t="s">
        <v>84</v>
      </c>
      <c r="W37" s="6" t="s">
        <v>84</v>
      </c>
    </row>
    <row r="38" spans="1:24" x14ac:dyDescent="0.35">
      <c r="A38" t="s">
        <v>140</v>
      </c>
      <c r="B38">
        <v>132</v>
      </c>
      <c r="C38">
        <v>197</v>
      </c>
      <c r="D38">
        <v>149.4</v>
      </c>
      <c r="E38">
        <v>15.24</v>
      </c>
      <c r="F38">
        <f t="shared" si="0"/>
        <v>118.92</v>
      </c>
      <c r="G38" s="4" t="s">
        <v>84</v>
      </c>
      <c r="H38" t="s">
        <v>84</v>
      </c>
      <c r="I38">
        <f t="shared" si="1"/>
        <v>179.88</v>
      </c>
      <c r="J38" s="6">
        <v>2019</v>
      </c>
      <c r="K38">
        <v>10</v>
      </c>
      <c r="L38">
        <v>10</v>
      </c>
      <c r="M38">
        <v>28</v>
      </c>
      <c r="N38">
        <v>17.149999999999999</v>
      </c>
      <c r="O38">
        <v>4.96</v>
      </c>
      <c r="P38">
        <f t="shared" si="2"/>
        <v>7.2299999999999986</v>
      </c>
      <c r="Q38" t="s">
        <v>84</v>
      </c>
      <c r="R38">
        <f t="shared" si="3"/>
        <v>27.07</v>
      </c>
      <c r="S38">
        <v>2010</v>
      </c>
      <c r="U38" s="4" t="s">
        <v>84</v>
      </c>
      <c r="V38" t="s">
        <v>84</v>
      </c>
      <c r="W38" s="6" t="s">
        <v>177</v>
      </c>
    </row>
    <row r="39" spans="1:24" x14ac:dyDescent="0.35">
      <c r="A39" t="s">
        <v>141</v>
      </c>
      <c r="B39">
        <v>31</v>
      </c>
      <c r="C39">
        <v>133</v>
      </c>
      <c r="D39">
        <v>76.239999999999995</v>
      </c>
      <c r="E39">
        <v>22.8</v>
      </c>
      <c r="F39">
        <f t="shared" si="0"/>
        <v>30.639999999999993</v>
      </c>
      <c r="G39" s="4" t="s">
        <v>84</v>
      </c>
      <c r="H39" t="s">
        <v>84</v>
      </c>
      <c r="I39">
        <f t="shared" si="1"/>
        <v>121.84</v>
      </c>
      <c r="J39" s="6" t="s">
        <v>152</v>
      </c>
      <c r="K39" t="s">
        <v>160</v>
      </c>
      <c r="L39">
        <v>10</v>
      </c>
      <c r="M39">
        <v>48</v>
      </c>
      <c r="N39">
        <v>21.96</v>
      </c>
      <c r="O39">
        <v>10.15</v>
      </c>
      <c r="P39">
        <f t="shared" si="2"/>
        <v>1.6600000000000001</v>
      </c>
      <c r="Q39" t="s">
        <v>84</v>
      </c>
      <c r="R39">
        <f t="shared" si="3"/>
        <v>42.260000000000005</v>
      </c>
      <c r="S39">
        <v>2010</v>
      </c>
      <c r="U39" s="4" t="s">
        <v>84</v>
      </c>
      <c r="V39" t="s">
        <v>84</v>
      </c>
      <c r="W39" s="6" t="s">
        <v>178</v>
      </c>
    </row>
    <row r="40" spans="1:24" x14ac:dyDescent="0.35">
      <c r="A40" t="s">
        <v>142</v>
      </c>
      <c r="B40">
        <v>37</v>
      </c>
      <c r="C40">
        <v>139</v>
      </c>
      <c r="D40">
        <v>79.790000000000006</v>
      </c>
      <c r="E40">
        <v>21.97</v>
      </c>
      <c r="F40">
        <f t="shared" si="0"/>
        <v>35.850000000000009</v>
      </c>
      <c r="G40" s="4" t="s">
        <v>84</v>
      </c>
      <c r="H40" t="s">
        <v>84</v>
      </c>
      <c r="I40">
        <f t="shared" si="1"/>
        <v>123.73</v>
      </c>
      <c r="J40" s="6" t="s">
        <v>153</v>
      </c>
      <c r="K40" t="s">
        <v>161</v>
      </c>
      <c r="L40">
        <v>15</v>
      </c>
      <c r="M40">
        <v>76</v>
      </c>
      <c r="N40">
        <v>35.07</v>
      </c>
      <c r="O40">
        <v>16.649999999999999</v>
      </c>
      <c r="P40">
        <f t="shared" si="2"/>
        <v>1.7700000000000031</v>
      </c>
      <c r="Q40" t="s">
        <v>84</v>
      </c>
      <c r="R40">
        <f t="shared" si="3"/>
        <v>68.37</v>
      </c>
      <c r="S40" t="s">
        <v>150</v>
      </c>
      <c r="U40" s="4" t="s">
        <v>84</v>
      </c>
      <c r="V40" t="s">
        <v>84</v>
      </c>
      <c r="W40" s="6" t="s">
        <v>179</v>
      </c>
    </row>
    <row r="41" spans="1:24" x14ac:dyDescent="0.35">
      <c r="A41" t="s">
        <v>34</v>
      </c>
      <c r="B41">
        <v>132</v>
      </c>
      <c r="C41">
        <v>215</v>
      </c>
      <c r="D41">
        <v>151.91999999999999</v>
      </c>
      <c r="E41">
        <v>22.93</v>
      </c>
      <c r="F41">
        <f t="shared" si="0"/>
        <v>106.05999999999999</v>
      </c>
      <c r="G41" s="4" t="s">
        <v>84</v>
      </c>
      <c r="H41" t="s">
        <v>84</v>
      </c>
      <c r="I41">
        <f t="shared" si="1"/>
        <v>197.77999999999997</v>
      </c>
      <c r="J41" s="6" t="s">
        <v>87</v>
      </c>
      <c r="K41" t="s">
        <v>162</v>
      </c>
      <c r="L41">
        <v>10</v>
      </c>
      <c r="M41">
        <v>38</v>
      </c>
      <c r="N41">
        <v>18.920000000000002</v>
      </c>
      <c r="O41">
        <v>6.41</v>
      </c>
      <c r="P41">
        <f t="shared" si="2"/>
        <v>6.1000000000000014</v>
      </c>
      <c r="Q41" t="s">
        <v>84</v>
      </c>
      <c r="R41">
        <f t="shared" si="3"/>
        <v>31.740000000000002</v>
      </c>
      <c r="S41">
        <v>2010</v>
      </c>
      <c r="T41" t="s">
        <v>84</v>
      </c>
      <c r="U41" s="4" t="s">
        <v>84</v>
      </c>
      <c r="V41">
        <v>2014</v>
      </c>
      <c r="W41" s="6" t="s">
        <v>117</v>
      </c>
    </row>
    <row r="42" spans="1:24" x14ac:dyDescent="0.35">
      <c r="A42" t="s">
        <v>27</v>
      </c>
      <c r="B42">
        <v>77</v>
      </c>
      <c r="C42">
        <v>227</v>
      </c>
      <c r="D42">
        <v>144.46</v>
      </c>
      <c r="E42">
        <v>47.88</v>
      </c>
      <c r="F42">
        <f t="shared" si="0"/>
        <v>48.7</v>
      </c>
      <c r="G42" s="4" t="s">
        <v>84</v>
      </c>
      <c r="H42" t="s">
        <v>84</v>
      </c>
      <c r="I42">
        <f t="shared" si="1"/>
        <v>240.22000000000003</v>
      </c>
      <c r="J42" s="6" t="s">
        <v>84</v>
      </c>
      <c r="K42" t="s">
        <v>84</v>
      </c>
      <c r="L42">
        <v>10</v>
      </c>
      <c r="M42">
        <v>82</v>
      </c>
      <c r="N42">
        <v>27.46</v>
      </c>
      <c r="O42">
        <v>15.62</v>
      </c>
      <c r="P42">
        <f t="shared" si="2"/>
        <v>-3.7799999999999976</v>
      </c>
      <c r="Q42" t="s">
        <v>84</v>
      </c>
      <c r="R42">
        <f t="shared" si="3"/>
        <v>58.7</v>
      </c>
      <c r="S42">
        <v>2020</v>
      </c>
      <c r="T42" t="s">
        <v>84</v>
      </c>
      <c r="U42" s="4" t="s">
        <v>84</v>
      </c>
      <c r="V42" t="s">
        <v>84</v>
      </c>
      <c r="W42" s="6" t="s">
        <v>84</v>
      </c>
      <c r="X42" t="s">
        <v>28</v>
      </c>
    </row>
    <row r="43" spans="1:24" x14ac:dyDescent="0.35">
      <c r="A43" t="s">
        <v>143</v>
      </c>
      <c r="B43">
        <v>130</v>
      </c>
      <c r="C43">
        <v>163</v>
      </c>
      <c r="D43">
        <v>145.57</v>
      </c>
      <c r="E43">
        <v>9.42</v>
      </c>
      <c r="F43">
        <f t="shared" si="0"/>
        <v>126.72999999999999</v>
      </c>
      <c r="G43" s="4" t="s">
        <v>84</v>
      </c>
      <c r="H43" t="s">
        <v>84</v>
      </c>
      <c r="I43">
        <f t="shared" si="1"/>
        <v>164.41</v>
      </c>
      <c r="J43" s="6" t="s">
        <v>84</v>
      </c>
      <c r="K43" t="s">
        <v>84</v>
      </c>
      <c r="L43">
        <v>10</v>
      </c>
      <c r="M43">
        <v>28</v>
      </c>
      <c r="N43">
        <v>15.5</v>
      </c>
      <c r="O43">
        <v>5.13</v>
      </c>
      <c r="P43">
        <f t="shared" si="2"/>
        <v>5.24</v>
      </c>
      <c r="Q43" t="s">
        <v>84</v>
      </c>
      <c r="R43">
        <f t="shared" si="3"/>
        <v>25.759999999999998</v>
      </c>
      <c r="S43">
        <v>2010</v>
      </c>
      <c r="U43" s="4" t="s">
        <v>84</v>
      </c>
      <c r="V43" t="s">
        <v>84</v>
      </c>
      <c r="W43" s="6" t="s">
        <v>84</v>
      </c>
    </row>
    <row r="44" spans="1:24" x14ac:dyDescent="0.35">
      <c r="A44" t="s">
        <v>144</v>
      </c>
      <c r="B44">
        <v>85</v>
      </c>
      <c r="C44">
        <v>200</v>
      </c>
      <c r="D44">
        <v>145.11000000000001</v>
      </c>
      <c r="E44">
        <v>32.96</v>
      </c>
      <c r="F44">
        <f t="shared" si="0"/>
        <v>79.190000000000012</v>
      </c>
      <c r="G44" s="4" t="s">
        <v>84</v>
      </c>
      <c r="H44" t="s">
        <v>84</v>
      </c>
      <c r="I44">
        <f t="shared" si="1"/>
        <v>211.03000000000003</v>
      </c>
      <c r="J44" s="6" t="s">
        <v>84</v>
      </c>
      <c r="K44" t="s">
        <v>84</v>
      </c>
      <c r="L44">
        <v>13</v>
      </c>
      <c r="M44">
        <v>54</v>
      </c>
      <c r="N44">
        <v>25.93</v>
      </c>
      <c r="O44">
        <v>11.33</v>
      </c>
      <c r="P44">
        <f t="shared" si="2"/>
        <v>3.2699999999999996</v>
      </c>
      <c r="Q44" t="s">
        <v>84</v>
      </c>
      <c r="R44">
        <f t="shared" si="3"/>
        <v>48.59</v>
      </c>
      <c r="S44">
        <v>2020</v>
      </c>
      <c r="U44" s="4" t="s">
        <v>84</v>
      </c>
      <c r="V44" t="s">
        <v>84</v>
      </c>
      <c r="W44" s="6" t="s">
        <v>84</v>
      </c>
    </row>
    <row r="45" spans="1:24" x14ac:dyDescent="0.35">
      <c r="A45" t="s">
        <v>145</v>
      </c>
      <c r="B45">
        <v>114</v>
      </c>
      <c r="C45">
        <v>146</v>
      </c>
      <c r="D45">
        <v>132.69</v>
      </c>
      <c r="E45">
        <v>9.2899999999999991</v>
      </c>
      <c r="F45">
        <f t="shared" si="0"/>
        <v>114.11</v>
      </c>
      <c r="G45" s="4">
        <v>2000</v>
      </c>
      <c r="H45">
        <v>18</v>
      </c>
      <c r="I45">
        <f t="shared" si="1"/>
        <v>151.26999999999998</v>
      </c>
      <c r="J45" s="6" t="s">
        <v>84</v>
      </c>
      <c r="K45" t="s">
        <v>84</v>
      </c>
      <c r="L45">
        <v>10</v>
      </c>
      <c r="M45">
        <v>21</v>
      </c>
      <c r="N45">
        <v>13.46</v>
      </c>
      <c r="O45">
        <v>3.86</v>
      </c>
      <c r="P45">
        <f t="shared" si="2"/>
        <v>5.7400000000000011</v>
      </c>
      <c r="Q45" t="s">
        <v>84</v>
      </c>
      <c r="R45">
        <f t="shared" si="3"/>
        <v>21.18</v>
      </c>
      <c r="S45" t="s">
        <v>84</v>
      </c>
      <c r="U45" s="4" t="s">
        <v>168</v>
      </c>
      <c r="W45" s="6" t="s">
        <v>84</v>
      </c>
    </row>
    <row r="46" spans="1:24" x14ac:dyDescent="0.35">
      <c r="A46" t="s">
        <v>146</v>
      </c>
      <c r="B46">
        <v>93</v>
      </c>
      <c r="C46">
        <v>156</v>
      </c>
      <c r="D46">
        <v>122.3</v>
      </c>
      <c r="E46">
        <v>15.73</v>
      </c>
      <c r="F46">
        <f t="shared" si="0"/>
        <v>90.84</v>
      </c>
      <c r="G46" s="4" t="s">
        <v>84</v>
      </c>
      <c r="H46" t="s">
        <v>84</v>
      </c>
      <c r="I46">
        <f t="shared" si="1"/>
        <v>153.76</v>
      </c>
      <c r="J46" s="6">
        <v>1993</v>
      </c>
      <c r="K46">
        <v>21</v>
      </c>
      <c r="L46">
        <v>11</v>
      </c>
      <c r="M46">
        <v>71</v>
      </c>
      <c r="N46">
        <v>28.93</v>
      </c>
      <c r="O46">
        <v>15.11</v>
      </c>
      <c r="P46">
        <f t="shared" si="2"/>
        <v>-1.2899999999999991</v>
      </c>
      <c r="Q46" t="s">
        <v>84</v>
      </c>
      <c r="R46">
        <f t="shared" si="3"/>
        <v>59.15</v>
      </c>
      <c r="S46">
        <v>2010</v>
      </c>
      <c r="U46" s="4" t="s">
        <v>84</v>
      </c>
      <c r="V46" t="s">
        <v>84</v>
      </c>
      <c r="W46" s="6" t="s">
        <v>180</v>
      </c>
    </row>
    <row r="47" spans="1:24" x14ac:dyDescent="0.35">
      <c r="A47" t="s">
        <v>26</v>
      </c>
      <c r="B47">
        <v>79</v>
      </c>
      <c r="C47">
        <v>156</v>
      </c>
      <c r="D47">
        <v>113.64</v>
      </c>
      <c r="E47">
        <v>18.37</v>
      </c>
      <c r="F47">
        <f t="shared" si="0"/>
        <v>76.900000000000006</v>
      </c>
      <c r="G47" s="4" t="s">
        <v>84</v>
      </c>
      <c r="H47" t="s">
        <v>84</v>
      </c>
      <c r="I47">
        <f t="shared" si="1"/>
        <v>150.38</v>
      </c>
      <c r="J47" s="6">
        <v>2014</v>
      </c>
      <c r="K47">
        <v>62</v>
      </c>
      <c r="L47">
        <v>22</v>
      </c>
      <c r="M47">
        <v>94</v>
      </c>
      <c r="N47">
        <v>51.32</v>
      </c>
      <c r="O47">
        <v>18.13</v>
      </c>
      <c r="P47">
        <f t="shared" si="2"/>
        <v>15.060000000000002</v>
      </c>
      <c r="Q47" t="s">
        <v>84</v>
      </c>
      <c r="R47">
        <f t="shared" si="3"/>
        <v>87.58</v>
      </c>
      <c r="S47">
        <v>2017</v>
      </c>
      <c r="T47" t="s">
        <v>84</v>
      </c>
      <c r="U47" s="4" t="s">
        <v>84</v>
      </c>
      <c r="V47" t="s">
        <v>84</v>
      </c>
      <c r="W47" s="6" t="s">
        <v>113</v>
      </c>
    </row>
    <row r="48" spans="1:24" x14ac:dyDescent="0.35">
      <c r="A48" t="s">
        <v>147</v>
      </c>
      <c r="B48">
        <v>127</v>
      </c>
      <c r="C48">
        <v>164</v>
      </c>
      <c r="D48">
        <v>149.71</v>
      </c>
      <c r="E48">
        <v>10.26</v>
      </c>
      <c r="F48">
        <f t="shared" si="0"/>
        <v>129.19</v>
      </c>
      <c r="G48" s="4">
        <v>2017</v>
      </c>
      <c r="H48">
        <v>10</v>
      </c>
      <c r="I48">
        <f t="shared" si="1"/>
        <v>170.23000000000002</v>
      </c>
      <c r="J48" s="6" t="s">
        <v>84</v>
      </c>
      <c r="K48" t="s">
        <v>84</v>
      </c>
      <c r="L48">
        <v>10</v>
      </c>
      <c r="M48">
        <v>26</v>
      </c>
      <c r="N48">
        <v>14.12</v>
      </c>
      <c r="O48">
        <v>4.26</v>
      </c>
      <c r="P48">
        <f t="shared" si="2"/>
        <v>5.6</v>
      </c>
      <c r="Q48" t="s">
        <v>84</v>
      </c>
      <c r="R48">
        <f t="shared" si="3"/>
        <v>22.64</v>
      </c>
      <c r="S48">
        <v>2010</v>
      </c>
      <c r="U48" s="4" t="s">
        <v>169</v>
      </c>
      <c r="W48" s="6" t="s">
        <v>84</v>
      </c>
    </row>
  </sheetData>
  <sortState xmlns:xlrd2="http://schemas.microsoft.com/office/spreadsheetml/2017/richdata2" ref="A2:X47">
    <sortCondition ref="A1: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C26-5F7C-4753-8206-EC4ED7AEF980}">
  <dimension ref="A1:A6"/>
  <sheetViews>
    <sheetView tabSelected="1" zoomScale="90" zoomScaleNormal="90" workbookViewId="0">
      <selection activeCell="A2" sqref="A2"/>
    </sheetView>
  </sheetViews>
  <sheetFormatPr defaultRowHeight="14.5" x14ac:dyDescent="0.35"/>
  <sheetData>
    <row r="1" spans="1:1" x14ac:dyDescent="0.35">
      <c r="A1" t="s">
        <v>182</v>
      </c>
    </row>
    <row r="2" spans="1:1" x14ac:dyDescent="0.35">
      <c r="A2" t="s">
        <v>183</v>
      </c>
    </row>
    <row r="3" spans="1:1" x14ac:dyDescent="0.35">
      <c r="A3" t="s">
        <v>123</v>
      </c>
    </row>
    <row r="5" spans="1:1" x14ac:dyDescent="0.35">
      <c r="A5" t="s">
        <v>181</v>
      </c>
    </row>
    <row r="6" spans="1:1" x14ac:dyDescent="0.35">
      <c r="A6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8CEF-4D9C-417C-A460-67F4EE090377}">
  <dimension ref="A1:G70"/>
  <sheetViews>
    <sheetView zoomScale="80" zoomScaleNormal="80" workbookViewId="0">
      <pane ySplit="1" topLeftCell="A23" activePane="bottomLeft" state="frozen"/>
      <selection pane="bottomLeft" activeCell="G27" sqref="G27"/>
    </sheetView>
  </sheetViews>
  <sheetFormatPr defaultRowHeight="14.5" x14ac:dyDescent="0.35"/>
  <cols>
    <col min="1" max="1" width="20.6328125" customWidth="1"/>
    <col min="3" max="6" width="15.453125" customWidth="1"/>
  </cols>
  <sheetData>
    <row r="1" spans="1:7" s="1" customFormat="1" x14ac:dyDescent="0.3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49</v>
      </c>
      <c r="G1" s="1" t="s">
        <v>4</v>
      </c>
    </row>
    <row r="2" spans="1:7" x14ac:dyDescent="0.35">
      <c r="A2" t="s">
        <v>2</v>
      </c>
      <c r="B2">
        <v>1996</v>
      </c>
      <c r="C2">
        <v>17</v>
      </c>
      <c r="D2">
        <v>209</v>
      </c>
      <c r="E2">
        <v>312</v>
      </c>
      <c r="F2" t="s">
        <v>50</v>
      </c>
      <c r="G2" t="s">
        <v>7</v>
      </c>
    </row>
    <row r="3" spans="1:7" x14ac:dyDescent="0.35">
      <c r="A3" t="s">
        <v>2</v>
      </c>
      <c r="B3">
        <v>2005</v>
      </c>
      <c r="C3">
        <v>31</v>
      </c>
      <c r="G3" t="s">
        <v>7</v>
      </c>
    </row>
    <row r="4" spans="1:7" x14ac:dyDescent="0.35">
      <c r="A4" t="s">
        <v>2</v>
      </c>
      <c r="B4">
        <v>2011</v>
      </c>
      <c r="C4">
        <v>37</v>
      </c>
      <c r="G4" t="s">
        <v>7</v>
      </c>
    </row>
    <row r="5" spans="1:7" x14ac:dyDescent="0.35">
      <c r="A5" t="s">
        <v>2</v>
      </c>
      <c r="B5">
        <v>2019</v>
      </c>
      <c r="C5">
        <v>42</v>
      </c>
      <c r="G5" t="s">
        <v>7</v>
      </c>
    </row>
    <row r="6" spans="1:7" x14ac:dyDescent="0.35">
      <c r="A6" t="s">
        <v>8</v>
      </c>
      <c r="B6">
        <v>2005</v>
      </c>
      <c r="C6">
        <v>31</v>
      </c>
      <c r="F6" t="s">
        <v>51</v>
      </c>
      <c r="G6" t="s">
        <v>9</v>
      </c>
    </row>
    <row r="7" spans="1:7" x14ac:dyDescent="0.35">
      <c r="A7" t="s">
        <v>10</v>
      </c>
      <c r="B7">
        <v>2000</v>
      </c>
      <c r="C7">
        <v>13</v>
      </c>
      <c r="F7" s="2" t="s">
        <v>52</v>
      </c>
      <c r="G7" t="s">
        <v>11</v>
      </c>
    </row>
    <row r="8" spans="1:7" x14ac:dyDescent="0.35">
      <c r="A8" t="s">
        <v>10</v>
      </c>
      <c r="B8">
        <v>2019</v>
      </c>
      <c r="C8">
        <v>18</v>
      </c>
      <c r="G8" t="s">
        <v>11</v>
      </c>
    </row>
    <row r="9" spans="1:7" x14ac:dyDescent="0.35">
      <c r="A9" t="s">
        <v>10</v>
      </c>
      <c r="B9">
        <v>2020</v>
      </c>
      <c r="C9">
        <v>44</v>
      </c>
      <c r="G9" t="s">
        <v>11</v>
      </c>
    </row>
    <row r="10" spans="1:7" x14ac:dyDescent="0.35">
      <c r="A10" t="s">
        <v>12</v>
      </c>
      <c r="B10">
        <v>2000</v>
      </c>
      <c r="C10">
        <v>22</v>
      </c>
      <c r="F10" t="s">
        <v>53</v>
      </c>
      <c r="G10" t="s">
        <v>14</v>
      </c>
    </row>
    <row r="11" spans="1:7" x14ac:dyDescent="0.35">
      <c r="A11" t="s">
        <v>12</v>
      </c>
      <c r="B11">
        <v>2003</v>
      </c>
      <c r="C11">
        <v>16</v>
      </c>
      <c r="G11" t="s">
        <v>14</v>
      </c>
    </row>
    <row r="12" spans="1:7" x14ac:dyDescent="0.35">
      <c r="A12" t="s">
        <v>12</v>
      </c>
      <c r="B12">
        <v>2013</v>
      </c>
      <c r="C12">
        <v>13</v>
      </c>
      <c r="G12" t="s">
        <v>13</v>
      </c>
    </row>
    <row r="13" spans="1:7" x14ac:dyDescent="0.35">
      <c r="A13" t="s">
        <v>12</v>
      </c>
      <c r="B13">
        <v>2015</v>
      </c>
      <c r="C13">
        <v>17</v>
      </c>
      <c r="G13" t="s">
        <v>14</v>
      </c>
    </row>
    <row r="14" spans="1:7" x14ac:dyDescent="0.35">
      <c r="A14" t="s">
        <v>12</v>
      </c>
      <c r="B14">
        <v>2018</v>
      </c>
      <c r="C14">
        <v>33</v>
      </c>
      <c r="G14" t="s">
        <v>14</v>
      </c>
    </row>
    <row r="15" spans="1:7" x14ac:dyDescent="0.35">
      <c r="A15" t="s">
        <v>15</v>
      </c>
      <c r="F15" t="s">
        <v>54</v>
      </c>
      <c r="G15" t="s">
        <v>17</v>
      </c>
    </row>
    <row r="16" spans="1:7" x14ac:dyDescent="0.35">
      <c r="A16" t="s">
        <v>16</v>
      </c>
      <c r="F16" t="s">
        <v>55</v>
      </c>
      <c r="G16" t="s">
        <v>17</v>
      </c>
    </row>
    <row r="17" spans="1:7" x14ac:dyDescent="0.35">
      <c r="A17" t="s">
        <v>18</v>
      </c>
      <c r="B17">
        <v>2005</v>
      </c>
      <c r="C17">
        <v>27</v>
      </c>
      <c r="F17" t="s">
        <v>56</v>
      </c>
      <c r="G17" t="s">
        <v>19</v>
      </c>
    </row>
    <row r="18" spans="1:7" x14ac:dyDescent="0.35">
      <c r="A18" t="s">
        <v>18</v>
      </c>
      <c r="B18">
        <v>2011</v>
      </c>
      <c r="C18">
        <v>57</v>
      </c>
      <c r="G18" t="s">
        <v>19</v>
      </c>
    </row>
    <row r="19" spans="1:7" x14ac:dyDescent="0.35">
      <c r="A19" t="s">
        <v>18</v>
      </c>
      <c r="B19">
        <v>2014</v>
      </c>
      <c r="C19">
        <v>72</v>
      </c>
      <c r="G19" t="s">
        <v>19</v>
      </c>
    </row>
    <row r="20" spans="1:7" x14ac:dyDescent="0.35">
      <c r="A20" t="s">
        <v>18</v>
      </c>
      <c r="B20">
        <v>2015</v>
      </c>
      <c r="C20">
        <v>76</v>
      </c>
      <c r="G20" t="s">
        <v>19</v>
      </c>
    </row>
    <row r="21" spans="1:7" x14ac:dyDescent="0.35">
      <c r="A21" t="s">
        <v>18</v>
      </c>
      <c r="B21">
        <v>2018</v>
      </c>
      <c r="C21">
        <v>91</v>
      </c>
      <c r="G21" t="s">
        <v>19</v>
      </c>
    </row>
    <row r="22" spans="1:7" x14ac:dyDescent="0.35">
      <c r="A22" t="s">
        <v>20</v>
      </c>
      <c r="B22">
        <v>2019</v>
      </c>
      <c r="C22">
        <v>90</v>
      </c>
      <c r="F22" t="s">
        <v>57</v>
      </c>
      <c r="G22" t="s">
        <v>21</v>
      </c>
    </row>
    <row r="23" spans="1:7" x14ac:dyDescent="0.35">
      <c r="A23" t="s">
        <v>22</v>
      </c>
      <c r="F23" t="s">
        <v>58</v>
      </c>
      <c r="G23" t="s">
        <v>17</v>
      </c>
    </row>
    <row r="24" spans="1:7" x14ac:dyDescent="0.35">
      <c r="A24" t="s">
        <v>23</v>
      </c>
      <c r="B24">
        <v>2019</v>
      </c>
      <c r="C24">
        <v>31</v>
      </c>
      <c r="F24" t="s">
        <v>59</v>
      </c>
      <c r="G24" t="s">
        <v>24</v>
      </c>
    </row>
    <row r="25" spans="1:7" x14ac:dyDescent="0.35">
      <c r="A25" t="s">
        <v>23</v>
      </c>
      <c r="B25">
        <v>2020</v>
      </c>
      <c r="C25">
        <v>62</v>
      </c>
      <c r="G25" t="s">
        <v>25</v>
      </c>
    </row>
    <row r="26" spans="1:7" x14ac:dyDescent="0.35">
      <c r="A26" t="s">
        <v>26</v>
      </c>
      <c r="F26" t="s">
        <v>60</v>
      </c>
      <c r="G26" t="s">
        <v>17</v>
      </c>
    </row>
    <row r="27" spans="1:7" x14ac:dyDescent="0.35">
      <c r="A27" t="s">
        <v>27</v>
      </c>
      <c r="B27">
        <v>1993</v>
      </c>
      <c r="C27">
        <v>10</v>
      </c>
      <c r="F27" t="s">
        <v>61</v>
      </c>
      <c r="G27" t="s">
        <v>28</v>
      </c>
    </row>
    <row r="28" spans="1:7" x14ac:dyDescent="0.35">
      <c r="A28" t="s">
        <v>27</v>
      </c>
      <c r="B28">
        <v>1996</v>
      </c>
      <c r="C28">
        <v>13</v>
      </c>
    </row>
    <row r="29" spans="1:7" x14ac:dyDescent="0.35">
      <c r="A29" t="s">
        <v>27</v>
      </c>
      <c r="B29">
        <v>1997</v>
      </c>
      <c r="C29">
        <v>13</v>
      </c>
    </row>
    <row r="30" spans="1:7" x14ac:dyDescent="0.35">
      <c r="A30" t="s">
        <v>27</v>
      </c>
      <c r="B30">
        <v>1998</v>
      </c>
      <c r="C30">
        <v>23</v>
      </c>
    </row>
    <row r="31" spans="1:7" x14ac:dyDescent="0.35">
      <c r="A31" t="s">
        <v>27</v>
      </c>
      <c r="B31">
        <v>1999</v>
      </c>
      <c r="C31">
        <v>23</v>
      </c>
    </row>
    <row r="32" spans="1:7" x14ac:dyDescent="0.35">
      <c r="A32" t="s">
        <v>27</v>
      </c>
      <c r="B32">
        <v>2000</v>
      </c>
      <c r="C32">
        <v>20</v>
      </c>
    </row>
    <row r="33" spans="1:3" x14ac:dyDescent="0.35">
      <c r="A33" t="s">
        <v>27</v>
      </c>
      <c r="B33">
        <v>2001</v>
      </c>
      <c r="C33">
        <v>18</v>
      </c>
    </row>
    <row r="34" spans="1:3" x14ac:dyDescent="0.35">
      <c r="A34" t="s">
        <v>27</v>
      </c>
      <c r="B34">
        <v>2002</v>
      </c>
      <c r="C34">
        <v>27</v>
      </c>
    </row>
    <row r="35" spans="1:3" x14ac:dyDescent="0.35">
      <c r="A35" t="s">
        <v>27</v>
      </c>
      <c r="B35">
        <v>2003</v>
      </c>
      <c r="C35">
        <v>23</v>
      </c>
    </row>
    <row r="36" spans="1:3" x14ac:dyDescent="0.35">
      <c r="A36" t="s">
        <v>27</v>
      </c>
      <c r="B36">
        <v>2004</v>
      </c>
      <c r="C36">
        <v>15</v>
      </c>
    </row>
    <row r="37" spans="1:3" x14ac:dyDescent="0.35">
      <c r="A37" t="s">
        <v>27</v>
      </c>
      <c r="B37">
        <v>2005</v>
      </c>
      <c r="C37">
        <v>22</v>
      </c>
    </row>
    <row r="38" spans="1:3" x14ac:dyDescent="0.35">
      <c r="A38" t="s">
        <v>27</v>
      </c>
      <c r="B38">
        <v>2006</v>
      </c>
      <c r="C38">
        <v>20</v>
      </c>
    </row>
    <row r="39" spans="1:3" x14ac:dyDescent="0.35">
      <c r="A39" t="s">
        <v>27</v>
      </c>
      <c r="B39">
        <v>2007</v>
      </c>
      <c r="C39">
        <v>34</v>
      </c>
    </row>
    <row r="40" spans="1:3" x14ac:dyDescent="0.35">
      <c r="A40" t="s">
        <v>27</v>
      </c>
      <c r="B40">
        <v>2008</v>
      </c>
      <c r="C40">
        <v>20</v>
      </c>
    </row>
    <row r="41" spans="1:3" x14ac:dyDescent="0.35">
      <c r="A41" t="s">
        <v>27</v>
      </c>
      <c r="B41">
        <v>2009</v>
      </c>
      <c r="C41">
        <v>22</v>
      </c>
    </row>
    <row r="42" spans="1:3" x14ac:dyDescent="0.35">
      <c r="A42" t="s">
        <v>27</v>
      </c>
      <c r="B42">
        <v>2010</v>
      </c>
      <c r="C42">
        <v>34</v>
      </c>
    </row>
    <row r="43" spans="1:3" x14ac:dyDescent="0.35">
      <c r="A43" t="s">
        <v>27</v>
      </c>
      <c r="B43">
        <v>2011</v>
      </c>
      <c r="C43">
        <v>21</v>
      </c>
    </row>
    <row r="44" spans="1:3" x14ac:dyDescent="0.35">
      <c r="A44" t="s">
        <v>27</v>
      </c>
      <c r="B44">
        <v>2012</v>
      </c>
      <c r="C44">
        <v>22</v>
      </c>
    </row>
    <row r="45" spans="1:3" x14ac:dyDescent="0.35">
      <c r="A45" t="s">
        <v>27</v>
      </c>
      <c r="B45">
        <v>2013</v>
      </c>
      <c r="C45">
        <v>14</v>
      </c>
    </row>
    <row r="46" spans="1:3" x14ac:dyDescent="0.35">
      <c r="A46" t="s">
        <v>27</v>
      </c>
      <c r="B46">
        <v>2014</v>
      </c>
      <c r="C46">
        <v>37</v>
      </c>
    </row>
    <row r="47" spans="1:3" x14ac:dyDescent="0.35">
      <c r="A47" t="s">
        <v>27</v>
      </c>
      <c r="B47">
        <v>2015</v>
      </c>
      <c r="C47">
        <v>30</v>
      </c>
    </row>
    <row r="48" spans="1:3" x14ac:dyDescent="0.35">
      <c r="A48" t="s">
        <v>27</v>
      </c>
      <c r="B48">
        <v>2016</v>
      </c>
      <c r="C48">
        <v>27</v>
      </c>
    </row>
    <row r="49" spans="1:7" x14ac:dyDescent="0.35">
      <c r="A49" t="s">
        <v>27</v>
      </c>
      <c r="B49">
        <v>2017</v>
      </c>
      <c r="C49">
        <v>56</v>
      </c>
    </row>
    <row r="50" spans="1:7" x14ac:dyDescent="0.35">
      <c r="A50" t="s">
        <v>27</v>
      </c>
      <c r="B50">
        <v>2018</v>
      </c>
      <c r="C50">
        <v>50</v>
      </c>
    </row>
    <row r="51" spans="1:7" x14ac:dyDescent="0.35">
      <c r="A51" t="s">
        <v>27</v>
      </c>
      <c r="B51">
        <v>2019</v>
      </c>
      <c r="C51">
        <v>38</v>
      </c>
    </row>
    <row r="52" spans="1:7" x14ac:dyDescent="0.35">
      <c r="A52" t="s">
        <v>27</v>
      </c>
      <c r="B52">
        <v>2020</v>
      </c>
      <c r="C52">
        <v>82</v>
      </c>
    </row>
    <row r="53" spans="1:7" x14ac:dyDescent="0.35">
      <c r="A53" t="s">
        <v>29</v>
      </c>
      <c r="F53" t="s">
        <v>62</v>
      </c>
      <c r="G53" t="s">
        <v>30</v>
      </c>
    </row>
    <row r="54" spans="1:7" x14ac:dyDescent="0.35">
      <c r="A54" t="s">
        <v>31</v>
      </c>
      <c r="F54" t="s">
        <v>63</v>
      </c>
      <c r="G54" t="s">
        <v>30</v>
      </c>
    </row>
    <row r="55" spans="1:7" x14ac:dyDescent="0.35">
      <c r="A55" t="s">
        <v>32</v>
      </c>
      <c r="F55" t="s">
        <v>64</v>
      </c>
      <c r="G55" t="s">
        <v>33</v>
      </c>
    </row>
    <row r="56" spans="1:7" x14ac:dyDescent="0.35">
      <c r="A56" t="s">
        <v>34</v>
      </c>
      <c r="B56">
        <v>2014</v>
      </c>
      <c r="C56">
        <v>18</v>
      </c>
      <c r="F56" t="s">
        <v>65</v>
      </c>
      <c r="G56" t="s">
        <v>35</v>
      </c>
    </row>
    <row r="57" spans="1:7" x14ac:dyDescent="0.35">
      <c r="A57" t="s">
        <v>36</v>
      </c>
      <c r="B57">
        <v>1997</v>
      </c>
      <c r="C57">
        <v>31</v>
      </c>
      <c r="F57" t="s">
        <v>66</v>
      </c>
      <c r="G57" t="s">
        <v>37</v>
      </c>
    </row>
    <row r="58" spans="1:7" x14ac:dyDescent="0.35">
      <c r="A58" t="s">
        <v>36</v>
      </c>
      <c r="B58">
        <v>2003</v>
      </c>
      <c r="C58">
        <v>25</v>
      </c>
      <c r="G58" t="s">
        <v>37</v>
      </c>
    </row>
    <row r="59" spans="1:7" x14ac:dyDescent="0.35">
      <c r="A59" t="s">
        <v>36</v>
      </c>
      <c r="B59">
        <v>2005</v>
      </c>
      <c r="C59">
        <v>24</v>
      </c>
      <c r="G59" t="s">
        <v>37</v>
      </c>
    </row>
    <row r="60" spans="1:7" x14ac:dyDescent="0.35">
      <c r="A60" t="s">
        <v>36</v>
      </c>
      <c r="B60">
        <v>2020</v>
      </c>
      <c r="C60">
        <v>61</v>
      </c>
      <c r="G60" t="s">
        <v>37</v>
      </c>
    </row>
    <row r="61" spans="1:7" x14ac:dyDescent="0.35">
      <c r="A61" t="s">
        <v>38</v>
      </c>
      <c r="F61" t="s">
        <v>67</v>
      </c>
      <c r="G61" t="s">
        <v>30</v>
      </c>
    </row>
    <row r="62" spans="1:7" x14ac:dyDescent="0.35">
      <c r="A62" t="s">
        <v>39</v>
      </c>
      <c r="B62">
        <v>2020</v>
      </c>
      <c r="C62">
        <v>43</v>
      </c>
      <c r="F62" t="s">
        <v>68</v>
      </c>
      <c r="G62" t="s">
        <v>40</v>
      </c>
    </row>
    <row r="63" spans="1:7" x14ac:dyDescent="0.35">
      <c r="A63" t="s">
        <v>41</v>
      </c>
      <c r="F63" t="s">
        <v>69</v>
      </c>
      <c r="G63" t="s">
        <v>30</v>
      </c>
    </row>
    <row r="64" spans="1:7" x14ac:dyDescent="0.35">
      <c r="A64" t="s">
        <v>42</v>
      </c>
      <c r="G64" t="s">
        <v>30</v>
      </c>
    </row>
    <row r="65" spans="1:7" x14ac:dyDescent="0.35">
      <c r="A65" t="s">
        <v>43</v>
      </c>
      <c r="B65">
        <v>2011</v>
      </c>
      <c r="C65">
        <v>16</v>
      </c>
      <c r="G65" t="s">
        <v>44</v>
      </c>
    </row>
    <row r="66" spans="1:7" x14ac:dyDescent="0.35">
      <c r="A66" t="s">
        <v>43</v>
      </c>
      <c r="B66">
        <v>2016</v>
      </c>
      <c r="C66">
        <v>32</v>
      </c>
      <c r="G66" t="s">
        <v>44</v>
      </c>
    </row>
    <row r="67" spans="1:7" x14ac:dyDescent="0.35">
      <c r="A67" t="s">
        <v>43</v>
      </c>
      <c r="B67">
        <v>2017</v>
      </c>
      <c r="C67">
        <v>73</v>
      </c>
      <c r="G67" t="s">
        <v>44</v>
      </c>
    </row>
    <row r="68" spans="1:7" x14ac:dyDescent="0.35">
      <c r="A68" t="s">
        <v>43</v>
      </c>
      <c r="B68">
        <v>2019</v>
      </c>
      <c r="C68">
        <v>31</v>
      </c>
      <c r="G68" t="s">
        <v>44</v>
      </c>
    </row>
    <row r="69" spans="1:7" x14ac:dyDescent="0.35">
      <c r="A69" t="s">
        <v>45</v>
      </c>
      <c r="B69">
        <v>2007</v>
      </c>
      <c r="C69">
        <v>17</v>
      </c>
      <c r="G69" t="s">
        <v>46</v>
      </c>
    </row>
    <row r="70" spans="1:7" x14ac:dyDescent="0.35">
      <c r="A70" t="s">
        <v>47</v>
      </c>
      <c r="G70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 by species</vt:lpstr>
      <vt:lpstr>general notes</vt:lpstr>
      <vt:lpstr>notes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lhamo</dc:creator>
  <cp:lastModifiedBy>lhamo</cp:lastModifiedBy>
  <dcterms:created xsi:type="dcterms:W3CDTF">2021-11-15T17:30:26Z</dcterms:created>
  <dcterms:modified xsi:type="dcterms:W3CDTF">2021-11-29T21:42:52Z</dcterms:modified>
</cp:coreProperties>
</file>