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inorukadota/Desktop/"/>
    </mc:Choice>
  </mc:AlternateContent>
  <xr:revisionPtr revIDLastSave="0" documentId="8_{F6FB9EA9-3F53-E642-911B-FAE77E60350E}" xr6:coauthVersionLast="44" xr6:coauthVersionMax="44" xr10:uidLastSave="{00000000-0000-0000-0000-000000000000}"/>
  <bookViews>
    <workbookView xWindow="9600" yWindow="540" windowWidth="33600" windowHeight="19440" activeTab="5" xr2:uid="{B9527944-EA5A-1A43-9BA1-ADE6D56E551F}"/>
  </bookViews>
  <sheets>
    <sheet name="問題１ (１)" sheetId="5" r:id="rId1"/>
    <sheet name="(解答)問題１ (１)" sheetId="10" state="hidden" r:id="rId2"/>
    <sheet name="(解答)問題１ (2)" sheetId="11" state="hidden" r:id="rId3"/>
    <sheet name="(解答)問題１（３）" sheetId="12" state="hidden" r:id="rId4"/>
    <sheet name="問題2（１）" sheetId="3" r:id="rId5"/>
    <sheet name="課題" sheetId="19" r:id="rId6"/>
    <sheet name="(解答)問題２（１）" sheetId="16" state="hidden" r:id="rId7"/>
    <sheet name="(解答)問題２ (2)" sheetId="17" state="hidden" r:id="rId8"/>
    <sheet name="(解答)問題２ (3)" sheetId="18" state="hidden" r:id="rId9"/>
  </sheets>
  <calcPr calcId="191029"/>
  <pivotCaches>
    <pivotCache cacheId="4"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13" i="12" l="1"/>
  <c r="T13" i="12"/>
  <c r="S14" i="12"/>
  <c r="N17" i="12" s="1"/>
  <c r="T14" i="12"/>
  <c r="O35" i="18" l="1"/>
  <c r="R35" i="18"/>
  <c r="O36" i="18"/>
  <c r="O40" i="18" s="1"/>
  <c r="R36" i="18"/>
  <c r="R40" i="18" s="1"/>
  <c r="O37" i="18"/>
  <c r="R37" i="18"/>
  <c r="O38" i="18"/>
  <c r="R38" i="18"/>
  <c r="I24" i="12"/>
  <c r="J24" i="12"/>
  <c r="I25" i="12"/>
  <c r="J25" i="12"/>
  <c r="L28" i="12"/>
</calcChain>
</file>

<file path=xl/sharedStrings.xml><?xml version="1.0" encoding="utf-8"?>
<sst xmlns="http://schemas.openxmlformats.org/spreadsheetml/2006/main" count="355" uniqueCount="84">
  <si>
    <t>従業員ID</t>
    <rPh sb="0" eb="2">
      <t>ジュウギョウイン</t>
    </rPh>
    <phoneticPr fontId="1"/>
  </si>
  <si>
    <t>所属店舗</t>
    <rPh sb="0" eb="2">
      <t>ショゾク</t>
    </rPh>
    <phoneticPr fontId="1"/>
  </si>
  <si>
    <t>販売金額（万円）</t>
    <rPh sb="0" eb="2">
      <t>ハンバイ</t>
    </rPh>
    <phoneticPr fontId="1"/>
  </si>
  <si>
    <t>研修参加</t>
    <rPh sb="0" eb="2">
      <t>ケンシュウ</t>
    </rPh>
    <phoneticPr fontId="1"/>
  </si>
  <si>
    <t>新宿</t>
    <rPh sb="0" eb="2">
      <t>シンジュク</t>
    </rPh>
    <phoneticPr fontId="1"/>
  </si>
  <si>
    <t>あり</t>
    <phoneticPr fontId="1"/>
  </si>
  <si>
    <t>なし</t>
    <phoneticPr fontId="1"/>
  </si>
  <si>
    <t>渋谷</t>
    <rPh sb="0" eb="2">
      <t>シブヤ</t>
    </rPh>
    <phoneticPr fontId="1"/>
  </si>
  <si>
    <t>性別</t>
    <rPh sb="0" eb="2">
      <t>セイベツ</t>
    </rPh>
    <phoneticPr fontId="1"/>
  </si>
  <si>
    <t>年齢</t>
    <rPh sb="0" eb="2">
      <t>ネンレイ</t>
    </rPh>
    <phoneticPr fontId="1"/>
  </si>
  <si>
    <t>DM送付数</t>
    <rPh sb="0" eb="2">
      <t>ソウフスウ</t>
    </rPh>
    <phoneticPr fontId="1"/>
  </si>
  <si>
    <t>購買金額（円）</t>
    <rPh sb="0" eb="2">
      <t>コウバイキンガク</t>
    </rPh>
    <phoneticPr fontId="1"/>
  </si>
  <si>
    <t>女性</t>
    <rPh sb="0" eb="2">
      <t>ジョセイ</t>
    </rPh>
    <phoneticPr fontId="1"/>
  </si>
  <si>
    <t>男性</t>
    <rPh sb="0" eb="2">
      <t>ダンセイ</t>
    </rPh>
    <phoneticPr fontId="1"/>
  </si>
  <si>
    <t>t 境界値 両側</t>
  </si>
  <si>
    <t>「渋谷店の方がよい」</t>
    <rPh sb="0" eb="10">
      <t>シブヤ</t>
    </rPh>
    <phoneticPr fontId="1"/>
  </si>
  <si>
    <t>「差がある」</t>
    <rPh sb="0" eb="1">
      <t>サガアル</t>
    </rPh>
    <phoneticPr fontId="1"/>
  </si>
  <si>
    <t>P(T&lt;=t) 両側</t>
  </si>
  <si>
    <t>t 境界値 片側</t>
  </si>
  <si>
    <t>P(T&lt;=t) 片側</t>
  </si>
  <si>
    <t xml:space="preserve">t </t>
  </si>
  <si>
    <t>自由度</t>
  </si>
  <si>
    <t>仮説平均との差異</t>
  </si>
  <si>
    <t>観測数</t>
  </si>
  <si>
    <t>分散</t>
  </si>
  <si>
    <t>平均</t>
  </si>
  <si>
    <t>渋谷</t>
  </si>
  <si>
    <t>新宿</t>
  </si>
  <si>
    <t>t-検定: 分散が等しくないと仮定した２標本による検定</t>
  </si>
  <si>
    <t>研修参加ありの方がいい</t>
    <rPh sb="0" eb="2">
      <t>ケンシュウ</t>
    </rPh>
    <phoneticPr fontId="1"/>
  </si>
  <si>
    <t>研修参加なし</t>
  </si>
  <si>
    <t>研修参加あり</t>
  </si>
  <si>
    <t>研修参加なし</t>
    <rPh sb="0" eb="2">
      <t>ケンシュウ</t>
    </rPh>
    <phoneticPr fontId="1"/>
  </si>
  <si>
    <t>研修参加あり</t>
    <rPh sb="0" eb="2">
      <t>ケンシュウ</t>
    </rPh>
    <phoneticPr fontId="1"/>
  </si>
  <si>
    <t>「差がない」</t>
    <rPh sb="0" eb="1">
      <t>サガナイ</t>
    </rPh>
    <phoneticPr fontId="1"/>
  </si>
  <si>
    <t>p値</t>
    <rPh sb="0" eb="1">
      <t>アタイ</t>
    </rPh>
    <phoneticPr fontId="1"/>
  </si>
  <si>
    <t>総計</t>
  </si>
  <si>
    <t>なし</t>
  </si>
  <si>
    <t>あり</t>
  </si>
  <si>
    <t>行ラベル</t>
  </si>
  <si>
    <t>期待値</t>
    <rPh sb="0" eb="2">
      <t>キタイチ</t>
    </rPh>
    <phoneticPr fontId="1"/>
  </si>
  <si>
    <t>実測値</t>
    <rPh sb="0" eb="2">
      <t>ジッソクチ</t>
    </rPh>
    <phoneticPr fontId="1"/>
  </si>
  <si>
    <t>列ラベル</t>
  </si>
  <si>
    <t>データの個数 / 研修参加</t>
  </si>
  <si>
    <t>男性</t>
  </si>
  <si>
    <t>女性</t>
  </si>
  <si>
    <t>購買金額（円）</t>
  </si>
  <si>
    <t>DM送付数</t>
  </si>
  <si>
    <t>年齢</t>
  </si>
  <si>
    <t>分析２（T検定）</t>
    <rPh sb="0" eb="2">
      <t>ブンセキ</t>
    </rPh>
    <phoneticPr fontId="1"/>
  </si>
  <si>
    <t>分析１（相関）</t>
    <rPh sb="0" eb="7">
      <t>ブンセキソウカン</t>
    </rPh>
    <phoneticPr fontId="1"/>
  </si>
  <si>
    <t>予測金額２</t>
    <rPh sb="0" eb="2">
      <t>ヨソク</t>
    </rPh>
    <phoneticPr fontId="1"/>
  </si>
  <si>
    <t>予測金額１</t>
    <rPh sb="0" eb="2">
      <t>ヨソク</t>
    </rPh>
    <phoneticPr fontId="1"/>
  </si>
  <si>
    <t>性別</t>
  </si>
  <si>
    <t>切片</t>
  </si>
  <si>
    <t>条件</t>
    <rPh sb="0" eb="2">
      <t>ジョウケン</t>
    </rPh>
    <phoneticPr fontId="1"/>
  </si>
  <si>
    <t>係数</t>
  </si>
  <si>
    <t>上限 95.0%</t>
  </si>
  <si>
    <t>下限 95.0%</t>
  </si>
  <si>
    <t>上限 95%</t>
  </si>
  <si>
    <t>下限 95%</t>
  </si>
  <si>
    <t>P-値</t>
  </si>
  <si>
    <t>標準誤差</t>
  </si>
  <si>
    <t>合計</t>
  </si>
  <si>
    <t>残差</t>
  </si>
  <si>
    <t>回帰</t>
  </si>
  <si>
    <t>有意 F</t>
  </si>
  <si>
    <t>観測された分散比</t>
  </si>
  <si>
    <t>変動</t>
  </si>
  <si>
    <t>分散分析表</t>
  </si>
  <si>
    <t>補正 R2</t>
  </si>
  <si>
    <t>重決定 R2</t>
  </si>
  <si>
    <t>重相関 R</t>
  </si>
  <si>
    <t>回帰統計</t>
  </si>
  <si>
    <t>概要</t>
  </si>
  <si>
    <t>参加</t>
    <rPh sb="0" eb="2">
      <t>サンカ</t>
    </rPh>
    <phoneticPr fontId="1"/>
  </si>
  <si>
    <t>不参加</t>
    <rPh sb="0" eb="2">
      <t>フサンカ</t>
    </rPh>
    <phoneticPr fontId="1"/>
  </si>
  <si>
    <t>観測</t>
    <rPh sb="0" eb="2">
      <t>カンソク</t>
    </rPh>
    <phoneticPr fontId="1"/>
  </si>
  <si>
    <t>期待</t>
    <rPh sb="0" eb="2">
      <t>キタイ</t>
    </rPh>
    <phoneticPr fontId="1"/>
  </si>
  <si>
    <t>P値</t>
    <rPh sb="0" eb="1">
      <t>アアイ</t>
    </rPh>
    <phoneticPr fontId="1"/>
  </si>
  <si>
    <t>Web広告２</t>
    <rPh sb="0" eb="3">
      <t>コウコクヒ</t>
    </rPh>
    <phoneticPr fontId="1"/>
  </si>
  <si>
    <t>Web広告1</t>
    <rPh sb="0" eb="6">
      <t>コウコクヒ</t>
    </rPh>
    <phoneticPr fontId="1"/>
  </si>
  <si>
    <t>応募数</t>
    <rPh sb="0" eb="3">
      <t>オウボスウ</t>
    </rPh>
    <phoneticPr fontId="1"/>
  </si>
  <si>
    <t>日付</t>
    <rPh sb="0" eb="2">
      <t>ニチジ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</si>
</sst>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8">
    <font>
      <sz val="12"/>
      <color theme="1"/>
      <name val="游ゴシック"/>
      <family val="2"/>
      <charset val="128"/>
      <scheme val="minor"/>
    </font>
    <font>
      <sz val="6"/>
      <name val="游ゴシック"/>
      <family val="2"/>
      <charset val="128"/>
      <scheme val="minor"/>
    </font>
    <font>
      <sz val="16"/>
      <color theme="1"/>
      <name val="游ゴシック"/>
      <family val="3"/>
      <charset val="128"/>
      <scheme val="minor"/>
    </font>
    <font>
      <sz val="16"/>
      <color theme="1"/>
      <name val="游ゴシック"/>
      <family val="2"/>
      <charset val="128"/>
      <scheme val="minor"/>
    </font>
    <font>
      <b/>
      <sz val="12"/>
      <color theme="1"/>
      <name val="游ゴシック"/>
      <family val="2"/>
      <charset val="128"/>
      <scheme val="minor"/>
    </font>
    <font>
      <sz val="20"/>
      <color rgb="FFFF0000"/>
      <name val="游ゴシック"/>
      <family val="3"/>
      <charset val="128"/>
      <scheme val="minor"/>
    </font>
    <font>
      <sz val="12"/>
      <color theme="1"/>
      <name val="游ゴシック"/>
      <family val="2"/>
      <charset val="128"/>
      <scheme val="minor"/>
    </font>
    <font>
      <sz val="18"/>
      <color theme="1"/>
      <name val="游ゴシック"/>
      <family val="3"/>
      <charset val="128"/>
      <scheme val="minor"/>
    </font>
  </fonts>
  <fills count="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7"/>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theme="4" tint="0.39997558519241921"/>
      </top>
      <bottom/>
      <diagonal/>
    </border>
    <border>
      <left/>
      <right/>
      <top/>
      <bottom style="thin">
        <color theme="4" tint="0.39997558519241921"/>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alignment vertical="center"/>
    </xf>
    <xf numFmtId="0" fontId="6" fillId="0" borderId="0"/>
  </cellStyleXfs>
  <cellXfs count="44">
    <xf numFmtId="0" fontId="0" fillId="0" borderId="0" xfId="0">
      <alignment vertical="center"/>
    </xf>
    <xf numFmtId="0" fontId="2" fillId="0" borderId="1" xfId="0" applyFont="1" applyBorder="1" applyAlignment="1">
      <alignment horizontal="center" vertical="center"/>
    </xf>
    <xf numFmtId="0" fontId="2" fillId="0" borderId="9" xfId="0" applyFont="1" applyBorder="1" applyAlignment="1">
      <alignment horizontal="center" vertical="center"/>
    </xf>
    <xf numFmtId="0" fontId="2" fillId="0" borderId="7" xfId="0" applyFont="1" applyBorder="1" applyAlignment="1">
      <alignment horizontal="center" vertical="center"/>
    </xf>
    <xf numFmtId="0" fontId="2" fillId="0" borderId="3" xfId="0" applyFont="1" applyBorder="1" applyAlignment="1">
      <alignment horizontal="center" vertical="center"/>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3" fillId="0" borderId="10" xfId="0" applyFont="1" applyBorder="1" applyAlignment="1">
      <alignment horizontal="center" vertical="center"/>
    </xf>
    <xf numFmtId="0" fontId="2" fillId="0" borderId="11" xfId="0" applyFont="1" applyBorder="1" applyAlignment="1">
      <alignment horizontal="center" vertical="center"/>
    </xf>
    <xf numFmtId="0" fontId="2" fillId="0" borderId="2" xfId="0" applyFont="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0" fillId="0" borderId="12" xfId="0" applyFill="1" applyBorder="1" applyAlignment="1">
      <alignment vertical="center"/>
    </xf>
    <xf numFmtId="0" fontId="0" fillId="2" borderId="0" xfId="0" applyFill="1">
      <alignment vertical="center"/>
    </xf>
    <xf numFmtId="0" fontId="0" fillId="2" borderId="0" xfId="0" applyFill="1" applyBorder="1" applyAlignment="1">
      <alignment vertical="center"/>
    </xf>
    <xf numFmtId="0" fontId="0" fillId="3" borderId="0" xfId="0" applyFill="1" applyBorder="1" applyAlignment="1">
      <alignment vertical="center"/>
    </xf>
    <xf numFmtId="0" fontId="0" fillId="0" borderId="0" xfId="0" applyFill="1" applyBorder="1" applyAlignment="1">
      <alignment vertical="center"/>
    </xf>
    <xf numFmtId="0" fontId="0" fillId="0" borderId="13" xfId="0" applyFont="1" applyFill="1"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0" xfId="0" applyBorder="1">
      <alignment vertical="center"/>
    </xf>
    <xf numFmtId="0" fontId="0" fillId="0" borderId="9" xfId="0" applyBorder="1">
      <alignment vertical="center"/>
    </xf>
    <xf numFmtId="0" fontId="0" fillId="0" borderId="1" xfId="0" applyBorder="1">
      <alignment vertical="center"/>
    </xf>
    <xf numFmtId="0" fontId="4" fillId="4" borderId="14" xfId="0" applyNumberFormat="1" applyFont="1" applyFill="1" applyBorder="1">
      <alignment vertical="center"/>
    </xf>
    <xf numFmtId="0" fontId="4" fillId="4" borderId="14" xfId="0" applyFont="1" applyFill="1" applyBorder="1" applyAlignment="1">
      <alignment horizontal="left" vertical="center"/>
    </xf>
    <xf numFmtId="0" fontId="0" fillId="0" borderId="0" xfId="0" applyNumberFormat="1">
      <alignment vertical="center"/>
    </xf>
    <xf numFmtId="0" fontId="0" fillId="0" borderId="0" xfId="0" applyAlignment="1">
      <alignment horizontal="left" vertical="center"/>
    </xf>
    <xf numFmtId="0" fontId="4" fillId="4" borderId="15" xfId="0" applyFont="1" applyFill="1" applyBorder="1">
      <alignment vertical="center"/>
    </xf>
    <xf numFmtId="0" fontId="0" fillId="0" borderId="0" xfId="0" pivotButton="1">
      <alignment vertical="center"/>
    </xf>
    <xf numFmtId="0" fontId="0" fillId="0" borderId="13" xfId="0" applyFont="1" applyFill="1" applyBorder="1" applyAlignment="1">
      <alignment horizontal="centerContinuous" vertical="center"/>
    </xf>
    <xf numFmtId="0" fontId="5" fillId="0" borderId="0" xfId="0" applyFont="1">
      <alignment vertical="center"/>
    </xf>
    <xf numFmtId="0" fontId="6" fillId="0" borderId="0" xfId="1"/>
    <xf numFmtId="0" fontId="7" fillId="0" borderId="16" xfId="1" applyFont="1" applyBorder="1" applyAlignment="1">
      <alignment horizontal="center" vertical="center"/>
    </xf>
    <xf numFmtId="0" fontId="7" fillId="0" borderId="12" xfId="1" applyFont="1" applyBorder="1" applyAlignment="1">
      <alignment horizontal="center" vertical="center"/>
    </xf>
    <xf numFmtId="176" fontId="7" fillId="0" borderId="12" xfId="1" applyNumberFormat="1" applyFont="1" applyBorder="1"/>
    <xf numFmtId="31" fontId="7" fillId="0" borderId="17" xfId="1" applyNumberFormat="1" applyFont="1" applyBorder="1" applyAlignment="1">
      <alignment horizontal="center" vertical="center"/>
    </xf>
    <xf numFmtId="0" fontId="7" fillId="0" borderId="18" xfId="1" applyFont="1" applyBorder="1" applyAlignment="1">
      <alignment horizontal="center" vertical="center"/>
    </xf>
    <xf numFmtId="0" fontId="7" fillId="0" borderId="0" xfId="1" applyFont="1" applyAlignment="1">
      <alignment horizontal="center" vertical="center"/>
    </xf>
    <xf numFmtId="176" fontId="7" fillId="0" borderId="0" xfId="1" applyNumberFormat="1" applyFont="1"/>
    <xf numFmtId="31" fontId="7" fillId="0" borderId="19" xfId="1" applyNumberFormat="1" applyFont="1" applyBorder="1" applyAlignment="1">
      <alignment horizontal="center" vertical="center"/>
    </xf>
    <xf numFmtId="0" fontId="7" fillId="5" borderId="20" xfId="1" applyFont="1" applyFill="1" applyBorder="1" applyAlignment="1">
      <alignment horizontal="center" vertical="center"/>
    </xf>
    <xf numFmtId="0" fontId="7" fillId="5" borderId="21" xfId="1" applyFont="1" applyFill="1" applyBorder="1" applyAlignment="1">
      <alignment horizontal="center" vertical="center"/>
    </xf>
    <xf numFmtId="0" fontId="7" fillId="5" borderId="22" xfId="1" applyFont="1" applyFill="1" applyBorder="1" applyAlignment="1">
      <alignment horizontal="center" vertical="center"/>
    </xf>
  </cellXfs>
  <cellStyles count="2">
    <cellStyle name="標準" xfId="0" builtinId="0"/>
    <cellStyle name="標準 2" xfId="1" xr:uid="{CDC28376-8B03-5D4C-8EF1-B7B1B7DCCFA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25400</xdr:colOff>
      <xdr:row>2</xdr:row>
      <xdr:rowOff>12700</xdr:rowOff>
    </xdr:from>
    <xdr:to>
      <xdr:col>14</xdr:col>
      <xdr:colOff>622300</xdr:colOff>
      <xdr:row>8</xdr:row>
      <xdr:rowOff>177800</xdr:rowOff>
    </xdr:to>
    <xdr:sp macro="" textlink="">
      <xdr:nvSpPr>
        <xdr:cNvPr id="2" name="テキスト ボックス 1">
          <a:extLst>
            <a:ext uri="{FF2B5EF4-FFF2-40B4-BE49-F238E27FC236}">
              <a16:creationId xmlns:a16="http://schemas.microsoft.com/office/drawing/2014/main" id="{A66570A4-C73D-3347-8101-F0675353AFD9}"/>
            </a:ext>
          </a:extLst>
        </xdr:cNvPr>
        <xdr:cNvSpPr txBox="1"/>
      </xdr:nvSpPr>
      <xdr:spPr>
        <a:xfrm>
          <a:off x="6711950" y="520700"/>
          <a:ext cx="8216900" cy="2184400"/>
        </a:xfrm>
        <a:prstGeom prst="rect">
          <a:avLst/>
        </a:prstGeom>
        <a:solidFill>
          <a:schemeClr val="accent6">
            <a:lumMod val="20000"/>
            <a:lumOff val="80000"/>
          </a:schemeClr>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問題１：販売スタッフの所属店舗、あげた売上、最近実施した研修に参加したかどうかをまとめると次の表のようになった。このデータをもとに以下の問いに答えなさい。</a:t>
          </a:r>
          <a:endParaRPr kumimoji="1" lang="en-US" altLang="ja-JP" sz="1600"/>
        </a:p>
        <a:p>
          <a:endParaRPr kumimoji="1" lang="en-US" altLang="ja-JP" sz="1600"/>
        </a:p>
        <a:p>
          <a:r>
            <a:rPr kumimoji="1" lang="en-US" altLang="ja-JP" sz="1600" baseline="0"/>
            <a:t>(1).</a:t>
          </a:r>
          <a:r>
            <a:rPr kumimoji="1" lang="ja-JP" altLang="en-US" sz="1600" baseline="0"/>
            <a:t>店舗間でスタッフの販売金額に違いがあると言えるか？</a:t>
          </a:r>
          <a:endParaRPr kumimoji="1" lang="en-US" altLang="ja-JP" sz="1600" baseline="0"/>
        </a:p>
        <a:p>
          <a:r>
            <a:rPr kumimoji="1" lang="en-US" altLang="ja-JP" sz="1600" baseline="0"/>
            <a:t>(2). </a:t>
          </a:r>
          <a:r>
            <a:rPr kumimoji="1" lang="ja-JP" altLang="en-US" sz="1600" baseline="0"/>
            <a:t>研修参加ある・なしでスタッフの販売金額に違いがあると言えるか？</a:t>
          </a:r>
          <a:endParaRPr kumimoji="1" lang="en-US" altLang="ja-JP" sz="1600" baseline="0"/>
        </a:p>
        <a:p>
          <a:r>
            <a:rPr kumimoji="1" lang="en-US" altLang="ja-JP" sz="1600" baseline="0"/>
            <a:t>(3). </a:t>
          </a:r>
          <a:r>
            <a:rPr kumimoji="1" lang="ja-JP" altLang="en-US" sz="1600" baseline="0"/>
            <a:t>店舗間で研修参加率に違いがあると言えるか？</a:t>
          </a:r>
        </a:p>
        <a:p>
          <a:endParaRPr kumimoji="1" lang="en-US" altLang="ja-JP" sz="1600" baseline="0"/>
        </a:p>
        <a:p>
          <a:r>
            <a:rPr kumimoji="1" lang="ja-JP" altLang="en-US" sz="1600" baseline="0"/>
            <a:t>　</a:t>
          </a:r>
          <a:endParaRPr kumimoji="1" lang="ja-JP" altLang="en-US"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xdr:colOff>
      <xdr:row>2</xdr:row>
      <xdr:rowOff>19050</xdr:rowOff>
    </xdr:from>
    <xdr:to>
      <xdr:col>14</xdr:col>
      <xdr:colOff>615950</xdr:colOff>
      <xdr:row>6</xdr:row>
      <xdr:rowOff>88900</xdr:rowOff>
    </xdr:to>
    <xdr:sp macro="" textlink="">
      <xdr:nvSpPr>
        <xdr:cNvPr id="4" name="テキスト ボックス 3">
          <a:extLst>
            <a:ext uri="{FF2B5EF4-FFF2-40B4-BE49-F238E27FC236}">
              <a16:creationId xmlns:a16="http://schemas.microsoft.com/office/drawing/2014/main" id="{06B9BDF1-EA96-427E-A019-9564C7F76D86}"/>
            </a:ext>
          </a:extLst>
        </xdr:cNvPr>
        <xdr:cNvSpPr txBox="1"/>
      </xdr:nvSpPr>
      <xdr:spPr>
        <a:xfrm>
          <a:off x="6705600" y="527050"/>
          <a:ext cx="9137650" cy="1416050"/>
        </a:xfrm>
        <a:prstGeom prst="rect">
          <a:avLst/>
        </a:prstGeom>
        <a:solidFill>
          <a:schemeClr val="accent6">
            <a:lumMod val="20000"/>
            <a:lumOff val="80000"/>
          </a:schemeClr>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問題１：販売スタッフの所属店舗、あげた売上、最近実施した研修に参加したかどうかをまとめると次の表のようになった。このデータをもとに以下の問いに答えなさい。</a:t>
          </a:r>
          <a:endParaRPr kumimoji="1" lang="en-US" altLang="ja-JP" sz="1600"/>
        </a:p>
        <a:p>
          <a:endParaRPr kumimoji="1" lang="en-US" altLang="ja-JP" sz="1600"/>
        </a:p>
        <a:p>
          <a:r>
            <a:rPr kumimoji="1" lang="en-US" altLang="ja-JP" sz="1600" baseline="0"/>
            <a:t>(1).</a:t>
          </a:r>
          <a:r>
            <a:rPr kumimoji="1" lang="ja-JP" altLang="en-US" sz="1600" baseline="0"/>
            <a:t>店舗間でスタッフの販売金額に違いがあると言えるか？</a:t>
          </a:r>
          <a:endParaRPr kumimoji="1" lang="en-US" altLang="ja-JP" sz="1600" baseline="0"/>
        </a:p>
        <a:p>
          <a:r>
            <a:rPr kumimoji="1" lang="ja-JP" altLang="en-US" sz="1600" baseline="0"/>
            <a:t>　</a:t>
          </a:r>
          <a:endParaRPr kumimoji="1" lang="ja-JP" altLang="en-US" sz="16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31750</xdr:colOff>
      <xdr:row>2</xdr:row>
      <xdr:rowOff>6350</xdr:rowOff>
    </xdr:from>
    <xdr:to>
      <xdr:col>13</xdr:col>
      <xdr:colOff>311150</xdr:colOff>
      <xdr:row>6</xdr:row>
      <xdr:rowOff>266700</xdr:rowOff>
    </xdr:to>
    <xdr:sp macro="" textlink="">
      <xdr:nvSpPr>
        <xdr:cNvPr id="3" name="テキスト ボックス 2">
          <a:extLst>
            <a:ext uri="{FF2B5EF4-FFF2-40B4-BE49-F238E27FC236}">
              <a16:creationId xmlns:a16="http://schemas.microsoft.com/office/drawing/2014/main" id="{368BE467-99B5-405F-8B4C-163512092EA9}"/>
            </a:ext>
          </a:extLst>
        </xdr:cNvPr>
        <xdr:cNvSpPr txBox="1"/>
      </xdr:nvSpPr>
      <xdr:spPr>
        <a:xfrm>
          <a:off x="6718300" y="514350"/>
          <a:ext cx="8216900" cy="1606550"/>
        </a:xfrm>
        <a:prstGeom prst="rect">
          <a:avLst/>
        </a:prstGeom>
        <a:solidFill>
          <a:schemeClr val="accent6">
            <a:lumMod val="20000"/>
            <a:lumOff val="80000"/>
          </a:schemeClr>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問題１：販売スタッフの所属店舗、あげた売上、最近実施した研修に参加したかどうかをまとめると次の表のようになった。このデータをもとに以下の問いに答えなさい。</a:t>
          </a:r>
          <a:endParaRPr kumimoji="1" lang="en-US" altLang="ja-JP" sz="1600"/>
        </a:p>
        <a:p>
          <a:endParaRPr kumimoji="1" lang="en-US" altLang="ja-JP" sz="1600" baseline="0"/>
        </a:p>
        <a:p>
          <a:r>
            <a:rPr kumimoji="1" lang="en-US" altLang="ja-JP" sz="1600" baseline="0"/>
            <a:t>(2). </a:t>
          </a:r>
          <a:r>
            <a:rPr kumimoji="1" lang="ja-JP" altLang="en-US" sz="1600" baseline="0"/>
            <a:t>研修参加ある・なしでスタッフの販売金額に違いがあると言えるか？</a:t>
          </a:r>
          <a:endParaRPr kumimoji="1" lang="en-US" altLang="ja-JP" sz="1600" baseline="0"/>
        </a:p>
        <a:p>
          <a:endParaRPr kumimoji="1" lang="en-US" altLang="ja-JP" sz="16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31750</xdr:colOff>
      <xdr:row>2</xdr:row>
      <xdr:rowOff>19050</xdr:rowOff>
    </xdr:from>
    <xdr:to>
      <xdr:col>15</xdr:col>
      <xdr:colOff>353786</xdr:colOff>
      <xdr:row>6</xdr:row>
      <xdr:rowOff>273050</xdr:rowOff>
    </xdr:to>
    <xdr:sp macro="" textlink="">
      <xdr:nvSpPr>
        <xdr:cNvPr id="2" name="テキスト ボックス 1">
          <a:extLst>
            <a:ext uri="{FF2B5EF4-FFF2-40B4-BE49-F238E27FC236}">
              <a16:creationId xmlns:a16="http://schemas.microsoft.com/office/drawing/2014/main" id="{65B553EB-C97D-4BC2-96ED-B643821F0358}"/>
            </a:ext>
          </a:extLst>
        </xdr:cNvPr>
        <xdr:cNvSpPr txBox="1"/>
      </xdr:nvSpPr>
      <xdr:spPr>
        <a:xfrm>
          <a:off x="6717393" y="527050"/>
          <a:ext cx="9901464" cy="1596571"/>
        </a:xfrm>
        <a:prstGeom prst="rect">
          <a:avLst/>
        </a:prstGeom>
        <a:solidFill>
          <a:schemeClr val="accent6">
            <a:lumMod val="20000"/>
            <a:lumOff val="80000"/>
          </a:schemeClr>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問題１：販売スタッフの所属店舗、あげた売上、最近実施した研修に参加したかどうかをまとめると次の表のようになった。このデータをもとに以下の問いに答えなさい。</a:t>
          </a:r>
          <a:endParaRPr kumimoji="1" lang="en-US" altLang="ja-JP" sz="1600"/>
        </a:p>
        <a:p>
          <a:endParaRPr kumimoji="1" lang="en-US" altLang="ja-JP" sz="1600"/>
        </a:p>
        <a:p>
          <a:r>
            <a:rPr kumimoji="1" lang="en-US" altLang="ja-JP" sz="1600"/>
            <a:t>1-3.</a:t>
          </a:r>
          <a:r>
            <a:rPr kumimoji="1" lang="en-US" altLang="ja-JP" sz="1600" baseline="0"/>
            <a:t> </a:t>
          </a:r>
          <a:r>
            <a:rPr kumimoji="1" lang="ja-JP" altLang="en-US" sz="1600" baseline="0"/>
            <a:t>店舗間で研修参加率に違いがあると言えるか？</a:t>
          </a:r>
          <a:endParaRPr kumimoji="1" lang="ja-JP" altLang="en-US" sz="16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xdr:colOff>
      <xdr:row>1</xdr:row>
      <xdr:rowOff>19050</xdr:rowOff>
    </xdr:from>
    <xdr:to>
      <xdr:col>15</xdr:col>
      <xdr:colOff>57150</xdr:colOff>
      <xdr:row>16</xdr:row>
      <xdr:rowOff>215900</xdr:rowOff>
    </xdr:to>
    <xdr:sp macro="" textlink="">
      <xdr:nvSpPr>
        <xdr:cNvPr id="2" name="テキスト ボックス 1">
          <a:extLst>
            <a:ext uri="{FF2B5EF4-FFF2-40B4-BE49-F238E27FC236}">
              <a16:creationId xmlns:a16="http://schemas.microsoft.com/office/drawing/2014/main" id="{F3F3CE5B-6B0D-4A4F-8C48-CF5C5ACE3D80}"/>
            </a:ext>
          </a:extLst>
        </xdr:cNvPr>
        <xdr:cNvSpPr txBox="1"/>
      </xdr:nvSpPr>
      <xdr:spPr>
        <a:xfrm>
          <a:off x="6578600" y="273050"/>
          <a:ext cx="8610600" cy="4914900"/>
        </a:xfrm>
        <a:prstGeom prst="rect">
          <a:avLst/>
        </a:prstGeom>
        <a:solidFill>
          <a:schemeClr val="accent6">
            <a:lumMod val="20000"/>
            <a:lumOff val="80000"/>
          </a:schemeClr>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問題</a:t>
          </a:r>
          <a:r>
            <a:rPr kumimoji="1" lang="en-US" altLang="ja-JP" sz="1600"/>
            <a:t>2</a:t>
          </a:r>
          <a:r>
            <a:rPr kumimoji="1" lang="ja-JP" altLang="en-US" sz="1600"/>
            <a:t>：顧客ごとの性別・年齢・過去に送った</a:t>
          </a:r>
          <a:r>
            <a:rPr kumimoji="1" lang="en-US" altLang="ja-JP" sz="1600"/>
            <a:t>DM</a:t>
          </a:r>
          <a:r>
            <a:rPr kumimoji="1" lang="ja-JP" altLang="en-US" sz="1600"/>
            <a:t>の数と直近１ヶ月の購買金額をまとめると次の表のようになった。このデータをもとに以下の問いに答えよ。</a:t>
          </a:r>
          <a:r>
            <a:rPr kumimoji="1" lang="ja-JP" altLang="en-US" sz="1600" baseline="0"/>
            <a:t>　</a:t>
          </a:r>
          <a:endParaRPr kumimoji="1" lang="en-US" altLang="ja-JP" sz="1600" baseline="0"/>
        </a:p>
        <a:p>
          <a:endParaRPr kumimoji="1" lang="en-US" altLang="ja-JP" sz="1600" baseline="0"/>
        </a:p>
        <a:p>
          <a:r>
            <a:rPr kumimoji="1" lang="en-US" altLang="ja-JP" sz="1600" baseline="0"/>
            <a:t>(1).</a:t>
          </a:r>
          <a:r>
            <a:rPr kumimoji="1" lang="ja-JP" altLang="en-US" sz="1600" baseline="0"/>
            <a:t>上記のデータに含まれる説明変数のうち、購買金額と関係があると考えられるのは何か？実際に分析を行った結果を示した上で、その中のどのような数値からそう判断したか理由を述べよ。</a:t>
          </a:r>
          <a:endParaRPr kumimoji="1" lang="en-US" altLang="ja-JP" sz="1600" baseline="0"/>
        </a:p>
        <a:p>
          <a:endParaRPr kumimoji="1" lang="en-US" altLang="ja-JP" sz="1600" baseline="0"/>
        </a:p>
        <a:p>
          <a:r>
            <a:rPr kumimoji="1" lang="en-US" altLang="ja-JP" sz="1600" baseline="0"/>
            <a:t>(2).</a:t>
          </a:r>
          <a:r>
            <a:rPr kumimoji="1" lang="ja-JP" altLang="en-US" sz="1600" baseline="0"/>
            <a:t>２上記のデータから「男性ではなく特に女性に</a:t>
          </a:r>
          <a:r>
            <a:rPr kumimoji="1" lang="en-US" altLang="ja-JP" sz="1600" baseline="0"/>
            <a:t>DM</a:t>
          </a:r>
          <a:r>
            <a:rPr kumimoji="1" lang="ja-JP" altLang="en-US" sz="1600" baseline="0"/>
            <a:t>を送るべき」と考えられるか？実際に分析を行った結果を示した上で、その中のどのような数値からそう判断したか理由を述べよ。</a:t>
          </a:r>
        </a:p>
        <a:p>
          <a:endParaRPr kumimoji="1" lang="en-US" altLang="ja-JP" sz="1600" baseline="0"/>
        </a:p>
        <a:p>
          <a:r>
            <a:rPr kumimoji="1" lang="en-US" altLang="ja-JP" sz="1600" baseline="0"/>
            <a:t>(3).</a:t>
          </a:r>
          <a:r>
            <a:rPr kumimoji="1" lang="ja-JP" altLang="en-US" sz="1600" baseline="0"/>
            <a:t>次の条件を満たす人の購買金額を予想せよ</a:t>
          </a:r>
        </a:p>
        <a:p>
          <a:r>
            <a:rPr kumimoji="1" lang="ja-JP" altLang="en-US" sz="1600" baseline="0"/>
            <a:t>（１）女性、５０歳、</a:t>
          </a:r>
          <a:r>
            <a:rPr kumimoji="1" lang="en-US" altLang="ja-JP" sz="1600" baseline="0"/>
            <a:t>DM</a:t>
          </a:r>
          <a:r>
            <a:rPr kumimoji="1" lang="ja-JP" altLang="en-US" sz="1600" baseline="0"/>
            <a:t>送付数が７</a:t>
          </a:r>
        </a:p>
        <a:p>
          <a:r>
            <a:rPr kumimoji="1" lang="ja-JP" altLang="en-US" sz="1600" baseline="0"/>
            <a:t>（２）男性、５０歳、</a:t>
          </a:r>
          <a:r>
            <a:rPr kumimoji="1" lang="en-US" altLang="ja-JP" sz="1600" baseline="0"/>
            <a:t>DM</a:t>
          </a:r>
          <a:r>
            <a:rPr kumimoji="1" lang="ja-JP" altLang="en-US" sz="1600" baseline="0"/>
            <a:t>送付数が７</a:t>
          </a:r>
        </a:p>
        <a:p>
          <a:endParaRPr kumimoji="1" lang="ja-JP" altLang="en-US" sz="1600" baseline="0"/>
        </a:p>
        <a:p>
          <a:r>
            <a:rPr kumimoji="1" lang="ja-JP" altLang="en-US" sz="1600" baseline="0"/>
            <a:t>（回帰係数の選択における、有意水準を１０％に設定せよ）</a:t>
          </a:r>
        </a:p>
        <a:p>
          <a:endParaRPr kumimoji="1" lang="en-US" altLang="ja-JP" sz="1600" baseline="0"/>
        </a:p>
        <a:p>
          <a:endParaRPr kumimoji="1" lang="en-US" altLang="ja-JP" sz="1600" baseline="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279400</xdr:colOff>
      <xdr:row>1</xdr:row>
      <xdr:rowOff>20937</xdr:rowOff>
    </xdr:from>
    <xdr:to>
      <xdr:col>16</xdr:col>
      <xdr:colOff>664748</xdr:colOff>
      <xdr:row>9</xdr:row>
      <xdr:rowOff>67504</xdr:rowOff>
    </xdr:to>
    <xdr:sp macro="" textlink="">
      <xdr:nvSpPr>
        <xdr:cNvPr id="2" name="コンテンツ プレースホルダー 2">
          <a:extLst>
            <a:ext uri="{FF2B5EF4-FFF2-40B4-BE49-F238E27FC236}">
              <a16:creationId xmlns:a16="http://schemas.microsoft.com/office/drawing/2014/main" id="{5899AFF0-3CE2-3D4C-A444-33C173A53C73}"/>
            </a:ext>
          </a:extLst>
        </xdr:cNvPr>
        <xdr:cNvSpPr>
          <a:spLocks noGrp="1"/>
        </xdr:cNvSpPr>
      </xdr:nvSpPr>
      <xdr:spPr>
        <a:xfrm>
          <a:off x="6223000" y="274937"/>
          <a:ext cx="10291348" cy="2078567"/>
        </a:xfrm>
        <a:prstGeom prst="rect">
          <a:avLst/>
        </a:prstGeom>
        <a:solidFill>
          <a:schemeClr val="accent6">
            <a:lumMod val="20000"/>
            <a:lumOff val="80000"/>
          </a:schemeClr>
        </a:solidFill>
        <a:ln w="38100">
          <a:solidFill>
            <a:schemeClr val="tx1"/>
          </a:solidFill>
        </a:ln>
      </xdr:spPr>
      <xdr:txBody>
        <a:bodyPr vert="horz" wrap="square" lIns="91440" tIns="45720" rIns="91440" bIns="45720" rtlCol="0">
          <a:normAutofit/>
        </a:bodyPr>
        <a:lstStyle>
          <a:lvl1pPr marL="228600" indent="-228600" algn="l" defTabSz="914400" rtl="0" eaLnBrk="1" latinLnBrk="0" hangingPunct="1">
            <a:lnSpc>
              <a:spcPct val="90000"/>
            </a:lnSpc>
            <a:spcBef>
              <a:spcPts val="1000"/>
            </a:spcBef>
            <a:buFont typeface="Arial" panose="020B0604020202020204" pitchFamily="34" charset="0"/>
            <a:buChar char="•"/>
            <a:defRPr kumimoji="1" sz="2400" kern="1200">
              <a:solidFill>
                <a:schemeClr val="tx1"/>
              </a:solidFill>
              <a:latin typeface="メイリオ" panose="020B0604030504040204" pitchFamily="50" charset="-128"/>
              <a:ea typeface="メイリオ" panose="020B0604030504040204" pitchFamily="50" charset="-128"/>
              <a:cs typeface="+mn-cs"/>
            </a:defRPr>
          </a:lvl1pPr>
          <a:lvl2pPr marL="685800" indent="-228600" algn="l" defTabSz="914400" rtl="0" eaLnBrk="1" latinLnBrk="0" hangingPunct="1">
            <a:lnSpc>
              <a:spcPct val="90000"/>
            </a:lnSpc>
            <a:spcBef>
              <a:spcPts val="500"/>
            </a:spcBef>
            <a:buFont typeface="Arial" panose="020B0604020202020204" pitchFamily="34" charset="0"/>
            <a:buChar char="•"/>
            <a:defRPr kumimoji="1" sz="2000" kern="1200">
              <a:solidFill>
                <a:schemeClr val="tx1"/>
              </a:solidFill>
              <a:latin typeface="メイリオ" panose="020B0604030504040204" pitchFamily="50" charset="-128"/>
              <a:ea typeface="メイリオ" panose="020B0604030504040204" pitchFamily="50" charset="-128"/>
              <a:cs typeface="+mn-cs"/>
            </a:defRPr>
          </a:lvl2pPr>
          <a:lvl3pPr marL="1143000" indent="-228600" algn="l" defTabSz="914400" rtl="0" eaLnBrk="1" latinLnBrk="0" hangingPunct="1">
            <a:lnSpc>
              <a:spcPct val="90000"/>
            </a:lnSpc>
            <a:spcBef>
              <a:spcPts val="500"/>
            </a:spcBef>
            <a:buFont typeface="Arial" panose="020B0604020202020204" pitchFamily="34" charset="0"/>
            <a:buChar char="•"/>
            <a:defRPr kumimoji="1" sz="1800" kern="1200">
              <a:solidFill>
                <a:schemeClr val="tx1"/>
              </a:solidFill>
              <a:latin typeface="メイリオ" panose="020B0604030504040204" pitchFamily="50" charset="-128"/>
              <a:ea typeface="メイリオ" panose="020B0604030504040204" pitchFamily="50" charset="-128"/>
              <a:cs typeface="+mn-cs"/>
            </a:defRPr>
          </a:lvl3pPr>
          <a:lvl4pPr marL="1600200" indent="-228600" algn="l" defTabSz="914400" rtl="0" eaLnBrk="1" latinLnBrk="0" hangingPunct="1">
            <a:lnSpc>
              <a:spcPct val="90000"/>
            </a:lnSpc>
            <a:spcBef>
              <a:spcPts val="500"/>
            </a:spcBef>
            <a:buFont typeface="Arial" panose="020B0604020202020204" pitchFamily="34" charset="0"/>
            <a:buChar char="•"/>
            <a:defRPr kumimoji="1" sz="1600" kern="1200">
              <a:solidFill>
                <a:schemeClr val="tx1"/>
              </a:solidFill>
              <a:latin typeface="メイリオ" panose="020B0604030504040204" pitchFamily="50" charset="-128"/>
              <a:ea typeface="メイリオ" panose="020B0604030504040204" pitchFamily="50" charset="-128"/>
              <a:cs typeface="+mn-cs"/>
            </a:defRPr>
          </a:lvl4pPr>
          <a:lvl5pPr marL="2057400" indent="-228600" algn="l" defTabSz="914400" rtl="0" eaLnBrk="1" latinLnBrk="0" hangingPunct="1">
            <a:lnSpc>
              <a:spcPct val="90000"/>
            </a:lnSpc>
            <a:spcBef>
              <a:spcPts val="500"/>
            </a:spcBef>
            <a:buFont typeface="Arial" panose="020B0604020202020204" pitchFamily="34" charset="0"/>
            <a:buChar char="•"/>
            <a:defRPr kumimoji="1" sz="1600" kern="1200">
              <a:solidFill>
                <a:schemeClr val="tx1"/>
              </a:solidFill>
              <a:latin typeface="メイリオ" panose="020B0604030504040204" pitchFamily="50" charset="-128"/>
              <a:ea typeface="メイリオ" panose="020B0604030504040204" pitchFamily="50" charset="-128"/>
              <a:cs typeface="+mn-cs"/>
            </a:defRPr>
          </a:lvl5pPr>
          <a:lvl6pPr marL="2514600" indent="-228600" algn="l" defTabSz="914400" rtl="0" eaLnBrk="1" latinLnBrk="0" hangingPunct="1">
            <a:lnSpc>
              <a:spcPct val="90000"/>
            </a:lnSpc>
            <a:spcBef>
              <a:spcPts val="500"/>
            </a:spcBef>
            <a:buFont typeface="Arial" panose="020B0604020202020204" pitchFamily="34" charset="0"/>
            <a:buChar char="•"/>
            <a:defRPr kumimoji="1"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kumimoji="1"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kumimoji="1"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kumimoji="1" sz="1800" kern="1200">
              <a:solidFill>
                <a:schemeClr val="tx1"/>
              </a:solidFill>
              <a:latin typeface="+mn-lt"/>
              <a:ea typeface="+mn-ea"/>
              <a:cs typeface="+mn-cs"/>
            </a:defRPr>
          </a:lvl9pPr>
        </a:lstStyle>
        <a:p>
          <a:r>
            <a:rPr lang="ja-JP" altLang="en-US"/>
            <a:t>バイト募集サイトでは</a:t>
          </a:r>
          <a:r>
            <a:rPr lang="en-US" altLang="ja-JP"/>
            <a:t>Web</a:t>
          </a:r>
          <a:r>
            <a:rPr lang="ja-JP" altLang="en-US"/>
            <a:t>広告１、</a:t>
          </a:r>
          <a:r>
            <a:rPr lang="en-US" altLang="ja-JP"/>
            <a:t>Web</a:t>
          </a:r>
          <a:r>
            <a:rPr lang="ja-JP" altLang="en-US"/>
            <a:t>広告２を利用した宣伝施策、さらに</a:t>
          </a:r>
          <a:r>
            <a:rPr lang="en-US" altLang="ja-JP"/>
            <a:t>2017</a:t>
          </a:r>
          <a:r>
            <a:rPr lang="ja-JP" altLang="en-US"/>
            <a:t>年５月</a:t>
          </a:r>
          <a:r>
            <a:rPr lang="en-US" altLang="ja-JP"/>
            <a:t>9</a:t>
          </a:r>
          <a:r>
            <a:rPr lang="ja-JP" altLang="en-US"/>
            <a:t>日からキャンペーンを実施し、応募者数を増やすために様々な戦略を打ち出しています。左のデータは２０１７年４月３日から、８月２日までの</a:t>
          </a:r>
          <a:r>
            <a:rPr lang="en-US" altLang="ja-JP"/>
            <a:t>web</a:t>
          </a:r>
          <a:r>
            <a:rPr lang="ja-JP" altLang="en-US"/>
            <a:t>広告出稿料、応募数のデータです。</a:t>
          </a:r>
          <a:endParaRPr lang="en-US" altLang="ja-JP"/>
        </a:p>
        <a:p>
          <a:endParaRPr lang="en-US" altLang="ja-JP"/>
        </a:p>
      </xdr:txBody>
    </xdr:sp>
    <xdr:clientData/>
  </xdr:twoCellAnchor>
  <xdr:twoCellAnchor>
    <xdr:from>
      <xdr:col>6</xdr:col>
      <xdr:colOff>360404</xdr:colOff>
      <xdr:row>10</xdr:row>
      <xdr:rowOff>308919</xdr:rowOff>
    </xdr:from>
    <xdr:to>
      <xdr:col>16</xdr:col>
      <xdr:colOff>583512</xdr:colOff>
      <xdr:row>18</xdr:row>
      <xdr:rowOff>326081</xdr:rowOff>
    </xdr:to>
    <xdr:sp macro="" textlink="">
      <xdr:nvSpPr>
        <xdr:cNvPr id="3" name="テキスト ボックス 2">
          <a:extLst>
            <a:ext uri="{FF2B5EF4-FFF2-40B4-BE49-F238E27FC236}">
              <a16:creationId xmlns:a16="http://schemas.microsoft.com/office/drawing/2014/main" id="{48A759D2-0BB5-D740-B728-324EF9278D74}"/>
            </a:ext>
          </a:extLst>
        </xdr:cNvPr>
        <xdr:cNvSpPr txBox="1"/>
      </xdr:nvSpPr>
      <xdr:spPr>
        <a:xfrm>
          <a:off x="6304004" y="2798119"/>
          <a:ext cx="10129108" cy="2023762"/>
        </a:xfrm>
        <a:prstGeom prst="rect">
          <a:avLst/>
        </a:prstGeom>
        <a:solidFill>
          <a:schemeClr val="accent6">
            <a:lumMod val="20000"/>
            <a:lumOff val="8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latin typeface="Meiryo" panose="020B0604030504040204" pitchFamily="34" charset="-128"/>
              <a:ea typeface="Meiryo" panose="020B0604030504040204" pitchFamily="34" charset="-128"/>
            </a:rPr>
            <a:t>分析課題</a:t>
          </a:r>
          <a:endParaRPr kumimoji="1" lang="en-US" altLang="ja-JP" sz="2400">
            <a:latin typeface="Meiryo" panose="020B0604030504040204" pitchFamily="34" charset="-128"/>
            <a:ea typeface="Meiryo" panose="020B0604030504040204" pitchFamily="34" charset="-128"/>
          </a:endParaRPr>
        </a:p>
        <a:p>
          <a:r>
            <a:rPr kumimoji="1" lang="ja-JP" altLang="en-US" sz="2400">
              <a:latin typeface="Meiryo" panose="020B0604030504040204" pitchFamily="34" charset="-128"/>
              <a:ea typeface="Meiryo" panose="020B0604030504040204" pitchFamily="34" charset="-128"/>
            </a:rPr>
            <a:t>（１）キャンペーンの効果はあるのか？</a:t>
          </a:r>
          <a:endParaRPr kumimoji="1" lang="en-US" altLang="ja-JP" sz="2400">
            <a:latin typeface="Meiryo" panose="020B0604030504040204" pitchFamily="34" charset="-128"/>
            <a:ea typeface="Meiryo" panose="020B0604030504040204" pitchFamily="34" charset="-128"/>
          </a:endParaRPr>
        </a:p>
        <a:p>
          <a:r>
            <a:rPr kumimoji="1" lang="ja-JP" altLang="en-US" sz="2400">
              <a:latin typeface="Meiryo" panose="020B0604030504040204" pitchFamily="34" charset="-128"/>
              <a:ea typeface="Meiryo" panose="020B0604030504040204" pitchFamily="34" charset="-128"/>
            </a:rPr>
            <a:t>（２）</a:t>
          </a:r>
          <a:r>
            <a:rPr kumimoji="1" lang="en-US" altLang="ja-JP" sz="2400">
              <a:latin typeface="Meiryo" panose="020B0604030504040204" pitchFamily="34" charset="-128"/>
              <a:ea typeface="Meiryo" panose="020B0604030504040204" pitchFamily="34" charset="-128"/>
            </a:rPr>
            <a:t>Web</a:t>
          </a:r>
          <a:r>
            <a:rPr kumimoji="1" lang="ja-JP" altLang="en-US" sz="2400">
              <a:latin typeface="Meiryo" panose="020B0604030504040204" pitchFamily="34" charset="-128"/>
              <a:ea typeface="Meiryo" panose="020B0604030504040204" pitchFamily="34" charset="-128"/>
            </a:rPr>
            <a:t>広告の効果をどう評価するか？</a:t>
          </a:r>
          <a:endParaRPr kumimoji="1" lang="en-US" altLang="ja-JP" sz="2400">
            <a:latin typeface="Meiryo" panose="020B0604030504040204" pitchFamily="34" charset="-128"/>
            <a:ea typeface="Meiryo" panose="020B0604030504040204" pitchFamily="34" charset="-128"/>
          </a:endParaRPr>
        </a:p>
        <a:p>
          <a:r>
            <a:rPr kumimoji="1" lang="ja-JP" altLang="en-US" sz="2400">
              <a:latin typeface="Meiryo" panose="020B0604030504040204" pitchFamily="34" charset="-128"/>
              <a:ea typeface="Meiryo" panose="020B0604030504040204" pitchFamily="34" charset="-128"/>
            </a:rPr>
            <a:t>（３）応募数の多い曜日は？</a:t>
          </a:r>
        </a:p>
        <a:p>
          <a:endParaRPr kumimoji="1" lang="ja-JP" altLang="en-US" sz="2400">
            <a:latin typeface="Meiryo" panose="020B0604030504040204" pitchFamily="34" charset="-128"/>
            <a:ea typeface="Meiryo" panose="020B0604030504040204" pitchFamily="34" charset="-128"/>
          </a:endParaRPr>
        </a:p>
        <a:p>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15</xdr:col>
      <xdr:colOff>749300</xdr:colOff>
      <xdr:row>2</xdr:row>
      <xdr:rowOff>38100</xdr:rowOff>
    </xdr:from>
    <xdr:to>
      <xdr:col>23</xdr:col>
      <xdr:colOff>177800</xdr:colOff>
      <xdr:row>8</xdr:row>
      <xdr:rowOff>190500</xdr:rowOff>
    </xdr:to>
    <xdr:sp macro="" textlink="">
      <xdr:nvSpPr>
        <xdr:cNvPr id="3" name="テキスト ボックス 2">
          <a:extLst>
            <a:ext uri="{FF2B5EF4-FFF2-40B4-BE49-F238E27FC236}">
              <a16:creationId xmlns:a16="http://schemas.microsoft.com/office/drawing/2014/main" id="{23B92C1C-7DA3-41F1-BA71-F060BE0B8629}"/>
            </a:ext>
          </a:extLst>
        </xdr:cNvPr>
        <xdr:cNvSpPr txBox="1"/>
      </xdr:nvSpPr>
      <xdr:spPr>
        <a:xfrm>
          <a:off x="15036800" y="546100"/>
          <a:ext cx="7048500" cy="1676400"/>
        </a:xfrm>
        <a:prstGeom prst="rect">
          <a:avLst/>
        </a:prstGeom>
        <a:solidFill>
          <a:srgbClr val="FFFF00"/>
        </a:solidFill>
        <a:ln w="508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baseline="0"/>
            <a:t>購買金額と年齢、</a:t>
          </a:r>
          <a:r>
            <a:rPr kumimoji="1" lang="en-US" altLang="ja-JP" sz="1600" baseline="0"/>
            <a:t>DM</a:t>
          </a:r>
          <a:r>
            <a:rPr kumimoji="1" lang="ja-JP" altLang="en-US" sz="1600" baseline="0"/>
            <a:t>送付数の相関係数が</a:t>
          </a:r>
          <a:r>
            <a:rPr kumimoji="1" lang="en-US" altLang="ja-JP" sz="1600" baseline="0"/>
            <a:t>0.83, 0.65</a:t>
          </a:r>
          <a:r>
            <a:rPr kumimoji="1" lang="ja-JP" altLang="en-US" sz="1600" baseline="0"/>
            <a:t>であることから判断して、年齢、</a:t>
          </a:r>
          <a:r>
            <a:rPr kumimoji="1" lang="en-US" altLang="ja-JP" sz="1600" baseline="0"/>
            <a:t>DM</a:t>
          </a:r>
          <a:r>
            <a:rPr kumimoji="1" lang="ja-JP" altLang="en-US" sz="1600" baseline="0"/>
            <a:t>送付数が購買金額に影響していると考えられる。</a:t>
          </a:r>
          <a:endParaRPr kumimoji="1" lang="en-US" altLang="ja-JP" sz="1600" baseline="0"/>
        </a:p>
        <a:p>
          <a:endParaRPr kumimoji="1" lang="en-US" altLang="ja-JP" sz="1600" baseline="0"/>
        </a:p>
        <a:p>
          <a:endParaRPr kumimoji="1" lang="en-US" altLang="ja-JP" sz="1600" baseline="0"/>
        </a:p>
        <a:p>
          <a:r>
            <a:rPr kumimoji="1" lang="ja-JP" altLang="en-US" sz="1600" baseline="0"/>
            <a:t>男性と女性の購買金額の平均に差があることを</a:t>
          </a:r>
          <a:r>
            <a:rPr kumimoji="1" lang="en-US" altLang="ja-JP" sz="1600" baseline="0"/>
            <a:t>T</a:t>
          </a:r>
          <a:r>
            <a:rPr kumimoji="1" lang="ja-JP" altLang="en-US" sz="1600" baseline="0"/>
            <a:t>検定は示唆する。したがって性別と購買金額に関係があると考えられる。</a:t>
          </a:r>
          <a:endParaRPr kumimoji="1" lang="en-US" altLang="ja-JP" sz="1600" baseline="0"/>
        </a:p>
      </xdr:txBody>
    </xdr:sp>
    <xdr:clientData/>
  </xdr:twoCellAnchor>
  <xdr:twoCellAnchor>
    <xdr:from>
      <xdr:col>6</xdr:col>
      <xdr:colOff>31750</xdr:colOff>
      <xdr:row>1</xdr:row>
      <xdr:rowOff>25400</xdr:rowOff>
    </xdr:from>
    <xdr:to>
      <xdr:col>14</xdr:col>
      <xdr:colOff>692150</xdr:colOff>
      <xdr:row>7</xdr:row>
      <xdr:rowOff>177800</xdr:rowOff>
    </xdr:to>
    <xdr:sp macro="" textlink="">
      <xdr:nvSpPr>
        <xdr:cNvPr id="4" name="テキスト ボックス 3">
          <a:extLst>
            <a:ext uri="{FF2B5EF4-FFF2-40B4-BE49-F238E27FC236}">
              <a16:creationId xmlns:a16="http://schemas.microsoft.com/office/drawing/2014/main" id="{9CABB2EC-20DA-45FF-B117-D73538D36936}"/>
            </a:ext>
          </a:extLst>
        </xdr:cNvPr>
        <xdr:cNvSpPr txBox="1"/>
      </xdr:nvSpPr>
      <xdr:spPr>
        <a:xfrm>
          <a:off x="6407150" y="279400"/>
          <a:ext cx="8610600" cy="2171700"/>
        </a:xfrm>
        <a:prstGeom prst="rect">
          <a:avLst/>
        </a:prstGeom>
        <a:solidFill>
          <a:schemeClr val="accent6">
            <a:lumMod val="20000"/>
            <a:lumOff val="80000"/>
          </a:schemeClr>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問題</a:t>
          </a:r>
          <a:r>
            <a:rPr kumimoji="1" lang="en-US" altLang="ja-JP" sz="1600"/>
            <a:t>2</a:t>
          </a:r>
          <a:r>
            <a:rPr kumimoji="1" lang="ja-JP" altLang="en-US" sz="1600"/>
            <a:t>：顧客ごとの性別・年齢・過去に送った</a:t>
          </a:r>
          <a:r>
            <a:rPr kumimoji="1" lang="en-US" altLang="ja-JP" sz="1600"/>
            <a:t>DM</a:t>
          </a:r>
          <a:r>
            <a:rPr kumimoji="1" lang="ja-JP" altLang="en-US" sz="1600"/>
            <a:t>の数と直近１ヶ月の購買金額をまとめると次の表のようになった。このデータをもとに以下の問いに答えよ。</a:t>
          </a:r>
          <a:r>
            <a:rPr kumimoji="1" lang="ja-JP" altLang="en-US" sz="1600" baseline="0"/>
            <a:t>　</a:t>
          </a:r>
          <a:endParaRPr kumimoji="1" lang="en-US" altLang="ja-JP" sz="1600" baseline="0"/>
        </a:p>
        <a:p>
          <a:endParaRPr kumimoji="1" lang="en-US" altLang="ja-JP" sz="1600" baseline="0"/>
        </a:p>
        <a:p>
          <a:r>
            <a:rPr kumimoji="1" lang="en-US" altLang="ja-JP" sz="1600" baseline="0"/>
            <a:t>(1).</a:t>
          </a:r>
          <a:r>
            <a:rPr kumimoji="1" lang="ja-JP" altLang="en-US" sz="1600" baseline="0"/>
            <a:t>上記のデータに含まれる説明変数のうち、購買金額と関係があると考えられるのは何か？実際に分析を行った結果を示した上で、その中のどのような数値からそう判断したか理由を述べよ。</a:t>
          </a:r>
          <a:endParaRPr kumimoji="1" lang="en-US" altLang="ja-JP" sz="1600" baseline="0"/>
        </a:p>
        <a:p>
          <a:endParaRPr kumimoji="1" lang="en-US" altLang="ja-JP" sz="1600" baseline="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1</xdr:row>
      <xdr:rowOff>25400</xdr:rowOff>
    </xdr:from>
    <xdr:to>
      <xdr:col>15</xdr:col>
      <xdr:colOff>38100</xdr:colOff>
      <xdr:row>7</xdr:row>
      <xdr:rowOff>254000</xdr:rowOff>
    </xdr:to>
    <xdr:sp macro="" textlink="">
      <xdr:nvSpPr>
        <xdr:cNvPr id="2" name="テキスト ボックス 1">
          <a:extLst>
            <a:ext uri="{FF2B5EF4-FFF2-40B4-BE49-F238E27FC236}">
              <a16:creationId xmlns:a16="http://schemas.microsoft.com/office/drawing/2014/main" id="{07C1E04E-9FEE-4BE8-83FF-5EE585CFB74C}"/>
            </a:ext>
          </a:extLst>
        </xdr:cNvPr>
        <xdr:cNvSpPr txBox="1"/>
      </xdr:nvSpPr>
      <xdr:spPr>
        <a:xfrm>
          <a:off x="6375400" y="279400"/>
          <a:ext cx="8610600" cy="2247900"/>
        </a:xfrm>
        <a:prstGeom prst="rect">
          <a:avLst/>
        </a:prstGeom>
        <a:solidFill>
          <a:schemeClr val="accent6">
            <a:lumMod val="20000"/>
            <a:lumOff val="80000"/>
          </a:schemeClr>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問題</a:t>
          </a:r>
          <a:r>
            <a:rPr kumimoji="1" lang="en-US" altLang="ja-JP" sz="1600"/>
            <a:t>2</a:t>
          </a:r>
          <a:r>
            <a:rPr kumimoji="1" lang="ja-JP" altLang="en-US" sz="1600"/>
            <a:t>：顧客ごとの性別・年齢・過去に送った</a:t>
          </a:r>
          <a:r>
            <a:rPr kumimoji="1" lang="en-US" altLang="ja-JP" sz="1600"/>
            <a:t>DM</a:t>
          </a:r>
          <a:r>
            <a:rPr kumimoji="1" lang="ja-JP" altLang="en-US" sz="1600"/>
            <a:t>の数と直近１ヶ月の購買金額をまとめると次の表のようになった。このデータをもとに以下の問いに答えよ。</a:t>
          </a:r>
          <a:r>
            <a:rPr kumimoji="1" lang="ja-JP" altLang="en-US" sz="1600" baseline="0"/>
            <a:t>　</a:t>
          </a:r>
          <a:endParaRPr kumimoji="1" lang="en-US" altLang="ja-JP" sz="1600" baseline="0"/>
        </a:p>
        <a:p>
          <a:endParaRPr kumimoji="1" lang="en-US" altLang="ja-JP" sz="1600" baseline="0"/>
        </a:p>
        <a:p>
          <a:endParaRPr kumimoji="1" lang="en-US" altLang="ja-JP" sz="1600" baseline="0"/>
        </a:p>
        <a:p>
          <a:r>
            <a:rPr kumimoji="1" lang="en-US" altLang="ja-JP" sz="1600" baseline="0"/>
            <a:t>(2).</a:t>
          </a:r>
          <a:r>
            <a:rPr kumimoji="1" lang="ja-JP" altLang="en-US" sz="1600" baseline="0"/>
            <a:t>上記のデータから「男性ではなく特に女性に</a:t>
          </a:r>
          <a:r>
            <a:rPr kumimoji="1" lang="en-US" altLang="ja-JP" sz="1600" baseline="0"/>
            <a:t>DM</a:t>
          </a:r>
          <a:r>
            <a:rPr kumimoji="1" lang="ja-JP" altLang="en-US" sz="1600" baseline="0"/>
            <a:t>を送るべき」と考えられるか？実際に分析を行った結果を示した上で、その中のどのような数値からそう判断したか理由を述べよ。</a:t>
          </a:r>
          <a:endParaRPr kumimoji="1" lang="en-US" altLang="ja-JP" sz="1600" baseline="0"/>
        </a:p>
      </xdr:txBody>
    </xdr:sp>
    <xdr:clientData/>
  </xdr:twoCellAnchor>
  <xdr:twoCellAnchor>
    <xdr:from>
      <xdr:col>11</xdr:col>
      <xdr:colOff>25400</xdr:colOff>
      <xdr:row>9</xdr:row>
      <xdr:rowOff>19050</xdr:rowOff>
    </xdr:from>
    <xdr:to>
      <xdr:col>18</xdr:col>
      <xdr:colOff>406400</xdr:colOff>
      <xdr:row>13</xdr:row>
      <xdr:rowOff>63500</xdr:rowOff>
    </xdr:to>
    <xdr:sp macro="" textlink="">
      <xdr:nvSpPr>
        <xdr:cNvPr id="3" name="テキスト ボックス 2">
          <a:extLst>
            <a:ext uri="{FF2B5EF4-FFF2-40B4-BE49-F238E27FC236}">
              <a16:creationId xmlns:a16="http://schemas.microsoft.com/office/drawing/2014/main" id="{A6DA128B-0015-4C5C-BAEE-5F369B1A521D}"/>
            </a:ext>
          </a:extLst>
        </xdr:cNvPr>
        <xdr:cNvSpPr txBox="1"/>
      </xdr:nvSpPr>
      <xdr:spPr>
        <a:xfrm>
          <a:off x="11347450" y="2965450"/>
          <a:ext cx="7048500" cy="1390650"/>
        </a:xfrm>
        <a:prstGeom prst="rect">
          <a:avLst/>
        </a:prstGeom>
        <a:solidFill>
          <a:srgbClr val="FFFF00"/>
        </a:solidFill>
        <a:ln w="508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en-US" altLang="ja-JP" sz="1600" baseline="0"/>
        </a:p>
        <a:p>
          <a:r>
            <a:rPr kumimoji="1" lang="en-US" altLang="ja-JP" sz="1600" baseline="0"/>
            <a:t>T</a:t>
          </a:r>
          <a:r>
            <a:rPr kumimoji="1" lang="ja-JP" altLang="en-US" sz="1600" baseline="0"/>
            <a:t>検定の結果は女性の購買金額が男性より多いことを示唆し、相関分析から</a:t>
          </a:r>
          <a:r>
            <a:rPr kumimoji="1" lang="en-US" altLang="ja-JP" sz="1600" baseline="0"/>
            <a:t>DM</a:t>
          </a:r>
          <a:r>
            <a:rPr kumimoji="1" lang="ja-JP" altLang="en-US" sz="1600" baseline="0"/>
            <a:t>の送付数と購買金額に正の相関があることから、女性に</a:t>
          </a:r>
          <a:r>
            <a:rPr kumimoji="1" lang="en-US" altLang="ja-JP" sz="1600" baseline="0"/>
            <a:t>DM</a:t>
          </a:r>
          <a:r>
            <a:rPr kumimoji="1" lang="ja-JP" altLang="en-US" sz="1600" baseline="0"/>
            <a:t>を送るべきと判断した。</a:t>
          </a:r>
          <a:endParaRPr kumimoji="1" lang="en-US" altLang="ja-JP" sz="1600" baseline="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25400</xdr:colOff>
      <xdr:row>1</xdr:row>
      <xdr:rowOff>31750</xdr:rowOff>
    </xdr:from>
    <xdr:to>
      <xdr:col>13</xdr:col>
      <xdr:colOff>781050</xdr:colOff>
      <xdr:row>9</xdr:row>
      <xdr:rowOff>285750</xdr:rowOff>
    </xdr:to>
    <xdr:sp macro="" textlink="">
      <xdr:nvSpPr>
        <xdr:cNvPr id="3" name="テキスト ボックス 2">
          <a:extLst>
            <a:ext uri="{FF2B5EF4-FFF2-40B4-BE49-F238E27FC236}">
              <a16:creationId xmlns:a16="http://schemas.microsoft.com/office/drawing/2014/main" id="{54D2FE47-6317-4DCE-A68B-E9F04DDB54B0}"/>
            </a:ext>
          </a:extLst>
        </xdr:cNvPr>
        <xdr:cNvSpPr txBox="1"/>
      </xdr:nvSpPr>
      <xdr:spPr>
        <a:xfrm>
          <a:off x="6400800" y="285750"/>
          <a:ext cx="8610600" cy="2946400"/>
        </a:xfrm>
        <a:prstGeom prst="rect">
          <a:avLst/>
        </a:prstGeom>
        <a:solidFill>
          <a:schemeClr val="accent6">
            <a:lumMod val="20000"/>
            <a:lumOff val="80000"/>
          </a:schemeClr>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問題</a:t>
          </a:r>
          <a:r>
            <a:rPr kumimoji="1" lang="en-US" altLang="ja-JP" sz="1600"/>
            <a:t>2</a:t>
          </a:r>
          <a:r>
            <a:rPr kumimoji="1" lang="ja-JP" altLang="en-US" sz="1600"/>
            <a:t>：顧客ごとの性別・年齢・過去に送った</a:t>
          </a:r>
          <a:r>
            <a:rPr kumimoji="1" lang="en-US" altLang="ja-JP" sz="1600"/>
            <a:t>DM</a:t>
          </a:r>
          <a:r>
            <a:rPr kumimoji="1" lang="ja-JP" altLang="en-US" sz="1600"/>
            <a:t>の数と直近１ヶ月の購買金額をまとめると次の表のようになった。このデータをもとに以下の問いに答えよ。</a:t>
          </a:r>
          <a:r>
            <a:rPr kumimoji="1" lang="ja-JP" altLang="en-US" sz="1600" baseline="0"/>
            <a:t>　</a:t>
          </a:r>
          <a:endParaRPr kumimoji="1" lang="en-US" altLang="ja-JP" sz="1600" baseline="0"/>
        </a:p>
        <a:p>
          <a:endParaRPr kumimoji="1" lang="en-US" altLang="ja-JP" sz="1600" baseline="0"/>
        </a:p>
        <a:p>
          <a:endParaRPr kumimoji="1" lang="en-US" altLang="ja-JP" sz="1600" baseline="0"/>
        </a:p>
        <a:p>
          <a:r>
            <a:rPr kumimoji="1" lang="en-US" altLang="ja-JP" sz="1600" baseline="0"/>
            <a:t>(3).</a:t>
          </a:r>
          <a:r>
            <a:rPr kumimoji="1" lang="ja-JP" altLang="en-US" sz="1600" baseline="0"/>
            <a:t>次の条件を満たす人の購買金額を予想せよ</a:t>
          </a:r>
          <a:endParaRPr kumimoji="1" lang="en-US" altLang="ja-JP" sz="1600" baseline="0"/>
        </a:p>
        <a:p>
          <a:r>
            <a:rPr kumimoji="1" lang="ja-JP" altLang="en-US" sz="1600" baseline="0"/>
            <a:t>（１）女性、５０歳、</a:t>
          </a:r>
          <a:r>
            <a:rPr kumimoji="1" lang="en-US" altLang="ja-JP" sz="1600" baseline="0"/>
            <a:t>DM</a:t>
          </a:r>
          <a:r>
            <a:rPr kumimoji="1" lang="ja-JP" altLang="en-US" sz="1600" baseline="0"/>
            <a:t>送付数が７</a:t>
          </a:r>
          <a:endParaRPr kumimoji="1" lang="en-US" altLang="ja-JP" sz="1600" baseline="0"/>
        </a:p>
        <a:p>
          <a:r>
            <a:rPr kumimoji="1" lang="ja-JP" altLang="en-US" sz="1600" baseline="0"/>
            <a:t>（２）男性、５０歳、</a:t>
          </a:r>
          <a:r>
            <a:rPr kumimoji="1" lang="en-US" altLang="ja-JP" sz="1600" baseline="0"/>
            <a:t>DM</a:t>
          </a:r>
          <a:r>
            <a:rPr kumimoji="1" lang="ja-JP" altLang="en-US" sz="1600" baseline="0"/>
            <a:t>送付数が７</a:t>
          </a:r>
        </a:p>
        <a:p>
          <a:endParaRPr kumimoji="1" lang="en-US" altLang="ja-JP" sz="1600" baseline="0"/>
        </a:p>
        <a:p>
          <a:r>
            <a:rPr kumimoji="1" lang="ja-JP" altLang="en-US" sz="1600" baseline="0"/>
            <a:t>（回帰係数の選択における、有意水準を１０％に設定せよ）</a:t>
          </a:r>
        </a:p>
        <a:p>
          <a:endParaRPr kumimoji="1" lang="en-US" altLang="ja-JP" sz="1600" baseline="0"/>
        </a:p>
      </xdr:txBody>
    </xdr: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12450;&#12513;&#12522;&#12459;&#24335;&#32113;&#35336;&#23398;&#12288;&#31532;12&#22238;&#21839;&#38988;&#28436;&#3272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oru Kadota" refreshedDate="43215.901128587961" createdVersion="6" refreshedVersion="6" minRefreshableVersion="3" recordCount="16" xr:uid="{08F03F8B-839F-4A87-A2B6-79639ED8B7BC}">
  <cacheSource type="worksheet">
    <worksheetSource ref="C3:E19" sheet="(解答)問題１（３）" r:id="rId2"/>
  </cacheSource>
  <cacheFields count="3">
    <cacheField name="所属店舗" numFmtId="0">
      <sharedItems count="2">
        <s v="新宿"/>
        <s v="渋谷"/>
      </sharedItems>
    </cacheField>
    <cacheField name="販売金額（万円）" numFmtId="0">
      <sharedItems containsSemiMixedTypes="0" containsString="0" containsNumber="1" containsInteger="1" minValue="1000" maxValue="3780"/>
    </cacheField>
    <cacheField name="研修参加" numFmtId="0">
      <sharedItems count="2">
        <s v="あり"/>
        <s v="なし"/>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2960"/>
    <x v="0"/>
  </r>
  <r>
    <x v="0"/>
    <n v="1400"/>
    <x v="1"/>
  </r>
  <r>
    <x v="0"/>
    <n v="2320"/>
    <x v="1"/>
  </r>
  <r>
    <x v="0"/>
    <n v="2000"/>
    <x v="0"/>
  </r>
  <r>
    <x v="0"/>
    <n v="2780"/>
    <x v="0"/>
  </r>
  <r>
    <x v="0"/>
    <n v="1920"/>
    <x v="1"/>
  </r>
  <r>
    <x v="0"/>
    <n v="1000"/>
    <x v="1"/>
  </r>
  <r>
    <x v="0"/>
    <n v="1620"/>
    <x v="1"/>
  </r>
  <r>
    <x v="1"/>
    <n v="3780"/>
    <x v="0"/>
  </r>
  <r>
    <x v="1"/>
    <n v="2900"/>
    <x v="1"/>
  </r>
  <r>
    <x v="1"/>
    <n v="2820"/>
    <x v="0"/>
  </r>
  <r>
    <x v="1"/>
    <n v="3780"/>
    <x v="0"/>
  </r>
  <r>
    <x v="1"/>
    <n v="3080"/>
    <x v="0"/>
  </r>
  <r>
    <x v="1"/>
    <n v="1620"/>
    <x v="1"/>
  </r>
  <r>
    <x v="1"/>
    <n v="2020"/>
    <x v="0"/>
  </r>
  <r>
    <x v="1"/>
    <n v="356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A20EF2-F29E-4031-A7F2-8C8ED72F79D8}" name="ピボットテーブル1" cacheId="4" applyNumberFormats="0" applyBorderFormats="0" applyFontFormats="0" applyPatternFormats="0" applyAlignmentFormats="0" applyWidthHeightFormats="1" dataCaption="値" updatedVersion="6" minRefreshableVersion="3" useAutoFormatting="1" itemPrintTitles="1" createdVersion="6" indent="0" outline="1" outlineData="1" multipleFieldFilters="0">
  <location ref="H11:K15" firstHeaderRow="1" firstDataRow="2" firstDataCol="1"/>
  <pivotFields count="3">
    <pivotField axis="axisRow" showAll="0">
      <items count="3">
        <item x="1"/>
        <item x="0"/>
        <item t="default"/>
      </items>
    </pivotField>
    <pivotField showAll="0"/>
    <pivotField axis="axisCol" dataField="1" showAll="0">
      <items count="3">
        <item x="0"/>
        <item x="1"/>
        <item t="default"/>
      </items>
    </pivotField>
  </pivotFields>
  <rowFields count="1">
    <field x="0"/>
  </rowFields>
  <rowItems count="3">
    <i>
      <x/>
    </i>
    <i>
      <x v="1"/>
    </i>
    <i t="grand">
      <x/>
    </i>
  </rowItems>
  <colFields count="1">
    <field x="2"/>
  </colFields>
  <colItems count="3">
    <i>
      <x/>
    </i>
    <i>
      <x v="1"/>
    </i>
    <i t="grand">
      <x/>
    </i>
  </colItems>
  <dataFields count="1">
    <dataField name="データの個数 / 研修参加"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36F20-7BD8-BC42-9474-D5F8A03C57FC}">
  <dimension ref="B3:E19"/>
  <sheetViews>
    <sheetView zoomScale="70" zoomScaleNormal="70" workbookViewId="0">
      <selection activeCell="A3" sqref="A3"/>
    </sheetView>
  </sheetViews>
  <sheetFormatPr baseColWidth="10" defaultColWidth="11.5703125" defaultRowHeight="20"/>
  <cols>
    <col min="4" max="4" width="21.85546875" bestFit="1" customWidth="1"/>
    <col min="5" max="5" width="13" customWidth="1"/>
  </cols>
  <sheetData>
    <row r="3" spans="2:5" ht="27">
      <c r="B3" s="1" t="s">
        <v>0</v>
      </c>
      <c r="C3" s="1" t="s">
        <v>1</v>
      </c>
      <c r="D3" s="1" t="s">
        <v>2</v>
      </c>
      <c r="E3" s="2" t="s">
        <v>3</v>
      </c>
    </row>
    <row r="4" spans="2:5" ht="27">
      <c r="B4" s="3">
        <v>1</v>
      </c>
      <c r="C4" s="3" t="s">
        <v>4</v>
      </c>
      <c r="D4" s="3">
        <v>2960</v>
      </c>
      <c r="E4" s="4" t="s">
        <v>5</v>
      </c>
    </row>
    <row r="5" spans="2:5" ht="27">
      <c r="B5" s="3">
        <v>2</v>
      </c>
      <c r="C5" s="3" t="s">
        <v>4</v>
      </c>
      <c r="D5" s="3">
        <v>1400</v>
      </c>
      <c r="E5" s="4" t="s">
        <v>6</v>
      </c>
    </row>
    <row r="6" spans="2:5" ht="27">
      <c r="B6" s="3">
        <v>3</v>
      </c>
      <c r="C6" s="3" t="s">
        <v>4</v>
      </c>
      <c r="D6" s="3">
        <v>2320</v>
      </c>
      <c r="E6" s="4" t="s">
        <v>6</v>
      </c>
    </row>
    <row r="7" spans="2:5" ht="27">
      <c r="B7" s="3">
        <v>4</v>
      </c>
      <c r="C7" s="3" t="s">
        <v>4</v>
      </c>
      <c r="D7" s="3">
        <v>2000</v>
      </c>
      <c r="E7" s="4" t="s">
        <v>5</v>
      </c>
    </row>
    <row r="8" spans="2:5" ht="27">
      <c r="B8" s="3">
        <v>5</v>
      </c>
      <c r="C8" s="3" t="s">
        <v>4</v>
      </c>
      <c r="D8" s="3">
        <v>2780</v>
      </c>
      <c r="E8" s="4" t="s">
        <v>5</v>
      </c>
    </row>
    <row r="9" spans="2:5" ht="27">
      <c r="B9" s="3">
        <v>6</v>
      </c>
      <c r="C9" s="3" t="s">
        <v>4</v>
      </c>
      <c r="D9" s="3">
        <v>1920</v>
      </c>
      <c r="E9" s="4" t="s">
        <v>6</v>
      </c>
    </row>
    <row r="10" spans="2:5" ht="27">
      <c r="B10" s="3">
        <v>7</v>
      </c>
      <c r="C10" s="3" t="s">
        <v>4</v>
      </c>
      <c r="D10" s="3">
        <v>1000</v>
      </c>
      <c r="E10" s="4" t="s">
        <v>6</v>
      </c>
    </row>
    <row r="11" spans="2:5" ht="27">
      <c r="B11" s="3">
        <v>8</v>
      </c>
      <c r="C11" s="3" t="s">
        <v>4</v>
      </c>
      <c r="D11" s="3">
        <v>1620</v>
      </c>
      <c r="E11" s="4" t="s">
        <v>6</v>
      </c>
    </row>
    <row r="12" spans="2:5" ht="27">
      <c r="B12" s="3">
        <v>9</v>
      </c>
      <c r="C12" s="3" t="s">
        <v>7</v>
      </c>
      <c r="D12" s="3">
        <v>3780</v>
      </c>
      <c r="E12" s="4" t="s">
        <v>5</v>
      </c>
    </row>
    <row r="13" spans="2:5" ht="27">
      <c r="B13" s="3">
        <v>10</v>
      </c>
      <c r="C13" s="3" t="s">
        <v>7</v>
      </c>
      <c r="D13" s="3">
        <v>2900</v>
      </c>
      <c r="E13" s="4" t="s">
        <v>6</v>
      </c>
    </row>
    <row r="14" spans="2:5" ht="27">
      <c r="B14" s="3">
        <v>11</v>
      </c>
      <c r="C14" s="3" t="s">
        <v>7</v>
      </c>
      <c r="D14" s="3">
        <v>2820</v>
      </c>
      <c r="E14" s="4" t="s">
        <v>5</v>
      </c>
    </row>
    <row r="15" spans="2:5" ht="27">
      <c r="B15" s="3">
        <v>12</v>
      </c>
      <c r="C15" s="3" t="s">
        <v>7</v>
      </c>
      <c r="D15" s="3">
        <v>3780</v>
      </c>
      <c r="E15" s="4" t="s">
        <v>5</v>
      </c>
    </row>
    <row r="16" spans="2:5" ht="27">
      <c r="B16" s="3">
        <v>13</v>
      </c>
      <c r="C16" s="3" t="s">
        <v>7</v>
      </c>
      <c r="D16" s="3">
        <v>3080</v>
      </c>
      <c r="E16" s="4" t="s">
        <v>5</v>
      </c>
    </row>
    <row r="17" spans="2:5" ht="27">
      <c r="B17" s="3">
        <v>14</v>
      </c>
      <c r="C17" s="3" t="s">
        <v>7</v>
      </c>
      <c r="D17" s="3">
        <v>1620</v>
      </c>
      <c r="E17" s="4" t="s">
        <v>6</v>
      </c>
    </row>
    <row r="18" spans="2:5" ht="27">
      <c r="B18" s="3">
        <v>15</v>
      </c>
      <c r="C18" s="3" t="s">
        <v>7</v>
      </c>
      <c r="D18" s="3">
        <v>2020</v>
      </c>
      <c r="E18" s="4" t="s">
        <v>5</v>
      </c>
    </row>
    <row r="19" spans="2:5" ht="27">
      <c r="B19" s="5">
        <v>16</v>
      </c>
      <c r="C19" s="5" t="s">
        <v>7</v>
      </c>
      <c r="D19" s="5">
        <v>3560</v>
      </c>
      <c r="E19" s="6" t="s">
        <v>5</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397FB-E907-410E-8783-9F05CE1D9474}">
  <sheetPr>
    <tabColor rgb="FFFF0000"/>
  </sheetPr>
  <dimension ref="B3:O23"/>
  <sheetViews>
    <sheetView zoomScale="55" zoomScaleNormal="55" workbookViewId="0"/>
  </sheetViews>
  <sheetFormatPr baseColWidth="10" defaultColWidth="11.5703125" defaultRowHeight="20"/>
  <cols>
    <col min="4" max="4" width="21.85546875" bestFit="1" customWidth="1"/>
    <col min="5" max="5" width="13" customWidth="1"/>
    <col min="12" max="12" width="14.140625" customWidth="1"/>
    <col min="13" max="13" width="14" customWidth="1"/>
    <col min="14" max="14" width="17.7109375" customWidth="1"/>
    <col min="15" max="15" width="19.5703125" customWidth="1"/>
  </cols>
  <sheetData>
    <row r="3" spans="2:14" ht="27">
      <c r="B3" s="1" t="s">
        <v>0</v>
      </c>
      <c r="C3" s="1" t="s">
        <v>1</v>
      </c>
      <c r="D3" s="1" t="s">
        <v>2</v>
      </c>
      <c r="E3" s="2" t="s">
        <v>3</v>
      </c>
    </row>
    <row r="4" spans="2:14" ht="27">
      <c r="B4" s="3">
        <v>1</v>
      </c>
      <c r="C4" s="3" t="s">
        <v>4</v>
      </c>
      <c r="D4" s="3">
        <v>2960</v>
      </c>
      <c r="E4" s="4" t="s">
        <v>5</v>
      </c>
    </row>
    <row r="5" spans="2:14" ht="27">
      <c r="B5" s="3">
        <v>2</v>
      </c>
      <c r="C5" s="3" t="s">
        <v>4</v>
      </c>
      <c r="D5" s="3">
        <v>1400</v>
      </c>
      <c r="E5" s="4" t="s">
        <v>6</v>
      </c>
    </row>
    <row r="6" spans="2:14" ht="27">
      <c r="B6" s="3">
        <v>3</v>
      </c>
      <c r="C6" s="3" t="s">
        <v>4</v>
      </c>
      <c r="D6" s="3">
        <v>2320</v>
      </c>
      <c r="E6" s="4" t="s">
        <v>6</v>
      </c>
    </row>
    <row r="7" spans="2:14" ht="27">
      <c r="B7" s="3">
        <v>4</v>
      </c>
      <c r="C7" s="3" t="s">
        <v>4</v>
      </c>
      <c r="D7" s="3">
        <v>2000</v>
      </c>
      <c r="E7" s="4" t="s">
        <v>5</v>
      </c>
    </row>
    <row r="8" spans="2:14" ht="27">
      <c r="B8" s="3">
        <v>5</v>
      </c>
      <c r="C8" s="3" t="s">
        <v>4</v>
      </c>
      <c r="D8" s="3">
        <v>2780</v>
      </c>
      <c r="E8" s="4" t="s">
        <v>5</v>
      </c>
    </row>
    <row r="9" spans="2:14" ht="27">
      <c r="B9" s="3">
        <v>6</v>
      </c>
      <c r="C9" s="3" t="s">
        <v>4</v>
      </c>
      <c r="D9" s="3">
        <v>1920</v>
      </c>
      <c r="E9" s="4" t="s">
        <v>6</v>
      </c>
      <c r="H9" s="20" t="s">
        <v>4</v>
      </c>
      <c r="I9" s="19" t="s">
        <v>7</v>
      </c>
    </row>
    <row r="10" spans="2:14" ht="27">
      <c r="B10" s="3">
        <v>7</v>
      </c>
      <c r="C10" s="3" t="s">
        <v>4</v>
      </c>
      <c r="D10" s="3">
        <v>1000</v>
      </c>
      <c r="E10" s="4" t="s">
        <v>6</v>
      </c>
      <c r="H10" s="3">
        <v>2960</v>
      </c>
      <c r="I10" s="3">
        <v>3780</v>
      </c>
    </row>
    <row r="11" spans="2:14" ht="27">
      <c r="B11" s="3">
        <v>8</v>
      </c>
      <c r="C11" s="3" t="s">
        <v>4</v>
      </c>
      <c r="D11" s="3">
        <v>1620</v>
      </c>
      <c r="E11" s="4" t="s">
        <v>6</v>
      </c>
      <c r="H11" s="3">
        <v>1400</v>
      </c>
      <c r="I11" s="3">
        <v>2900</v>
      </c>
      <c r="L11" t="s">
        <v>28</v>
      </c>
    </row>
    <row r="12" spans="2:14" ht="28" thickBot="1">
      <c r="B12" s="3">
        <v>9</v>
      </c>
      <c r="C12" s="3" t="s">
        <v>7</v>
      </c>
      <c r="D12" s="3">
        <v>3780</v>
      </c>
      <c r="E12" s="4" t="s">
        <v>5</v>
      </c>
      <c r="H12" s="3">
        <v>2320</v>
      </c>
      <c r="I12" s="3">
        <v>2820</v>
      </c>
    </row>
    <row r="13" spans="2:14" ht="27">
      <c r="B13" s="3">
        <v>10</v>
      </c>
      <c r="C13" s="3" t="s">
        <v>7</v>
      </c>
      <c r="D13" s="3">
        <v>2900</v>
      </c>
      <c r="E13" s="4" t="s">
        <v>6</v>
      </c>
      <c r="H13" s="3">
        <v>2000</v>
      </c>
      <c r="I13" s="3">
        <v>3780</v>
      </c>
      <c r="L13" s="18"/>
      <c r="M13" s="18" t="s">
        <v>27</v>
      </c>
      <c r="N13" s="18" t="s">
        <v>26</v>
      </c>
    </row>
    <row r="14" spans="2:14" ht="27">
      <c r="B14" s="3">
        <v>11</v>
      </c>
      <c r="C14" s="3" t="s">
        <v>7</v>
      </c>
      <c r="D14" s="3">
        <v>2820</v>
      </c>
      <c r="E14" s="4" t="s">
        <v>5</v>
      </c>
      <c r="H14" s="3">
        <v>2780</v>
      </c>
      <c r="I14" s="3">
        <v>3080</v>
      </c>
      <c r="L14" s="17" t="s">
        <v>25</v>
      </c>
      <c r="M14" s="17">
        <v>2000</v>
      </c>
      <c r="N14" s="17">
        <v>2945</v>
      </c>
    </row>
    <row r="15" spans="2:14" ht="27">
      <c r="B15" s="3">
        <v>12</v>
      </c>
      <c r="C15" s="3" t="s">
        <v>7</v>
      </c>
      <c r="D15" s="3">
        <v>3780</v>
      </c>
      <c r="E15" s="4" t="s">
        <v>5</v>
      </c>
      <c r="H15" s="3">
        <v>1920</v>
      </c>
      <c r="I15" s="3">
        <v>1620</v>
      </c>
      <c r="L15" s="17" t="s">
        <v>24</v>
      </c>
      <c r="M15" s="17">
        <v>449028.57142857142</v>
      </c>
      <c r="N15" s="17">
        <v>631400</v>
      </c>
    </row>
    <row r="16" spans="2:14" ht="27">
      <c r="B16" s="3">
        <v>13</v>
      </c>
      <c r="C16" s="3" t="s">
        <v>7</v>
      </c>
      <c r="D16" s="3">
        <v>3080</v>
      </c>
      <c r="E16" s="4" t="s">
        <v>5</v>
      </c>
      <c r="H16" s="3">
        <v>1000</v>
      </c>
      <c r="I16" s="3">
        <v>2020</v>
      </c>
      <c r="L16" s="17" t="s">
        <v>23</v>
      </c>
      <c r="M16" s="17">
        <v>8</v>
      </c>
      <c r="N16" s="17">
        <v>8</v>
      </c>
    </row>
    <row r="17" spans="2:15" ht="27">
      <c r="B17" s="3">
        <v>14</v>
      </c>
      <c r="C17" s="3" t="s">
        <v>7</v>
      </c>
      <c r="D17" s="3">
        <v>1620</v>
      </c>
      <c r="E17" s="4" t="s">
        <v>6</v>
      </c>
      <c r="H17" s="5">
        <v>1620</v>
      </c>
      <c r="I17" s="5">
        <v>3560</v>
      </c>
      <c r="L17" s="17" t="s">
        <v>22</v>
      </c>
      <c r="M17" s="17">
        <v>0</v>
      </c>
      <c r="N17" s="17"/>
    </row>
    <row r="18" spans="2:15" ht="27">
      <c r="B18" s="3">
        <v>15</v>
      </c>
      <c r="C18" s="3" t="s">
        <v>7</v>
      </c>
      <c r="D18" s="3">
        <v>2020</v>
      </c>
      <c r="E18" s="4" t="s">
        <v>5</v>
      </c>
      <c r="L18" s="17" t="s">
        <v>21</v>
      </c>
      <c r="M18" s="17">
        <v>14</v>
      </c>
      <c r="N18" s="17"/>
    </row>
    <row r="19" spans="2:15" ht="27">
      <c r="B19" s="5">
        <v>16</v>
      </c>
      <c r="C19" s="5" t="s">
        <v>7</v>
      </c>
      <c r="D19" s="5">
        <v>3560</v>
      </c>
      <c r="E19" s="6" t="s">
        <v>5</v>
      </c>
      <c r="L19" s="17" t="s">
        <v>20</v>
      </c>
      <c r="M19" s="17">
        <v>-2.571454071387135</v>
      </c>
      <c r="N19" s="17"/>
    </row>
    <row r="20" spans="2:15">
      <c r="L20" s="17" t="s">
        <v>19</v>
      </c>
      <c r="M20" s="17">
        <v>1.1087274867029593E-2</v>
      </c>
      <c r="N20" s="17"/>
    </row>
    <row r="21" spans="2:15">
      <c r="L21" s="17" t="s">
        <v>18</v>
      </c>
      <c r="M21" s="17">
        <v>1.7613101357748921</v>
      </c>
      <c r="N21" s="17"/>
    </row>
    <row r="22" spans="2:15">
      <c r="L22" s="16" t="s">
        <v>17</v>
      </c>
      <c r="M22" s="16">
        <v>2.2174549734059187E-2</v>
      </c>
      <c r="N22" s="15" t="s">
        <v>16</v>
      </c>
      <c r="O22" s="14" t="s">
        <v>15</v>
      </c>
    </row>
    <row r="23" spans="2:15" ht="21" thickBot="1">
      <c r="L23" s="13" t="s">
        <v>14</v>
      </c>
      <c r="M23" s="13">
        <v>2.1447866879178044</v>
      </c>
      <c r="N23" s="13"/>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20980-A9BA-4DD6-8E6C-2DEFF3399428}">
  <sheetPr>
    <tabColor rgb="FFFF0000"/>
  </sheetPr>
  <dimension ref="B3:N22"/>
  <sheetViews>
    <sheetView workbookViewId="0"/>
  </sheetViews>
  <sheetFormatPr baseColWidth="10" defaultColWidth="11.5703125" defaultRowHeight="20"/>
  <cols>
    <col min="4" max="4" width="21.85546875" bestFit="1" customWidth="1"/>
    <col min="5" max="5" width="13" customWidth="1"/>
    <col min="8" max="9" width="13" customWidth="1"/>
    <col min="11" max="11" width="15.7109375" customWidth="1"/>
    <col min="12" max="12" width="14.5703125" customWidth="1"/>
    <col min="13" max="13" width="16.85546875" customWidth="1"/>
    <col min="14" max="14" width="20.85546875" customWidth="1"/>
  </cols>
  <sheetData>
    <row r="3" spans="2:13" ht="27">
      <c r="B3" s="1" t="s">
        <v>0</v>
      </c>
      <c r="C3" s="1" t="s">
        <v>1</v>
      </c>
      <c r="D3" s="1" t="s">
        <v>2</v>
      </c>
      <c r="E3" s="2" t="s">
        <v>3</v>
      </c>
    </row>
    <row r="4" spans="2:13" ht="27">
      <c r="B4" s="3">
        <v>1</v>
      </c>
      <c r="C4" s="3" t="s">
        <v>4</v>
      </c>
      <c r="D4" s="3">
        <v>2960</v>
      </c>
      <c r="E4" s="4" t="s">
        <v>5</v>
      </c>
    </row>
    <row r="5" spans="2:13" ht="27">
      <c r="B5" s="3">
        <v>2</v>
      </c>
      <c r="C5" s="3" t="s">
        <v>4</v>
      </c>
      <c r="D5" s="3">
        <v>2000</v>
      </c>
      <c r="E5" s="4" t="s">
        <v>5</v>
      </c>
    </row>
    <row r="6" spans="2:13" ht="27">
      <c r="B6" s="3">
        <v>3</v>
      </c>
      <c r="C6" s="3" t="s">
        <v>4</v>
      </c>
      <c r="D6" s="3">
        <v>2780</v>
      </c>
      <c r="E6" s="4" t="s">
        <v>5</v>
      </c>
    </row>
    <row r="7" spans="2:13" ht="27">
      <c r="B7" s="3">
        <v>4</v>
      </c>
      <c r="C7" s="3" t="s">
        <v>7</v>
      </c>
      <c r="D7" s="3">
        <v>3780</v>
      </c>
      <c r="E7" s="4" t="s">
        <v>5</v>
      </c>
    </row>
    <row r="8" spans="2:13" ht="27">
      <c r="B8" s="3">
        <v>5</v>
      </c>
      <c r="C8" s="3" t="s">
        <v>7</v>
      </c>
      <c r="D8" s="3">
        <v>2820</v>
      </c>
      <c r="E8" s="4" t="s">
        <v>5</v>
      </c>
    </row>
    <row r="9" spans="2:13" ht="27">
      <c r="B9" s="3">
        <v>6</v>
      </c>
      <c r="C9" s="3" t="s">
        <v>7</v>
      </c>
      <c r="D9" s="3">
        <v>3780</v>
      </c>
      <c r="E9" s="4" t="s">
        <v>5</v>
      </c>
      <c r="H9" s="23" t="s">
        <v>33</v>
      </c>
      <c r="I9" s="22" t="s">
        <v>32</v>
      </c>
    </row>
    <row r="10" spans="2:13" ht="27">
      <c r="B10" s="3">
        <v>7</v>
      </c>
      <c r="C10" s="3" t="s">
        <v>7</v>
      </c>
      <c r="D10" s="3">
        <v>3080</v>
      </c>
      <c r="E10" s="4" t="s">
        <v>5</v>
      </c>
      <c r="H10" s="3">
        <v>2960</v>
      </c>
      <c r="I10" s="3">
        <v>1400</v>
      </c>
      <c r="K10" t="s">
        <v>28</v>
      </c>
    </row>
    <row r="11" spans="2:13" ht="28" thickBot="1">
      <c r="B11" s="3">
        <v>8</v>
      </c>
      <c r="C11" s="3" t="s">
        <v>7</v>
      </c>
      <c r="D11" s="3">
        <v>2020</v>
      </c>
      <c r="E11" s="4" t="s">
        <v>5</v>
      </c>
      <c r="H11" s="3">
        <v>2000</v>
      </c>
      <c r="I11" s="3">
        <v>2320</v>
      </c>
    </row>
    <row r="12" spans="2:13" ht="27">
      <c r="B12" s="3">
        <v>9</v>
      </c>
      <c r="C12" s="3" t="s">
        <v>7</v>
      </c>
      <c r="D12" s="3">
        <v>3560</v>
      </c>
      <c r="E12" s="4" t="s">
        <v>5</v>
      </c>
      <c r="H12" s="3">
        <v>2780</v>
      </c>
      <c r="I12" s="3">
        <v>1920</v>
      </c>
      <c r="K12" s="18"/>
      <c r="L12" s="18" t="s">
        <v>31</v>
      </c>
      <c r="M12" s="18" t="s">
        <v>30</v>
      </c>
    </row>
    <row r="13" spans="2:13" ht="27">
      <c r="B13" s="3">
        <v>10</v>
      </c>
      <c r="C13" s="3" t="s">
        <v>4</v>
      </c>
      <c r="D13" s="3">
        <v>1400</v>
      </c>
      <c r="E13" s="4" t="s">
        <v>6</v>
      </c>
      <c r="H13" s="3">
        <v>3780</v>
      </c>
      <c r="I13" s="3">
        <v>1000</v>
      </c>
      <c r="K13" s="17" t="s">
        <v>25</v>
      </c>
      <c r="L13" s="15">
        <v>2975.5555555555557</v>
      </c>
      <c r="M13" s="17">
        <v>1825.7142857142858</v>
      </c>
    </row>
    <row r="14" spans="2:13" ht="27">
      <c r="B14" s="3">
        <v>11</v>
      </c>
      <c r="C14" s="3" t="s">
        <v>4</v>
      </c>
      <c r="D14" s="3">
        <v>2320</v>
      </c>
      <c r="E14" s="4" t="s">
        <v>6</v>
      </c>
      <c r="H14" s="3">
        <v>2820</v>
      </c>
      <c r="I14" s="3">
        <v>1620</v>
      </c>
      <c r="K14" s="17" t="s">
        <v>24</v>
      </c>
      <c r="L14" s="17">
        <v>446777.77777777798</v>
      </c>
      <c r="M14" s="17">
        <v>392495.23809523816</v>
      </c>
    </row>
    <row r="15" spans="2:13" ht="27">
      <c r="B15" s="3">
        <v>12</v>
      </c>
      <c r="C15" s="3" t="s">
        <v>4</v>
      </c>
      <c r="D15" s="3">
        <v>1920</v>
      </c>
      <c r="E15" s="4" t="s">
        <v>6</v>
      </c>
      <c r="H15" s="3">
        <v>3780</v>
      </c>
      <c r="I15" s="3">
        <v>2900</v>
      </c>
      <c r="K15" s="17" t="s">
        <v>23</v>
      </c>
      <c r="L15" s="17">
        <v>9</v>
      </c>
      <c r="M15" s="17">
        <v>7</v>
      </c>
    </row>
    <row r="16" spans="2:13" ht="27">
      <c r="B16" s="3">
        <v>13</v>
      </c>
      <c r="C16" s="3" t="s">
        <v>4</v>
      </c>
      <c r="D16" s="3">
        <v>1000</v>
      </c>
      <c r="E16" s="4" t="s">
        <v>6</v>
      </c>
      <c r="H16" s="3">
        <v>3080</v>
      </c>
      <c r="I16" s="6">
        <v>1620</v>
      </c>
      <c r="K16" s="17" t="s">
        <v>22</v>
      </c>
      <c r="L16" s="17">
        <v>0</v>
      </c>
      <c r="M16" s="17"/>
    </row>
    <row r="17" spans="2:14" ht="27">
      <c r="B17" s="3">
        <v>14</v>
      </c>
      <c r="C17" s="3" t="s">
        <v>4</v>
      </c>
      <c r="D17" s="3">
        <v>1620</v>
      </c>
      <c r="E17" s="4" t="s">
        <v>6</v>
      </c>
      <c r="H17" s="3">
        <v>2020</v>
      </c>
      <c r="I17" s="21"/>
      <c r="K17" s="17" t="s">
        <v>21</v>
      </c>
      <c r="L17" s="17">
        <v>13</v>
      </c>
      <c r="M17" s="17"/>
    </row>
    <row r="18" spans="2:14" ht="27">
      <c r="B18" s="3">
        <v>15</v>
      </c>
      <c r="C18" s="3" t="s">
        <v>7</v>
      </c>
      <c r="D18" s="3">
        <v>2900</v>
      </c>
      <c r="E18" s="4" t="s">
        <v>6</v>
      </c>
      <c r="H18" s="5">
        <v>3560</v>
      </c>
      <c r="I18" s="21"/>
      <c r="K18" s="17" t="s">
        <v>20</v>
      </c>
      <c r="L18" s="17">
        <v>3.5365048748730397</v>
      </c>
      <c r="M18" s="17"/>
    </row>
    <row r="19" spans="2:14" ht="27">
      <c r="B19" s="5">
        <v>16</v>
      </c>
      <c r="C19" s="5" t="s">
        <v>7</v>
      </c>
      <c r="D19" s="5">
        <v>1620</v>
      </c>
      <c r="E19" s="6" t="s">
        <v>6</v>
      </c>
      <c r="K19" s="17" t="s">
        <v>19</v>
      </c>
      <c r="L19" s="17">
        <v>1.8247724785867773E-3</v>
      </c>
      <c r="M19" s="17"/>
    </row>
    <row r="20" spans="2:14">
      <c r="K20" s="17" t="s">
        <v>18</v>
      </c>
      <c r="L20" s="17">
        <v>1.7709333959868729</v>
      </c>
      <c r="M20" s="17"/>
    </row>
    <row r="21" spans="2:14">
      <c r="K21" s="15" t="s">
        <v>17</v>
      </c>
      <c r="L21" s="15">
        <v>3.6495449571735546E-3</v>
      </c>
      <c r="M21" s="17" t="s">
        <v>16</v>
      </c>
      <c r="N21" t="s">
        <v>29</v>
      </c>
    </row>
    <row r="22" spans="2:14" ht="21" thickBot="1">
      <c r="K22" s="13" t="s">
        <v>14</v>
      </c>
      <c r="L22" s="13">
        <v>2.1603686564627926</v>
      </c>
      <c r="M22" s="13"/>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9A5AD-D641-45D7-B862-1D46A2BDC71D}">
  <sheetPr>
    <tabColor rgb="FFFF0000"/>
  </sheetPr>
  <dimension ref="B3:T28"/>
  <sheetViews>
    <sheetView zoomScale="70" zoomScaleNormal="70" workbookViewId="0">
      <selection activeCell="M8" sqref="M8"/>
    </sheetView>
  </sheetViews>
  <sheetFormatPr baseColWidth="10" defaultColWidth="11.5703125" defaultRowHeight="20"/>
  <cols>
    <col min="4" max="4" width="21.85546875" bestFit="1" customWidth="1"/>
    <col min="5" max="5" width="13" customWidth="1"/>
    <col min="8" max="8" width="21.42578125" bestFit="1" customWidth="1"/>
    <col min="9" max="9" width="10.7109375" bestFit="1" customWidth="1"/>
    <col min="10" max="10" width="8.5703125" customWidth="1"/>
    <col min="11" max="11" width="11.28515625" customWidth="1"/>
    <col min="12" max="12" width="18.85546875" customWidth="1"/>
    <col min="13" max="13" width="10.5703125" customWidth="1"/>
  </cols>
  <sheetData>
    <row r="3" spans="2:20" ht="27">
      <c r="B3" s="1" t="s">
        <v>0</v>
      </c>
      <c r="C3" s="1" t="s">
        <v>1</v>
      </c>
      <c r="D3" s="1" t="s">
        <v>2</v>
      </c>
      <c r="E3" s="2" t="s">
        <v>3</v>
      </c>
    </row>
    <row r="4" spans="2:20" ht="27">
      <c r="B4" s="3">
        <v>1</v>
      </c>
      <c r="C4" s="3" t="s">
        <v>4</v>
      </c>
      <c r="D4" s="3">
        <v>2960</v>
      </c>
      <c r="E4" s="4" t="s">
        <v>5</v>
      </c>
    </row>
    <row r="5" spans="2:20" ht="27">
      <c r="B5" s="3">
        <v>2</v>
      </c>
      <c r="C5" s="3" t="s">
        <v>4</v>
      </c>
      <c r="D5" s="3">
        <v>1400</v>
      </c>
      <c r="E5" s="4" t="s">
        <v>6</v>
      </c>
    </row>
    <row r="6" spans="2:20" ht="27">
      <c r="B6" s="3">
        <v>3</v>
      </c>
      <c r="C6" s="3" t="s">
        <v>4</v>
      </c>
      <c r="D6" s="3">
        <v>2320</v>
      </c>
      <c r="E6" s="4" t="s">
        <v>6</v>
      </c>
    </row>
    <row r="7" spans="2:20" ht="27">
      <c r="B7" s="3">
        <v>4</v>
      </c>
      <c r="C7" s="3" t="s">
        <v>4</v>
      </c>
      <c r="D7" s="3">
        <v>2000</v>
      </c>
      <c r="E7" s="4" t="s">
        <v>5</v>
      </c>
    </row>
    <row r="8" spans="2:20" ht="27">
      <c r="B8" s="3">
        <v>5</v>
      </c>
      <c r="C8" s="3" t="s">
        <v>4</v>
      </c>
      <c r="D8" s="3">
        <v>2780</v>
      </c>
      <c r="E8" s="4" t="s">
        <v>5</v>
      </c>
    </row>
    <row r="9" spans="2:20" ht="27">
      <c r="B9" s="3">
        <v>6</v>
      </c>
      <c r="C9" s="3" t="s">
        <v>4</v>
      </c>
      <c r="D9" s="3">
        <v>1920</v>
      </c>
      <c r="E9" s="4" t="s">
        <v>6</v>
      </c>
    </row>
    <row r="10" spans="2:20" ht="27">
      <c r="B10" s="3">
        <v>7</v>
      </c>
      <c r="C10" s="3" t="s">
        <v>4</v>
      </c>
      <c r="D10" s="3">
        <v>1000</v>
      </c>
      <c r="E10" s="4" t="s">
        <v>6</v>
      </c>
    </row>
    <row r="11" spans="2:20" ht="27">
      <c r="B11" s="3">
        <v>8</v>
      </c>
      <c r="C11" s="3" t="s">
        <v>4</v>
      </c>
      <c r="D11" s="3">
        <v>1620</v>
      </c>
      <c r="E11" s="4" t="s">
        <v>6</v>
      </c>
      <c r="H11" s="29" t="s">
        <v>43</v>
      </c>
      <c r="I11" s="29" t="s">
        <v>42</v>
      </c>
      <c r="N11" t="s">
        <v>77</v>
      </c>
      <c r="R11" t="s">
        <v>78</v>
      </c>
    </row>
    <row r="12" spans="2:20" ht="27">
      <c r="B12" s="3">
        <v>9</v>
      </c>
      <c r="C12" s="3" t="s">
        <v>7</v>
      </c>
      <c r="D12" s="3">
        <v>3780</v>
      </c>
      <c r="E12" s="4" t="s">
        <v>5</v>
      </c>
      <c r="H12" s="29" t="s">
        <v>39</v>
      </c>
      <c r="I12" t="s">
        <v>38</v>
      </c>
      <c r="J12" t="s">
        <v>37</v>
      </c>
      <c r="K12" t="s">
        <v>36</v>
      </c>
      <c r="N12" s="23"/>
      <c r="O12" s="23" t="s">
        <v>75</v>
      </c>
      <c r="P12" s="23" t="s">
        <v>76</v>
      </c>
      <c r="R12" s="23"/>
      <c r="S12" s="23" t="s">
        <v>75</v>
      </c>
      <c r="T12" s="23" t="s">
        <v>76</v>
      </c>
    </row>
    <row r="13" spans="2:20" ht="27">
      <c r="B13" s="3">
        <v>10</v>
      </c>
      <c r="C13" s="3" t="s">
        <v>7</v>
      </c>
      <c r="D13" s="3">
        <v>2900</v>
      </c>
      <c r="E13" s="4" t="s">
        <v>6</v>
      </c>
      <c r="H13" s="27" t="s">
        <v>26</v>
      </c>
      <c r="I13" s="26">
        <v>6</v>
      </c>
      <c r="J13" s="26">
        <v>2</v>
      </c>
      <c r="K13" s="26">
        <v>8</v>
      </c>
      <c r="N13" s="23" t="s">
        <v>4</v>
      </c>
      <c r="O13" s="23">
        <v>3</v>
      </c>
      <c r="P13" s="23">
        <v>5</v>
      </c>
      <c r="Q13">
        <v>8</v>
      </c>
      <c r="R13" s="23" t="s">
        <v>4</v>
      </c>
      <c r="S13" s="23">
        <f>O15/16*8</f>
        <v>4.5</v>
      </c>
      <c r="T13" s="23">
        <f>P15/16*8</f>
        <v>3.5</v>
      </c>
    </row>
    <row r="14" spans="2:20" ht="27">
      <c r="B14" s="3">
        <v>11</v>
      </c>
      <c r="C14" s="3" t="s">
        <v>7</v>
      </c>
      <c r="D14" s="3">
        <v>2820</v>
      </c>
      <c r="E14" s="4" t="s">
        <v>5</v>
      </c>
      <c r="H14" s="27" t="s">
        <v>27</v>
      </c>
      <c r="I14" s="26">
        <v>3</v>
      </c>
      <c r="J14" s="26">
        <v>5</v>
      </c>
      <c r="K14" s="26">
        <v>8</v>
      </c>
      <c r="N14" s="23" t="s">
        <v>7</v>
      </c>
      <c r="O14" s="23">
        <v>6</v>
      </c>
      <c r="P14" s="23">
        <v>2</v>
      </c>
      <c r="Q14">
        <v>8</v>
      </c>
      <c r="R14" s="23" t="s">
        <v>7</v>
      </c>
      <c r="S14" s="23">
        <f>O15/16*8</f>
        <v>4.5</v>
      </c>
      <c r="T14" s="23">
        <f>P15/16*8</f>
        <v>3.5</v>
      </c>
    </row>
    <row r="15" spans="2:20" ht="27">
      <c r="B15" s="3">
        <v>12</v>
      </c>
      <c r="C15" s="3" t="s">
        <v>7</v>
      </c>
      <c r="D15" s="3">
        <v>3780</v>
      </c>
      <c r="E15" s="4" t="s">
        <v>5</v>
      </c>
      <c r="H15" s="27" t="s">
        <v>36</v>
      </c>
      <c r="I15" s="26">
        <v>9</v>
      </c>
      <c r="J15" s="26">
        <v>7</v>
      </c>
      <c r="K15" s="26">
        <v>16</v>
      </c>
      <c r="O15">
        <v>9</v>
      </c>
      <c r="P15">
        <v>7</v>
      </c>
      <c r="Q15">
        <v>16</v>
      </c>
    </row>
    <row r="16" spans="2:20" ht="33">
      <c r="B16" s="3">
        <v>13</v>
      </c>
      <c r="C16" s="3" t="s">
        <v>7</v>
      </c>
      <c r="D16" s="3">
        <v>3080</v>
      </c>
      <c r="E16" s="4" t="s">
        <v>5</v>
      </c>
      <c r="G16" t="s">
        <v>41</v>
      </c>
      <c r="N16" s="31" t="s">
        <v>79</v>
      </c>
    </row>
    <row r="17" spans="2:14" ht="33">
      <c r="B17" s="3">
        <v>14</v>
      </c>
      <c r="C17" s="3" t="s">
        <v>7</v>
      </c>
      <c r="D17" s="3">
        <v>1620</v>
      </c>
      <c r="E17" s="4" t="s">
        <v>6</v>
      </c>
      <c r="H17" s="28" t="s">
        <v>39</v>
      </c>
      <c r="I17" s="28" t="s">
        <v>38</v>
      </c>
      <c r="J17" s="28" t="s">
        <v>37</v>
      </c>
      <c r="K17" s="28" t="s">
        <v>36</v>
      </c>
      <c r="N17" s="31">
        <f>_xlfn.CHISQ.TEST(O13:P14,S13:T14)</f>
        <v>0.13057001811573618</v>
      </c>
    </row>
    <row r="18" spans="2:14" ht="27">
      <c r="B18" s="3">
        <v>15</v>
      </c>
      <c r="C18" s="3" t="s">
        <v>7</v>
      </c>
      <c r="D18" s="3">
        <v>2020</v>
      </c>
      <c r="E18" s="4" t="s">
        <v>5</v>
      </c>
      <c r="H18" s="27" t="s">
        <v>26</v>
      </c>
      <c r="I18" s="26">
        <v>6</v>
      </c>
      <c r="J18" s="26">
        <v>2</v>
      </c>
      <c r="K18" s="26">
        <v>8</v>
      </c>
    </row>
    <row r="19" spans="2:14" ht="27">
      <c r="B19" s="5">
        <v>16</v>
      </c>
      <c r="C19" s="5" t="s">
        <v>7</v>
      </c>
      <c r="D19" s="5">
        <v>3560</v>
      </c>
      <c r="E19" s="6" t="s">
        <v>5</v>
      </c>
      <c r="H19" s="27" t="s">
        <v>27</v>
      </c>
      <c r="I19" s="26">
        <v>3</v>
      </c>
      <c r="J19" s="26">
        <v>5</v>
      </c>
      <c r="K19" s="26">
        <v>8</v>
      </c>
    </row>
    <row r="20" spans="2:14">
      <c r="H20" s="25" t="s">
        <v>36</v>
      </c>
      <c r="I20" s="24">
        <v>9</v>
      </c>
      <c r="J20" s="24">
        <v>7</v>
      </c>
      <c r="K20" s="24">
        <v>16</v>
      </c>
    </row>
    <row r="22" spans="2:14">
      <c r="G22" t="s">
        <v>40</v>
      </c>
    </row>
    <row r="23" spans="2:14">
      <c r="H23" s="28" t="s">
        <v>39</v>
      </c>
      <c r="I23" s="28" t="s">
        <v>38</v>
      </c>
      <c r="J23" s="28" t="s">
        <v>37</v>
      </c>
    </row>
    <row r="24" spans="2:14">
      <c r="H24" s="27" t="s">
        <v>26</v>
      </c>
      <c r="I24" s="26">
        <f>K18*I20/K20</f>
        <v>4.5</v>
      </c>
      <c r="J24" s="26">
        <f>K18*J20/K20</f>
        <v>3.5</v>
      </c>
    </row>
    <row r="25" spans="2:14">
      <c r="H25" s="27" t="s">
        <v>27</v>
      </c>
      <c r="I25" s="26">
        <f>K19*I20/K20</f>
        <v>4.5</v>
      </c>
      <c r="J25" s="26">
        <f>K19*J20/K20</f>
        <v>3.5</v>
      </c>
    </row>
    <row r="26" spans="2:14">
      <c r="H26" s="25" t="s">
        <v>36</v>
      </c>
      <c r="I26" s="24"/>
      <c r="J26" s="24"/>
    </row>
    <row r="28" spans="2:14">
      <c r="K28" s="14" t="s">
        <v>35</v>
      </c>
      <c r="L28" s="14">
        <f>CHITEST(I18:J19,I24:J25)</f>
        <v>0.13057001811573618</v>
      </c>
      <c r="M28" t="s">
        <v>34</v>
      </c>
    </row>
  </sheetData>
  <phoneticPr fontId="1"/>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FB500-AD1A-7C40-B7E5-0617A2CC4660}">
  <dimension ref="B2:E12"/>
  <sheetViews>
    <sheetView zoomScale="70" zoomScaleNormal="70" workbookViewId="0">
      <selection activeCell="E12" sqref="E12"/>
    </sheetView>
  </sheetViews>
  <sheetFormatPr baseColWidth="10" defaultColWidth="11.5703125" defaultRowHeight="20"/>
  <cols>
    <col min="4" max="4" width="14.140625" customWidth="1"/>
    <col min="5" max="5" width="19.28515625" bestFit="1" customWidth="1"/>
  </cols>
  <sheetData>
    <row r="2" spans="2:5" ht="27">
      <c r="B2" s="7" t="s">
        <v>8</v>
      </c>
      <c r="C2" s="8" t="s">
        <v>9</v>
      </c>
      <c r="D2" s="8" t="s">
        <v>10</v>
      </c>
      <c r="E2" s="2" t="s">
        <v>11</v>
      </c>
    </row>
    <row r="3" spans="2:5" ht="27">
      <c r="B3" s="9" t="s">
        <v>12</v>
      </c>
      <c r="C3" s="10">
        <v>50</v>
      </c>
      <c r="D3" s="10">
        <v>8</v>
      </c>
      <c r="E3" s="4">
        <v>7039</v>
      </c>
    </row>
    <row r="4" spans="2:5" ht="27">
      <c r="B4" s="9" t="s">
        <v>12</v>
      </c>
      <c r="C4" s="10">
        <v>44</v>
      </c>
      <c r="D4" s="10">
        <v>2</v>
      </c>
      <c r="E4" s="4">
        <v>6580</v>
      </c>
    </row>
    <row r="5" spans="2:5" ht="27">
      <c r="B5" s="9" t="s">
        <v>12</v>
      </c>
      <c r="C5" s="10">
        <v>45</v>
      </c>
      <c r="D5" s="10">
        <v>15</v>
      </c>
      <c r="E5" s="4">
        <v>7972</v>
      </c>
    </row>
    <row r="6" spans="2:5" ht="27">
      <c r="B6" s="9" t="s">
        <v>12</v>
      </c>
      <c r="C6" s="10">
        <v>50</v>
      </c>
      <c r="D6" s="10">
        <v>14</v>
      </c>
      <c r="E6" s="4">
        <v>8164</v>
      </c>
    </row>
    <row r="7" spans="2:5" ht="27">
      <c r="B7" s="9" t="s">
        <v>12</v>
      </c>
      <c r="C7" s="10">
        <v>50</v>
      </c>
      <c r="D7" s="10">
        <v>11</v>
      </c>
      <c r="E7" s="4">
        <v>7442</v>
      </c>
    </row>
    <row r="8" spans="2:5" ht="27">
      <c r="B8" s="9" t="s">
        <v>13</v>
      </c>
      <c r="C8" s="10">
        <v>33</v>
      </c>
      <c r="D8" s="10">
        <v>5</v>
      </c>
      <c r="E8" s="4">
        <v>4307</v>
      </c>
    </row>
    <row r="9" spans="2:5" ht="27">
      <c r="B9" s="9" t="s">
        <v>13</v>
      </c>
      <c r="C9" s="10">
        <v>39</v>
      </c>
      <c r="D9" s="10">
        <v>19</v>
      </c>
      <c r="E9" s="4">
        <v>7388</v>
      </c>
    </row>
    <row r="10" spans="2:5" ht="27">
      <c r="B10" s="9" t="s">
        <v>13</v>
      </c>
      <c r="C10" s="10">
        <v>47</v>
      </c>
      <c r="D10" s="10">
        <v>9</v>
      </c>
      <c r="E10" s="4">
        <v>5740</v>
      </c>
    </row>
    <row r="11" spans="2:5" ht="27">
      <c r="B11" s="9" t="s">
        <v>13</v>
      </c>
      <c r="C11" s="10">
        <v>23</v>
      </c>
      <c r="D11" s="10">
        <v>4</v>
      </c>
      <c r="E11" s="4">
        <v>3305</v>
      </c>
    </row>
    <row r="12" spans="2:5" ht="27">
      <c r="B12" s="11" t="s">
        <v>13</v>
      </c>
      <c r="C12" s="12">
        <v>37</v>
      </c>
      <c r="D12" s="12">
        <v>9</v>
      </c>
      <c r="E12" s="6">
        <v>4534</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B9F1E-CC5F-7D45-B3F0-83F6C0327EFF}">
  <dimension ref="B1:E124"/>
  <sheetViews>
    <sheetView tabSelected="1" zoomScale="61" zoomScaleNormal="55" workbookViewId="0">
      <selection activeCell="I23" sqref="I23"/>
    </sheetView>
  </sheetViews>
  <sheetFormatPr baseColWidth="10" defaultColWidth="11.140625" defaultRowHeight="20"/>
  <cols>
    <col min="1" max="1" width="11.140625" style="32"/>
    <col min="2" max="2" width="20.85546875" style="32" customWidth="1"/>
    <col min="3" max="3" width="17.7109375" style="32" customWidth="1"/>
    <col min="4" max="4" width="15.85546875" style="32" customWidth="1"/>
    <col min="5" max="5" width="22.28515625" style="32" customWidth="1"/>
    <col min="6" max="16384" width="11.140625" style="32"/>
  </cols>
  <sheetData>
    <row r="1" spans="2:5" ht="21" thickBot="1"/>
    <row r="2" spans="2:5" ht="32" thickBot="1">
      <c r="B2" s="43" t="s">
        <v>83</v>
      </c>
      <c r="C2" s="42" t="s">
        <v>82</v>
      </c>
      <c r="D2" s="42" t="s">
        <v>81</v>
      </c>
      <c r="E2" s="41" t="s">
        <v>80</v>
      </c>
    </row>
    <row r="3" spans="2:5" ht="31">
      <c r="B3" s="40">
        <v>42828</v>
      </c>
      <c r="C3" s="39">
        <v>1036.4280233386471</v>
      </c>
      <c r="D3" s="38">
        <v>8.4</v>
      </c>
      <c r="E3" s="37">
        <v>6.6000000000000005</v>
      </c>
    </row>
    <row r="4" spans="2:5" ht="31">
      <c r="B4" s="40">
        <v>42829</v>
      </c>
      <c r="C4" s="39">
        <v>1134.5988118140554</v>
      </c>
      <c r="D4" s="38">
        <v>8.4</v>
      </c>
      <c r="E4" s="37">
        <v>6.6000000000000005</v>
      </c>
    </row>
    <row r="5" spans="2:5" ht="31">
      <c r="B5" s="40">
        <v>42830</v>
      </c>
      <c r="C5" s="39">
        <v>1381.4704505153159</v>
      </c>
      <c r="D5" s="38">
        <v>10.799999999999999</v>
      </c>
      <c r="E5" s="37">
        <v>8.8000000000000007</v>
      </c>
    </row>
    <row r="6" spans="2:5" ht="31">
      <c r="B6" s="40">
        <v>42831</v>
      </c>
      <c r="C6" s="39">
        <v>1214.0967599725909</v>
      </c>
      <c r="D6" s="38">
        <v>9.6</v>
      </c>
      <c r="E6" s="37">
        <v>7.7000000000000011</v>
      </c>
    </row>
    <row r="7" spans="2:5" ht="31">
      <c r="B7" s="40">
        <v>42832</v>
      </c>
      <c r="C7" s="39">
        <v>1397.5993169977994</v>
      </c>
      <c r="D7" s="38">
        <v>9.6</v>
      </c>
      <c r="E7" s="37">
        <v>3.3000000000000003</v>
      </c>
    </row>
    <row r="8" spans="2:5" ht="31">
      <c r="B8" s="40">
        <v>42833</v>
      </c>
      <c r="C8" s="39">
        <v>639.53592566575014</v>
      </c>
      <c r="D8" s="38">
        <v>7.1999999999999993</v>
      </c>
      <c r="E8" s="37">
        <v>4.4000000000000004</v>
      </c>
    </row>
    <row r="9" spans="2:5" ht="31">
      <c r="B9" s="40">
        <v>42834</v>
      </c>
      <c r="C9" s="39">
        <v>1224.6807888908515</v>
      </c>
      <c r="D9" s="38">
        <v>9.6</v>
      </c>
      <c r="E9" s="37">
        <v>5.5</v>
      </c>
    </row>
    <row r="10" spans="2:5" ht="31">
      <c r="B10" s="40">
        <v>42835</v>
      </c>
      <c r="C10" s="39">
        <v>956.0641499384443</v>
      </c>
      <c r="D10" s="38">
        <v>7.1999999999999993</v>
      </c>
      <c r="E10" s="37">
        <v>5.5</v>
      </c>
    </row>
    <row r="11" spans="2:5" ht="31">
      <c r="B11" s="40">
        <v>42836</v>
      </c>
      <c r="C11" s="39">
        <v>794.25300955239913</v>
      </c>
      <c r="D11" s="38">
        <v>7.1999999999999993</v>
      </c>
      <c r="E11" s="37">
        <v>7.7000000000000011</v>
      </c>
    </row>
    <row r="12" spans="2:5" ht="31">
      <c r="B12" s="40">
        <v>42837</v>
      </c>
      <c r="C12" s="39">
        <v>1782.5653277609458</v>
      </c>
      <c r="D12" s="38">
        <v>9.6</v>
      </c>
      <c r="E12" s="37">
        <v>4.4000000000000004</v>
      </c>
    </row>
    <row r="13" spans="2:5" ht="31">
      <c r="B13" s="40">
        <v>42838</v>
      </c>
      <c r="C13" s="39">
        <v>1185.2760160010089</v>
      </c>
      <c r="D13" s="38">
        <v>6</v>
      </c>
      <c r="E13" s="37">
        <v>3.3000000000000003</v>
      </c>
    </row>
    <row r="14" spans="2:5" ht="31">
      <c r="B14" s="40">
        <v>42839</v>
      </c>
      <c r="C14" s="39">
        <v>156.68897764192823</v>
      </c>
      <c r="D14" s="38">
        <v>6</v>
      </c>
      <c r="E14" s="37">
        <v>7.7000000000000011</v>
      </c>
    </row>
    <row r="15" spans="2:5" ht="31">
      <c r="B15" s="40">
        <v>42840</v>
      </c>
      <c r="C15" s="39">
        <v>473.72733149895475</v>
      </c>
      <c r="D15" s="38">
        <v>6</v>
      </c>
      <c r="E15" s="37">
        <v>4.4000000000000004</v>
      </c>
    </row>
    <row r="16" spans="2:5" ht="31">
      <c r="B16" s="40">
        <v>42841</v>
      </c>
      <c r="C16" s="39">
        <v>1135.2134203395954</v>
      </c>
      <c r="D16" s="38">
        <v>8.4</v>
      </c>
      <c r="E16" s="37">
        <v>4.4000000000000004</v>
      </c>
    </row>
    <row r="17" spans="2:5" ht="31">
      <c r="B17" s="40">
        <v>42842</v>
      </c>
      <c r="C17" s="39">
        <v>1140.3875332835576</v>
      </c>
      <c r="D17" s="38">
        <v>10.799999999999999</v>
      </c>
      <c r="E17" s="37">
        <v>8.8000000000000007</v>
      </c>
    </row>
    <row r="18" spans="2:5" ht="31">
      <c r="B18" s="40">
        <v>42843</v>
      </c>
      <c r="C18" s="39">
        <v>1124.5573944794564</v>
      </c>
      <c r="D18" s="38">
        <v>8.4</v>
      </c>
      <c r="E18" s="37">
        <v>6.6000000000000005</v>
      </c>
    </row>
    <row r="19" spans="2:5" ht="31">
      <c r="B19" s="40">
        <v>42844</v>
      </c>
      <c r="C19" s="39">
        <v>970.17557433069862</v>
      </c>
      <c r="D19" s="38">
        <v>6</v>
      </c>
      <c r="E19" s="37">
        <v>5.5</v>
      </c>
    </row>
    <row r="20" spans="2:5" ht="31">
      <c r="B20" s="40">
        <v>42845</v>
      </c>
      <c r="C20" s="39">
        <v>1270.4438343340828</v>
      </c>
      <c r="D20" s="38">
        <v>7.1999999999999993</v>
      </c>
      <c r="E20" s="37">
        <v>4.4000000000000004</v>
      </c>
    </row>
    <row r="21" spans="2:5" ht="31">
      <c r="B21" s="40">
        <v>42846</v>
      </c>
      <c r="C21" s="39">
        <v>957.19071638558205</v>
      </c>
      <c r="D21" s="38">
        <v>7.1999999999999993</v>
      </c>
      <c r="E21" s="37">
        <v>3.3000000000000003</v>
      </c>
    </row>
    <row r="22" spans="2:5" ht="31">
      <c r="B22" s="40">
        <v>42847</v>
      </c>
      <c r="C22" s="39">
        <v>729.53940684450845</v>
      </c>
      <c r="D22" s="38">
        <v>8.4</v>
      </c>
      <c r="E22" s="37">
        <v>5.5</v>
      </c>
    </row>
    <row r="23" spans="2:5" ht="31">
      <c r="B23" s="40">
        <v>42848</v>
      </c>
      <c r="C23" s="39">
        <v>1668.8413658538984</v>
      </c>
      <c r="D23" s="38">
        <v>10.799999999999999</v>
      </c>
      <c r="E23" s="37">
        <v>3.3000000000000003</v>
      </c>
    </row>
    <row r="24" spans="2:5" ht="31">
      <c r="B24" s="40">
        <v>42849</v>
      </c>
      <c r="C24" s="39">
        <v>1356.1878399543689</v>
      </c>
      <c r="D24" s="38">
        <v>8.4</v>
      </c>
      <c r="E24" s="37">
        <v>4.4000000000000004</v>
      </c>
    </row>
    <row r="25" spans="2:5" ht="31">
      <c r="B25" s="40">
        <v>42850</v>
      </c>
      <c r="C25" s="39">
        <v>1324.0009835690803</v>
      </c>
      <c r="D25" s="38">
        <v>9.6</v>
      </c>
      <c r="E25" s="37">
        <v>6.6000000000000005</v>
      </c>
    </row>
    <row r="26" spans="2:5" ht="31">
      <c r="B26" s="40">
        <v>42851</v>
      </c>
      <c r="C26" s="39">
        <v>791.62386091513667</v>
      </c>
      <c r="D26" s="38">
        <v>7.1999999999999993</v>
      </c>
      <c r="E26" s="37">
        <v>8.8000000000000007</v>
      </c>
    </row>
    <row r="27" spans="2:5" ht="31">
      <c r="B27" s="40">
        <v>42852</v>
      </c>
      <c r="C27" s="39">
        <v>2027.8940845480247</v>
      </c>
      <c r="D27" s="38">
        <v>10.799999999999999</v>
      </c>
      <c r="E27" s="37">
        <v>3.3000000000000003</v>
      </c>
    </row>
    <row r="28" spans="2:5" ht="31">
      <c r="B28" s="40">
        <v>42853</v>
      </c>
      <c r="C28" s="39">
        <v>1428.9819135233233</v>
      </c>
      <c r="D28" s="38">
        <v>9.6</v>
      </c>
      <c r="E28" s="37">
        <v>3.3000000000000003</v>
      </c>
    </row>
    <row r="29" spans="2:5" ht="31">
      <c r="B29" s="40">
        <v>42854</v>
      </c>
      <c r="C29" s="39">
        <v>256.98989478000931</v>
      </c>
      <c r="D29" s="38">
        <v>8.4</v>
      </c>
      <c r="E29" s="37">
        <v>8.8000000000000007</v>
      </c>
    </row>
    <row r="30" spans="2:5" ht="31">
      <c r="B30" s="40">
        <v>42855</v>
      </c>
      <c r="C30" s="39">
        <v>142.40380098947406</v>
      </c>
      <c r="D30" s="38">
        <v>6</v>
      </c>
      <c r="E30" s="37">
        <v>8.8000000000000007</v>
      </c>
    </row>
    <row r="31" spans="2:5" ht="31">
      <c r="B31" s="40">
        <v>42856</v>
      </c>
      <c r="C31" s="39">
        <v>1293.0744446541844</v>
      </c>
      <c r="D31" s="38">
        <v>10.799999999999999</v>
      </c>
      <c r="E31" s="37">
        <v>7.7000000000000011</v>
      </c>
    </row>
    <row r="32" spans="2:5" ht="31">
      <c r="B32" s="40">
        <v>42857</v>
      </c>
      <c r="C32" s="39">
        <v>1491.8974493094252</v>
      </c>
      <c r="D32" s="38">
        <v>8.4</v>
      </c>
      <c r="E32" s="37">
        <v>4.4000000000000004</v>
      </c>
    </row>
    <row r="33" spans="2:5" ht="31">
      <c r="B33" s="40">
        <v>42858</v>
      </c>
      <c r="C33" s="39">
        <v>1621.0404977888893</v>
      </c>
      <c r="D33" s="38">
        <v>9.6</v>
      </c>
      <c r="E33" s="37">
        <v>5.5</v>
      </c>
    </row>
    <row r="34" spans="2:5" ht="31">
      <c r="B34" s="40">
        <v>42859</v>
      </c>
      <c r="C34" s="39">
        <v>1767.682667256041</v>
      </c>
      <c r="D34" s="38">
        <v>9.6</v>
      </c>
      <c r="E34" s="37">
        <v>3.3000000000000003</v>
      </c>
    </row>
    <row r="35" spans="2:5" ht="31">
      <c r="B35" s="40">
        <v>42860</v>
      </c>
      <c r="C35" s="39">
        <v>529.59394954875108</v>
      </c>
      <c r="D35" s="38">
        <v>6</v>
      </c>
      <c r="E35" s="37">
        <v>5.5</v>
      </c>
    </row>
    <row r="36" spans="2:5" ht="31">
      <c r="B36" s="40">
        <v>42861</v>
      </c>
      <c r="C36" s="39">
        <v>616.98549327957016</v>
      </c>
      <c r="D36" s="38">
        <v>7.1999999999999993</v>
      </c>
      <c r="E36" s="37">
        <v>4.4000000000000004</v>
      </c>
    </row>
    <row r="37" spans="2:5" ht="31">
      <c r="B37" s="40">
        <v>42862</v>
      </c>
      <c r="C37" s="39">
        <v>502.12106353810384</v>
      </c>
      <c r="D37" s="38">
        <v>8.4</v>
      </c>
      <c r="E37" s="37">
        <v>8.8000000000000007</v>
      </c>
    </row>
    <row r="38" spans="2:5" ht="31">
      <c r="B38" s="40">
        <v>42863</v>
      </c>
      <c r="C38" s="39">
        <v>1064.8534329719912</v>
      </c>
      <c r="D38" s="38">
        <v>9.6</v>
      </c>
      <c r="E38" s="37">
        <v>7.7000000000000011</v>
      </c>
    </row>
    <row r="39" spans="2:5" ht="31">
      <c r="B39" s="40">
        <v>42864</v>
      </c>
      <c r="C39" s="39">
        <v>1627.2093228313593</v>
      </c>
      <c r="D39" s="38">
        <v>9.6</v>
      </c>
      <c r="E39" s="37">
        <v>4.4000000000000004</v>
      </c>
    </row>
    <row r="40" spans="2:5" ht="31">
      <c r="B40" s="40">
        <v>42865</v>
      </c>
      <c r="C40" s="39">
        <v>822.9365859562995</v>
      </c>
      <c r="D40" s="38">
        <v>6</v>
      </c>
      <c r="E40" s="37">
        <v>6.6000000000000005</v>
      </c>
    </row>
    <row r="41" spans="2:5" ht="31">
      <c r="B41" s="40">
        <v>42866</v>
      </c>
      <c r="C41" s="39">
        <v>791.82548882582364</v>
      </c>
      <c r="D41" s="38">
        <v>6</v>
      </c>
      <c r="E41" s="37">
        <v>6.6000000000000005</v>
      </c>
    </row>
    <row r="42" spans="2:5" ht="31">
      <c r="B42" s="40">
        <v>42867</v>
      </c>
      <c r="C42" s="39">
        <v>1317.6891005044381</v>
      </c>
      <c r="D42" s="38">
        <v>10.799999999999999</v>
      </c>
      <c r="E42" s="37">
        <v>5.5</v>
      </c>
    </row>
    <row r="43" spans="2:5" ht="31">
      <c r="B43" s="40">
        <v>42868</v>
      </c>
      <c r="C43" s="39">
        <v>1035.6906015138532</v>
      </c>
      <c r="D43" s="38">
        <v>9.6</v>
      </c>
      <c r="E43" s="37">
        <v>4.4000000000000004</v>
      </c>
    </row>
    <row r="44" spans="2:5" ht="31">
      <c r="B44" s="40">
        <v>42869</v>
      </c>
      <c r="C44" s="39">
        <v>978.52590878695503</v>
      </c>
      <c r="D44" s="38">
        <v>7.1999999999999993</v>
      </c>
      <c r="E44" s="37">
        <v>4.4000000000000004</v>
      </c>
    </row>
    <row r="45" spans="2:5" ht="31">
      <c r="B45" s="40">
        <v>42870</v>
      </c>
      <c r="C45" s="39">
        <v>338.70767262734478</v>
      </c>
      <c r="D45" s="38">
        <v>6</v>
      </c>
      <c r="E45" s="37">
        <v>8.8000000000000007</v>
      </c>
    </row>
    <row r="46" spans="2:5" ht="31">
      <c r="B46" s="40">
        <v>42871</v>
      </c>
      <c r="C46" s="39">
        <v>1078.2538137008189</v>
      </c>
      <c r="D46" s="38">
        <v>9.6</v>
      </c>
      <c r="E46" s="37">
        <v>8.8000000000000007</v>
      </c>
    </row>
    <row r="47" spans="2:5" ht="31">
      <c r="B47" s="40">
        <v>42872</v>
      </c>
      <c r="C47" s="39">
        <v>1797.3790381316117</v>
      </c>
      <c r="D47" s="38">
        <v>9.6</v>
      </c>
      <c r="E47" s="37">
        <v>4.4000000000000004</v>
      </c>
    </row>
    <row r="48" spans="2:5" ht="31">
      <c r="B48" s="40">
        <v>42873</v>
      </c>
      <c r="C48" s="39">
        <v>1802.0794309317346</v>
      </c>
      <c r="D48" s="38">
        <v>12</v>
      </c>
      <c r="E48" s="37">
        <v>6.6000000000000005</v>
      </c>
    </row>
    <row r="49" spans="2:5" ht="31">
      <c r="B49" s="40">
        <v>42874</v>
      </c>
      <c r="C49" s="39">
        <v>2233.545721400274</v>
      </c>
      <c r="D49" s="38">
        <v>14.399999999999999</v>
      </c>
      <c r="E49" s="37">
        <v>3.3000000000000003</v>
      </c>
    </row>
    <row r="50" spans="2:5" ht="31">
      <c r="B50" s="40">
        <v>42875</v>
      </c>
      <c r="C50" s="39">
        <v>2043.0853329623546</v>
      </c>
      <c r="D50" s="38">
        <v>14.399999999999999</v>
      </c>
      <c r="E50" s="37">
        <v>3.3000000000000003</v>
      </c>
    </row>
    <row r="51" spans="2:5" ht="31">
      <c r="B51" s="40">
        <v>42876</v>
      </c>
      <c r="C51" s="39">
        <v>2143.7015994050435</v>
      </c>
      <c r="D51" s="38">
        <v>14.399999999999999</v>
      </c>
      <c r="E51" s="37">
        <v>4.4000000000000004</v>
      </c>
    </row>
    <row r="52" spans="2:5" ht="31">
      <c r="B52" s="40">
        <v>42877</v>
      </c>
      <c r="C52" s="39">
        <v>724.684185868942</v>
      </c>
      <c r="D52" s="38">
        <v>8.4</v>
      </c>
      <c r="E52" s="37">
        <v>8.8000000000000007</v>
      </c>
    </row>
    <row r="53" spans="2:5" ht="31">
      <c r="B53" s="40">
        <v>42878</v>
      </c>
      <c r="C53" s="39">
        <v>1660.4680085578555</v>
      </c>
      <c r="D53" s="38">
        <v>12</v>
      </c>
      <c r="E53" s="37">
        <v>7.7000000000000011</v>
      </c>
    </row>
    <row r="54" spans="2:5" ht="31">
      <c r="B54" s="40">
        <v>42879</v>
      </c>
      <c r="C54" s="39">
        <v>1338.5226829089133</v>
      </c>
      <c r="D54" s="38">
        <v>10.799999999999999</v>
      </c>
      <c r="E54" s="37">
        <v>8.8000000000000007</v>
      </c>
    </row>
    <row r="55" spans="2:5" ht="31">
      <c r="B55" s="40">
        <v>42880</v>
      </c>
      <c r="C55" s="39">
        <v>1496.8636738143446</v>
      </c>
      <c r="D55" s="38">
        <v>12</v>
      </c>
      <c r="E55" s="37">
        <v>8.8000000000000007</v>
      </c>
    </row>
    <row r="56" spans="2:5" ht="31">
      <c r="B56" s="40">
        <v>42881</v>
      </c>
      <c r="C56" s="39">
        <v>1820.470723290686</v>
      </c>
      <c r="D56" s="38">
        <v>16.8</v>
      </c>
      <c r="E56" s="37">
        <v>8.8000000000000007</v>
      </c>
    </row>
    <row r="57" spans="2:5" ht="31">
      <c r="B57" s="40">
        <v>42882</v>
      </c>
      <c r="C57" s="39">
        <v>791.79067269829852</v>
      </c>
      <c r="D57" s="38">
        <v>9.6</v>
      </c>
      <c r="E57" s="37">
        <v>6.6000000000000005</v>
      </c>
    </row>
    <row r="58" spans="2:5" ht="31">
      <c r="B58" s="40">
        <v>42883</v>
      </c>
      <c r="C58" s="39">
        <v>1832.7958858286447</v>
      </c>
      <c r="D58" s="38">
        <v>13.2</v>
      </c>
      <c r="E58" s="37">
        <v>5.5</v>
      </c>
    </row>
    <row r="59" spans="2:5" ht="31">
      <c r="B59" s="40">
        <v>42884</v>
      </c>
      <c r="C59" s="39">
        <v>1006.2072328794738</v>
      </c>
      <c r="D59" s="38">
        <v>9.6</v>
      </c>
      <c r="E59" s="37">
        <v>8.8000000000000007</v>
      </c>
    </row>
    <row r="60" spans="2:5" ht="31">
      <c r="B60" s="40">
        <v>42885</v>
      </c>
      <c r="C60" s="39">
        <v>2236.2236569773613</v>
      </c>
      <c r="D60" s="38">
        <v>16.8</v>
      </c>
      <c r="E60" s="37">
        <v>8.8000000000000007</v>
      </c>
    </row>
    <row r="61" spans="2:5" ht="31">
      <c r="B61" s="40">
        <v>42886</v>
      </c>
      <c r="C61" s="39">
        <v>2495.9204648280947</v>
      </c>
      <c r="D61" s="38">
        <v>13.2</v>
      </c>
      <c r="E61" s="37">
        <v>3.3000000000000003</v>
      </c>
    </row>
    <row r="62" spans="2:5" ht="31">
      <c r="B62" s="40">
        <v>42887</v>
      </c>
      <c r="C62" s="39">
        <v>2621.5238658738231</v>
      </c>
      <c r="D62" s="38">
        <v>14.399999999999999</v>
      </c>
      <c r="E62" s="37">
        <v>3.3000000000000003</v>
      </c>
    </row>
    <row r="63" spans="2:5" ht="31">
      <c r="B63" s="40">
        <v>42888</v>
      </c>
      <c r="C63" s="39">
        <v>2325.8962844605485</v>
      </c>
      <c r="D63" s="38">
        <v>16.8</v>
      </c>
      <c r="E63" s="37">
        <v>5.5</v>
      </c>
    </row>
    <row r="64" spans="2:5" ht="31">
      <c r="B64" s="40">
        <v>42889</v>
      </c>
      <c r="C64" s="39">
        <v>2464.4642020465803</v>
      </c>
      <c r="D64" s="38">
        <v>16.8</v>
      </c>
      <c r="E64" s="37">
        <v>3.3000000000000003</v>
      </c>
    </row>
    <row r="65" spans="2:5" ht="31">
      <c r="B65" s="40">
        <v>42890</v>
      </c>
      <c r="C65" s="39">
        <v>1880.0029579992565</v>
      </c>
      <c r="D65" s="38">
        <v>14.399999999999999</v>
      </c>
      <c r="E65" s="37">
        <v>6.6000000000000005</v>
      </c>
    </row>
    <row r="66" spans="2:5" ht="31">
      <c r="B66" s="40">
        <v>42891</v>
      </c>
      <c r="C66" s="39">
        <v>1944.7984160921194</v>
      </c>
      <c r="D66" s="38">
        <v>15.6</v>
      </c>
      <c r="E66" s="37">
        <v>8.8000000000000007</v>
      </c>
    </row>
    <row r="67" spans="2:5" ht="31">
      <c r="B67" s="40">
        <v>42892</v>
      </c>
      <c r="C67" s="39">
        <v>1819.862684839967</v>
      </c>
      <c r="D67" s="38">
        <v>9.6</v>
      </c>
      <c r="E67" s="37">
        <v>3.3000000000000003</v>
      </c>
    </row>
    <row r="68" spans="2:5" ht="31">
      <c r="B68" s="40">
        <v>42893</v>
      </c>
      <c r="C68" s="39">
        <v>2394.4521634664343</v>
      </c>
      <c r="D68" s="38">
        <v>16.8</v>
      </c>
      <c r="E68" s="37">
        <v>8.8000000000000007</v>
      </c>
    </row>
    <row r="69" spans="2:5" ht="31">
      <c r="B69" s="40">
        <v>42894</v>
      </c>
      <c r="C69" s="39">
        <v>1392.9848559222989</v>
      </c>
      <c r="D69" s="38">
        <v>10.799999999999999</v>
      </c>
      <c r="E69" s="37">
        <v>7.7000000000000011</v>
      </c>
    </row>
    <row r="70" spans="2:5" ht="31">
      <c r="B70" s="40">
        <v>42895</v>
      </c>
      <c r="C70" s="39">
        <v>875.91031866261574</v>
      </c>
      <c r="D70" s="38">
        <v>8.4</v>
      </c>
      <c r="E70" s="37">
        <v>5.5</v>
      </c>
    </row>
    <row r="71" spans="2:5" ht="31">
      <c r="B71" s="40">
        <v>42896</v>
      </c>
      <c r="C71" s="39">
        <v>2152.8087078053277</v>
      </c>
      <c r="D71" s="38">
        <v>16.8</v>
      </c>
      <c r="E71" s="37">
        <v>5.5</v>
      </c>
    </row>
    <row r="72" spans="2:5" ht="31">
      <c r="B72" s="40">
        <v>42897</v>
      </c>
      <c r="C72" s="39">
        <v>1547.87370860793</v>
      </c>
      <c r="D72" s="38">
        <v>14.399999999999999</v>
      </c>
      <c r="E72" s="37">
        <v>8.8000000000000007</v>
      </c>
    </row>
    <row r="73" spans="2:5" ht="31">
      <c r="B73" s="40">
        <v>42898</v>
      </c>
      <c r="C73" s="39">
        <v>1934.218505726172</v>
      </c>
      <c r="D73" s="38">
        <v>12</v>
      </c>
      <c r="E73" s="37">
        <v>4.4000000000000004</v>
      </c>
    </row>
    <row r="74" spans="2:5" ht="31">
      <c r="B74" s="40">
        <v>42899</v>
      </c>
      <c r="C74" s="39">
        <v>2597.4317458794985</v>
      </c>
      <c r="D74" s="38">
        <v>16.8</v>
      </c>
      <c r="E74" s="37">
        <v>6.6000000000000005</v>
      </c>
    </row>
    <row r="75" spans="2:5" ht="31">
      <c r="B75" s="40">
        <v>42900</v>
      </c>
      <c r="C75" s="39">
        <v>1189.2922209254143</v>
      </c>
      <c r="D75" s="38">
        <v>9.6</v>
      </c>
      <c r="E75" s="37">
        <v>8.8000000000000007</v>
      </c>
    </row>
    <row r="76" spans="2:5" ht="31">
      <c r="B76" s="40">
        <v>42901</v>
      </c>
      <c r="C76" s="39">
        <v>1163.2173682564999</v>
      </c>
      <c r="D76" s="38">
        <v>8.4</v>
      </c>
      <c r="E76" s="37">
        <v>6.6000000000000005</v>
      </c>
    </row>
    <row r="77" spans="2:5" ht="31">
      <c r="B77" s="40">
        <v>42902</v>
      </c>
      <c r="C77" s="39">
        <v>1681.9670027111163</v>
      </c>
      <c r="D77" s="38">
        <v>12</v>
      </c>
      <c r="E77" s="37">
        <v>4.4000000000000004</v>
      </c>
    </row>
    <row r="78" spans="2:5" ht="31">
      <c r="B78" s="40">
        <v>42903</v>
      </c>
      <c r="C78" s="39">
        <v>1023.9360246890545</v>
      </c>
      <c r="D78" s="38">
        <v>9.6</v>
      </c>
      <c r="E78" s="37">
        <v>4.4000000000000004</v>
      </c>
    </row>
    <row r="79" spans="2:5" ht="31">
      <c r="B79" s="40">
        <v>42904</v>
      </c>
      <c r="C79" s="39">
        <v>880.30442153207787</v>
      </c>
      <c r="D79" s="38">
        <v>9.6</v>
      </c>
      <c r="E79" s="37">
        <v>7.7000000000000011</v>
      </c>
    </row>
    <row r="80" spans="2:5" ht="31">
      <c r="B80" s="40">
        <v>42905</v>
      </c>
      <c r="C80" s="39">
        <v>2372.4264439054514</v>
      </c>
      <c r="D80" s="38">
        <v>14.399999999999999</v>
      </c>
      <c r="E80" s="37">
        <v>4.4000000000000004</v>
      </c>
    </row>
    <row r="81" spans="2:5" ht="31">
      <c r="B81" s="40">
        <v>42906</v>
      </c>
      <c r="C81" s="39">
        <v>2519.6008930998305</v>
      </c>
      <c r="D81" s="38">
        <v>15.6</v>
      </c>
      <c r="E81" s="37">
        <v>5.5</v>
      </c>
    </row>
    <row r="82" spans="2:5" ht="31">
      <c r="B82" s="40">
        <v>42907</v>
      </c>
      <c r="C82" s="39">
        <v>952.04964766448484</v>
      </c>
      <c r="D82" s="38">
        <v>8.4</v>
      </c>
      <c r="E82" s="37">
        <v>8.8000000000000007</v>
      </c>
    </row>
    <row r="83" spans="2:5" ht="31">
      <c r="B83" s="40">
        <v>42908</v>
      </c>
      <c r="C83" s="39">
        <v>2192.7893919815288</v>
      </c>
      <c r="D83" s="38">
        <v>15.6</v>
      </c>
      <c r="E83" s="37">
        <v>7.7000000000000011</v>
      </c>
    </row>
    <row r="84" spans="2:5" ht="31">
      <c r="B84" s="40">
        <v>42909</v>
      </c>
      <c r="C84" s="39">
        <v>2156.8339260519829</v>
      </c>
      <c r="D84" s="38">
        <v>15.6</v>
      </c>
      <c r="E84" s="37">
        <v>5.5</v>
      </c>
    </row>
    <row r="85" spans="2:5" ht="31">
      <c r="B85" s="40">
        <v>42910</v>
      </c>
      <c r="C85" s="39">
        <v>1847.6244957650454</v>
      </c>
      <c r="D85" s="38">
        <v>13.2</v>
      </c>
      <c r="E85" s="37">
        <v>3.3000000000000003</v>
      </c>
    </row>
    <row r="86" spans="2:5" ht="31">
      <c r="B86" s="40">
        <v>42911</v>
      </c>
      <c r="C86" s="39">
        <v>1954.5826302662331</v>
      </c>
      <c r="D86" s="38">
        <v>13.2</v>
      </c>
      <c r="E86" s="37">
        <v>4.4000000000000004</v>
      </c>
    </row>
    <row r="87" spans="2:5" ht="31">
      <c r="B87" s="40">
        <v>42912</v>
      </c>
      <c r="C87" s="39">
        <v>2795.1015945502777</v>
      </c>
      <c r="D87" s="38">
        <v>16.8</v>
      </c>
      <c r="E87" s="37">
        <v>4.4000000000000004</v>
      </c>
    </row>
    <row r="88" spans="2:5" ht="31">
      <c r="B88" s="40">
        <v>42913</v>
      </c>
      <c r="C88" s="39">
        <v>1037.6077649655658</v>
      </c>
      <c r="D88" s="38">
        <v>9.6</v>
      </c>
      <c r="E88" s="37">
        <v>8.8000000000000007</v>
      </c>
    </row>
    <row r="89" spans="2:5" ht="31">
      <c r="B89" s="40">
        <v>42914</v>
      </c>
      <c r="C89" s="39">
        <v>2746.0131292609722</v>
      </c>
      <c r="D89" s="38">
        <v>14.399999999999999</v>
      </c>
      <c r="E89" s="37">
        <v>3.3000000000000003</v>
      </c>
    </row>
    <row r="90" spans="2:5" ht="31">
      <c r="B90" s="40">
        <v>42915</v>
      </c>
      <c r="C90" s="39">
        <v>1652.911038840125</v>
      </c>
      <c r="D90" s="38">
        <v>13.2</v>
      </c>
      <c r="E90" s="37">
        <v>8.8000000000000007</v>
      </c>
    </row>
    <row r="91" spans="2:5" ht="31">
      <c r="B91" s="40">
        <v>42916</v>
      </c>
      <c r="C91" s="39">
        <v>2006.1870336217692</v>
      </c>
      <c r="D91" s="38">
        <v>15.6</v>
      </c>
      <c r="E91" s="37">
        <v>6.6000000000000005</v>
      </c>
    </row>
    <row r="92" spans="2:5" ht="31">
      <c r="B92" s="40">
        <v>42917</v>
      </c>
      <c r="C92" s="39">
        <v>1653.1160327033308</v>
      </c>
      <c r="D92" s="38">
        <v>16.8</v>
      </c>
      <c r="E92" s="37">
        <v>8.8000000000000007</v>
      </c>
    </row>
    <row r="93" spans="2:5" ht="31">
      <c r="B93" s="40">
        <v>42918</v>
      </c>
      <c r="C93" s="39">
        <v>1983.0676252761218</v>
      </c>
      <c r="D93" s="38">
        <v>14.399999999999999</v>
      </c>
      <c r="E93" s="37">
        <v>5.5</v>
      </c>
    </row>
    <row r="94" spans="2:5" ht="31">
      <c r="B94" s="40">
        <v>42919</v>
      </c>
      <c r="C94" s="39">
        <v>1051.2098746136467</v>
      </c>
      <c r="D94" s="38">
        <v>8.4</v>
      </c>
      <c r="E94" s="37">
        <v>6.6000000000000005</v>
      </c>
    </row>
    <row r="95" spans="2:5" ht="31">
      <c r="B95" s="40">
        <v>42920</v>
      </c>
      <c r="C95" s="39">
        <v>2704.3379435318452</v>
      </c>
      <c r="D95" s="38">
        <v>16.8</v>
      </c>
      <c r="E95" s="37">
        <v>5.5</v>
      </c>
    </row>
    <row r="96" spans="2:5" ht="31">
      <c r="B96" s="40">
        <v>42921</v>
      </c>
      <c r="C96" s="39">
        <v>1963.9394051388567</v>
      </c>
      <c r="D96" s="38">
        <v>10.799999999999999</v>
      </c>
      <c r="E96" s="37">
        <v>4.4000000000000004</v>
      </c>
    </row>
    <row r="97" spans="2:5" ht="31">
      <c r="B97" s="40">
        <v>42922</v>
      </c>
      <c r="C97" s="39">
        <v>1661.4012025479187</v>
      </c>
      <c r="D97" s="38">
        <v>12</v>
      </c>
      <c r="E97" s="37">
        <v>7.7000000000000011</v>
      </c>
    </row>
    <row r="98" spans="2:5" ht="31">
      <c r="B98" s="40">
        <v>42923</v>
      </c>
      <c r="C98" s="39">
        <v>1056.2157178682078</v>
      </c>
      <c r="D98" s="38">
        <v>10.799999999999999</v>
      </c>
      <c r="E98" s="37">
        <v>7.7000000000000011</v>
      </c>
    </row>
    <row r="99" spans="2:5" ht="31">
      <c r="B99" s="40">
        <v>42924</v>
      </c>
      <c r="C99" s="39">
        <v>1365.6740677015182</v>
      </c>
      <c r="D99" s="38">
        <v>12</v>
      </c>
      <c r="E99" s="37">
        <v>5.5</v>
      </c>
    </row>
    <row r="100" spans="2:5" ht="31">
      <c r="B100" s="40">
        <v>42925</v>
      </c>
      <c r="C100" s="39">
        <v>2703.1594056335889</v>
      </c>
      <c r="D100" s="38">
        <v>16.8</v>
      </c>
      <c r="E100" s="37">
        <v>3.3000000000000003</v>
      </c>
    </row>
    <row r="101" spans="2:5" ht="31">
      <c r="B101" s="40">
        <v>42926</v>
      </c>
      <c r="C101" s="39">
        <v>2079.7097289042558</v>
      </c>
      <c r="D101" s="38">
        <v>15.6</v>
      </c>
      <c r="E101" s="37">
        <v>7.7000000000000011</v>
      </c>
    </row>
    <row r="102" spans="2:5" ht="31">
      <c r="B102" s="40">
        <v>42927</v>
      </c>
      <c r="C102" s="39">
        <v>1644.5539702445203</v>
      </c>
      <c r="D102" s="38">
        <v>12</v>
      </c>
      <c r="E102" s="37">
        <v>7.7000000000000011</v>
      </c>
    </row>
    <row r="103" spans="2:5" ht="31">
      <c r="B103" s="40">
        <v>42928</v>
      </c>
      <c r="C103" s="39">
        <v>2731.1156902459024</v>
      </c>
      <c r="D103" s="38">
        <v>15.6</v>
      </c>
      <c r="E103" s="37">
        <v>4.4000000000000004</v>
      </c>
    </row>
    <row r="104" spans="2:5" ht="31">
      <c r="B104" s="40">
        <v>42929</v>
      </c>
      <c r="C104" s="39">
        <v>976.17416095224871</v>
      </c>
      <c r="D104" s="38">
        <v>8.4</v>
      </c>
      <c r="E104" s="37">
        <v>7.7000000000000011</v>
      </c>
    </row>
    <row r="105" spans="2:5" ht="31">
      <c r="B105" s="40">
        <v>42930</v>
      </c>
      <c r="C105" s="39">
        <v>1312.8717629803507</v>
      </c>
      <c r="D105" s="38">
        <v>9.6</v>
      </c>
      <c r="E105" s="37">
        <v>4.4000000000000004</v>
      </c>
    </row>
    <row r="106" spans="2:5" ht="31">
      <c r="B106" s="40">
        <v>42931</v>
      </c>
      <c r="C106" s="39">
        <v>1627.8937206741193</v>
      </c>
      <c r="D106" s="38">
        <v>15.6</v>
      </c>
      <c r="E106" s="37">
        <v>7.7000000000000011</v>
      </c>
    </row>
    <row r="107" spans="2:5" ht="31">
      <c r="B107" s="40">
        <v>42932</v>
      </c>
      <c r="C107" s="39">
        <v>1356.1219613960513</v>
      </c>
      <c r="D107" s="38">
        <v>13.2</v>
      </c>
      <c r="E107" s="37">
        <v>8.8000000000000007</v>
      </c>
    </row>
    <row r="108" spans="2:5" ht="31">
      <c r="B108" s="40">
        <v>42933</v>
      </c>
      <c r="C108" s="39">
        <v>1909.4003786026078</v>
      </c>
      <c r="D108" s="38">
        <v>14.399999999999999</v>
      </c>
      <c r="E108" s="37">
        <v>7.7000000000000011</v>
      </c>
    </row>
    <row r="109" spans="2:5" ht="31">
      <c r="B109" s="40">
        <v>42934</v>
      </c>
      <c r="C109" s="39">
        <v>1899.8459102889274</v>
      </c>
      <c r="D109" s="38">
        <v>10.799999999999999</v>
      </c>
      <c r="E109" s="37">
        <v>4.4000000000000004</v>
      </c>
    </row>
    <row r="110" spans="2:5" ht="31">
      <c r="B110" s="40">
        <v>42935</v>
      </c>
      <c r="C110" s="39">
        <v>1341.9982747477086</v>
      </c>
      <c r="D110" s="38">
        <v>9.6</v>
      </c>
      <c r="E110" s="37">
        <v>7.7000000000000011</v>
      </c>
    </row>
    <row r="111" spans="2:5" ht="31">
      <c r="B111" s="40">
        <v>42936</v>
      </c>
      <c r="C111" s="39">
        <v>3026.6408187441261</v>
      </c>
      <c r="D111" s="38">
        <v>16.8</v>
      </c>
      <c r="E111" s="37">
        <v>3.3000000000000003</v>
      </c>
    </row>
    <row r="112" spans="2:5" ht="31">
      <c r="B112" s="40">
        <v>42937</v>
      </c>
      <c r="C112" s="39">
        <v>1744.5135175624653</v>
      </c>
      <c r="D112" s="38">
        <v>14.399999999999999</v>
      </c>
      <c r="E112" s="37">
        <v>6.6000000000000005</v>
      </c>
    </row>
    <row r="113" spans="2:5" ht="31">
      <c r="B113" s="40">
        <v>42938</v>
      </c>
      <c r="C113" s="39">
        <v>652.3292538225005</v>
      </c>
      <c r="D113" s="38">
        <v>10.799999999999999</v>
      </c>
      <c r="E113" s="37">
        <v>8.8000000000000007</v>
      </c>
    </row>
    <row r="114" spans="2:5" ht="31">
      <c r="B114" s="40">
        <v>42939</v>
      </c>
      <c r="C114" s="39">
        <v>1358.3265103002802</v>
      </c>
      <c r="D114" s="38">
        <v>12</v>
      </c>
      <c r="E114" s="37">
        <v>7.7000000000000011</v>
      </c>
    </row>
    <row r="115" spans="2:5" ht="31">
      <c r="B115" s="40">
        <v>42940</v>
      </c>
      <c r="C115" s="39">
        <v>1927.0821377857076</v>
      </c>
      <c r="D115" s="38">
        <v>10.799999999999999</v>
      </c>
      <c r="E115" s="37">
        <v>3.3000000000000003</v>
      </c>
    </row>
    <row r="116" spans="2:5" ht="31">
      <c r="B116" s="40">
        <v>42941</v>
      </c>
      <c r="C116" s="39">
        <v>2131.7022901477822</v>
      </c>
      <c r="D116" s="38">
        <v>13.2</v>
      </c>
      <c r="E116" s="37">
        <v>5.5</v>
      </c>
    </row>
    <row r="117" spans="2:5" ht="31">
      <c r="B117" s="40">
        <v>42942</v>
      </c>
      <c r="C117" s="39">
        <v>2277.2723425916365</v>
      </c>
      <c r="D117" s="38">
        <v>14.399999999999999</v>
      </c>
      <c r="E117" s="37">
        <v>6.6000000000000005</v>
      </c>
    </row>
    <row r="118" spans="2:5" ht="31">
      <c r="B118" s="40">
        <v>42943</v>
      </c>
      <c r="C118" s="39">
        <v>1823.7070752353222</v>
      </c>
      <c r="D118" s="38">
        <v>9.6</v>
      </c>
      <c r="E118" s="37">
        <v>3.3000000000000003</v>
      </c>
    </row>
    <row r="119" spans="2:5" ht="31">
      <c r="B119" s="40">
        <v>42944</v>
      </c>
      <c r="C119" s="39">
        <v>1861.1257664035293</v>
      </c>
      <c r="D119" s="38">
        <v>15.6</v>
      </c>
      <c r="E119" s="37">
        <v>7.7000000000000011</v>
      </c>
    </row>
    <row r="120" spans="2:5" ht="31">
      <c r="B120" s="40">
        <v>42945</v>
      </c>
      <c r="C120" s="39">
        <v>601.77050608918216</v>
      </c>
      <c r="D120" s="38">
        <v>8.4</v>
      </c>
      <c r="E120" s="37">
        <v>6.6000000000000005</v>
      </c>
    </row>
    <row r="121" spans="2:5" ht="31">
      <c r="B121" s="40">
        <v>42946</v>
      </c>
      <c r="C121" s="39">
        <v>2150.0716114899756</v>
      </c>
      <c r="D121" s="38">
        <v>16.8</v>
      </c>
      <c r="E121" s="37">
        <v>7.7000000000000011</v>
      </c>
    </row>
    <row r="122" spans="2:5" ht="31">
      <c r="B122" s="40">
        <v>42947</v>
      </c>
      <c r="C122" s="39">
        <v>2903.5019211346812</v>
      </c>
      <c r="D122" s="38">
        <v>16.8</v>
      </c>
      <c r="E122" s="37">
        <v>3.3000000000000003</v>
      </c>
    </row>
    <row r="123" spans="2:5" ht="31">
      <c r="B123" s="40">
        <v>42948</v>
      </c>
      <c r="C123" s="39">
        <v>1478.1462749664461</v>
      </c>
      <c r="D123" s="38">
        <v>8.4</v>
      </c>
      <c r="E123" s="37">
        <v>4.4000000000000004</v>
      </c>
    </row>
    <row r="124" spans="2:5" ht="32" thickBot="1">
      <c r="B124" s="36">
        <v>42949</v>
      </c>
      <c r="C124" s="35">
        <v>3097.1125920544496</v>
      </c>
      <c r="D124" s="34">
        <v>16.8</v>
      </c>
      <c r="E124" s="33">
        <v>3.3000000000000003</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B989A-3B09-4CB4-A93F-606041E6197E}">
  <sheetPr>
    <tabColor rgb="FFFF0000"/>
  </sheetPr>
  <dimension ref="B2:P29"/>
  <sheetViews>
    <sheetView zoomScale="70" zoomScaleNormal="70" workbookViewId="0">
      <selection activeCell="F10" sqref="F10"/>
    </sheetView>
  </sheetViews>
  <sheetFormatPr baseColWidth="10" defaultColWidth="11.5703125" defaultRowHeight="20"/>
  <cols>
    <col min="4" max="4" width="14.140625" customWidth="1"/>
    <col min="5" max="5" width="19.28515625" bestFit="1" customWidth="1"/>
    <col min="7" max="7" width="15.5703125" customWidth="1"/>
  </cols>
  <sheetData>
    <row r="2" spans="2:15" ht="27">
      <c r="B2" s="7" t="s">
        <v>8</v>
      </c>
      <c r="C2" s="8" t="s">
        <v>9</v>
      </c>
      <c r="D2" s="8" t="s">
        <v>10</v>
      </c>
      <c r="E2" s="2" t="s">
        <v>11</v>
      </c>
    </row>
    <row r="3" spans="2:15" ht="27">
      <c r="B3" s="9" t="s">
        <v>12</v>
      </c>
      <c r="C3" s="10">
        <v>50</v>
      </c>
      <c r="D3" s="10">
        <v>8</v>
      </c>
      <c r="E3" s="4">
        <v>7039</v>
      </c>
    </row>
    <row r="4" spans="2:15" ht="27">
      <c r="B4" s="9" t="s">
        <v>12</v>
      </c>
      <c r="C4" s="10">
        <v>44</v>
      </c>
      <c r="D4" s="10">
        <v>2</v>
      </c>
      <c r="E4" s="4">
        <v>6580</v>
      </c>
    </row>
    <row r="5" spans="2:15" ht="27">
      <c r="B5" s="9" t="s">
        <v>12</v>
      </c>
      <c r="C5" s="10">
        <v>45</v>
      </c>
      <c r="D5" s="10">
        <v>15</v>
      </c>
      <c r="E5" s="4">
        <v>7972</v>
      </c>
    </row>
    <row r="6" spans="2:15" ht="27">
      <c r="B6" s="9" t="s">
        <v>12</v>
      </c>
      <c r="C6" s="10">
        <v>50</v>
      </c>
      <c r="D6" s="10">
        <v>14</v>
      </c>
      <c r="E6" s="4">
        <v>8164</v>
      </c>
    </row>
    <row r="7" spans="2:15" ht="27">
      <c r="B7" s="9" t="s">
        <v>12</v>
      </c>
      <c r="C7" s="10">
        <v>50</v>
      </c>
      <c r="D7" s="10">
        <v>11</v>
      </c>
      <c r="E7" s="4">
        <v>7442</v>
      </c>
    </row>
    <row r="8" spans="2:15" ht="27">
      <c r="B8" s="9" t="s">
        <v>13</v>
      </c>
      <c r="C8" s="10">
        <v>33</v>
      </c>
      <c r="D8" s="10">
        <v>5</v>
      </c>
      <c r="E8" s="4">
        <v>4307</v>
      </c>
    </row>
    <row r="9" spans="2:15" ht="28" thickBot="1">
      <c r="B9" s="9" t="s">
        <v>13</v>
      </c>
      <c r="C9" s="10">
        <v>39</v>
      </c>
      <c r="D9" s="10">
        <v>19</v>
      </c>
      <c r="E9" s="4">
        <v>7388</v>
      </c>
      <c r="G9" t="s">
        <v>50</v>
      </c>
      <c r="M9" t="s">
        <v>49</v>
      </c>
    </row>
    <row r="10" spans="2:15" ht="27">
      <c r="B10" s="9" t="s">
        <v>13</v>
      </c>
      <c r="C10" s="10">
        <v>47</v>
      </c>
      <c r="D10" s="10">
        <v>9</v>
      </c>
      <c r="E10" s="4">
        <v>5740</v>
      </c>
      <c r="H10" s="18"/>
      <c r="I10" s="18" t="s">
        <v>48</v>
      </c>
      <c r="J10" s="18" t="s">
        <v>47</v>
      </c>
      <c r="K10" s="18" t="s">
        <v>46</v>
      </c>
      <c r="N10" s="1" t="s">
        <v>12</v>
      </c>
      <c r="O10" s="2" t="s">
        <v>13</v>
      </c>
    </row>
    <row r="11" spans="2:15" ht="27">
      <c r="B11" s="9" t="s">
        <v>13</v>
      </c>
      <c r="C11" s="10">
        <v>23</v>
      </c>
      <c r="D11" s="10">
        <v>4</v>
      </c>
      <c r="E11" s="4">
        <v>3305</v>
      </c>
      <c r="H11" s="17" t="s">
        <v>48</v>
      </c>
      <c r="I11" s="17">
        <v>1</v>
      </c>
      <c r="J11" s="17"/>
      <c r="K11" s="17"/>
      <c r="N11" s="3">
        <v>7039</v>
      </c>
      <c r="O11" s="4">
        <v>4307</v>
      </c>
    </row>
    <row r="12" spans="2:15" ht="27">
      <c r="B12" s="11" t="s">
        <v>13</v>
      </c>
      <c r="C12" s="12">
        <v>37</v>
      </c>
      <c r="D12" s="12">
        <v>9</v>
      </c>
      <c r="E12" s="6">
        <v>4534</v>
      </c>
      <c r="H12" s="17" t="s">
        <v>47</v>
      </c>
      <c r="I12" s="17">
        <v>0.3653931592234187</v>
      </c>
      <c r="J12" s="17">
        <v>1</v>
      </c>
      <c r="K12" s="17"/>
      <c r="N12" s="3">
        <v>6580</v>
      </c>
      <c r="O12" s="4">
        <v>7388</v>
      </c>
    </row>
    <row r="13" spans="2:15" ht="28" thickBot="1">
      <c r="H13" s="13" t="s">
        <v>46</v>
      </c>
      <c r="I13" s="13">
        <v>0.83894767412025639</v>
      </c>
      <c r="J13" s="13">
        <v>0.65869841822885</v>
      </c>
      <c r="K13" s="13">
        <v>1</v>
      </c>
      <c r="N13" s="3">
        <v>7972</v>
      </c>
      <c r="O13" s="4">
        <v>5740</v>
      </c>
    </row>
    <row r="14" spans="2:15" ht="27">
      <c r="N14" s="3">
        <v>8164</v>
      </c>
      <c r="O14" s="4">
        <v>3305</v>
      </c>
    </row>
    <row r="15" spans="2:15" ht="27">
      <c r="N15" s="5">
        <v>7442</v>
      </c>
      <c r="O15" s="6">
        <v>4534</v>
      </c>
    </row>
    <row r="17" spans="14:16">
      <c r="N17" t="s">
        <v>28</v>
      </c>
    </row>
    <row r="18" spans="14:16" ht="21" thickBot="1"/>
    <row r="19" spans="14:16">
      <c r="N19" s="18"/>
      <c r="O19" s="18" t="s">
        <v>45</v>
      </c>
      <c r="P19" s="18" t="s">
        <v>44</v>
      </c>
    </row>
    <row r="20" spans="14:16">
      <c r="N20" s="17" t="s">
        <v>25</v>
      </c>
      <c r="O20" s="17">
        <v>7439.4</v>
      </c>
      <c r="P20" s="17">
        <v>5054.8</v>
      </c>
    </row>
    <row r="21" spans="14:16">
      <c r="N21" s="17" t="s">
        <v>24</v>
      </c>
      <c r="O21" s="17">
        <v>426900.8</v>
      </c>
      <c r="P21" s="17">
        <v>2451389.6999999993</v>
      </c>
    </row>
    <row r="22" spans="14:16">
      <c r="N22" s="17" t="s">
        <v>23</v>
      </c>
      <c r="O22" s="17">
        <v>5</v>
      </c>
      <c r="P22" s="17">
        <v>5</v>
      </c>
    </row>
    <row r="23" spans="14:16">
      <c r="N23" s="17" t="s">
        <v>22</v>
      </c>
      <c r="O23" s="17">
        <v>0</v>
      </c>
      <c r="P23" s="17"/>
    </row>
    <row r="24" spans="14:16">
      <c r="N24" s="17" t="s">
        <v>21</v>
      </c>
      <c r="O24" s="17">
        <v>5</v>
      </c>
      <c r="P24" s="17"/>
    </row>
    <row r="25" spans="14:16">
      <c r="N25" s="17" t="s">
        <v>20</v>
      </c>
      <c r="O25" s="17">
        <v>3.1429192983198067</v>
      </c>
      <c r="P25" s="17"/>
    </row>
    <row r="26" spans="14:16">
      <c r="N26" s="17" t="s">
        <v>19</v>
      </c>
      <c r="O26" s="17">
        <v>1.2791038851214487E-2</v>
      </c>
      <c r="P26" s="17"/>
    </row>
    <row r="27" spans="14:16">
      <c r="N27" s="17" t="s">
        <v>18</v>
      </c>
      <c r="O27" s="17">
        <v>2.0150483733330233</v>
      </c>
      <c r="P27" s="17"/>
    </row>
    <row r="28" spans="14:16">
      <c r="N28" s="15" t="s">
        <v>17</v>
      </c>
      <c r="O28" s="15">
        <v>2.5582077702428974E-2</v>
      </c>
      <c r="P28" s="17"/>
    </row>
    <row r="29" spans="14:16" ht="21" thickBot="1">
      <c r="N29" s="13" t="s">
        <v>14</v>
      </c>
      <c r="O29" s="13">
        <v>2.570581835636315</v>
      </c>
      <c r="P29" s="13"/>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C928C-7708-4D6C-94BC-6E88B0CCDE87}">
  <sheetPr>
    <tabColor rgb="FFFF0000"/>
  </sheetPr>
  <dimension ref="B2:J30"/>
  <sheetViews>
    <sheetView zoomScale="70" zoomScaleNormal="70" workbookViewId="0">
      <selection activeCell="E11" sqref="E11"/>
    </sheetView>
  </sheetViews>
  <sheetFormatPr baseColWidth="10" defaultColWidth="11.5703125" defaultRowHeight="20"/>
  <cols>
    <col min="4" max="4" width="14.140625" customWidth="1"/>
    <col min="5" max="5" width="19.28515625" bestFit="1" customWidth="1"/>
  </cols>
  <sheetData>
    <row r="2" spans="2:9" ht="27">
      <c r="B2" s="7" t="s">
        <v>8</v>
      </c>
      <c r="C2" s="8" t="s">
        <v>9</v>
      </c>
      <c r="D2" s="8" t="s">
        <v>10</v>
      </c>
      <c r="E2" s="2" t="s">
        <v>11</v>
      </c>
    </row>
    <row r="3" spans="2:9" ht="27">
      <c r="B3" s="9" t="s">
        <v>12</v>
      </c>
      <c r="C3" s="10">
        <v>50</v>
      </c>
      <c r="D3" s="10">
        <v>8</v>
      </c>
      <c r="E3" s="4">
        <v>7039</v>
      </c>
    </row>
    <row r="4" spans="2:9" ht="27">
      <c r="B4" s="9" t="s">
        <v>12</v>
      </c>
      <c r="C4" s="10">
        <v>44</v>
      </c>
      <c r="D4" s="10">
        <v>2</v>
      </c>
      <c r="E4" s="4">
        <v>6580</v>
      </c>
    </row>
    <row r="5" spans="2:9" ht="27">
      <c r="B5" s="9" t="s">
        <v>12</v>
      </c>
      <c r="C5" s="10">
        <v>45</v>
      </c>
      <c r="D5" s="10">
        <v>15</v>
      </c>
      <c r="E5" s="4">
        <v>7972</v>
      </c>
    </row>
    <row r="6" spans="2:9" ht="27">
      <c r="B6" s="9" t="s">
        <v>12</v>
      </c>
      <c r="C6" s="10">
        <v>50</v>
      </c>
      <c r="D6" s="10">
        <v>14</v>
      </c>
      <c r="E6" s="4">
        <v>8164</v>
      </c>
    </row>
    <row r="7" spans="2:9" ht="27">
      <c r="B7" s="9" t="s">
        <v>12</v>
      </c>
      <c r="C7" s="10">
        <v>50</v>
      </c>
      <c r="D7" s="10">
        <v>11</v>
      </c>
      <c r="E7" s="4">
        <v>7442</v>
      </c>
    </row>
    <row r="8" spans="2:9" ht="27">
      <c r="B8" s="9" t="s">
        <v>13</v>
      </c>
      <c r="C8" s="10">
        <v>33</v>
      </c>
      <c r="D8" s="10">
        <v>5</v>
      </c>
      <c r="E8" s="4">
        <v>4307</v>
      </c>
    </row>
    <row r="9" spans="2:9" ht="27">
      <c r="B9" s="9" t="s">
        <v>13</v>
      </c>
      <c r="C9" s="10">
        <v>39</v>
      </c>
      <c r="D9" s="10">
        <v>19</v>
      </c>
      <c r="E9" s="4">
        <v>7388</v>
      </c>
    </row>
    <row r="10" spans="2:9" ht="27">
      <c r="B10" s="9" t="s">
        <v>13</v>
      </c>
      <c r="C10" s="10">
        <v>47</v>
      </c>
      <c r="D10" s="10">
        <v>9</v>
      </c>
      <c r="E10" s="4">
        <v>5740</v>
      </c>
      <c r="G10" t="s">
        <v>49</v>
      </c>
    </row>
    <row r="11" spans="2:9" ht="27">
      <c r="B11" s="9" t="s">
        <v>13</v>
      </c>
      <c r="C11" s="10">
        <v>23</v>
      </c>
      <c r="D11" s="10">
        <v>4</v>
      </c>
      <c r="E11" s="4">
        <v>3305</v>
      </c>
      <c r="H11" s="1" t="s">
        <v>12</v>
      </c>
      <c r="I11" s="2" t="s">
        <v>13</v>
      </c>
    </row>
    <row r="12" spans="2:9" ht="27">
      <c r="B12" s="11" t="s">
        <v>13</v>
      </c>
      <c r="C12" s="12">
        <v>37</v>
      </c>
      <c r="D12" s="12">
        <v>9</v>
      </c>
      <c r="E12" s="6">
        <v>4534</v>
      </c>
      <c r="H12" s="3">
        <v>7039</v>
      </c>
      <c r="I12" s="4">
        <v>4307</v>
      </c>
    </row>
    <row r="13" spans="2:9" ht="27">
      <c r="H13" s="3">
        <v>6580</v>
      </c>
      <c r="I13" s="4">
        <v>7388</v>
      </c>
    </row>
    <row r="14" spans="2:9" ht="27">
      <c r="H14" s="3">
        <v>7972</v>
      </c>
      <c r="I14" s="4">
        <v>5740</v>
      </c>
    </row>
    <row r="15" spans="2:9" ht="27">
      <c r="H15" s="3">
        <v>8164</v>
      </c>
      <c r="I15" s="4">
        <v>3305</v>
      </c>
    </row>
    <row r="16" spans="2:9" ht="27">
      <c r="H16" s="5">
        <v>7442</v>
      </c>
      <c r="I16" s="6">
        <v>4534</v>
      </c>
    </row>
    <row r="18" spans="8:10">
      <c r="H18" t="s">
        <v>28</v>
      </c>
    </row>
    <row r="19" spans="8:10" ht="21" thickBot="1"/>
    <row r="20" spans="8:10">
      <c r="H20" s="18"/>
      <c r="I20" s="18" t="s">
        <v>45</v>
      </c>
      <c r="J20" s="18" t="s">
        <v>44</v>
      </c>
    </row>
    <row r="21" spans="8:10">
      <c r="H21" s="17" t="s">
        <v>25</v>
      </c>
      <c r="I21" s="17">
        <v>7439.4</v>
      </c>
      <c r="J21" s="17">
        <v>5054.8</v>
      </c>
    </row>
    <row r="22" spans="8:10">
      <c r="H22" s="17" t="s">
        <v>24</v>
      </c>
      <c r="I22" s="17">
        <v>426900.8</v>
      </c>
      <c r="J22" s="17">
        <v>2451389.6999999993</v>
      </c>
    </row>
    <row r="23" spans="8:10">
      <c r="H23" s="17" t="s">
        <v>23</v>
      </c>
      <c r="I23" s="17">
        <v>5</v>
      </c>
      <c r="J23" s="17">
        <v>5</v>
      </c>
    </row>
    <row r="24" spans="8:10">
      <c r="H24" s="17" t="s">
        <v>22</v>
      </c>
      <c r="I24" s="17">
        <v>0</v>
      </c>
      <c r="J24" s="17"/>
    </row>
    <row r="25" spans="8:10">
      <c r="H25" s="17" t="s">
        <v>21</v>
      </c>
      <c r="I25" s="17">
        <v>5</v>
      </c>
      <c r="J25" s="17"/>
    </row>
    <row r="26" spans="8:10">
      <c r="H26" s="17" t="s">
        <v>20</v>
      </c>
      <c r="I26" s="17">
        <v>3.1429192983198067</v>
      </c>
      <c r="J26" s="17"/>
    </row>
    <row r="27" spans="8:10">
      <c r="H27" s="17" t="s">
        <v>19</v>
      </c>
      <c r="I27" s="17">
        <v>1.2791038851214487E-2</v>
      </c>
      <c r="J27" s="17"/>
    </row>
    <row r="28" spans="8:10">
      <c r="H28" s="17" t="s">
        <v>18</v>
      </c>
      <c r="I28" s="17">
        <v>2.0150483733330233</v>
      </c>
      <c r="J28" s="17"/>
    </row>
    <row r="29" spans="8:10">
      <c r="H29" s="15" t="s">
        <v>17</v>
      </c>
      <c r="I29" s="15">
        <v>2.5582077702428974E-2</v>
      </c>
      <c r="J29" s="17"/>
    </row>
    <row r="30" spans="8:10" ht="21" thickBot="1">
      <c r="H30" s="13" t="s">
        <v>14</v>
      </c>
      <c r="I30" s="13">
        <v>2.570581835636315</v>
      </c>
      <c r="J30" s="13"/>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B0B4F-F266-4895-AF8F-4B3B40CB8AA4}">
  <sheetPr>
    <tabColor rgb="FFFF0000"/>
  </sheetPr>
  <dimension ref="B2:T41"/>
  <sheetViews>
    <sheetView zoomScale="85" zoomScaleNormal="85" workbookViewId="0">
      <selection activeCell="F8" sqref="F8"/>
    </sheetView>
  </sheetViews>
  <sheetFormatPr baseColWidth="10" defaultColWidth="11.5703125" defaultRowHeight="20"/>
  <cols>
    <col min="4" max="4" width="14.140625" customWidth="1"/>
    <col min="5" max="5" width="19.28515625" bestFit="1" customWidth="1"/>
    <col min="9" max="9" width="16" customWidth="1"/>
    <col min="10" max="10" width="21.42578125" customWidth="1"/>
  </cols>
  <sheetData>
    <row r="2" spans="2:13" ht="27">
      <c r="B2" s="7" t="s">
        <v>8</v>
      </c>
      <c r="C2" s="8" t="s">
        <v>9</v>
      </c>
      <c r="D2" s="8" t="s">
        <v>10</v>
      </c>
      <c r="E2" s="2" t="s">
        <v>11</v>
      </c>
    </row>
    <row r="3" spans="2:13" ht="27">
      <c r="B3" s="9" t="s">
        <v>12</v>
      </c>
      <c r="C3" s="10">
        <v>50</v>
      </c>
      <c r="D3" s="10">
        <v>8</v>
      </c>
      <c r="E3" s="4">
        <v>7039</v>
      </c>
    </row>
    <row r="4" spans="2:13" ht="27">
      <c r="B4" s="9" t="s">
        <v>12</v>
      </c>
      <c r="C4" s="10">
        <v>44</v>
      </c>
      <c r="D4" s="10">
        <v>2</v>
      </c>
      <c r="E4" s="4">
        <v>6580</v>
      </c>
    </row>
    <row r="5" spans="2:13" ht="27">
      <c r="B5" s="9" t="s">
        <v>12</v>
      </c>
      <c r="C5" s="10">
        <v>45</v>
      </c>
      <c r="D5" s="10">
        <v>15</v>
      </c>
      <c r="E5" s="4">
        <v>7972</v>
      </c>
    </row>
    <row r="6" spans="2:13" ht="27">
      <c r="B6" s="9" t="s">
        <v>12</v>
      </c>
      <c r="C6" s="10">
        <v>50</v>
      </c>
      <c r="D6" s="10">
        <v>14</v>
      </c>
      <c r="E6" s="4">
        <v>8164</v>
      </c>
    </row>
    <row r="7" spans="2:13" ht="27">
      <c r="B7" s="9" t="s">
        <v>12</v>
      </c>
      <c r="C7" s="10">
        <v>50</v>
      </c>
      <c r="D7" s="10">
        <v>11</v>
      </c>
      <c r="E7" s="4">
        <v>7442</v>
      </c>
    </row>
    <row r="8" spans="2:13" ht="27">
      <c r="B8" s="9" t="s">
        <v>13</v>
      </c>
      <c r="C8" s="10">
        <v>33</v>
      </c>
      <c r="D8" s="10">
        <v>5</v>
      </c>
      <c r="E8" s="4">
        <v>4307</v>
      </c>
    </row>
    <row r="9" spans="2:13" ht="27">
      <c r="B9" s="9" t="s">
        <v>13</v>
      </c>
      <c r="C9" s="10">
        <v>39</v>
      </c>
      <c r="D9" s="10">
        <v>19</v>
      </c>
      <c r="E9" s="4">
        <v>7388</v>
      </c>
    </row>
    <row r="10" spans="2:13" ht="27">
      <c r="B10" s="9" t="s">
        <v>13</v>
      </c>
      <c r="C10" s="10">
        <v>47</v>
      </c>
      <c r="D10" s="10">
        <v>9</v>
      </c>
      <c r="E10" s="4">
        <v>5740</v>
      </c>
    </row>
    <row r="11" spans="2:13" ht="27">
      <c r="B11" s="9" t="s">
        <v>13</v>
      </c>
      <c r="C11" s="10">
        <v>23</v>
      </c>
      <c r="D11" s="10">
        <v>4</v>
      </c>
      <c r="E11" s="4">
        <v>3305</v>
      </c>
    </row>
    <row r="12" spans="2:13" ht="27">
      <c r="B12" s="11" t="s">
        <v>13</v>
      </c>
      <c r="C12" s="12">
        <v>37</v>
      </c>
      <c r="D12" s="12">
        <v>9</v>
      </c>
      <c r="E12" s="6">
        <v>4534</v>
      </c>
      <c r="G12" s="7" t="s">
        <v>8</v>
      </c>
      <c r="H12" s="8" t="s">
        <v>9</v>
      </c>
      <c r="I12" s="8" t="s">
        <v>10</v>
      </c>
      <c r="J12" s="2" t="s">
        <v>11</v>
      </c>
      <c r="L12" t="s">
        <v>74</v>
      </c>
    </row>
    <row r="13" spans="2:13" ht="28" thickBot="1">
      <c r="G13" s="9">
        <v>1</v>
      </c>
      <c r="H13" s="10">
        <v>50</v>
      </c>
      <c r="I13" s="10">
        <v>8</v>
      </c>
      <c r="J13" s="4">
        <v>7039</v>
      </c>
    </row>
    <row r="14" spans="2:13" ht="27">
      <c r="G14" s="9">
        <v>1</v>
      </c>
      <c r="H14" s="10">
        <v>44</v>
      </c>
      <c r="I14" s="10">
        <v>2</v>
      </c>
      <c r="J14" s="4">
        <v>6580</v>
      </c>
      <c r="L14" s="30" t="s">
        <v>73</v>
      </c>
      <c r="M14" s="30"/>
    </row>
    <row r="15" spans="2:13" ht="27">
      <c r="G15" s="9">
        <v>1</v>
      </c>
      <c r="H15" s="10">
        <v>45</v>
      </c>
      <c r="I15" s="10">
        <v>15</v>
      </c>
      <c r="J15" s="4">
        <v>7972</v>
      </c>
      <c r="L15" s="17" t="s">
        <v>72</v>
      </c>
      <c r="M15" s="17">
        <v>0.97566649760130508</v>
      </c>
    </row>
    <row r="16" spans="2:13" ht="27">
      <c r="G16" s="9">
        <v>1</v>
      </c>
      <c r="H16" s="10">
        <v>50</v>
      </c>
      <c r="I16" s="10">
        <v>14</v>
      </c>
      <c r="J16" s="4">
        <v>8164</v>
      </c>
      <c r="L16" s="17" t="s">
        <v>71</v>
      </c>
      <c r="M16" s="17">
        <v>0.95192511454159745</v>
      </c>
    </row>
    <row r="17" spans="7:20" ht="27">
      <c r="G17" s="9">
        <v>1</v>
      </c>
      <c r="H17" s="10">
        <v>50</v>
      </c>
      <c r="I17" s="10">
        <v>11</v>
      </c>
      <c r="J17" s="4">
        <v>7442</v>
      </c>
      <c r="L17" s="17" t="s">
        <v>70</v>
      </c>
      <c r="M17" s="17">
        <v>0.92788767181239606</v>
      </c>
    </row>
    <row r="18" spans="7:20" ht="27">
      <c r="G18" s="9">
        <v>0</v>
      </c>
      <c r="H18" s="10">
        <v>33</v>
      </c>
      <c r="I18" s="10">
        <v>5</v>
      </c>
      <c r="J18" s="4">
        <v>4307</v>
      </c>
      <c r="L18" s="17" t="s">
        <v>62</v>
      </c>
      <c r="M18" s="17">
        <v>454.04048273656292</v>
      </c>
    </row>
    <row r="19" spans="7:20" ht="28" thickBot="1">
      <c r="G19" s="9">
        <v>0</v>
      </c>
      <c r="H19" s="10">
        <v>39</v>
      </c>
      <c r="I19" s="10">
        <v>19</v>
      </c>
      <c r="J19" s="4">
        <v>7388</v>
      </c>
      <c r="L19" s="13" t="s">
        <v>23</v>
      </c>
      <c r="M19" s="13">
        <v>10</v>
      </c>
    </row>
    <row r="20" spans="7:20" ht="27">
      <c r="G20" s="9">
        <v>0</v>
      </c>
      <c r="H20" s="10">
        <v>47</v>
      </c>
      <c r="I20" s="10">
        <v>9</v>
      </c>
      <c r="J20" s="4">
        <v>5740</v>
      </c>
    </row>
    <row r="21" spans="7:20" ht="28" thickBot="1">
      <c r="G21" s="9">
        <v>0</v>
      </c>
      <c r="H21" s="10">
        <v>23</v>
      </c>
      <c r="I21" s="10">
        <v>4</v>
      </c>
      <c r="J21" s="4">
        <v>3305</v>
      </c>
      <c r="L21" t="s">
        <v>69</v>
      </c>
    </row>
    <row r="22" spans="7:20" ht="27">
      <c r="G22" s="11">
        <v>0</v>
      </c>
      <c r="H22" s="12">
        <v>37</v>
      </c>
      <c r="I22" s="12">
        <v>9</v>
      </c>
      <c r="J22" s="6">
        <v>4534</v>
      </c>
      <c r="L22" s="18"/>
      <c r="M22" s="18" t="s">
        <v>21</v>
      </c>
      <c r="N22" s="18" t="s">
        <v>68</v>
      </c>
      <c r="O22" s="18" t="s">
        <v>24</v>
      </c>
      <c r="P22" s="18" t="s">
        <v>67</v>
      </c>
      <c r="Q22" s="18" t="s">
        <v>66</v>
      </c>
    </row>
    <row r="23" spans="7:20">
      <c r="L23" s="17" t="s">
        <v>65</v>
      </c>
      <c r="M23" s="17">
        <v>3</v>
      </c>
      <c r="N23" s="17">
        <v>24492038.340218093</v>
      </c>
      <c r="O23" s="17">
        <v>8164012.7800726974</v>
      </c>
      <c r="P23" s="17">
        <v>39.601763185281527</v>
      </c>
      <c r="Q23" s="17">
        <v>2.3862924020573892E-4</v>
      </c>
    </row>
    <row r="24" spans="7:20">
      <c r="L24" s="17" t="s">
        <v>64</v>
      </c>
      <c r="M24" s="17">
        <v>6</v>
      </c>
      <c r="N24" s="17">
        <v>1236916.5597819067</v>
      </c>
      <c r="O24" s="17">
        <v>206152.7599636511</v>
      </c>
      <c r="P24" s="17"/>
      <c r="Q24" s="17"/>
    </row>
    <row r="25" spans="7:20" ht="21" thickBot="1">
      <c r="L25" s="13" t="s">
        <v>63</v>
      </c>
      <c r="M25" s="13">
        <v>9</v>
      </c>
      <c r="N25" s="13">
        <v>25728954.899999999</v>
      </c>
      <c r="O25" s="13"/>
      <c r="P25" s="13"/>
      <c r="Q25" s="13"/>
    </row>
    <row r="26" spans="7:20" ht="21" thickBot="1"/>
    <row r="27" spans="7:20">
      <c r="L27" s="18"/>
      <c r="M27" s="18" t="s">
        <v>56</v>
      </c>
      <c r="N27" s="18" t="s">
        <v>62</v>
      </c>
      <c r="O27" s="18" t="s">
        <v>20</v>
      </c>
      <c r="P27" s="18" t="s">
        <v>61</v>
      </c>
      <c r="Q27" s="18" t="s">
        <v>60</v>
      </c>
      <c r="R27" s="18" t="s">
        <v>59</v>
      </c>
      <c r="S27" s="18" t="s">
        <v>58</v>
      </c>
      <c r="T27" s="18" t="s">
        <v>57</v>
      </c>
    </row>
    <row r="28" spans="7:20">
      <c r="L28" s="17" t="s">
        <v>54</v>
      </c>
      <c r="M28" s="17">
        <v>1450.2752716264222</v>
      </c>
      <c r="N28" s="17">
        <v>908.02997565097439</v>
      </c>
      <c r="O28" s="17">
        <v>1.5971667351473804</v>
      </c>
      <c r="P28" s="17">
        <v>0.16134247264732224</v>
      </c>
      <c r="Q28" s="17">
        <v>-771.59403698882534</v>
      </c>
      <c r="R28" s="17">
        <v>3672.1445802416697</v>
      </c>
      <c r="S28" s="17">
        <v>-771.59403698882534</v>
      </c>
      <c r="T28" s="17">
        <v>3672.1445802416697</v>
      </c>
    </row>
    <row r="29" spans="7:20">
      <c r="L29" s="17" t="s">
        <v>53</v>
      </c>
      <c r="M29" s="17">
        <v>1546.2896906737442</v>
      </c>
      <c r="N29" s="17">
        <v>427.20591016846271</v>
      </c>
      <c r="O29" s="17">
        <v>3.6195418974048987</v>
      </c>
      <c r="P29" s="17">
        <v>1.1103260700318029E-2</v>
      </c>
      <c r="Q29" s="17">
        <v>500.95448620335947</v>
      </c>
      <c r="R29" s="17">
        <v>2591.6248951441289</v>
      </c>
      <c r="S29" s="17">
        <v>500.95448620335947</v>
      </c>
      <c r="T29" s="17">
        <v>2591.6248951441289</v>
      </c>
    </row>
    <row r="30" spans="7:20">
      <c r="L30" s="17" t="s">
        <v>48</v>
      </c>
      <c r="M30" s="17">
        <v>59.061094216030924</v>
      </c>
      <c r="N30" s="17">
        <v>27.231140152888401</v>
      </c>
      <c r="O30" s="17">
        <v>2.1688806963070304</v>
      </c>
      <c r="P30" s="17">
        <v>7.3174834245386372E-2</v>
      </c>
      <c r="Q30" s="17">
        <v>-7.5711053442613405</v>
      </c>
      <c r="R30" s="17">
        <v>125.69329377632319</v>
      </c>
      <c r="S30" s="17">
        <v>-7.5711053442613405</v>
      </c>
      <c r="T30" s="17">
        <v>125.69329377632319</v>
      </c>
    </row>
    <row r="31" spans="7:20" ht="21" thickBot="1">
      <c r="L31" s="13" t="s">
        <v>47</v>
      </c>
      <c r="M31" s="13">
        <v>161.97147341735558</v>
      </c>
      <c r="N31" s="13">
        <v>31.96604645150105</v>
      </c>
      <c r="O31" s="13">
        <v>5.0669848604236698</v>
      </c>
      <c r="P31" s="13">
        <v>2.2948017631862156E-3</v>
      </c>
      <c r="Q31" s="13">
        <v>83.753375520927065</v>
      </c>
      <c r="R31" s="13">
        <v>240.18957131378409</v>
      </c>
      <c r="S31" s="13">
        <v>83.753375520927065</v>
      </c>
      <c r="T31" s="13">
        <v>240.18957131378409</v>
      </c>
    </row>
    <row r="33" spans="12:18" ht="21" thickBot="1"/>
    <row r="34" spans="12:18">
      <c r="L34" s="18"/>
      <c r="M34" s="18" t="s">
        <v>56</v>
      </c>
      <c r="N34" t="s">
        <v>55</v>
      </c>
      <c r="Q34" t="s">
        <v>55</v>
      </c>
    </row>
    <row r="35" spans="12:18">
      <c r="L35" s="17" t="s">
        <v>54</v>
      </c>
      <c r="M35" s="17">
        <v>1450.2752716264222</v>
      </c>
      <c r="N35">
        <v>1</v>
      </c>
      <c r="O35">
        <f>M35*N35</f>
        <v>1450.2752716264222</v>
      </c>
      <c r="Q35">
        <v>1</v>
      </c>
      <c r="R35">
        <f>M35*Q35</f>
        <v>1450.2752716264222</v>
      </c>
    </row>
    <row r="36" spans="12:18">
      <c r="L36" s="17" t="s">
        <v>53</v>
      </c>
      <c r="M36" s="17">
        <v>1546.2896906737442</v>
      </c>
      <c r="N36">
        <v>1</v>
      </c>
      <c r="O36">
        <f>M36*N36</f>
        <v>1546.2896906737442</v>
      </c>
      <c r="Q36">
        <v>0</v>
      </c>
      <c r="R36">
        <f>M36*Q36</f>
        <v>0</v>
      </c>
    </row>
    <row r="37" spans="12:18">
      <c r="L37" s="17" t="s">
        <v>48</v>
      </c>
      <c r="M37" s="17">
        <v>59.061094216030924</v>
      </c>
      <c r="N37">
        <v>50</v>
      </c>
      <c r="O37">
        <f>M37*N37</f>
        <v>2953.0547108015462</v>
      </c>
      <c r="Q37">
        <v>50</v>
      </c>
      <c r="R37">
        <f>M37*Q37</f>
        <v>2953.0547108015462</v>
      </c>
    </row>
    <row r="38" spans="12:18" ht="21" thickBot="1">
      <c r="L38" s="13" t="s">
        <v>47</v>
      </c>
      <c r="M38" s="13">
        <v>161.97147341735558</v>
      </c>
      <c r="N38">
        <v>7</v>
      </c>
      <c r="O38">
        <f>M38*N38</f>
        <v>1133.8003139214891</v>
      </c>
      <c r="Q38">
        <v>7</v>
      </c>
      <c r="R38">
        <f>M38*Q38</f>
        <v>1133.8003139214891</v>
      </c>
    </row>
    <row r="40" spans="12:18">
      <c r="O40" s="14">
        <f>SUM(O35:O38)</f>
        <v>7083.4199870232014</v>
      </c>
      <c r="R40" s="14">
        <f>SUM(R35:R38)</f>
        <v>5537.1302963494572</v>
      </c>
    </row>
    <row r="41" spans="12:18">
      <c r="O41" t="s">
        <v>52</v>
      </c>
      <c r="R41" t="s">
        <v>51</v>
      </c>
    </row>
  </sheetData>
  <phoneticPr fontId="1"/>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問題１ (１)</vt:lpstr>
      <vt:lpstr>(解答)問題１ (１)</vt:lpstr>
      <vt:lpstr>(解答)問題１ (2)</vt:lpstr>
      <vt:lpstr>(解答)問題１（３）</vt:lpstr>
      <vt:lpstr>問題2（１）</vt:lpstr>
      <vt:lpstr>課題</vt:lpstr>
      <vt:lpstr>(解答)問題２（１）</vt:lpstr>
      <vt:lpstr>(解答)問題２ (2)</vt:lpstr>
      <vt:lpstr>(解答)問題２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Minoru Kadota</dc:creator>
  <cp:lastModifiedBy>Microsoft Office User</cp:lastModifiedBy>
  <dcterms:created xsi:type="dcterms:W3CDTF">2018-04-25T09:56:47Z</dcterms:created>
  <dcterms:modified xsi:type="dcterms:W3CDTF">2019-08-28T02:46:24Z</dcterms:modified>
</cp:coreProperties>
</file>